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Default Extension="vml" ContentType="application/vnd.openxmlformats-officedocument.vmlDrawing"/>
  <Override PartName="/xl/comments2.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ackupFile="false" showObjects="all" date1904="false"/>
  <workbookProtection/>
  <bookViews>
    <workbookView xWindow="0" yWindow="0" windowWidth="16384" windowHeight="8192" firstSheet="0" activeTab="2"/>
  </bookViews>
  <sheets>
    <sheet name="Forklaring" sheetId="1" state="visible" r:id="rId1"/>
    <sheet name="Vurderingsskjema" sheetId="2" state="visible" r:id="rId2"/>
    <sheet name="Tab_resultat" sheetId="3" state="visible" r:id="rId3"/>
    <sheet name="Tab_balanse" sheetId="4" state="visible" r:id="rId4"/>
    <sheet name="Tab Handel med nærstående" sheetId="5" state="visible" r:id="rId5"/>
    <sheet name="Figurer" sheetId="6" state="visible" r:id="rId6"/>
    <sheet name="datavalidering" sheetId="7" state="visible" r:id="rId7"/>
  </sheets>
  <calcPr iterateCount="100" refMode="A1" iterate="false" iterateDelta="0.0001"/>
</workbook>
</file>

<file path=xl/comments2.xml><?xml version="1.0" encoding="utf-8"?>
<comments xmlns="http://schemas.openxmlformats.org/spreadsheetml/2006/main" xmlns:mc="http://schemas.openxmlformats.org/markup-compatibility/2006" xmlns:xr="http://schemas.microsoft.com/office/spreadsheetml/2014/revision" mc:Ignorable="xr">
  <authors>
    <author> </author>
  </authors>
  <commentList>
    <comment ref="A20" authorId="0" shapeId="0">
      <text>
        <r>
          <rPr>
            <sz val="11"/>
            <color rgb="FF000000"/>
            <rFont val="Calibri"/>
            <family val="2"/>
            <charset val="1"/>
          </rPr>
          <t xml:space="preserve">[Kommentartråd]
Din versjon av Excel lar deg lese denne kommentartråden. Eventuelle endringer i den vil imidlertid bli fjernet hvis filen åpnes i en nyere versjon av Excel. Finn ut mer: https://go.microsoft.com/fwlink/?linkid=870924
Kommentar:
    Se på akkreditert virksomhet for Hald den 16/8</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
  </authors>
  <commentList>
    <comment ref="R9" authorId="0" shapeId="0">
      <text>
        <r>
          <rPr>
            <sz val="11"/>
            <color rgb="FF000000"/>
            <rFont val="Calibri"/>
            <family val="2"/>
            <charset val="1"/>
          </rPr>
          <t xml:space="preserve">[Kommentartråd]
Din versjon av Excel lar deg lese denne kommentartråden. Eventuelle endringer i den vil imidlertid bli fjernet hvis filen åpnes i en nyere versjon av Excel. Finn ut mer: https://go.microsoft.com/fwlink/?linkid=870924
Kommentar:
    Avrundingsavvik -455,9 % i dbh</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
  </authors>
  <commentList>
    <comment ref="B12" authorId="0" shapeId="0">
      <text>
        <r>
          <rPr>
            <sz val="11"/>
            <color rgb="FF000000"/>
            <rFont val="Calibri"/>
            <family val="2"/>
            <charset val="1"/>
          </rPr>
          <t xml:space="preserve">[Kommentartråd]
Din versjon av Excel lar deg lese denne kommentartråden. Eventuelle endringer i den vil imidlertid bli fjernet hvis filen åpnes i en nyere versjon av Excel. Finn ut mer: https://go.microsoft.com/fwlink/?linkid=870924
Kommentar:
    Dbh har skrevet at de ikke har handel eller fordringer</t>
        </r>
      </text>
    </comment>
    <comment ref="B29" authorId="0" shapeId="0">
      <text>
        <r>
          <rPr>
            <sz val="11"/>
            <color rgb="FF000000"/>
            <rFont val="Calibri"/>
            <family val="2"/>
            <charset val="1"/>
          </rPr>
          <t xml:space="preserve">[Kommentartråd]
Din versjon av Excel lar deg lese denne kommentartråden. Eventuelle endringer i den vil imidlertid bli fjernet hvis filen åpnes i en nyere versjon av Excel. Finn ut mer: https://go.microsoft.com/fwlink/?linkid=870924
Kommentar:
    Forsto ikke om de har utleie av lokaler eller om de selv leier lokaler.
Svar:
    Antar at det er leie, siden det sto fra ifjor</t>
        </r>
      </text>
    </comment>
    <comment ref="C12" authorId="0" shapeId="0">
      <text>
        <r>
          <rPr>
            <sz val="11"/>
            <color rgb="FF000000"/>
            <rFont val="Calibri"/>
            <family val="2"/>
            <charset val="1"/>
          </rPr>
          <t xml:space="preserve">[Kommentartråd]
Din versjon av Excel lar deg lese denne kommentartråden. Eventuelle endringer i den vil imidlertid bli fjernet hvis filen åpnes i en nyere versjon av Excel. Finn ut mer: https://go.microsoft.com/fwlink/?linkid=870924
Kommentar:
    Dbh har skrevet at de ikke har handel eller fordringer</t>
        </r>
      </text>
    </comment>
    <comment ref="C29" authorId="0" shapeId="0">
      <text>
        <r>
          <rPr>
            <sz val="11"/>
            <color rgb="FF000000"/>
            <rFont val="Calibri"/>
            <family val="2"/>
            <charset val="1"/>
          </rPr>
          <t xml:space="preserve">[Kommentartråd]
Din versjon av Excel lar deg lese denne kommentartråden. Eventuelle endringer i den vil imidlertid bli fjernet hvis filen åpnes i en nyere versjon av Excel. Finn ut mer: https://go.microsoft.com/fwlink/?linkid=870924
Kommentar:
    Forsto ikke om de har utleie av lokaler eller om de selv leier lokaler.
Svar:
    Antar at det er leie, siden det sto fra ifjor</t>
        </r>
      </text>
    </comment>
  </commentList>
</comments>
</file>

<file path=xl/sharedStrings.xml><?xml version="1.0" encoding="utf-8"?>
<sst xmlns="http://schemas.openxmlformats.org/spreadsheetml/2006/main" count="241" uniqueCount="241">
  <si>
    <t xml:space="preserve">Vurderingspunkter</t>
  </si>
  <si>
    <t xml:space="preserve">Formålet med vurderingspunktet</t>
  </si>
  <si>
    <t xml:space="preserve">Dokumentasjon</t>
  </si>
  <si>
    <t xml:space="preserve">Krav og kontroll</t>
  </si>
  <si>
    <t xml:space="preserve">Alternativer til konklusjon</t>
  </si>
  <si>
    <t xml:space="preserve">Merknad</t>
  </si>
  <si>
    <t xml:space="preserve">Regnskapsmessig skille</t>
  </si>
  <si>
    <t xml:space="preserve">Vi kontrollerer om fagskolene har fremvist regnskapsmessig skille, jf. forskrift om private universiteter, høyskoler og fagskoler- krav til regnskap mv. § 2 og 3. Vi undersøker om akkreditert del og ikke-akkreditert del fremkommer som egne ansvarssteder i noteopplysninger om segmentregnskap</t>
  </si>
  <si>
    <t xml:space="preserve">Noteopplysninger i årsregnskapet om regnskapsmessig skille eller om fagskole/fagskoleavdeling i note 21</t>
  </si>
  <si>
    <t xml:space="preserve">Det er krav om at regnskapssystemet skal innrettes slik at akkreditert del og ikke-akkreditert del av fagskolenes virksomhet er egne ansvarssteder og at segmentregnskapet for ansvarsstdene skal ha noteopplysninger
Vi skal:
*kontrollere hvilke institusjoner som har adskilt regnskap ( i note 21 i oppgjørspakken). Rettssubjekt med egne fagskoleavdelinger skal ha dette, og vi sjekker org. nummer på disse institujonene om det er tvil, og gjelder spesielt studieforbund.  
*Kontrollere om institusjonene har noteopplysninger om segmentregnskapet i henhold til forskrift i note 12 og 21:
-at segmentregnskapet minst inneholder sum inntekter, sum kostnader, driftsresultat, sum netto finansposter og årsresultat (note 21)
-beskrivelse av hva slag virksomhet studietilbud og anne virksomhet er (note 21)
-endring i opptjent og innskutt egenkapital, fordelt på segment (note 12)</t>
  </si>
  <si>
    <t xml:space="preserve">Kontroll av adskilt regnskap:
Antall institusjoner som har rapportert segmentregnskap.
Kontroll av innhold av noter:
- I tråd med egelverket: Insititusjonen har ikke annen virksomhet
- I tråd med regelverket: Begge strekpunktene er omtalt
-Ikke I tråd med regelverket: Har ikke-akkreditert virksomhet, men ikke levert fullstendige opplysninger i note 21 og/eller ikke fordelt egenkapitalen i note 12 
</t>
  </si>
  <si>
    <t xml:space="preserve">Handel med nærstående</t>
  </si>
  <si>
    <t xml:space="preserve">Private fagskoler kan ikke overfor nærstående gjennomføre avtaler eller på annen måte overføre midler på vilkår som avviker fra det som ville vært fastsatt mellom uavhengige parter. Videre heter det i forskrift om private universiteter, høyskoler og fagskoler - krav til regnskap mv. § 3 bokstav d) at opplysningene skal omfatte transaksjonenes beløp og en beskrivelse av hva slags forhold det er mellom institusjonen og den nærstående part. NOKUT vil undersøke hvem som har handel med nærstående og på hvilket område. </t>
  </si>
  <si>
    <t xml:space="preserve">Note 5 og 6 i årsregnskapet </t>
  </si>
  <si>
    <t xml:space="preserve">Vi skal:
*Oppgi institusjoner som har handel med nærstående, med hvem og type handel 
*Oppgi institusjoner med fordringer og/eller gjeld til nærstående, med hvem og type transaksjon
</t>
  </si>
  <si>
    <t xml:space="preserve">- Har handel med nærstående.
- Har ikke handel med nærstående.</t>
  </si>
  <si>
    <t xml:space="preserve">Analyse av lønnsomhet</t>
  </si>
  <si>
    <t xml:space="preserve">NOKUT sammenstiller hver enkelt virksomhets driftsmargin over de siste årene, og ser på utviklingen i lønnsomheten og DM for 2023. Dette vil gi KD/HK-dir grunnlag for å følge med på økonomien til de private fagskolene</t>
  </si>
  <si>
    <t xml:space="preserve">*Resultatregnskap og driftsresultat
*tabell fra DBH nøkkeltall 
</t>
  </si>
  <si>
    <t xml:space="preserve">Vi lager en oversikt over driftsmarginen for de tre siste årene og ser på utviklingen (illustreres med piler i tabellen i rapporten). Vi vurderer om driftsmarginen er, lav, middels eller høy for 2023. 
Virksomheter med negativ trend fra 2021 til 2023 og/eller negativ driftsmargin fremheves i rapporten, også ev. de med meget godt resultat. Vi ser også på status for inst. som ble trukket frem i fjorårets rapport. Disse punktene ses i sammenheng med ledelseskommentaren til insititusjonene som blir fremhevet i rapporten (bakgrunn for utviklingen).</t>
  </si>
  <si>
    <t xml:space="preserve">Driftsmargin: 
•	God: ≥ 5 prosent
•	Middels: 3-4,9 prosent
•	Lav: &lt; 3 prosent
• Negativ DM &lt; 0 prosent
Driftsmargin i tabell siste tre år:
- økning 2021 til 2023
- nedgang 2021 til 2023
</t>
  </si>
  <si>
    <t xml:space="preserve">
Vi mangler data for de to første årene for nye institusjoner i 2023, og for disse ser vi kun på 2023. Gjelder også analysen av balansen</t>
  </si>
  <si>
    <t xml:space="preserve">Analyse av institusjonens likviditet  </t>
  </si>
  <si>
    <t xml:space="preserve">NOKUT gjennomfører analyser av virksomhetenes likviditet. Dette muliggjør vurdering av om virksomhetene kan betale løpende utgifter til forfall.  
</t>
  </si>
  <si>
    <t xml:space="preserve">*Balanseoppstilling  årsregnskap
*DBH-tabell</t>
  </si>
  <si>
    <r>
      <rPr>
        <sz val="10"/>
        <color rgb="FF000000"/>
        <rFont val="Calibri"/>
        <family val="0"/>
        <charset val="1"/>
      </rPr>
      <t xml:space="preserve">*Vi lager en oversikt over likviditet </t>
    </r>
    <r>
      <rPr>
        <sz val="10"/>
        <color rgb="FF000000"/>
        <rFont val="Calibri"/>
        <family val="2"/>
        <charset val="1"/>
      </rPr>
      <t xml:space="preserve">(likviditetsgrad) til virksomhetene for 2023</t>
    </r>
    <r>
      <rPr>
        <sz val="10"/>
        <rFont val="Calibri"/>
        <family val="2"/>
        <charset val="1"/>
      </rPr>
      <t xml:space="preserve">: omløpsmidler / kortsiktig gjeld 
</t>
    </r>
    <r>
      <rPr>
        <sz val="10"/>
        <color rgb="FFFF0000"/>
        <rFont val="Calibri"/>
        <family val="2"/>
        <charset val="1"/>
      </rPr>
      <t xml:space="preserve">
</t>
    </r>
  </si>
  <si>
    <t xml:space="preserve">Likviditetsgrad: 
•	God: ≥ 1,5 
•	Middels: 1 - 1,4 
•	Lav: &lt; 1 
</t>
  </si>
  <si>
    <t xml:space="preserve">Analyse av institusjonens soliditet </t>
  </si>
  <si>
    <t xml:space="preserve">  
NOKUT gjennomfører analyser av virksomhetenes soliditet. Dette muliggjør vurdering av hvor solide virksomhetene er, og i hvilken grad de tåler tap
</t>
  </si>
  <si>
    <r>
      <rPr>
        <sz val="10"/>
        <color rgb="FF000000"/>
        <rFont val="Calibri"/>
        <family val="0"/>
        <charset val="1"/>
      </rPr>
      <t xml:space="preserve">
Vi lager en oversikt over soliditet (egenkapitalgrad) for 2023:  egenkapital/totalkapital
</t>
    </r>
  </si>
  <si>
    <t xml:space="preserve"> 
Soliditet (egenkapitalgrad):
•	God: ≥ 18 prosent 
•	Middels: 10 - 17  prosent
•	Lav: &lt; 10 prosent
</t>
  </si>
  <si>
    <t xml:space="preserve">Analyse av utviklingen av egenkapital (EK)</t>
  </si>
  <si>
    <t xml:space="preserve">NOKUT foretar en analyse av utviklingen i den totale egenkapitalen for de tre siste årene og gjør også sammenlignende analyser mellom de private fagskolene</t>
  </si>
  <si>
    <t xml:space="preserve">DBH-tabell</t>
  </si>
  <si>
    <t xml:space="preserve"> Vi skal sammenstille egenkapitalen for de tre siste årene.
Virksomheter med nedgang alle år bør omtales og ev. de med meget høy soliditet. Dette ses i sammenheng med ledelseskommentaren til insititusjonene som blir fremhevet i rapporten (bakgrunn for utviklingen).                    </t>
  </si>
  <si>
    <t xml:space="preserve">Utvikling i EK:
- økning 2021 til 2023
- nedgang 2021 til 2023</t>
  </si>
  <si>
    <r>
      <rPr>
        <b val="true"/>
        <vertAlign val="subscript"/>
        <sz val="14"/>
        <color rgb="FF000000"/>
        <rFont val="Calibri"/>
        <family val="2"/>
        <charset val="1"/>
      </rPr>
      <t xml:space="preserve">                                                                      Vurderingspunkter
                    Virksomhet</t>
    </r>
    <r>
      <rPr>
        <b val="true"/>
        <vertAlign val="superscript"/>
        <sz val="14"/>
        <color rgb="FF000000"/>
        <rFont val="Calibri"/>
        <family val="2"/>
        <charset val="1"/>
      </rPr>
      <t xml:space="preserve">                                      
       </t>
    </r>
  </si>
  <si>
    <t xml:space="preserve">Institusjonens lønnsomhet</t>
  </si>
  <si>
    <t xml:space="preserve">Institusjonens likviditet </t>
  </si>
  <si>
    <t xml:space="preserve">Institusjonens soliditet (egenkapitalgrad) </t>
  </si>
  <si>
    <t xml:space="preserve">Vurdering av oppbygging av den totale egenkapitalen</t>
  </si>
  <si>
    <t xml:space="preserve">Analyse av DM de tre siste årene</t>
  </si>
  <si>
    <t xml:space="preserve">DM 2024</t>
  </si>
  <si>
    <t xml:space="preserve">Analyse av institusjonens likviditet </t>
  </si>
  <si>
    <t xml:space="preserve">Analyse av institusjonens soliditet</t>
  </si>
  <si>
    <t xml:space="preserve">Analyse av utviklingen av EK</t>
  </si>
  <si>
    <t xml:space="preserve">Har institusjonen handel m/ nærstående?</t>
  </si>
  <si>
    <t xml:space="preserve">Hvem handelen er med </t>
  </si>
  <si>
    <t xml:space="preserve">Type handel </t>
  </si>
  <si>
    <t xml:space="preserve">Merknad </t>
  </si>
  <si>
    <t xml:space="preserve">Har institusjonen rapportert regnskapsmessig skille i note 21?</t>
  </si>
  <si>
    <t xml:space="preserve">Om noteopplysninger er fylt ut (i note 21 eller i resultat)</t>
  </si>
  <si>
    <t xml:space="preserve">AOF Vestlandet-Agder (AOF Fagskolen)</t>
  </si>
  <si>
    <t xml:space="preserve">Studieforbundet AOF Norge (Fagskolen AOF Norge)</t>
  </si>
  <si>
    <t xml:space="preserve">AOF Østfold</t>
  </si>
  <si>
    <t xml:space="preserve">Campus Blå Fagskole AS</t>
  </si>
  <si>
    <t xml:space="preserve">Centric IT academy AS</t>
  </si>
  <si>
    <t xml:space="preserve">Designinstituttet AS</t>
  </si>
  <si>
    <t xml:space="preserve">Det tverrfaglige kunstinstitutt AS</t>
  </si>
  <si>
    <t xml:space="preserve">Din kompetanse AS</t>
  </si>
  <si>
    <t xml:space="preserve">Stiftelsen Einar Granum Kunstfagskole </t>
  </si>
  <si>
    <t xml:space="preserve">Stiftelsen Fabrikken Asker Kunstfagskole</t>
  </si>
  <si>
    <t xml:space="preserve">Fagskolen Diakonova</t>
  </si>
  <si>
    <t xml:space="preserve">Fagskolen for bokbransjen</t>
  </si>
  <si>
    <t xml:space="preserve">Fagskolen GET Academy AS</t>
  </si>
  <si>
    <t xml:space="preserve">Fagskolen Kristiania AS</t>
  </si>
  <si>
    <t xml:space="preserve">Folkeuniversitetets fagskole AS</t>
  </si>
  <si>
    <t xml:space="preserve">Frelsesarmeens offiserskole AS</t>
  </si>
  <si>
    <t xml:space="preserve">Gokstad akademiet AS</t>
  </si>
  <si>
    <t xml:space="preserve">Hald Internasjonale skole as</t>
  </si>
  <si>
    <t xml:space="preserve">KBT fagskole AS</t>
  </si>
  <si>
    <t xml:space="preserve">Kunstfagskolen i Bergen</t>
  </si>
  <si>
    <t xml:space="preserve">Kunstskolen i Stavanger AS </t>
  </si>
  <si>
    <t xml:space="preserve">Lukas høyere yrkesfagskole AS</t>
  </si>
  <si>
    <t xml:space="preserve">MedLearn AS</t>
  </si>
  <si>
    <t xml:space="preserve">Fagskolen Essens AS (tidligere: Menighetsbibelskolen AS )</t>
  </si>
  <si>
    <t xml:space="preserve">Stiftelsen Norsk hestesenter </t>
  </si>
  <si>
    <t xml:space="preserve">Stiftelsen Tisip </t>
  </si>
  <si>
    <t xml:space="preserve">Stiftelsen Ytre kunstfagskole</t>
  </si>
  <si>
    <t xml:space="preserve">Flerårig oversikt resultat</t>
  </si>
  <si>
    <t xml:space="preserve">Kilde: Resultat og balanse i NSD/DBH og Proff forvalt</t>
  </si>
  <si>
    <t xml:space="preserve">Institusjon</t>
  </si>
  <si>
    <t xml:space="preserve">Totale driftsinntekter</t>
  </si>
  <si>
    <t xml:space="preserve">Totale driftskostnader</t>
  </si>
  <si>
    <t xml:space="preserve">Driftsresultat</t>
  </si>
  <si>
    <t xml:space="preserve">Årsresultat</t>
  </si>
  <si>
    <t xml:space="preserve">Driftsmargin</t>
  </si>
  <si>
    <t xml:space="preserve">Endring i prosent
2023
--&gt;2024</t>
  </si>
  <si>
    <t xml:space="preserve">Endring i prosent-poeng
2023
--&gt;2024</t>
  </si>
  <si>
    <t xml:space="preserve">Tirna (AOF Vestlandet-Agder/ AOF Fagskolen)</t>
  </si>
  <si>
    <t xml:space="preserve">Stiftelsen Fabrikken Asker Kunst-fagskole</t>
  </si>
  <si>
    <t xml:space="preserve">Fagskolen Diakonova AS</t>
  </si>
  <si>
    <t xml:space="preserve">Hald Internasjonale skole AS</t>
  </si>
  <si>
    <t xml:space="preserve">Stiftelsen Ålesund kunstfagskole/Ytre kunstfagskole</t>
  </si>
  <si>
    <t xml:space="preserve">Gjennomsnitt</t>
  </si>
  <si>
    <t xml:space="preserve">Total</t>
  </si>
  <si>
    <t xml:space="preserve">Driftsmargin = Driftsresultat/Totale driftsinntekter</t>
  </si>
  <si>
    <t xml:space="preserve">Det er oppgitt tall for 2022 og 2023 for nye fagskoler som er inkludert i kontrollen fra 2024 (hvis disse er oppgitt i regnskapet)</t>
  </si>
  <si>
    <t xml:space="preserve">Flerårig oversikt balanse</t>
  </si>
  <si>
    <t xml:space="preserve">Omløpsmidler</t>
  </si>
  <si>
    <t xml:space="preserve">Egenkapital</t>
  </si>
  <si>
    <t xml:space="preserve">Kortsiktig gjeld</t>
  </si>
  <si>
    <t xml:space="preserve">Totalkapital</t>
  </si>
  <si>
    <t xml:space="preserve">Egenkapitalgrad</t>
  </si>
  <si>
    <t xml:space="preserve">Finansieringsgrad 2 (Likviditetsgrad)</t>
  </si>
  <si>
    <t xml:space="preserve">Endring i prosent-poeng
2023
--&gt; 2024</t>
  </si>
  <si>
    <t xml:space="preserve">Endring (nivå)
2023
--&gt; 2024</t>
  </si>
  <si>
    <t xml:space="preserve">-</t>
  </si>
  <si>
    <t xml:space="preserve">Fagskolen Essens AS (tidligere: Menighetsbibelskolen AS)</t>
  </si>
  <si>
    <t xml:space="preserve">Egenkapitalgrad = Egenkapital/Totalkapital</t>
  </si>
  <si>
    <t xml:space="preserve">Finansieringsgrad 2 (Likviditetsgrad) = Omløpsmidler/Kortsiktig gjeld</t>
  </si>
  <si>
    <t xml:space="preserve">Det er oppgitt tall for 2022 og 2023 for nye fagskoler som er inkludert i kontrollen fra 2023 (hvis tallene er oppgitt i regnskapet)</t>
  </si>
  <si>
    <t xml:space="preserve">Samlet tabell 3 - Handel med nærstående (Beløp i hele tusen) 2023</t>
  </si>
  <si>
    <t xml:space="preserve"> </t>
  </si>
  <si>
    <t xml:space="preserve">Kilde: note 5 og 6 i oppgjørspakken</t>
  </si>
  <si>
    <t xml:space="preserve">Har handel med nærstående i 2023 og med hvem</t>
  </si>
  <si>
    <t xml:space="preserve">Har handel med nærstående i 2024 og med hvem</t>
  </si>
  <si>
    <t xml:space="preserve">Type salg til nærstående part</t>
  </si>
  <si>
    <t xml:space="preserve">Type kjøp fra nærstående part</t>
  </si>
  <si>
    <t xml:space="preserve">Type fordringer på eier og/eller nærstående </t>
  </si>
  <si>
    <t xml:space="preserve">Type gjeld på eier og/eller nærstående </t>
  </si>
  <si>
    <t xml:space="preserve">Akkrediterte utdanningstilbud</t>
  </si>
  <si>
    <t xml:space="preserve">Annen virksomhet</t>
  </si>
  <si>
    <t xml:space="preserve">Ja</t>
  </si>
  <si>
    <t xml:space="preserve">Nei</t>
  </si>
  <si>
    <t xml:space="preserve">Ja. Ikke oppført i note 5 og 6, men Brreg-regnskapet viser at de har fordringer</t>
  </si>
  <si>
    <t xml:space="preserve">Ja. Ikke oppgitt i note 5 og 6, men fra Brreg-regnskapet viser at de har husleie til eier (Pinsemeigneten Salem)</t>
  </si>
  <si>
    <t xml:space="preserve">Stiftelsen Ålesund kunstfagskole/ytre kunstfagskole</t>
  </si>
  <si>
    <t xml:space="preserve">Mellomværende (gjeld/fordring)</t>
  </si>
  <si>
    <t xml:space="preserve">Aktør</t>
  </si>
  <si>
    <t xml:space="preserve">Salg</t>
  </si>
  <si>
    <t xml:space="preserve">Kjøp</t>
  </si>
  <si>
    <t xml:space="preserve">Regnskapstjenester</t>
  </si>
  <si>
    <t xml:space="preserve">Kurs, felleskostnader og kursmateriell</t>
  </si>
  <si>
    <t xml:space="preserve">Langsiktig fordring, investering i selskap (Dreiergaarden AS)</t>
  </si>
  <si>
    <t xml:space="preserve">Sapio, Studieforbundet AOF Norge og Dreiergaarden AS</t>
  </si>
  <si>
    <t xml:space="preserve">Langsiktig gjeld</t>
  </si>
  <si>
    <t xml:space="preserve">Studieforbundet AOF Norge</t>
  </si>
  <si>
    <t xml:space="preserve">Lunsj, reklame, regnskap, innleie av arbeidskraft, husleie</t>
  </si>
  <si>
    <t xml:space="preserve">Langsiktig gjeld til eier (Campus Blå AS)</t>
  </si>
  <si>
    <t xml:space="preserve">Norsk havbrukssenter AS, Torghatten Aqua AS, Toft Brygge, Campus Blå AS</t>
  </si>
  <si>
    <t xml:space="preserve">Husleie, IT- og fellestjenester og HW-salg (beløpet går opp med kategorien "salg av tjenester" og sum beløp vil derfor utlignes)</t>
  </si>
  <si>
    <t xml:space="preserve">Langsiktig gjeld til eier, kortsiktig gjeld til nærstående part</t>
  </si>
  <si>
    <t xml:space="preserve">Centric IT Professionals AB og AS, Centric IT Solutions AS og AB, Centric IT AS og Centric Nordic Holding AS</t>
  </si>
  <si>
    <t xml:space="preserve">Planlegging, fagplan, undervisningsplan, veiledning, undervisning. Veiledning studenter, lærere og fagansvarlige. Undervisning og veiledning fagbrev. Utleie av lokaler. </t>
  </si>
  <si>
    <t xml:space="preserve">Eierne (Hilde Halvorsen, Martin Halvorsen), Sens- Eiendom AS</t>
  </si>
  <si>
    <t xml:space="preserve">Ikke ført mellomværende, men de har fordring på Julio da Silva på 25 609 kr, jf. note 8 i Brreg-regnskapet</t>
  </si>
  <si>
    <t xml:space="preserve">Eier Julio Jose Fernandes da Silva</t>
  </si>
  <si>
    <t xml:space="preserve">Visma-lisenser, bedriftshelsetjeneste, regnskaps- og økonomitjenester, administrasjonstjenester</t>
  </si>
  <si>
    <t xml:space="preserve">IT-tjenester, lønnstjenester</t>
  </si>
  <si>
    <t xml:space="preserve">Prosjektdeltagelse</t>
  </si>
  <si>
    <t xml:space="preserve">Kortsiktig fordring på eier, kortsiktig gjeld til eier, kortsiktig gjeld til nærstående part</t>
  </si>
  <si>
    <t xml:space="preserve">Det norske Diakonhjem, VID Vitenskapelige Høgskole, Diakonhjemmet Omsorg AS, Fagskolen Diakonova Holding AS, Diakonhjemmet Omsorg AS</t>
  </si>
  <si>
    <t xml:space="preserve">Fagskolen Get Academy AS</t>
  </si>
  <si>
    <t xml:space="preserve">Undervisning</t>
  </si>
  <si>
    <t xml:space="preserve">Get academy AS</t>
  </si>
  <si>
    <t xml:space="preserve">Husleiekostnader, it-tjenester og administrative tjenester </t>
  </si>
  <si>
    <t xml:space="preserve">kortsiktig fordring (konsernkontoordning) og kortsiktig gjeld (kjøp av tjenester)</t>
  </si>
  <si>
    <t xml:space="preserve"> Høyskolen Kristiania </t>
  </si>
  <si>
    <t xml:space="preserve">Kjøp av tjenester (markedsføring og administrasjon) og husleie</t>
  </si>
  <si>
    <t xml:space="preserve">Kortsiktig fordring på eier</t>
  </si>
  <si>
    <t xml:space="preserve">Folkeuniversitetet</t>
  </si>
  <si>
    <t xml:space="preserve">Utleie av lokaler</t>
  </si>
  <si>
    <t xml:space="preserve">Utleie av transportmidler</t>
  </si>
  <si>
    <t xml:space="preserve">Mat og andre varer, renhold, regnskapstjenester mm, innleie av ansatte, husleie</t>
  </si>
  <si>
    <t xml:space="preserve">Ikke fyllt ut tekst, men har kortsiktig gjeld til eier (leverandørgjeld) og kortsiktig fordring på eier (kundefordringer)</t>
  </si>
  <si>
    <t xml:space="preserve">Frelsesarmeen, Frelsesarmeens Eiendommer AS</t>
  </si>
  <si>
    <t xml:space="preserve">Salg av tjenester</t>
  </si>
  <si>
    <t xml:space="preserve">Utleie </t>
  </si>
  <si>
    <t xml:space="preserve">Leie av lokaler, reisekostnader, felleskostnader</t>
  </si>
  <si>
    <t xml:space="preserve">Kortsiktig gjeld og fordring til eier og nærstående (reise, strøm, komm.avg., forsikring, leie, husleie, felleskostnader)</t>
  </si>
  <si>
    <t xml:space="preserve">Strømmestiftelsen, Norges Kristelige Student- og Skoleungdomslag (NKSS), Det norske Misjonsselskap (NMS), Opplev Hald AS</t>
  </si>
  <si>
    <t xml:space="preserve">Viderefakturerte lønnskostnader prosjekt</t>
  </si>
  <si>
    <t xml:space="preserve">Leie av lokaler, viderefakturert kostnader drift av kontor </t>
  </si>
  <si>
    <t xml:space="preserve">Kortsiktig fordring på eier (renter)</t>
  </si>
  <si>
    <t xml:space="preserve">KBT Kompetanse AS (er underavvikling, jf. Brreg), Kompetansesenter for brukererfaring og tjenesteutvikling KBT (KBT Stiftelsen)</t>
  </si>
  <si>
    <t xml:space="preserve"> </t>
  </si>
  <si>
    <t xml:space="preserve">Ikke oppgitt</t>
  </si>
  <si>
    <t xml:space="preserve">Tjenester som regnskap, økonomi, management og HR, og leie av lokaler og drift, og ADM/økonomi, HR Salg, digitale løsninger, lisenser</t>
  </si>
  <si>
    <t xml:space="preserve">Kortsiktig og langsiktig (lån) fordring på nærstående parter og renter</t>
  </si>
  <si>
    <t xml:space="preserve">NKI Fagskoler AS, NKI Kompetanse AS, Intendia Professional as, Intendia Group AS og AB, Junglemap (lisenser)</t>
  </si>
  <si>
    <t xml:space="preserve">Leie av lokaler</t>
  </si>
  <si>
    <t xml:space="preserve">Pinsemenigheten Salem (eier)</t>
  </si>
  <si>
    <t xml:space="preserve">Likviditet 2023</t>
  </si>
  <si>
    <t xml:space="preserve">MedLearn</t>
  </si>
  <si>
    <t xml:space="preserve">Einar Granum Kunstfagskole </t>
  </si>
  <si>
    <t xml:space="preserve">Fagskolen Essens</t>
  </si>
  <si>
    <t xml:space="preserve">Campus Blå Fagskole</t>
  </si>
  <si>
    <t xml:space="preserve">Tisip</t>
  </si>
  <si>
    <t xml:space="preserve">Fabrikken Asker Kunst-fagskole</t>
  </si>
  <si>
    <t xml:space="preserve">Kunstskolen i Stavanger </t>
  </si>
  <si>
    <t xml:space="preserve">Ytre kunstfagskole</t>
  </si>
  <si>
    <t xml:space="preserve">Det tverrfaglige kunstinstitutt </t>
  </si>
  <si>
    <t xml:space="preserve">KBT fagskole</t>
  </si>
  <si>
    <t xml:space="preserve">Centric IT academy </t>
  </si>
  <si>
    <t xml:space="preserve">Lukas høyere yrkesfagskole</t>
  </si>
  <si>
    <t xml:space="preserve">Hald Internasjonale skole</t>
  </si>
  <si>
    <t xml:space="preserve">Designinstituttet </t>
  </si>
  <si>
    <t xml:space="preserve">Fagskolen GET Academy</t>
  </si>
  <si>
    <t xml:space="preserve">Gokstad akademiet </t>
  </si>
  <si>
    <t xml:space="preserve">AOF Fagskolen</t>
  </si>
  <si>
    <t xml:space="preserve">Fagskolen Kristiania</t>
  </si>
  <si>
    <t xml:space="preserve">Folkeuniversitetets fagskole </t>
  </si>
  <si>
    <t xml:space="preserve">Norsk hestesenter </t>
  </si>
  <si>
    <t xml:space="preserve">Frelsesarmeens offiserskole </t>
  </si>
  <si>
    <t xml:space="preserve">Din kompetanse</t>
  </si>
  <si>
    <t xml:space="preserve">Soliditet 2023</t>
  </si>
  <si>
    <t xml:space="preserve">Tisip </t>
  </si>
  <si>
    <t xml:space="preserve">Kunstskolen i Stavanger</t>
  </si>
  <si>
    <t xml:space="preserve">Gokstad akademiet</t>
  </si>
  <si>
    <t xml:space="preserve">Designinstituttet</t>
  </si>
  <si>
    <t xml:space="preserve">Centric IT academy</t>
  </si>
  <si>
    <t xml:space="preserve">Folkeuniversitetets fagskole</t>
  </si>
  <si>
    <t xml:space="preserve">Frelsesarmeens offiserskole</t>
  </si>
  <si>
    <t xml:space="preserve">Vesentlige avvik mellom resultatbudsjett og resultatregnskap</t>
  </si>
  <si>
    <t xml:space="preserve">Lønnsomhet utvikling</t>
  </si>
  <si>
    <t xml:space="preserve">DM 2023</t>
  </si>
  <si>
    <t xml:space="preserve"> Oppbygging av den totale egenkapitalen</t>
  </si>
  <si>
    <t xml:space="preserve">I tråd med kravet, vesentlig avvik er omtalt</t>
  </si>
  <si>
    <t xml:space="preserve">Økning 2021 til 2023</t>
  </si>
  <si>
    <r>
      <rPr>
        <sz val="9"/>
        <color rgb="FF000000"/>
        <rFont val="Calibri"/>
        <family val="0"/>
        <charset val="1"/>
      </rPr>
      <t xml:space="preserve">God </t>
    </r>
    <r>
      <rPr>
        <sz val="9"/>
        <color rgb="FF000000"/>
        <rFont val="Calibri"/>
        <family val="2"/>
        <charset val="1"/>
      </rPr>
      <t xml:space="preserve">≥ 5 %</t>
    </r>
  </si>
  <si>
    <r>
      <rPr>
        <sz val="9"/>
        <color rgb="FF000000"/>
        <rFont val="Calibri"/>
        <family val="0"/>
        <charset val="1"/>
      </rPr>
      <t xml:space="preserve">God </t>
    </r>
    <r>
      <rPr>
        <sz val="9"/>
        <color rgb="FF000000"/>
        <rFont val="Calibri"/>
        <family val="2"/>
        <charset val="1"/>
      </rPr>
      <t xml:space="preserve">≥ 1,5 </t>
    </r>
  </si>
  <si>
    <r>
      <rPr>
        <sz val="9"/>
        <color rgb="FF000000"/>
        <rFont val="Calibri"/>
        <family val="0"/>
        <charset val="1"/>
      </rPr>
      <t xml:space="preserve">God </t>
    </r>
    <r>
      <rPr>
        <sz val="9"/>
        <color rgb="FF000000"/>
        <rFont val="Calibri"/>
        <family val="2"/>
        <charset val="1"/>
      </rPr>
      <t xml:space="preserve">≥ 18 %</t>
    </r>
  </si>
  <si>
    <t xml:space="preserve">Har handel med nærstående</t>
  </si>
  <si>
    <t xml:space="preserve">Institusjonen har regnskapsmessig skille (annen virksomhet)</t>
  </si>
  <si>
    <t xml:space="preserve">I tråd med kravet, alle noter er oppgitt.</t>
  </si>
  <si>
    <t xml:space="preserve">I tråd med kravet, omtalt at det ikke er vesentlige avvik</t>
  </si>
  <si>
    <t xml:space="preserve">Nedgang 2021 til 2023</t>
  </si>
  <si>
    <t xml:space="preserve">Middels 3-4,9 %</t>
  </si>
  <si>
    <t xml:space="preserve">Middels 1-1,49</t>
  </si>
  <si>
    <t xml:space="preserve">Middels 10-17,9 %</t>
  </si>
  <si>
    <t xml:space="preserve">Har ikke handel med nærstående</t>
  </si>
  <si>
    <t xml:space="preserve">Institusjonen har ikke regnskapsmessig skille (annen virksomhet)</t>
  </si>
  <si>
    <t xml:space="preserve">Ikke i tråd med kravet, notene innehar mangler eller er ikke oppgitt.</t>
  </si>
  <si>
    <t xml:space="preserve">Ikke i tråd med kravet, vesentlig avvik er ikke omtalt</t>
  </si>
  <si>
    <t xml:space="preserve">Ikke aktuell</t>
  </si>
  <si>
    <t xml:space="preserve">Lav &lt; 3 %</t>
  </si>
  <si>
    <t xml:space="preserve">Lav &lt; 1</t>
  </si>
  <si>
    <t xml:space="preserve">Lav &lt; 10 %</t>
  </si>
  <si>
    <t xml:space="preserve">Stabilt</t>
  </si>
  <si>
    <t xml:space="preserve">Negativ DM &lt; 0 %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</si>
</sst>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General"/>
    <numFmt numFmtId="165" formatCode="@"/>
    <numFmt numFmtId="166" formatCode="0.0\ %"/>
    <numFmt numFmtId="167" formatCode="0.0"/>
    <numFmt numFmtId="168" formatCode="0.00%"/>
    <numFmt numFmtId="169" formatCode="0.00"/>
    <numFmt numFmtId="170" formatCode="0"/>
    <numFmt numFmtId="171" formatCode="#,##0"/>
    <numFmt numFmtId="172" formatCode="#,##0.000"/>
    <numFmt numFmtId="173" formatCode="#,##0.00"/>
    <numFmt numFmtId="174" formatCode="0%"/>
  </numFmts>
  <fonts count="19">
    <font>
      <sz val="11"/>
      <color rgb="FF000000"/>
      <name val="Calibri"/>
      <family val="2"/>
      <charset val="1"/>
    </font>
    <font>
      <sz val="10"/>
      <color rgb="FF000000"/>
      <name val="Calibri Light"/>
      <b/>
    </font>
    <font>
      <sz val="10"/>
      <color rgb="FF000000"/>
      <name val="Calibri Light"/>
    </font>
    <font>
      <sz val="10"/>
      <color rgb="FF000000"/>
      <name val="Calibri"/>
    </font>
    <font>
      <sz val="14"/>
      <color rgb="FF000000"/>
      <name val="Calibri"/>
      <b/>
    </font>
    <font>
      <sz val="10"/>
      <color rgb="FF000000"/>
      <name val="Calibri"/>
      <b/>
    </font>
    <font>
      <sz val="11"/>
      <color rgb="FF000000"/>
      <name val="Calibri"/>
    </font>
    <font>
      <sz val="11"/>
      <color rgb="FFFF0000"/>
      <name val="Calibri"/>
    </font>
    <font>
      <sz val="9"/>
      <color rgb="FF000000"/>
      <name val="Segoe UI"/>
    </font>
    <font>
      <sz val="11"/>
      <color rgb="FFFFFFFF"/>
      <name val="Calibri"/>
      <b/>
    </font>
    <font>
      <sz val="11"/>
      <color rgb="FFFFFFFF"/>
      <name val="Calibri"/>
    </font>
    <font>
      <sz val="12"/>
      <color rgb="FF000000"/>
      <name val="Calibri"/>
    </font>
    <font>
      <sz val="11"/>
      <color rgb="FF000000"/>
      <name val="Calibri"/>
      <b/>
    </font>
    <font>
      <sz val="10"/>
      <color rgb="FF000000"/>
      <name val="Arial"/>
    </font>
    <font>
      <sz val="10"/>
      <color rgb="FFFFFFFF"/>
      <name val="Calibri"/>
      <b/>
    </font>
    <font>
      <sz val="10"/>
      <color rgb="FFFFFFFF"/>
      <name val="Calibri"/>
    </font>
    <font>
      <sz val="12"/>
      <color rgb="FFFFFFFF"/>
      <name val="Calibri"/>
      <b/>
    </font>
    <font>
      <sz val="9"/>
      <color rgb="FF000000"/>
      <name val="Calibri"/>
      <b/>
    </font>
    <font>
      <sz val="9"/>
      <color rgb="FF000000"/>
      <name val="Calibri"/>
    </font>
  </fonts>
  <fills count="9">
    <fill>
      <patternFill patternType="none"/>
    </fill>
    <fill>
      <patternFill patternType="gray125"/>
    </fill>
    <fill>
      <patternFill patternType="solid">
        <fgColor rgb="FFD9D9D9"/>
        <bgColor rgb="FFD9E1F2"/>
      </patternFill>
    </fill>
    <fill>
      <patternFill patternType="solid">
        <fgColor rgb="FFF2F2F2"/>
        <bgColor rgb="FFFFFFFF"/>
      </patternFill>
    </fill>
    <fill>
      <patternFill patternType="solid">
        <fgColor rgb="FFDAE3F3"/>
        <bgColor rgb="FFD9E1F2"/>
      </patternFill>
    </fill>
    <fill>
      <patternFill patternType="solid">
        <fgColor rgb="FFD9E1F2"/>
        <bgColor rgb="FFDAE3F3"/>
      </patternFill>
    </fill>
    <fill>
      <patternFill patternType="solid">
        <fgColor rgb="FFFFFFFF"/>
        <bgColor rgb="FFF2F2F2"/>
      </patternFill>
    </fill>
    <fill>
      <patternFill patternType="solid">
        <fgColor rgb="FF203864"/>
        <bgColor rgb="FF203764"/>
      </patternFill>
    </fill>
    <fill>
      <patternFill patternType="solid">
        <fgColor rgb="FF203764"/>
        <bgColor rgb="FF203864"/>
      </patternFill>
    </fill>
  </fills>
  <borders count="74">
    <border>
      <left/>
      <right/>
      <top/>
      <bottom/>
      <diagonal/>
    </border>
    <border>
      <left style="thick">
        <color rgb="FF222A35"/>
      </left>
      <right style="thick">
        <color rgb="FF222A35"/>
      </right>
      <bottom style="thin">
        <color rgb="FF222A35"/>
      </bottom>
    </border>
    <border>
      <left style="hair">
        <color rgb="FF222B35"/>
      </left>
      <top style="thin">
        <color rgb="FF222B35"/>
      </top>
      <bottom style="thin">
        <color rgb="FF222B35"/>
      </bottom>
    </border>
    <border>
      <left style="thick">
        <color rgb="FF222A35"/>
      </left>
      <right style="thick">
        <color rgb="FF222A35"/>
      </right>
      <top style="thin">
        <color rgb="FF222A35"/>
      </top>
      <bottom style="thin">
        <color rgb="FF222A35"/>
      </bottom>
    </border>
    <border>
      <left style="thin">
        <color rgb="FF222A35"/>
      </left>
    </border>
    <border>
      <left style="hair">
        <color rgb="FF222A35"/>
      </left>
      <right style="thin">
        <color rgb="FF222A35"/>
      </right>
    </border>
    <border>
      <left style="hair">
        <color rgb="FF222A35"/>
      </left>
      <bottom style="thin">
        <color rgb="FF222A35"/>
      </bottom>
    </border>
    <border>
      <left style="thick">
        <color rgb="FF222A35"/>
      </left>
      <right style="thick">
        <color rgb="FF222A35"/>
      </right>
      <top style="hair">
        <color rgb="FF222A35"/>
      </top>
      <bottom style="thick">
        <color rgb="FF222A35"/>
      </bottom>
    </border>
    <border>
      <top style="hair">
        <color rgb="FF222A35"/>
      </top>
      <bottom style="thick">
        <color rgb="FF222A35"/>
      </bottom>
    </border>
    <border>
      <right style="thin">
        <color rgb="FF222A35"/>
      </right>
      <bottom style="thick">
        <color rgb="FF222A35"/>
      </bottom>
      <diagonal style="hair">
        <color rgb="FF222A35"/>
      </diagonal>
    </border>
    <border>
      <top style="hair">
        <color rgb="FF222A35"/>
      </top>
    </border>
    <border>
      <left style="hair">
        <color rgb="FF222A35"/>
      </left>
      <right style="thin">
        <color rgb="FF222A35"/>
      </right>
      <top style="hair">
        <color rgb="FF222A35"/>
      </top>
      <diagonal style="hair">
        <color rgb="FF222A35"/>
      </diagonal>
    </border>
    <border>
      <left style="hair">
        <color rgb="FF222A35"/>
      </left>
    </border>
    <border>
      <left style="hair">
        <color rgb="FF222A35"/>
      </left>
      <right style="thin">
        <color rgb="FF222A35"/>
      </right>
      <diagonal style="hair">
        <color rgb="FF222A35"/>
      </diagonal>
    </border>
    <border>
      <left style="hair">
        <color rgb="FF222A35"/>
      </left>
      <top style="hair">
        <color rgb="FF222A35"/>
      </top>
    </border>
    <border>
      <left style="hair">
        <color rgb="FF222A35"/>
      </left>
      <top style="hair">
        <color rgb="FF222A35"/>
      </top>
      <diagonal style="hair">
        <color rgb="FF222A35"/>
      </diagonal>
    </border>
    <border>
      <left style="hair">
        <color rgb="FF222A35"/>
      </left>
      <right style="thick">
        <color rgb="FF222A35"/>
      </right>
      <top style="hair">
        <color rgb="FF222A35"/>
      </top>
      <bottom style="thick">
        <color rgb="FF222A35"/>
      </bottom>
      <diagonal style="hair">
        <color rgb="FF222A35"/>
      </diagonal>
    </border>
    <border>
      <left style="thick">
        <color rgb="FF222B35"/>
      </left>
      <right style="thick">
        <color rgb="FF222B35"/>
      </right>
      <bottom style="thin">
        <color rgb="FF222B35"/>
      </bottom>
    </border>
    <border>
      <left style="thick">
        <color rgb="FF222A35"/>
      </left>
      <right style="thick">
        <color rgb="FF222A35"/>
      </right>
      <top style="thick">
        <color rgb="FF222A35"/>
      </top>
    </border>
    <border>
      <left style="thick">
        <color rgb="FF222A35"/>
      </left>
      <right style="thin">
        <color rgb="FF222A35"/>
      </right>
      <top style="thick">
        <color rgb="FF222A35"/>
      </top>
    </border>
    <border>
      <left style="thin">
        <color rgb="FF222A35"/>
      </left>
      <right style="thin">
        <color rgb="FF222A35"/>
      </right>
      <top style="thick">
        <color rgb="FF222A35"/>
      </top>
    </border>
    <border>
      <left style="thin">
        <color rgb="FF222A35"/>
      </left>
      <right style="thick">
        <color rgb="FF222A35"/>
      </right>
      <top style="thick">
        <color rgb="FF222A35"/>
      </top>
    </border>
    <border>
      <right style="thick">
        <color rgb="FF222A35"/>
      </right>
    </border>
    <border>
      <right style="thin">
        <color rgb="FF222A35"/>
      </right>
    </border>
    <border>
      <bottom style="thin">
        <color rgb="FF222A35"/>
      </bottom>
    </border>
    <border>
      <left style="hair">
        <color rgb="FF222A35"/>
      </left>
      <right style="thin">
        <color rgb="FF222A35"/>
      </right>
      <top style="thin">
        <color rgb="FF222A35"/>
      </top>
      <bottom style="thin">
        <color rgb="FF222A35"/>
      </bottom>
    </border>
    <border>
      <top style="thin">
        <color rgb="FF222B35"/>
      </top>
      <bottom style="thin">
        <color rgb="FF222B35"/>
      </bottom>
    </border>
    <border>
      <top style="thin">
        <color rgb="FF222A35"/>
      </top>
      <bottom style="thin">
        <color rgb="FF222A35"/>
      </bottom>
    </border>
    <border>
      <left style="hair">
        <color rgb="FF222A35"/>
      </left>
      <top style="thin">
        <color rgb="FF222A35"/>
      </top>
      <bottom style="thin">
        <color rgb="FF222A35"/>
      </bottom>
    </border>
    <border>
      <left style="thick">
        <color rgb="FF222A35"/>
      </left>
      <right style="thick">
        <color rgb="FF222A35"/>
      </right>
    </border>
    <border>
      <top style="thin">
        <color rgb="FF222A35"/>
      </top>
    </border>
    <border>
      <left style="thick">
        <color rgb="FF222A35"/>
      </left>
      <right style="thick">
        <color rgb="FF222A35"/>
      </right>
      <top style="thin">
        <color rgb="FF222A35"/>
      </top>
    </border>
    <border>
      <left style="hair">
        <color rgb="FF222A35"/>
      </left>
      <top style="thin">
        <color rgb="FF222A35"/>
      </top>
    </border>
    <border>
      <left style="hair">
        <color rgb="FF222A35"/>
      </left>
      <right style="thin">
        <color rgb="FF222A35"/>
      </right>
      <top style="thin">
        <color rgb="FF222A35"/>
      </top>
    </border>
    <border>
      <left style="hair">
        <color rgb="FF222A35"/>
      </left>
      <top style="thick">
        <color rgb="FF222A35"/>
      </top>
      <bottom style="hair">
        <color rgb="FF222A35"/>
      </bottom>
      <diagonal style="hair">
        <color rgb="FF222A35"/>
      </diagonal>
    </border>
    <border>
      <top style="thick">
        <color rgb="FF222A35"/>
      </top>
      <bottom style="hair">
        <color rgb="FF222A35"/>
      </bottom>
    </border>
    <border>
      <left style="hair">
        <color rgb="FF222A35"/>
      </left>
      <right style="thin">
        <color rgb="FF222A35"/>
      </right>
      <top style="thick">
        <color rgb="FF222A35"/>
      </top>
      <bottom style="hair">
        <color rgb="FF222A35"/>
      </bottom>
    </border>
    <border>
      <left style="hair">
        <color rgb="FF222A35"/>
      </left>
      <bottom style="hair">
        <color rgb="FF222A35"/>
      </bottom>
      <diagonal style="hair">
        <color rgb="FF222A35"/>
      </diagonal>
    </border>
    <border>
      <left style="hair">
        <color rgb="FF222A35"/>
      </left>
      <bottom style="hair">
        <color rgb="FF222A35"/>
      </bottom>
    </border>
    <border>
      <left style="thin">
        <color rgb="FF222A35"/>
      </left>
      <top style="thick">
        <color rgb="FF222A35"/>
      </top>
    </border>
    <border>
      <top style="thick">
        <color rgb="FF222A35"/>
      </top>
    </border>
    <border>
      <left style="hair">
        <color rgb="FF222A35"/>
      </left>
      <bottom style="thick">
        <color rgb="FF222A35"/>
      </bottom>
    </border>
    <border>
      <right style="hair">
        <color rgb="FF203864"/>
      </right>
      <bottom style="thick">
        <color rgb="FF222A35"/>
      </bottom>
    </border>
    <border>
      <right style="thin">
        <color rgb="FF222A35"/>
      </right>
      <bottom style="thin">
        <color rgb="FF222A35"/>
      </bottom>
    </border>
    <border>
      <left style="hair">
        <color rgb="FF222A35"/>
      </left>
      <right style="hair">
        <color rgb="FF222A35"/>
      </right>
      <top style="thin">
        <color rgb="FF222A35"/>
      </top>
    </border>
    <border>
      <right style="hair">
        <color rgb="FF222A35"/>
      </right>
      <top style="thin">
        <color rgb="FF222A35"/>
      </top>
    </border>
    <border>
      <bottom style="hair">
        <color rgb="FF222A35"/>
      </bottom>
    </border>
    <border>
      <left style="hair">
        <color rgb="FF222A35"/>
      </left>
      <top style="thick">
        <color rgb="FF222A35"/>
      </top>
      <bottom style="hair">
        <color rgb="FF222A35"/>
      </bottom>
    </border>
    <border>
      <right style="hair">
        <color rgb="FF222A35"/>
      </right>
      <top style="thick">
        <color rgb="FF222A35"/>
      </top>
      <bottom style="hair">
        <color rgb="FF222A35"/>
      </bottom>
    </border>
    <border>
      <right style="thin">
        <color rgb="FF222A35"/>
      </right>
      <diagonal style="hair">
        <color rgb="FF222A35"/>
      </diagonal>
    </border>
    <border>
      <right style="hair">
        <color rgb="FF222A35"/>
      </right>
      <top style="hair">
        <color rgb="FF222A35"/>
      </top>
    </border>
    <border>
      <top style="hair">
        <color rgb="FF222A35"/>
      </top>
      <diagonal style="hair">
        <color rgb="FF222A35"/>
      </diagonal>
    </border>
    <border>
      <right style="hair">
        <color rgb="FF222B35"/>
      </right>
      <bottom style="thin">
        <color rgb="FF222B35"/>
      </bottom>
    </border>
    <border>
      <bottom style="thin">
        <color rgb="FF222B35"/>
      </bottom>
    </border>
    <border>
      <left style="thick">
        <color rgb="FF222A35"/>
      </left>
      <top style="thin">
        <color rgb="FF222A35"/>
      </top>
      <bottom style="thin">
        <color rgb="FF222A35"/>
      </bottom>
    </border>
    <border>
      <right style="hair">
        <color rgb="FF222B35"/>
      </right>
    </border>
    <border>
      <left style="thick">
        <color rgb="FF222A35"/>
      </left>
      <top style="thick">
        <color rgb="FF222A35"/>
      </top>
      <bottom style="hair">
        <color rgb="FF203864"/>
      </bottom>
    </border>
    <border>
      <bottom style="hair">
        <color rgb="FF203864"/>
      </bottom>
    </border>
    <border>
      <top style="thick">
        <color rgb="FF222A35"/>
      </top>
      <bottom style="hair">
        <color rgb="FF203864"/>
      </bottom>
    </border>
    <border>
      <right style="hair">
        <color rgb="FF203864"/>
      </right>
      <top style="thick">
        <color rgb="FF222A35"/>
      </top>
      <bottom style="hair">
        <color rgb="FF203864"/>
      </bottom>
    </border>
    <border>
      <left style="hair">
        <color rgb="FF203864"/>
      </left>
      <top style="thick">
        <color rgb="FF222A35"/>
      </top>
      <bottom style="hair">
        <color rgb="FF203864"/>
      </bottom>
    </border>
    <border>
      <left style="thick">
        <color rgb="FF222A35"/>
      </left>
      <top style="hair">
        <color rgb="FF203864"/>
      </top>
      <bottom style="thick">
        <color rgb="FF222A35"/>
      </bottom>
    </border>
    <border>
      <right style="thin">
        <color rgb="FF222A35"/>
      </right>
      <top style="hair">
        <color rgb="FF203864"/>
      </top>
      <bottom style="thick">
        <color rgb="FF222A35"/>
      </bottom>
    </border>
    <border>
      <top style="hair">
        <color rgb="FF203864"/>
      </top>
      <bottom style="thick">
        <color rgb="FF222A35"/>
      </bottom>
    </border>
    <border>
      <left style="thin">
        <color rgb="FF222A35"/>
      </left>
      <top style="hair">
        <color rgb="FF203864"/>
      </top>
      <bottom style="thick">
        <color rgb="FF222A35"/>
      </bottom>
    </border>
    <border>
      <left style="thick">
        <color rgb="FF222A35"/>
      </left>
      <bottom style="thin">
        <color rgb="FF222A35"/>
      </bottom>
    </border>
    <border>
      <left style="hair">
        <color rgb="FF222B35"/>
      </left>
      <right style="hair">
        <color rgb="FF222B35"/>
      </right>
      <bottom style="thin">
        <color rgb="FF222B35"/>
      </bottom>
    </border>
    <border>
      <left style="hair">
        <color rgb="FF222B35"/>
      </left>
      <bottom style="thin">
        <color rgb="FF222B35"/>
      </bottom>
    </border>
    <border>
      <right style="thin">
        <color rgb="FF222A35"/>
      </right>
      <top style="hair">
        <color rgb="FF222A35"/>
      </top>
    </border>
    <border>
      <left style="thin">
        <color rgb="FF222A35"/>
      </left>
      <right style="thin">
        <color rgb="FF222A35"/>
      </right>
    </border>
    <border>
      <left style="thick">
        <color rgb="FF222A35"/>
      </left>
    </border>
    <border>
      <left style="thick">
        <color rgb="FF222A35"/>
      </left>
      <top style="thin">
        <color rgb="FF222A35"/>
      </top>
    </border>
    <border>
      <right style="thin">
        <color rgb="FF222A35"/>
      </right>
      <top style="hair">
        <color rgb="FF222A35"/>
      </top>
      <bottom style="thick">
        <color rgb="FF222A35"/>
      </bottom>
    </border>
    <border>
      <left style="thin">
        <color rgb="FF222A35"/>
      </left>
      <top style="hair">
        <color rgb="FF222A35"/>
      </top>
      <bottom style="thick">
        <color rgb="FF222A35"/>
      </bottom>
    </border>
  </borders>
  <cellStyleXfs count="1">
    <xf numFmtId="0" fontId="0" fillId="0" borderId="0"/>
  </cellStyleXfs>
  <cellXfs count="286">
    <xf numFmtId="0" fontId="0" fillId="0" borderId="0" xfId="0"/>
    <xf numFmtId="164" fontId="1" fillId="2" borderId="0" xfId="0" applyFont="1" applyNumberFormat="1" applyFill="1" applyAlignment="1" applyProtection="1">
      <alignment textRotation="0" horizontal="general" vertical="center" indent="0" wrapText="1"/>
      <protection hidden="0" locked="0"/>
    </xf>
    <xf numFmtId="164" fontId="2" fillId="0" borderId="0" xfId="0" applyFont="1" applyNumberFormat="1" applyAlignment="1" applyProtection="1">
      <alignment textRotation="0" horizontal="general" vertical="bottom" indent="0" wrapText="1"/>
      <protection hidden="0" locked="0"/>
    </xf>
    <xf numFmtId="164" fontId="1" fillId="0" borderId="0" xfId="0" applyFont="1" applyNumberFormat="1" applyAlignment="1" applyProtection="1">
      <alignment textRotation="0" horizontal="general" vertical="center" indent="0" wrapText="1"/>
      <protection hidden="0" locked="0"/>
    </xf>
    <xf numFmtId="164" fontId="3" fillId="0" borderId="0" xfId="0" applyFont="1" applyNumberFormat="1" applyAlignment="1" applyProtection="1">
      <alignment textRotation="0" horizontal="general" vertical="bottom" indent="0" wrapText="1"/>
      <protection hidden="0" locked="0"/>
    </xf>
    <xf numFmtId="164" fontId="3" fillId="0" borderId="0" xfId="0" applyFont="1" applyNumberFormat="1" applyAlignment="1" applyProtection="1">
      <alignment textRotation="0" horizontal="center" vertical="center" indent="0" wrapText="1"/>
      <protection hidden="0" locked="0"/>
    </xf>
    <xf numFmtId="165" fontId="3" fillId="0" borderId="0" xfId="0" applyFont="1" applyNumberFormat="1" applyAlignment="1" applyProtection="1">
      <alignment textRotation="0" horizontal="center" vertical="center" indent="0" wrapText="1"/>
      <protection hidden="0" locked="0"/>
    </xf>
    <xf numFmtId="165" fontId="3" fillId="0" borderId="0" xfId="0" applyFont="1" applyNumberFormat="1" applyAlignment="1" applyProtection="1">
      <alignment textRotation="0" horizontal="general" vertical="center" indent="0" wrapText="1"/>
      <protection hidden="0" locked="0"/>
    </xf>
    <xf numFmtId="164" fontId="1" fillId="2" borderId="0" xfId="0" applyFont="1" applyNumberFormat="1" applyFill="1" applyAlignment="1" applyProtection="1">
      <alignment textRotation="0" horizontal="general" vertical="bottom" indent="0" wrapText="1"/>
      <protection hidden="0" locked="0"/>
    </xf>
    <xf numFmtId="164" fontId="1" fillId="0" borderId="0" xfId="0" applyFont="1" applyNumberFormat="1" applyAlignment="1" applyProtection="1">
      <alignment textRotation="0" horizontal="left" vertical="center" indent="0" wrapText="1"/>
      <protection hidden="0" locked="0"/>
    </xf>
    <xf numFmtId="164" fontId="3" fillId="0" borderId="0" xfId="0" applyFont="1" applyNumberFormat="1" applyAlignment="1" applyProtection="1">
      <alignment textRotation="0" horizontal="left" vertical="center" indent="0" wrapText="1"/>
      <protection hidden="0" locked="0"/>
    </xf>
    <xf numFmtId="165" fontId="3" fillId="0" borderId="0" xfId="0" applyFont="1" applyNumberFormat="1" applyAlignment="1" applyProtection="1">
      <alignment textRotation="0" horizontal="left" vertical="center" indent="0" wrapText="1"/>
      <protection hidden="0" locked="0"/>
    </xf>
    <xf numFmtId="164" fontId="4" fillId="3" borderId="0" xfId="0" applyFont="1" applyNumberFormat="1" applyFill="1" applyAlignment="1" applyProtection="1">
      <alignment textRotation="0" horizontal="left" vertical="bottom" indent="0" wrapText="1"/>
      <protection hidden="0" locked="0"/>
    </xf>
    <xf numFmtId="164" fontId="5" fillId="3" borderId="0" xfId="0" applyFont="1" applyNumberFormat="1" applyFill="1" applyAlignment="1" applyProtection="1">
      <alignment textRotation="0" horizontal="center" vertical="bottom" indent="0" wrapText="1"/>
      <protection hidden="0" locked="0"/>
    </xf>
    <xf numFmtId="164" fontId="5" fillId="3" borderId="0" xfId="0" applyFont="1" applyNumberFormat="1" applyFill="1" applyAlignment="1" applyProtection="1">
      <alignment textRotation="0" horizontal="left" vertical="bottom" indent="0" wrapText="1"/>
      <protection hidden="0" locked="0"/>
    </xf>
    <xf numFmtId="165" fontId="5" fillId="3" borderId="0" xfId="0" applyFont="1" applyNumberFormat="1" applyFill="1" applyAlignment="1" applyProtection="1">
      <alignment textRotation="0" horizontal="center" vertical="bottom" indent="0" wrapText="1"/>
      <protection hidden="0" locked="0"/>
    </xf>
    <xf numFmtId="164" fontId="6" fillId="4" borderId="0" xfId="0" applyFont="1" applyNumberFormat="1" applyFill="1" applyAlignment="1" applyProtection="1">
      <alignment textRotation="0" horizontal="left" vertical="center" indent="0"/>
      <protection hidden="0" locked="0"/>
    </xf>
    <xf numFmtId="164" fontId="6" fillId="0" borderId="0" xfId="0" applyFont="1" applyNumberFormat="1" applyAlignment="1" applyProtection="1">
      <alignment textRotation="0" horizontal="center" vertical="bottom" indent="0" wrapText="1"/>
      <protection hidden="0" locked="0"/>
    </xf>
    <xf numFmtId="166" fontId="6" fillId="0" borderId="0" xfId="0" applyFont="1" applyNumberFormat="1" applyAlignment="1" applyProtection="1">
      <alignment textRotation="0" horizontal="center" vertical="bottom" indent="0" wrapText="1"/>
      <protection hidden="0" locked="0"/>
    </xf>
    <xf numFmtId="164" fontId="3" fillId="0" borderId="1" xfId="0" applyFont="1" applyNumberFormat="1" applyBorder="1" applyAlignment="1" applyProtection="1">
      <alignment textRotation="0" horizontal="general" vertical="bottom" indent="0"/>
      <protection hidden="0" locked="0"/>
    </xf>
    <xf numFmtId="167" fontId="6" fillId="0" borderId="0" xfId="0" applyFont="1" applyNumberFormat="1" applyAlignment="1" applyProtection="1">
      <alignment textRotation="0" horizontal="center" vertical="bottom" indent="0" wrapText="1"/>
      <protection hidden="0" locked="0"/>
    </xf>
    <xf numFmtId="168" fontId="3" fillId="0" borderId="1" xfId="0" applyFont="1" applyNumberFormat="1" applyBorder="1" applyAlignment="1" applyProtection="1">
      <alignment textRotation="0" horizontal="general" vertical="bottom" indent="0" wrapText="1"/>
      <protection hidden="0" locked="0"/>
    </xf>
    <xf numFmtId="164" fontId="6" fillId="0" borderId="0" xfId="0" applyFont="1" applyNumberFormat="1" applyAlignment="1" applyProtection="1">
      <alignment textRotation="0" horizontal="center" vertical="bottom" indent="0"/>
      <protection hidden="0" locked="0"/>
    </xf>
    <xf numFmtId="164" fontId="3" fillId="0" borderId="0" xfId="0" applyFont="1" applyNumberFormat="1" applyAlignment="1" applyProtection="1">
      <alignment textRotation="0" horizontal="center" vertical="bottom" indent="0"/>
      <protection hidden="0" locked="0"/>
    </xf>
    <xf numFmtId="164" fontId="7" fillId="0" borderId="0" xfId="0" applyFont="1" applyNumberFormat="1" applyAlignment="1" applyProtection="1">
      <alignment textRotation="0" horizontal="center" vertical="bottom" indent="0" wrapText="1"/>
      <protection hidden="0" locked="0"/>
    </xf>
    <xf numFmtId="164" fontId="6" fillId="4" borderId="2" xfId="0" applyFont="1" applyNumberFormat="1" applyFill="1" applyBorder="1" applyAlignment="1" applyProtection="1">
      <alignment textRotation="0" horizontal="left" vertical="bottom" indent="0" wrapText="1"/>
      <protection hidden="0" locked="0"/>
    </xf>
    <xf numFmtId="164" fontId="3" fillId="0" borderId="3" xfId="0" applyFont="1" applyNumberFormat="1" applyBorder="1" applyAlignment="1" applyProtection="1">
      <alignment textRotation="0" horizontal="general" vertical="bottom" indent="0"/>
      <protection hidden="0" locked="0"/>
    </xf>
    <xf numFmtId="168" fontId="3" fillId="0" borderId="3" xfId="0" applyFont="1" applyNumberFormat="1" applyBorder="1" applyAlignment="1" applyProtection="1">
      <alignment textRotation="0" horizontal="general" vertical="bottom" indent="0" wrapText="1"/>
      <protection hidden="0" locked="0"/>
    </xf>
    <xf numFmtId="164" fontId="6" fillId="4" borderId="0" xfId="0" applyFont="1" applyNumberFormat="1" applyFill="1" applyAlignment="1" applyProtection="1">
      <alignment textRotation="0" horizontal="left" vertical="bottom" indent="0" wrapText="1"/>
      <protection hidden="0" locked="0"/>
    </xf>
    <xf numFmtId="164" fontId="8" fillId="0" borderId="0" xfId="0" applyFont="1" applyNumberFormat="1" applyAlignment="1" applyProtection="1">
      <alignment textRotation="0" horizontal="general" vertical="center" indent="0" wrapText="1"/>
      <protection hidden="0" locked="0"/>
    </xf>
    <xf numFmtId="164" fontId="6" fillId="0" borderId="0" xfId="0" applyFont="1" applyNumberFormat="1" applyAlignment="1" applyProtection="1">
      <alignment textRotation="0" horizontal="general" vertical="center" indent="0" wrapText="1"/>
      <protection hidden="0" locked="0"/>
    </xf>
    <xf numFmtId="164" fontId="6" fillId="0" borderId="0" xfId="0" applyFont="1" applyNumberFormat="1" applyAlignment="1" applyProtection="1">
      <alignment textRotation="0" horizontal="left" vertical="bottom" indent="0" wrapText="1"/>
      <protection hidden="0" locked="0"/>
    </xf>
    <xf numFmtId="164" fontId="6" fillId="0" borderId="0" xfId="0" applyFont="1" applyNumberFormat="1" applyAlignment="1" applyProtection="1">
      <alignment textRotation="0" horizontal="general" vertical="bottom" indent="0" wrapText="1"/>
      <protection hidden="0" locked="0"/>
    </xf>
    <xf numFmtId="164" fontId="6" fillId="0" borderId="0" xfId="0" applyFont="1" applyNumberFormat="1" applyAlignment="1" applyProtection="1">
      <alignment textRotation="0" horizontal="center" vertical="center" indent="0" wrapText="1"/>
      <protection hidden="0" locked="0"/>
    </xf>
    <xf numFmtId="169" fontId="3" fillId="0" borderId="0" xfId="0" applyFont="1" applyNumberFormat="1" applyAlignment="1" applyProtection="1">
      <alignment textRotation="0" horizontal="center" vertical="bottom" indent="0"/>
      <protection hidden="0" locked="0"/>
    </xf>
    <xf numFmtId="164" fontId="3" fillId="5" borderId="4" xfId="0" applyFont="1" applyNumberFormat="1" applyFill="1" applyBorder="1" applyAlignment="1" applyProtection="1">
      <alignment textRotation="0" horizontal="left" vertical="bottom" indent="0" wrapText="1"/>
      <protection hidden="0" locked="0"/>
    </xf>
    <xf numFmtId="167" fontId="3" fillId="0" borderId="0" xfId="0" applyFont="1" applyNumberFormat="1" applyAlignment="1" applyProtection="1">
      <alignment textRotation="0" horizontal="general" vertical="bottom" indent="0"/>
      <protection hidden="0" locked="0"/>
    </xf>
    <xf numFmtId="169" fontId="3" fillId="0" borderId="0" xfId="0" applyFont="1" applyNumberFormat="1" applyAlignment="1" applyProtection="1">
      <alignment textRotation="0" horizontal="general" vertical="bottom" indent="0"/>
      <protection hidden="0" locked="0"/>
    </xf>
    <xf numFmtId="170" fontId="3" fillId="0" borderId="0" xfId="0" applyFont="1" applyNumberFormat="1" applyAlignment="1" applyProtection="1">
      <alignment textRotation="0" horizontal="general" vertical="bottom" indent="0"/>
      <protection hidden="0" locked="0"/>
    </xf>
    <xf numFmtId="164" fontId="3" fillId="0" borderId="0" xfId="0" applyFont="1" applyNumberFormat="1" applyAlignment="1" applyProtection="1">
      <alignment textRotation="0" horizontal="general" vertical="bottom" indent="0"/>
      <protection hidden="0" locked="0"/>
    </xf>
    <xf numFmtId="171" fontId="3" fillId="0" borderId="0" xfId="0" applyFont="1" applyNumberFormat="1" applyAlignment="1" applyProtection="1">
      <alignment textRotation="0" horizontal="general" vertical="bottom" indent="0"/>
      <protection hidden="0" locked="0"/>
    </xf>
    <xf numFmtId="168" fontId="3" fillId="0" borderId="0" xfId="0" applyFont="1" applyNumberFormat="1" applyAlignment="1" applyProtection="1">
      <alignment textRotation="0" horizontal="general" vertical="bottom" indent="0" wrapText="1"/>
      <protection hidden="0" locked="0"/>
    </xf>
    <xf numFmtId="166" fontId="3" fillId="4" borderId="0" xfId="0" applyFont="1" applyNumberFormat="1" applyFill="1" applyAlignment="1" applyProtection="1">
      <alignment textRotation="0" horizontal="general" vertical="bottom" indent="0"/>
      <protection hidden="0" locked="0"/>
    </xf>
    <xf numFmtId="166" fontId="5" fillId="6" borderId="5" xfId="0" applyFont="1" applyNumberFormat="1" applyFill="1" applyBorder="1" applyAlignment="1" applyProtection="1">
      <alignment textRotation="0" horizontal="right" vertical="bottom" indent="0"/>
      <protection hidden="0" locked="0"/>
    </xf>
    <xf numFmtId="166" fontId="5" fillId="0" borderId="5" xfId="0" applyFont="1" applyNumberFormat="1" applyBorder="1" applyAlignment="1" applyProtection="1">
      <alignment textRotation="0" horizontal="right" vertical="bottom" indent="0"/>
      <protection hidden="0" locked="0"/>
    </xf>
    <xf numFmtId="166" fontId="3" fillId="6" borderId="5" xfId="0" applyFont="1" applyNumberFormat="1" applyFill="1" applyBorder="1" applyAlignment="1" applyProtection="1">
      <alignment textRotation="0" horizontal="general" vertical="bottom" indent="0"/>
      <protection hidden="0" locked="0"/>
    </xf>
    <xf numFmtId="164" fontId="5" fillId="4" borderId="6" xfId="0" applyFont="1" applyNumberFormat="1" applyFill="1" applyBorder="1" applyAlignment="1" applyProtection="1">
      <alignment textRotation="0" horizontal="general" vertical="bottom" indent="0"/>
      <protection hidden="0" locked="0"/>
    </xf>
    <xf numFmtId="171" fontId="5" fillId="6" borderId="7" xfId="0" applyFont="1" applyNumberFormat="1" applyFill="1" applyBorder="1" applyAlignment="1" applyProtection="1">
      <alignment textRotation="0" horizontal="right" vertical="bottom" indent="0"/>
      <protection hidden="0" locked="0"/>
    </xf>
    <xf numFmtId="166" fontId="5" fillId="6" borderId="8" xfId="0" applyFont="1" applyNumberFormat="1" applyFill="1" applyBorder="1" applyAlignment="1" applyProtection="1">
      <alignment textRotation="0" horizontal="right" vertical="bottom" indent="0"/>
      <protection hidden="0" locked="0"/>
    </xf>
    <xf numFmtId="171" fontId="5" fillId="4" borderId="9" xfId="0" applyFont="1" applyNumberFormat="1" applyFill="1" applyBorder="1" applyAlignment="1" applyProtection="1">
      <alignment textRotation="0" horizontal="right" vertical="bottom" indent="0"/>
      <protection hidden="0" locked="0"/>
    </xf>
    <xf numFmtId="171" fontId="5" fillId="4" borderId="10" xfId="0" applyFont="1" applyNumberFormat="1" applyFill="1" applyBorder="1" applyAlignment="1" applyProtection="1">
      <alignment textRotation="0" horizontal="right" vertical="bottom" indent="0"/>
      <protection hidden="0" locked="0"/>
    </xf>
    <xf numFmtId="171" fontId="5" fillId="0" borderId="11" xfId="0" applyFont="1" applyNumberFormat="1" applyBorder="1" applyAlignment="1" applyProtection="1">
      <alignment textRotation="0" horizontal="general" vertical="bottom" indent="0"/>
      <protection hidden="0" locked="0"/>
    </xf>
    <xf numFmtId="171" fontId="5" fillId="0" borderId="12" xfId="0" applyFont="1" applyNumberFormat="1" applyBorder="1" applyAlignment="1" applyProtection="1">
      <alignment textRotation="0" horizontal="right" vertical="bottom" indent="0"/>
      <protection hidden="0" locked="0"/>
    </xf>
    <xf numFmtId="171" fontId="5" fillId="4" borderId="13" xfId="0" applyFont="1" applyNumberFormat="1" applyFill="1" applyBorder="1" applyAlignment="1" applyProtection="1">
      <alignment textRotation="0" horizontal="right" vertical="bottom" indent="0"/>
      <protection hidden="0" locked="0"/>
    </xf>
    <xf numFmtId="171" fontId="5" fillId="4" borderId="14" xfId="0" applyFont="1" applyNumberFormat="1" applyFill="1" applyBorder="1" applyAlignment="1" applyProtection="1">
      <alignment textRotation="0" horizontal="right" vertical="bottom" indent="0"/>
      <protection hidden="0" locked="0"/>
    </xf>
    <xf numFmtId="166" fontId="5" fillId="6" borderId="13" xfId="0" applyFont="1" applyNumberFormat="1" applyFill="1" applyBorder="1" applyAlignment="1" applyProtection="1">
      <alignment textRotation="0" horizontal="right" vertical="bottom" indent="0"/>
      <protection hidden="0" locked="0"/>
    </xf>
    <xf numFmtId="166" fontId="5" fillId="6" borderId="15" xfId="0" applyFont="1" applyNumberFormat="1" applyFill="1" applyBorder="1" applyAlignment="1" applyProtection="1">
      <alignment textRotation="0" horizontal="right" vertical="bottom" indent="0"/>
      <protection hidden="0" locked="0"/>
    </xf>
    <xf numFmtId="164" fontId="3" fillId="0" borderId="16" xfId="0" applyFont="1" applyNumberFormat="1" applyBorder="1" applyAlignment="1" applyProtection="1">
      <alignment textRotation="0" horizontal="general" vertical="bottom" indent="0"/>
      <protection hidden="0" locked="0"/>
    </xf>
    <xf numFmtId="166" fontId="3" fillId="0" borderId="0" xfId="0" applyFont="1" applyNumberFormat="1" applyAlignment="1" applyProtection="1">
      <alignment textRotation="0" horizontal="general" vertical="bottom" indent="0"/>
      <protection hidden="0" locked="0"/>
    </xf>
    <xf numFmtId="172" fontId="3" fillId="0" borderId="0" xfId="0" applyFont="1" applyNumberFormat="1" applyAlignment="1" applyProtection="1">
      <alignment textRotation="0" horizontal="general" vertical="bottom" indent="0"/>
      <protection hidden="0" locked="0"/>
    </xf>
    <xf numFmtId="164" fontId="9" fillId="7" borderId="0" xfId="0" applyFont="1" applyNumberFormat="1" applyFill="1" applyAlignment="1" applyProtection="1">
      <alignment textRotation="0" horizontal="general" vertical="bottom" indent="0"/>
      <protection hidden="0" locked="0"/>
    </xf>
    <xf numFmtId="164" fontId="10" fillId="7" borderId="0" xfId="0" applyFont="1" applyNumberFormat="1" applyFill="1" applyAlignment="1" applyProtection="1">
      <alignment textRotation="0" horizontal="general" vertical="bottom" indent="0"/>
      <protection hidden="0" locked="0"/>
    </xf>
    <xf numFmtId="166" fontId="10" fillId="7" borderId="0" xfId="0" applyFont="1" applyNumberFormat="1" applyFill="1" applyAlignment="1" applyProtection="1">
      <alignment textRotation="0" horizontal="general" vertical="bottom" indent="0"/>
      <protection hidden="0" locked="0"/>
    </xf>
    <xf numFmtId="171" fontId="11" fillId="0" borderId="0" xfId="0" applyFont="1" applyNumberFormat="1" applyAlignment="1" applyProtection="1">
      <alignment textRotation="0" horizontal="left" vertical="bottom" indent="0"/>
      <protection hidden="0" locked="0"/>
    </xf>
    <xf numFmtId="164" fontId="5" fillId="4" borderId="17" xfId="0" applyFont="1" applyNumberFormat="1" applyFill="1" applyBorder="1" applyAlignment="1" applyProtection="1">
      <alignment textRotation="0" horizontal="left" vertical="bottom" indent="0"/>
      <protection hidden="0" locked="0"/>
    </xf>
    <xf numFmtId="171" fontId="5" fillId="6" borderId="18" xfId="0" applyFont="1" applyNumberFormat="1" applyFill="1" applyBorder="1" applyAlignment="1" applyProtection="1">
      <alignment textRotation="0" horizontal="center" vertical="bottom" indent="0"/>
      <protection hidden="0" locked="0"/>
    </xf>
    <xf numFmtId="171" fontId="5" fillId="4" borderId="19" xfId="0" applyFont="1" applyNumberFormat="1" applyFill="1" applyBorder="1" applyAlignment="1" applyProtection="1">
      <alignment textRotation="0" horizontal="center" vertical="bottom" indent="0"/>
      <protection hidden="0" locked="0"/>
    </xf>
    <xf numFmtId="171" fontId="5" fillId="0" borderId="19" xfId="0" applyFont="1" applyNumberFormat="1" applyBorder="1" applyAlignment="1" applyProtection="1">
      <alignment textRotation="0" horizontal="center" vertical="bottom" indent="0"/>
      <protection hidden="0" locked="0"/>
    </xf>
    <xf numFmtId="166" fontId="5" fillId="6" borderId="20" xfId="0" applyFont="1" applyNumberFormat="1" applyFill="1" applyBorder="1" applyAlignment="1" applyProtection="1">
      <alignment textRotation="0" horizontal="center" vertical="bottom" indent="0"/>
      <protection hidden="0" locked="0"/>
    </xf>
    <xf numFmtId="164" fontId="5" fillId="4" borderId="21" xfId="0" applyFont="1" applyNumberFormat="1" applyFill="1" applyBorder="1" applyAlignment="1" applyProtection="1">
      <alignment textRotation="0" horizontal="general" vertical="bottom" indent="0"/>
      <protection hidden="0" locked="0"/>
    </xf>
    <xf numFmtId="164" fontId="5" fillId="0" borderId="22" xfId="0" applyFont="1" applyNumberFormat="1" applyBorder="1" applyAlignment="1" applyProtection="1">
      <alignment textRotation="0" horizontal="center" vertical="bottom" indent="0" wrapText="1"/>
      <protection hidden="0" locked="0"/>
    </xf>
    <xf numFmtId="164" fontId="12" fillId="0" borderId="12" xfId="0" applyFont="1" applyNumberFormat="1" applyBorder="1" applyAlignment="1" applyProtection="1">
      <alignment textRotation="0" horizontal="general" vertical="bottom" indent="0"/>
      <protection hidden="0" locked="0"/>
    </xf>
    <xf numFmtId="164" fontId="5" fillId="6" borderId="0" xfId="0" applyFont="1" applyNumberFormat="1" applyFill="1" applyAlignment="1" applyProtection="1">
      <alignment textRotation="0" horizontal="center" vertical="bottom" indent="0" wrapText="1"/>
      <protection hidden="0" locked="0"/>
    </xf>
    <xf numFmtId="164" fontId="5" fillId="4" borderId="23" xfId="0" applyFont="1" applyNumberFormat="1" applyFill="1" applyBorder="1" applyAlignment="1" applyProtection="1">
      <alignment textRotation="0" horizontal="center" vertical="bottom" indent="0" wrapText="1"/>
      <protection hidden="0" locked="0"/>
    </xf>
    <xf numFmtId="164" fontId="12" fillId="4" borderId="12" xfId="0" applyFont="1" applyNumberFormat="1" applyFill="1" applyBorder="1" applyAlignment="1" applyProtection="1">
      <alignment textRotation="0" horizontal="center" vertical="bottom" indent="0"/>
      <protection hidden="0" locked="0"/>
    </xf>
    <xf numFmtId="164" fontId="5" fillId="4" borderId="12" xfId="0" applyFont="1" applyNumberFormat="1" applyFill="1" applyBorder="1" applyAlignment="1" applyProtection="1">
      <alignment textRotation="0" horizontal="center" vertical="bottom" indent="0" wrapText="1"/>
      <protection hidden="0" locked="0"/>
    </xf>
    <xf numFmtId="164" fontId="5" fillId="6" borderId="12" xfId="0" applyFont="1" applyNumberFormat="1" applyFill="1" applyBorder="1" applyAlignment="1" applyProtection="1">
      <alignment textRotation="0" horizontal="center" vertical="bottom" indent="0" wrapText="1"/>
      <protection hidden="0" locked="0"/>
    </xf>
    <xf numFmtId="164" fontId="5" fillId="4" borderId="22" xfId="0" applyFont="1" applyNumberFormat="1" applyFill="1" applyBorder="1" applyAlignment="1" applyProtection="1">
      <alignment textRotation="0" horizontal="center" vertical="bottom" indent="0" wrapText="1"/>
      <protection hidden="0" locked="0"/>
    </xf>
    <xf numFmtId="164" fontId="12" fillId="4" borderId="12" xfId="0" applyFont="1" applyNumberFormat="1" applyFill="1" applyBorder="1" applyAlignment="1" applyProtection="1">
      <alignment textRotation="0" horizontal="general" vertical="bottom" indent="0"/>
      <protection hidden="0" locked="0"/>
    </xf>
    <xf numFmtId="164" fontId="5" fillId="6" borderId="5" xfId="0" applyFont="1" applyNumberFormat="1" applyFill="1" applyBorder="1" applyAlignment="1" applyProtection="1">
      <alignment textRotation="0" horizontal="center" vertical="bottom" indent="0" wrapText="1"/>
      <protection hidden="0" locked="0"/>
    </xf>
    <xf numFmtId="164" fontId="3" fillId="4" borderId="0" xfId="0" applyFont="1" applyNumberFormat="1" applyFill="1" applyAlignment="1" applyProtection="1">
      <alignment textRotation="0" horizontal="left" vertical="center" indent="0"/>
      <protection hidden="0" locked="0"/>
    </xf>
    <xf numFmtId="171" fontId="3" fillId="6" borderId="12" xfId="0" applyFont="1" applyNumberFormat="1" applyFill="1" applyBorder="1" applyAlignment="1" applyProtection="1">
      <alignment textRotation="0" horizontal="general" vertical="bottom" indent="0"/>
      <protection hidden="0" locked="0"/>
    </xf>
    <xf numFmtId="166" fontId="3" fillId="6" borderId="24" xfId="0" applyFont="1" applyNumberFormat="1" applyFill="1" applyBorder="1" applyAlignment="1" applyProtection="1">
      <alignment textRotation="0" horizontal="general" vertical="bottom" indent="0"/>
      <protection hidden="0" locked="0"/>
    </xf>
    <xf numFmtId="171" fontId="3" fillId="4" borderId="25" xfId="0" applyFont="1" applyNumberFormat="1" applyFill="1" applyBorder="1" applyAlignment="1" applyProtection="1">
      <alignment textRotation="0" horizontal="general" vertical="bottom" indent="0"/>
      <protection hidden="0" locked="0"/>
    </xf>
    <xf numFmtId="171" fontId="3" fillId="4" borderId="24" xfId="0" applyFont="1" applyNumberFormat="1" applyFill="1" applyBorder="1" applyAlignment="1" applyProtection="1">
      <alignment textRotation="0" horizontal="general" vertical="bottom" indent="0"/>
      <protection hidden="0" locked="0"/>
    </xf>
    <xf numFmtId="166" fontId="3" fillId="4" borderId="24" xfId="0" applyFont="1" applyNumberFormat="1" applyFill="1" applyBorder="1" applyAlignment="1" applyProtection="1">
      <alignment textRotation="0" horizontal="general" vertical="bottom" indent="0"/>
      <protection hidden="0" locked="0"/>
    </xf>
    <xf numFmtId="166" fontId="3" fillId="0" borderId="24" xfId="0" applyFont="1" applyNumberFormat="1" applyBorder="1" applyAlignment="1" applyProtection="1">
      <alignment textRotation="0" horizontal="general" vertical="bottom" indent="0"/>
      <protection hidden="0" locked="0"/>
    </xf>
    <xf numFmtId="171" fontId="3" fillId="4" borderId="12" xfId="0" applyFont="1" applyNumberFormat="1" applyFill="1" applyBorder="1" applyAlignment="1" applyProtection="1">
      <alignment textRotation="0" horizontal="general" vertical="bottom" indent="0"/>
      <protection hidden="0" locked="0"/>
    </xf>
    <xf numFmtId="164" fontId="3" fillId="4" borderId="24" xfId="0" applyFont="1" applyNumberFormat="1" applyFill="1" applyBorder="1" applyAlignment="1" applyProtection="1">
      <alignment textRotation="0" horizontal="general" vertical="bottom" indent="0"/>
      <protection hidden="0" locked="0"/>
    </xf>
    <xf numFmtId="166" fontId="3" fillId="6" borderId="0" xfId="0" applyFont="1" applyNumberFormat="1" applyFill="1" applyAlignment="1" applyProtection="1">
      <alignment textRotation="0" horizontal="general" vertical="bottom" indent="0"/>
      <protection hidden="0" locked="0"/>
    </xf>
    <xf numFmtId="166" fontId="3" fillId="6" borderId="6" xfId="0" applyFont="1" applyNumberFormat="1" applyFill="1" applyBorder="1" applyAlignment="1" applyProtection="1">
      <alignment textRotation="0" horizontal="general" vertical="bottom" indent="0"/>
      <protection hidden="0" locked="0"/>
    </xf>
    <xf numFmtId="166" fontId="6" fillId="0" borderId="0" xfId="0" applyFont="1" applyNumberFormat="1" applyAlignment="1" applyProtection="1">
      <alignment textRotation="0" horizontal="general" vertical="bottom" indent="0"/>
      <protection hidden="0" locked="0"/>
    </xf>
    <xf numFmtId="171" fontId="3" fillId="6" borderId="0" xfId="0" applyFont="1" applyNumberFormat="1" applyFill="1" applyAlignment="1" applyProtection="1">
      <alignment textRotation="0" horizontal="general" vertical="bottom" indent="0"/>
      <protection hidden="0" locked="0"/>
    </xf>
    <xf numFmtId="171" fontId="3" fillId="6" borderId="26" xfId="0" applyFont="1" applyNumberFormat="1" applyFill="1" applyBorder="1" applyAlignment="1" applyProtection="1">
      <alignment textRotation="0" horizontal="general" vertical="bottom" indent="0"/>
      <protection hidden="0" locked="0"/>
    </xf>
    <xf numFmtId="171" fontId="3" fillId="5" borderId="0" xfId="0" applyFont="1" applyNumberFormat="1" applyFill="1" applyAlignment="1" applyProtection="1">
      <alignment textRotation="0" horizontal="general" vertical="bottom" indent="0"/>
      <protection hidden="0" locked="0"/>
    </xf>
    <xf numFmtId="164" fontId="3" fillId="4" borderId="2" xfId="0" applyFont="1" applyNumberFormat="1" applyFill="1" applyBorder="1" applyAlignment="1" applyProtection="1">
      <alignment textRotation="0" horizontal="left" vertical="bottom" indent="0" wrapText="1"/>
      <protection hidden="0" locked="0"/>
    </xf>
    <xf numFmtId="171" fontId="3" fillId="0" borderId="27" xfId="0" applyFont="1" applyNumberFormat="1" applyBorder="1" applyAlignment="1" applyProtection="1">
      <alignment textRotation="0" horizontal="general" vertical="bottom" indent="0"/>
      <protection hidden="0" locked="0"/>
    </xf>
    <xf numFmtId="171" fontId="3" fillId="4" borderId="27" xfId="0" applyFont="1" applyNumberFormat="1" applyFill="1" applyBorder="1" applyAlignment="1" applyProtection="1">
      <alignment textRotation="0" horizontal="general" vertical="bottom" indent="0"/>
      <protection hidden="0" locked="0"/>
    </xf>
    <xf numFmtId="171" fontId="3" fillId="4" borderId="0" xfId="0" applyFont="1" applyNumberFormat="1" applyFill="1" applyAlignment="1" applyProtection="1">
      <alignment textRotation="0" horizontal="general" vertical="bottom" indent="0"/>
      <protection hidden="0" locked="0"/>
    </xf>
    <xf numFmtId="164" fontId="3" fillId="4" borderId="27" xfId="0" applyFont="1" applyNumberFormat="1" applyFill="1" applyBorder="1" applyAlignment="1" applyProtection="1">
      <alignment textRotation="0" horizontal="general" vertical="bottom" indent="0"/>
      <protection hidden="0" locked="0"/>
    </xf>
    <xf numFmtId="166" fontId="3" fillId="6" borderId="27" xfId="0" applyFont="1" applyNumberFormat="1" applyFill="1" applyBorder="1" applyAlignment="1" applyProtection="1">
      <alignment textRotation="0" horizontal="general" vertical="bottom" indent="0"/>
      <protection hidden="0" locked="0"/>
    </xf>
    <xf numFmtId="164" fontId="3" fillId="4" borderId="2" xfId="0" applyFont="1" applyNumberFormat="1" applyFill="1" applyBorder="1" applyAlignment="1" applyProtection="1">
      <alignment textRotation="0" horizontal="left" vertical="bottom" indent="0"/>
      <protection hidden="0" locked="0"/>
    </xf>
    <xf numFmtId="164" fontId="3" fillId="0" borderId="27" xfId="0" applyFont="1" applyNumberFormat="1" applyBorder="1" applyAlignment="1" applyProtection="1">
      <alignment textRotation="0" horizontal="general" vertical="bottom" indent="0"/>
      <protection hidden="0" locked="0"/>
    </xf>
    <xf numFmtId="171" fontId="13" fillId="0" borderId="0" xfId="0" applyFont="1" applyNumberFormat="1" applyAlignment="1" applyProtection="1">
      <alignment textRotation="0" horizontal="general" vertical="bottom" indent="0"/>
      <protection hidden="0" locked="0"/>
    </xf>
    <xf numFmtId="171" fontId="13" fillId="4" borderId="0" xfId="0" applyFont="1" applyNumberFormat="1" applyFill="1" applyAlignment="1" applyProtection="1">
      <alignment textRotation="0" horizontal="general" vertical="bottom" indent="0"/>
      <protection hidden="0" locked="0"/>
    </xf>
    <xf numFmtId="166" fontId="3" fillId="0" borderId="27" xfId="0" applyFont="1" applyNumberFormat="1" applyBorder="1" applyAlignment="1" applyProtection="1">
      <alignment textRotation="0" horizontal="general" vertical="bottom" indent="0"/>
      <protection hidden="0" locked="0"/>
    </xf>
    <xf numFmtId="171" fontId="3" fillId="0" borderId="28" xfId="0" applyFont="1" applyNumberFormat="1" applyBorder="1" applyAlignment="1" applyProtection="1">
      <alignment textRotation="0" horizontal="general" vertical="bottom" indent="0"/>
      <protection hidden="0" locked="0"/>
    </xf>
    <xf numFmtId="171" fontId="3" fillId="4" borderId="28" xfId="0" applyFont="1" applyNumberFormat="1" applyFill="1" applyBorder="1" applyAlignment="1" applyProtection="1">
      <alignment textRotation="0" horizontal="general" vertical="bottom" indent="0"/>
      <protection hidden="0" locked="0"/>
    </xf>
    <xf numFmtId="171" fontId="3" fillId="0" borderId="3" xfId="0" applyFont="1" applyNumberFormat="1" applyBorder="1" applyAlignment="1" applyProtection="1">
      <alignment textRotation="0" horizontal="general" vertical="bottom" indent="0"/>
      <protection hidden="0" locked="0"/>
    </xf>
    <xf numFmtId="171" fontId="3" fillId="4" borderId="3" xfId="0" applyFont="1" applyNumberFormat="1" applyFill="1" applyBorder="1" applyAlignment="1" applyProtection="1">
      <alignment textRotation="0" horizontal="general" vertical="bottom" indent="0"/>
      <protection hidden="0" locked="0"/>
    </xf>
    <xf numFmtId="164" fontId="3" fillId="4" borderId="3" xfId="0" applyFont="1" applyNumberFormat="1" applyFill="1" applyBorder="1" applyAlignment="1" applyProtection="1">
      <alignment textRotation="0" horizontal="general" vertical="bottom" indent="0"/>
      <protection hidden="0" locked="0"/>
    </xf>
    <xf numFmtId="166" fontId="3" fillId="0" borderId="3" xfId="0" applyFont="1" applyNumberFormat="1" applyBorder="1" applyAlignment="1" applyProtection="1">
      <alignment textRotation="0" horizontal="general" vertical="bottom" indent="0"/>
      <protection hidden="0" locked="0"/>
    </xf>
    <xf numFmtId="164" fontId="3" fillId="4" borderId="0" xfId="0" applyFont="1" applyNumberFormat="1" applyFill="1" applyAlignment="1" applyProtection="1">
      <alignment textRotation="0" horizontal="left" vertical="bottom" indent="0" wrapText="1"/>
      <protection hidden="0" locked="0"/>
    </xf>
    <xf numFmtId="164" fontId="3" fillId="4" borderId="2" xfId="0" applyFont="1" applyNumberFormat="1" applyFill="1" applyBorder="1" applyAlignment="1" applyProtection="1">
      <alignment textRotation="0" horizontal="general" vertical="bottom" indent="0"/>
      <protection hidden="0" locked="0"/>
    </xf>
    <xf numFmtId="164" fontId="3" fillId="0" borderId="28" xfId="0" applyFont="1" applyNumberFormat="1" applyBorder="1" applyAlignment="1" applyProtection="1">
      <alignment textRotation="0" horizontal="general" vertical="bottom" indent="0"/>
      <protection hidden="0" locked="0"/>
    </xf>
    <xf numFmtId="164" fontId="3" fillId="4" borderId="28" xfId="0" applyFont="1" applyNumberFormat="1" applyFill="1" applyBorder="1" applyAlignment="1" applyProtection="1">
      <alignment textRotation="0" horizontal="general" vertical="bottom" indent="0"/>
      <protection hidden="0" locked="0"/>
    </xf>
    <xf numFmtId="170" fontId="3" fillId="0" borderId="3" xfId="0" applyFont="1" applyNumberFormat="1" applyBorder="1" applyAlignment="1" applyProtection="1">
      <alignment textRotation="0" horizontal="general" vertical="bottom" indent="0"/>
      <protection hidden="0" locked="0"/>
    </xf>
    <xf numFmtId="170" fontId="3" fillId="4" borderId="3" xfId="0" applyFont="1" applyNumberFormat="1" applyFill="1" applyBorder="1" applyAlignment="1" applyProtection="1">
      <alignment textRotation="0" horizontal="general" vertical="bottom" indent="0"/>
      <protection hidden="0" locked="0"/>
    </xf>
    <xf numFmtId="171" fontId="3" fillId="0" borderId="26" xfId="0" applyFont="1" applyNumberFormat="1" applyBorder="1" applyAlignment="1" applyProtection="1">
      <alignment textRotation="0" horizontal="general" vertical="bottom" indent="0"/>
      <protection hidden="0" locked="0"/>
    </xf>
    <xf numFmtId="171" fontId="3" fillId="4" borderId="29" xfId="0" applyFont="1" applyNumberFormat="1" applyFill="1" applyBorder="1" applyAlignment="1" applyProtection="1">
      <alignment textRotation="0" horizontal="general" vertical="bottom" indent="0"/>
      <protection hidden="0" locked="0"/>
    </xf>
    <xf numFmtId="164" fontId="3" fillId="4" borderId="30" xfId="0" applyFont="1" applyNumberFormat="1" applyFill="1" applyBorder="1" applyAlignment="1" applyProtection="1">
      <alignment textRotation="0" horizontal="left" vertical="bottom" indent="0" wrapText="1"/>
      <protection hidden="0" locked="0"/>
    </xf>
    <xf numFmtId="171" fontId="3" fillId="0" borderId="29" xfId="0" applyFont="1" applyNumberFormat="1" applyBorder="1" applyAlignment="1" applyProtection="1">
      <alignment textRotation="0" horizontal="general" vertical="bottom" indent="0"/>
      <protection hidden="0" locked="0"/>
    </xf>
    <xf numFmtId="164" fontId="3" fillId="4" borderId="12" xfId="0" applyFont="1" applyNumberFormat="1" applyFill="1" applyBorder="1" applyAlignment="1" applyProtection="1">
      <alignment textRotation="0" horizontal="left" vertical="bottom" indent="0" wrapText="1"/>
      <protection hidden="0" locked="0"/>
    </xf>
    <xf numFmtId="171" fontId="3" fillId="0" borderId="31" xfId="0" applyFont="1" applyNumberFormat="1" applyBorder="1" applyAlignment="1" applyProtection="1">
      <alignment textRotation="0" horizontal="general" vertical="bottom" indent="0"/>
      <protection hidden="0" locked="0"/>
    </xf>
    <xf numFmtId="166" fontId="3" fillId="0" borderId="32" xfId="0" applyFont="1" applyNumberFormat="1" applyBorder="1" applyAlignment="1" applyProtection="1">
      <alignment textRotation="0" horizontal="general" vertical="bottom" indent="0"/>
      <protection hidden="0" locked="0"/>
    </xf>
    <xf numFmtId="166" fontId="3" fillId="4" borderId="32" xfId="0" applyFont="1" applyNumberFormat="1" applyFill="1" applyBorder="1" applyAlignment="1" applyProtection="1">
      <alignment textRotation="0" horizontal="general" vertical="bottom" indent="0"/>
      <protection hidden="0" locked="0"/>
    </xf>
    <xf numFmtId="166" fontId="3" fillId="6" borderId="33" xfId="0" applyFont="1" applyNumberFormat="1" applyFill="1" applyBorder="1" applyAlignment="1" applyProtection="1">
      <alignment textRotation="0" horizontal="general" vertical="bottom" indent="0"/>
      <protection hidden="0" locked="0"/>
    </xf>
    <xf numFmtId="166" fontId="3" fillId="6" borderId="32" xfId="0" applyFont="1" applyNumberFormat="1" applyFill="1" applyBorder="1" applyAlignment="1" applyProtection="1">
      <alignment textRotation="0" horizontal="general" vertical="bottom" indent="0"/>
      <protection hidden="0" locked="0"/>
    </xf>
    <xf numFmtId="166" fontId="5" fillId="4" borderId="30" xfId="0" applyFont="1" applyNumberFormat="1" applyFill="1" applyBorder="1" applyAlignment="1" applyProtection="1">
      <alignment textRotation="0" horizontal="general" vertical="bottom" indent="0"/>
      <protection hidden="0" locked="0"/>
    </xf>
    <xf numFmtId="166" fontId="5" fillId="0" borderId="0" xfId="0" applyFont="1" applyNumberFormat="1" applyAlignment="1" applyProtection="1">
      <alignment textRotation="0" horizontal="right" vertical="bottom" indent="0"/>
      <protection hidden="0" locked="0"/>
    </xf>
    <xf numFmtId="166" fontId="5" fillId="0" borderId="34" xfId="0" applyFont="1" applyNumberFormat="1" applyBorder="1" applyAlignment="1" applyProtection="1">
      <alignment textRotation="0" horizontal="right" vertical="bottom" indent="0"/>
      <protection hidden="0" locked="0"/>
    </xf>
    <xf numFmtId="166" fontId="3" fillId="6" borderId="34" xfId="0" applyFont="1" applyNumberFormat="1" applyFill="1" applyBorder="1" applyAlignment="1" applyProtection="1">
      <alignment textRotation="0" horizontal="general" vertical="bottom" indent="0"/>
      <protection hidden="0" locked="0"/>
    </xf>
    <xf numFmtId="166" fontId="5" fillId="4" borderId="23" xfId="0" applyFont="1" applyNumberFormat="1" applyFill="1" applyBorder="1" applyAlignment="1" applyProtection="1">
      <alignment textRotation="0" horizontal="right" vertical="bottom" indent="0"/>
      <protection hidden="0" locked="0"/>
    </xf>
    <xf numFmtId="166" fontId="5" fillId="4" borderId="35" xfId="0" applyFont="1" applyNumberFormat="1" applyFill="1" applyBorder="1" applyAlignment="1" applyProtection="1">
      <alignment textRotation="0" horizontal="right" vertical="bottom" indent="0"/>
      <protection hidden="0" locked="0"/>
    </xf>
    <xf numFmtId="166" fontId="5" fillId="0" borderId="36" xfId="0" applyFont="1" applyNumberFormat="1" applyBorder="1" applyAlignment="1" applyProtection="1">
      <alignment textRotation="0" horizontal="right" vertical="bottom" indent="0"/>
      <protection hidden="0" locked="0"/>
    </xf>
    <xf numFmtId="166" fontId="3" fillId="0" borderId="37" xfId="0" applyFont="1" applyNumberFormat="1" applyBorder="1" applyAlignment="1" applyProtection="1">
      <alignment textRotation="0" horizontal="general" vertical="bottom" indent="0"/>
      <protection hidden="0" locked="0"/>
    </xf>
    <xf numFmtId="166" fontId="5" fillId="4" borderId="5" xfId="0" applyFont="1" applyNumberFormat="1" applyFill="1" applyBorder="1" applyAlignment="1" applyProtection="1">
      <alignment textRotation="0" horizontal="right" vertical="bottom" indent="0"/>
      <protection hidden="0" locked="0"/>
    </xf>
    <xf numFmtId="166" fontId="12" fillId="4" borderId="38" xfId="0" applyFont="1" applyNumberFormat="1" applyFill="1" applyBorder="1" applyAlignment="1" applyProtection="1">
      <alignment textRotation="0" horizontal="general" vertical="bottom" indent="0"/>
      <protection hidden="0" locked="0"/>
    </xf>
    <xf numFmtId="164" fontId="14" fillId="7" borderId="0" xfId="0" applyFont="1" applyNumberFormat="1" applyFill="1" applyAlignment="1" applyProtection="1">
      <alignment textRotation="0" horizontal="general" vertical="bottom" indent="0"/>
      <protection hidden="0" locked="0"/>
    </xf>
    <xf numFmtId="164" fontId="15" fillId="7" borderId="0" xfId="0" applyFont="1" applyNumberFormat="1" applyFill="1" applyAlignment="1" applyProtection="1">
      <alignment textRotation="0" horizontal="general" vertical="bottom" indent="0"/>
      <protection hidden="0" locked="0"/>
    </xf>
    <xf numFmtId="173" fontId="15" fillId="7" borderId="0" xfId="0" applyFont="1" applyNumberFormat="1" applyFill="1" applyAlignment="1" applyProtection="1">
      <alignment textRotation="0" horizontal="general" vertical="bottom" indent="0"/>
      <protection hidden="0" locked="0"/>
    </xf>
    <xf numFmtId="168" fontId="3" fillId="0" borderId="0" xfId="0" applyFont="1" applyNumberFormat="1" applyAlignment="1" applyProtection="1">
      <alignment textRotation="0" horizontal="general" vertical="bottom" indent="0"/>
      <protection hidden="0" locked="0"/>
    </xf>
    <xf numFmtId="171" fontId="5" fillId="0" borderId="18" xfId="0" applyFont="1" applyNumberFormat="1" applyBorder="1" applyAlignment="1" applyProtection="1">
      <alignment textRotation="0" horizontal="center" vertical="bottom" indent="0"/>
      <protection hidden="0" locked="0"/>
    </xf>
    <xf numFmtId="171" fontId="5" fillId="0" borderId="0" xfId="0" applyFont="1" applyNumberFormat="1" applyAlignment="1" applyProtection="1">
      <alignment textRotation="0" horizontal="center" vertical="bottom" indent="0"/>
      <protection hidden="0" locked="0"/>
    </xf>
    <xf numFmtId="171" fontId="5" fillId="4" borderId="39" xfId="0" applyFont="1" applyNumberFormat="1" applyFill="1" applyBorder="1" applyAlignment="1" applyProtection="1">
      <alignment textRotation="0" horizontal="center" vertical="bottom" indent="0"/>
      <protection hidden="0" locked="0"/>
    </xf>
    <xf numFmtId="164" fontId="5" fillId="0" borderId="40" xfId="0" applyFont="1" applyNumberFormat="1" applyBorder="1" applyAlignment="1" applyProtection="1">
      <alignment textRotation="0" horizontal="center" vertical="bottom" indent="0" wrapText="1"/>
      <protection hidden="0" locked="0"/>
    </xf>
    <xf numFmtId="164" fontId="5" fillId="4" borderId="41" xfId="0" applyFont="1" applyNumberFormat="1" applyFill="1" applyBorder="1" applyAlignment="1" applyProtection="1">
      <alignment textRotation="0" horizontal="center" vertical="bottom" indent="0" wrapText="1"/>
      <protection hidden="0" locked="0"/>
    </xf>
    <xf numFmtId="164" fontId="5" fillId="4" borderId="40" xfId="0" applyFont="1" applyNumberFormat="1" applyFill="1" applyBorder="1" applyAlignment="1" applyProtection="1">
      <alignment textRotation="0" horizontal="center" vertical="bottom" indent="0" wrapText="1"/>
      <protection hidden="0" locked="0"/>
    </xf>
    <xf numFmtId="164" fontId="5" fillId="0" borderId="42" xfId="0" applyFont="1" applyNumberFormat="1" applyBorder="1" applyAlignment="1" applyProtection="1">
      <alignment textRotation="0" horizontal="center" vertical="bottom" indent="0" wrapText="1"/>
      <protection hidden="0" locked="0"/>
    </xf>
    <xf numFmtId="173" fontId="5" fillId="4" borderId="41" xfId="0" applyFont="1" applyNumberFormat="1" applyFill="1" applyBorder="1" applyAlignment="1" applyProtection="1">
      <alignment textRotation="0" horizontal="center" vertical="bottom" indent="0" wrapText="1"/>
      <protection hidden="0" locked="0"/>
    </xf>
    <xf numFmtId="171" fontId="3" fillId="0" borderId="41" xfId="0" applyFont="1" applyNumberFormat="1" applyBorder="1" applyAlignment="1" applyProtection="1">
      <alignment textRotation="0" horizontal="general" vertical="bottom" indent="0"/>
      <protection hidden="0" locked="0"/>
    </xf>
    <xf numFmtId="171" fontId="3" fillId="0" borderId="24" xfId="0" applyFont="1" applyNumberFormat="1" applyBorder="1" applyAlignment="1" applyProtection="1">
      <alignment textRotation="0" horizontal="general" vertical="bottom" indent="0"/>
      <protection hidden="0" locked="0"/>
    </xf>
    <xf numFmtId="166" fontId="3" fillId="6" borderId="28" xfId="0" applyFont="1" applyNumberFormat="1" applyFill="1" applyBorder="1" applyAlignment="1" applyProtection="1">
      <alignment textRotation="0" horizontal="general" vertical="bottom" indent="0"/>
      <protection hidden="0" locked="0"/>
    </xf>
    <xf numFmtId="171" fontId="3" fillId="4" borderId="43" xfId="0" applyFont="1" applyNumberFormat="1" applyFill="1" applyBorder="1" applyAlignment="1" applyProtection="1">
      <alignment textRotation="0" horizontal="general" vertical="bottom" indent="0"/>
      <protection hidden="0" locked="0"/>
    </xf>
    <xf numFmtId="171" fontId="3" fillId="4" borderId="41" xfId="0" applyFont="1" applyNumberFormat="1" applyFill="1" applyBorder="1" applyAlignment="1" applyProtection="1">
      <alignment textRotation="0" horizontal="general" vertical="bottom" indent="0"/>
      <protection hidden="0" locked="0"/>
    </xf>
    <xf numFmtId="166" fontId="3" fillId="0" borderId="41" xfId="0" applyFont="1" applyNumberFormat="1" applyBorder="1" applyAlignment="1" applyProtection="1">
      <alignment textRotation="0" horizontal="general" vertical="bottom" indent="0"/>
      <protection hidden="0" locked="0"/>
    </xf>
    <xf numFmtId="169" fontId="3" fillId="4" borderId="41" xfId="0" applyFont="1" applyNumberFormat="1" applyFill="1" applyBorder="1" applyAlignment="1" applyProtection="1">
      <alignment textRotation="0" horizontal="general" vertical="bottom" indent="0"/>
      <protection hidden="0" locked="0"/>
    </xf>
    <xf numFmtId="173" fontId="3" fillId="4" borderId="28" xfId="0" applyFont="1" applyNumberFormat="1" applyFill="1" applyBorder="1" applyAlignment="1" applyProtection="1">
      <alignment textRotation="0" horizontal="general" vertical="bottom" indent="0"/>
      <protection hidden="0" locked="0"/>
    </xf>
    <xf numFmtId="171" fontId="3" fillId="0" borderId="1" xfId="0" applyFont="1" applyNumberFormat="1" applyBorder="1" applyAlignment="1" applyProtection="1">
      <alignment textRotation="0" horizontal="general" vertical="bottom" indent="0"/>
      <protection hidden="0" locked="0"/>
    </xf>
    <xf numFmtId="171" fontId="3" fillId="5" borderId="1" xfId="0" applyFont="1" applyNumberFormat="1" applyFill="1" applyBorder="1" applyAlignment="1" applyProtection="1">
      <alignment textRotation="0" horizontal="general" vertical="bottom" indent="0"/>
      <protection hidden="0" locked="0"/>
    </xf>
    <xf numFmtId="170" fontId="3" fillId="4" borderId="27" xfId="0" applyFont="1" applyNumberFormat="1" applyFill="1" applyBorder="1" applyAlignment="1" applyProtection="1">
      <alignment textRotation="0" horizontal="general" vertical="bottom" indent="0"/>
      <protection hidden="0" locked="0"/>
    </xf>
    <xf numFmtId="170" fontId="3" fillId="0" borderId="27" xfId="0" applyFont="1" applyNumberFormat="1" applyBorder="1" applyAlignment="1" applyProtection="1">
      <alignment textRotation="0" horizontal="general" vertical="bottom" indent="0"/>
      <protection hidden="0" locked="0"/>
    </xf>
    <xf numFmtId="169" fontId="3" fillId="4" borderId="0" xfId="0" applyFont="1" applyNumberFormat="1" applyFill="1" applyAlignment="1" applyProtection="1">
      <alignment textRotation="0" horizontal="general" vertical="bottom" indent="0"/>
      <protection hidden="0" locked="0"/>
    </xf>
    <xf numFmtId="169" fontId="3" fillId="4" borderId="3" xfId="0" applyFont="1" applyNumberFormat="1" applyFill="1" applyBorder="1" applyAlignment="1" applyProtection="1">
      <alignment textRotation="0" horizontal="general" vertical="bottom" indent="0"/>
      <protection hidden="0" locked="0"/>
    </xf>
    <xf numFmtId="166" fontId="3" fillId="0" borderId="28" xfId="0" applyFont="1" applyNumberFormat="1" applyBorder="1" applyAlignment="1" applyProtection="1">
      <alignment textRotation="0" horizontal="general" vertical="bottom" indent="0"/>
      <protection hidden="0" locked="0"/>
    </xf>
    <xf numFmtId="171" fontId="3" fillId="4" borderId="6" xfId="0" applyFont="1" applyNumberFormat="1" applyFill="1" applyBorder="1" applyAlignment="1" applyProtection="1">
      <alignment textRotation="0" horizontal="general" vertical="bottom" indent="0"/>
      <protection hidden="0" locked="0"/>
    </xf>
    <xf numFmtId="171" fontId="3" fillId="0" borderId="30" xfId="0" applyFont="1" applyNumberFormat="1" applyBorder="1" applyAlignment="1" applyProtection="1">
      <alignment textRotation="0" horizontal="general" vertical="bottom" indent="0"/>
      <protection hidden="0" locked="0"/>
    </xf>
    <xf numFmtId="171" fontId="3" fillId="4" borderId="44" xfId="0" applyFont="1" applyNumberFormat="1" applyFill="1" applyBorder="1" applyAlignment="1" applyProtection="1">
      <alignment textRotation="0" horizontal="general" vertical="bottom" indent="0"/>
      <protection hidden="0" locked="0"/>
    </xf>
    <xf numFmtId="166" fontId="5" fillId="0" borderId="45" xfId="0" applyFont="1" applyNumberFormat="1" applyBorder="1" applyAlignment="1" applyProtection="1">
      <alignment textRotation="0" horizontal="right" vertical="bottom" indent="0"/>
      <protection hidden="0" locked="0"/>
    </xf>
    <xf numFmtId="166" fontId="5" fillId="0" borderId="38" xfId="0" applyFont="1" applyNumberFormat="1" applyBorder="1" applyAlignment="1" applyProtection="1">
      <alignment textRotation="0" horizontal="general" vertical="bottom" indent="0"/>
      <protection hidden="0" locked="0"/>
    </xf>
    <xf numFmtId="166" fontId="5" fillId="4" borderId="46" xfId="0" applyFont="1" applyNumberFormat="1" applyFill="1" applyBorder="1" applyAlignment="1" applyProtection="1">
      <alignment textRotation="0" horizontal="right" vertical="bottom" indent="0"/>
      <protection hidden="0" locked="0"/>
    </xf>
    <xf numFmtId="166" fontId="5" fillId="4" borderId="38" xfId="0" applyFont="1" applyNumberFormat="1" applyFill="1" applyBorder="1" applyAlignment="1" applyProtection="1">
      <alignment textRotation="0" horizontal="general" vertical="bottom" indent="0"/>
      <protection hidden="0" locked="0"/>
    </xf>
    <xf numFmtId="166" fontId="5" fillId="0" borderId="35" xfId="0" applyFont="1" applyNumberFormat="1" applyBorder="1" applyAlignment="1" applyProtection="1">
      <alignment textRotation="0" horizontal="right" vertical="bottom" indent="0"/>
      <protection hidden="0" locked="0"/>
    </xf>
    <xf numFmtId="166" fontId="5" fillId="0" borderId="47" xfId="0" applyFont="1" applyNumberFormat="1" applyBorder="1" applyAlignment="1" applyProtection="1">
      <alignment textRotation="0" horizontal="right" vertical="bottom" indent="0"/>
      <protection hidden="0" locked="0"/>
    </xf>
    <xf numFmtId="169" fontId="5" fillId="4" borderId="47" xfId="0" applyFont="1" applyNumberFormat="1" applyFill="1" applyBorder="1" applyAlignment="1" applyProtection="1">
      <alignment textRotation="0" horizontal="right" vertical="bottom" indent="0"/>
      <protection hidden="0" locked="0"/>
    </xf>
    <xf numFmtId="173" fontId="3" fillId="4" borderId="5" xfId="0" applyFont="1" applyNumberFormat="1" applyFill="1" applyBorder="1" applyAlignment="1" applyProtection="1">
      <alignment textRotation="0" horizontal="general" vertical="bottom" indent="0"/>
      <protection hidden="0" locked="0"/>
    </xf>
    <xf numFmtId="171" fontId="5" fillId="0" borderId="48" xfId="0" applyFont="1" applyNumberFormat="1" applyBorder="1" applyAlignment="1" applyProtection="1">
      <alignment textRotation="0" horizontal="right" vertical="bottom" indent="0"/>
      <protection hidden="0" locked="0"/>
    </xf>
    <xf numFmtId="166" fontId="5" fillId="6" borderId="14" xfId="0" applyFont="1" applyNumberFormat="1" applyFill="1" applyBorder="1" applyAlignment="1" applyProtection="1">
      <alignment textRotation="0" horizontal="right" vertical="bottom" indent="0"/>
      <protection hidden="0" locked="0"/>
    </xf>
    <xf numFmtId="171" fontId="5" fillId="4" borderId="49" xfId="0" applyFont="1" applyNumberFormat="1" applyFill="1" applyBorder="1" applyAlignment="1" applyProtection="1">
      <alignment textRotation="0" horizontal="right" vertical="bottom" indent="0"/>
      <protection hidden="0" locked="0"/>
    </xf>
    <xf numFmtId="171" fontId="5" fillId="4" borderId="48" xfId="0" applyFont="1" applyNumberFormat="1" applyFill="1" applyBorder="1" applyAlignment="1" applyProtection="1">
      <alignment textRotation="0" horizontal="right" vertical="bottom" indent="0"/>
      <protection hidden="0" locked="0"/>
    </xf>
    <xf numFmtId="171" fontId="5" fillId="0" borderId="13" xfId="0" applyFont="1" applyNumberFormat="1" applyBorder="1" applyAlignment="1" applyProtection="1">
      <alignment textRotation="0" horizontal="right" vertical="bottom" indent="0"/>
      <protection hidden="0" locked="0"/>
    </xf>
    <xf numFmtId="171" fontId="5" fillId="0" borderId="50" xfId="0" applyFont="1" applyNumberFormat="1" applyBorder="1" applyAlignment="1" applyProtection="1">
      <alignment textRotation="0" horizontal="right" vertical="bottom" indent="0"/>
      <protection hidden="0" locked="0"/>
    </xf>
    <xf numFmtId="171" fontId="5" fillId="4" borderId="15" xfId="0" applyFont="1" applyNumberFormat="1" applyFill="1" applyBorder="1" applyAlignment="1" applyProtection="1">
      <alignment textRotation="0" horizontal="right" vertical="bottom" indent="0"/>
      <protection hidden="0" locked="0"/>
    </xf>
    <xf numFmtId="173" fontId="5" fillId="4" borderId="51" xfId="0" applyFont="1" applyNumberFormat="1" applyFill="1" applyBorder="1" applyAlignment="1" applyProtection="1">
      <alignment textRotation="0" horizontal="right" vertical="bottom" indent="0"/>
      <protection hidden="0" locked="0"/>
    </xf>
    <xf numFmtId="164" fontId="6" fillId="0" borderId="0" xfId="0" applyFont="1" applyNumberFormat="1" applyAlignment="1" applyProtection="1">
      <alignment textRotation="0" horizontal="general" vertical="bottom" indent="0"/>
      <protection hidden="0" locked="0"/>
    </xf>
    <xf numFmtId="164" fontId="16" fillId="8" borderId="0" xfId="0" applyFont="1" applyNumberFormat="1" applyFill="1" applyAlignment="1" applyProtection="1">
      <alignment textRotation="0" horizontal="general" vertical="bottom" indent="0"/>
      <protection hidden="0" locked="0"/>
    </xf>
    <xf numFmtId="164" fontId="3" fillId="0" borderId="0" xfId="0" applyFont="1" applyNumberFormat="1" applyAlignment="1" applyProtection="1">
      <alignment textRotation="0" horizontal="left" vertical="bottom" indent="0" wrapText="1"/>
      <protection hidden="0" locked="0"/>
    </xf>
    <xf numFmtId="164" fontId="16" fillId="0" borderId="0" xfId="0" applyFont="1" applyNumberFormat="1" applyAlignment="1" applyProtection="1">
      <alignment textRotation="0" horizontal="general" vertical="bottom" indent="0"/>
      <protection hidden="0" locked="0"/>
    </xf>
    <xf numFmtId="164" fontId="12" fillId="5" borderId="15" xfId="0" applyFont="1" applyNumberFormat="1" applyFill="1" applyBorder="1" applyAlignment="1" applyProtection="1">
      <alignment textRotation="0" horizontal="general" vertical="bottom" indent="0"/>
      <protection hidden="0" locked="0"/>
    </xf>
    <xf numFmtId="164" fontId="12" fillId="6" borderId="0" xfId="0" applyFont="1" applyNumberFormat="1" applyFill="1" applyAlignment="1" applyProtection="1">
      <alignment textRotation="0" horizontal="general" vertical="bottom" indent="0" wrapText="1"/>
      <protection hidden="0" locked="0"/>
    </xf>
    <xf numFmtId="164" fontId="12" fillId="0" borderId="0" xfId="0" applyFont="1" applyNumberFormat="1" applyAlignment="1" applyProtection="1">
      <alignment textRotation="0" horizontal="center" vertical="bottom" indent="0"/>
      <protection hidden="0" locked="0"/>
    </xf>
    <xf numFmtId="164" fontId="12" fillId="0" borderId="0" xfId="0" applyFont="1" applyNumberFormat="1" applyAlignment="1" applyProtection="1">
      <alignment textRotation="0" horizontal="general" vertical="bottom" indent="0"/>
      <protection hidden="0" locked="0"/>
    </xf>
    <xf numFmtId="164" fontId="17" fillId="6" borderId="0" xfId="0" applyFont="1" applyNumberFormat="1" applyFill="1" applyAlignment="1" applyProtection="1">
      <alignment textRotation="0" horizontal="general" vertical="bottom" indent="0" wrapText="1"/>
      <protection hidden="0" locked="0"/>
    </xf>
    <xf numFmtId="164" fontId="6" fillId="0" borderId="24" xfId="0" applyFont="1" applyNumberFormat="1" applyBorder="1" applyAlignment="1" applyProtection="1">
      <alignment textRotation="0" horizontal="general" vertical="bottom" indent="0"/>
      <protection hidden="0" locked="0"/>
    </xf>
    <xf numFmtId="171" fontId="6" fillId="6" borderId="0" xfId="0" applyFont="1" applyNumberFormat="1" applyFill="1" applyAlignment="1" applyProtection="1">
      <alignment textRotation="0" horizontal="general" vertical="bottom" indent="0"/>
      <protection hidden="0" locked="0"/>
    </xf>
    <xf numFmtId="171" fontId="6" fillId="6" borderId="52" xfId="0" applyFont="1" applyNumberFormat="1" applyFill="1" applyBorder="1" applyAlignment="1" applyProtection="1">
      <alignment textRotation="0" horizontal="general" vertical="bottom" indent="0"/>
      <protection hidden="0" locked="0"/>
    </xf>
    <xf numFmtId="164" fontId="3" fillId="4" borderId="53" xfId="0" applyFont="1" applyNumberFormat="1" applyFill="1" applyBorder="1" applyAlignment="1" applyProtection="1">
      <alignment textRotation="0" horizontal="left" vertical="bottom" indent="0" wrapText="1"/>
      <protection hidden="0" locked="0"/>
    </xf>
    <xf numFmtId="164" fontId="3" fillId="4" borderId="27" xfId="0" applyFont="1" applyNumberFormat="1" applyFill="1" applyBorder="1" applyAlignment="1" applyProtection="1">
      <alignment textRotation="0" horizontal="left" vertical="bottom" indent="0"/>
      <protection hidden="0" locked="0"/>
    </xf>
    <xf numFmtId="171" fontId="6" fillId="0" borderId="0" xfId="0" applyFont="1" applyNumberFormat="1" applyAlignment="1" applyProtection="1">
      <alignment textRotation="0" horizontal="general" vertical="bottom" indent="0"/>
      <protection hidden="0" locked="0"/>
    </xf>
    <xf numFmtId="171" fontId="6" fillId="0" borderId="52" xfId="0" applyFont="1" applyNumberFormat="1" applyBorder="1" applyAlignment="1" applyProtection="1">
      <alignment textRotation="0" horizontal="general" vertical="bottom" indent="0"/>
      <protection hidden="0" locked="0"/>
    </xf>
    <xf numFmtId="164" fontId="3" fillId="4" borderId="27" xfId="0" applyFont="1" applyNumberFormat="1" applyFill="1" applyBorder="1" applyAlignment="1" applyProtection="1">
      <alignment textRotation="0" horizontal="left" vertical="bottom" indent="0" wrapText="1"/>
      <protection hidden="0" locked="0"/>
    </xf>
    <xf numFmtId="164" fontId="3" fillId="4" borderId="54" xfId="0" applyFont="1" applyNumberFormat="1" applyFill="1" applyBorder="1" applyAlignment="1" applyProtection="1">
      <alignment textRotation="0" horizontal="left" vertical="bottom" indent="0" wrapText="1"/>
      <protection hidden="0" locked="0"/>
    </xf>
    <xf numFmtId="164" fontId="3" fillId="4" borderId="53" xfId="0" applyFont="1" applyNumberFormat="1" applyFill="1" applyBorder="1" applyAlignment="1" applyProtection="1">
      <alignment textRotation="0" horizontal="general" vertical="bottom" indent="0"/>
      <protection hidden="0" locked="0"/>
    </xf>
    <xf numFmtId="164" fontId="6" fillId="0" borderId="30" xfId="0" applyFont="1" applyNumberFormat="1" applyBorder="1" applyAlignment="1" applyProtection="1">
      <alignment textRotation="0" horizontal="general" vertical="bottom" indent="0"/>
      <protection hidden="0" locked="0"/>
    </xf>
    <xf numFmtId="171" fontId="6" fillId="6" borderId="55" xfId="0" applyFont="1" applyNumberFormat="1" applyFill="1" applyBorder="1" applyAlignment="1" applyProtection="1">
      <alignment textRotation="0" horizontal="general" vertical="bottom" indent="0"/>
      <protection hidden="0" locked="0"/>
    </xf>
    <xf numFmtId="164" fontId="12" fillId="4" borderId="0" xfId="0" applyFont="1" applyNumberFormat="1" applyFill="1" applyAlignment="1" applyProtection="1">
      <alignment textRotation="0" horizontal="left" vertical="bottom" indent="0"/>
      <protection hidden="0" locked="0"/>
    </xf>
    <xf numFmtId="164" fontId="12" fillId="0" borderId="56" xfId="0" applyFont="1" applyNumberFormat="1" applyBorder="1" applyAlignment="1" applyProtection="1">
      <alignment textRotation="0" horizontal="center" vertical="bottom" indent="0" wrapText="1"/>
      <protection hidden="0" locked="0"/>
    </xf>
    <xf numFmtId="164" fontId="12" fillId="0" borderId="57" xfId="0" applyFont="1" applyNumberFormat="1" applyBorder="1" applyAlignment="1" applyProtection="1">
      <alignment textRotation="0" horizontal="center" vertical="bottom" indent="0" wrapText="1"/>
      <protection hidden="0" locked="0"/>
    </xf>
    <xf numFmtId="164" fontId="12" fillId="0" borderId="58" xfId="0" applyFont="1" applyNumberFormat="1" applyBorder="1" applyAlignment="1" applyProtection="1">
      <alignment textRotation="0" horizontal="general" vertical="bottom" indent="0"/>
      <protection hidden="0" locked="0"/>
    </xf>
    <xf numFmtId="164" fontId="12" fillId="0" borderId="59" xfId="0" applyFont="1" applyNumberFormat="1" applyBorder="1" applyAlignment="1" applyProtection="1">
      <alignment textRotation="0" horizontal="general" vertical="bottom" indent="0"/>
      <protection hidden="0" locked="0"/>
    </xf>
    <xf numFmtId="164" fontId="12" fillId="0" borderId="60" xfId="0" applyFont="1" applyNumberFormat="1" applyBorder="1" applyAlignment="1" applyProtection="1">
      <alignment textRotation="0" horizontal="general" vertical="bottom" indent="0"/>
      <protection hidden="0" locked="0"/>
    </xf>
    <xf numFmtId="164" fontId="12" fillId="0" borderId="58" xfId="0" applyFont="1" applyNumberFormat="1" applyBorder="1" applyAlignment="1" applyProtection="1">
      <alignment textRotation="0" horizontal="center" vertical="bottom" indent="0"/>
      <protection hidden="0" locked="0"/>
    </xf>
    <xf numFmtId="164" fontId="12" fillId="4" borderId="58" xfId="0" applyFont="1" applyNumberFormat="1" applyFill="1" applyBorder="1" applyAlignment="1" applyProtection="1">
      <alignment textRotation="0" horizontal="general" vertical="bottom" indent="0"/>
      <protection hidden="0" locked="0"/>
    </xf>
    <xf numFmtId="164" fontId="12" fillId="0" borderId="61" xfId="0" applyFont="1" applyNumberFormat="1" applyBorder="1" applyAlignment="1" applyProtection="1">
      <alignment textRotation="0" horizontal="center" vertical="bottom" indent="0" wrapText="1"/>
      <protection hidden="0" locked="0"/>
    </xf>
    <xf numFmtId="164" fontId="12" fillId="0" borderId="62" xfId="0" applyFont="1" applyNumberFormat="1" applyBorder="1" applyAlignment="1" applyProtection="1">
      <alignment textRotation="0" horizontal="center" vertical="bottom" indent="0" wrapText="1"/>
      <protection hidden="0" locked="0"/>
    </xf>
    <xf numFmtId="164" fontId="12" fillId="0" borderId="63" xfId="0" applyFont="1" applyNumberFormat="1" applyBorder="1" applyAlignment="1" applyProtection="1">
      <alignment textRotation="0" horizontal="center" vertical="bottom" indent="0" wrapText="1"/>
      <protection hidden="0" locked="0"/>
    </xf>
    <xf numFmtId="164" fontId="12" fillId="0" borderId="64" xfId="0" applyFont="1" applyNumberFormat="1" applyBorder="1" applyAlignment="1" applyProtection="1">
      <alignment textRotation="0" horizontal="center" vertical="bottom" indent="0" wrapText="1"/>
      <protection hidden="0" locked="0"/>
    </xf>
    <xf numFmtId="164" fontId="3" fillId="4" borderId="63" xfId="0" applyFont="1" applyNumberFormat="1" applyFill="1" applyBorder="1" applyAlignment="1" applyProtection="1">
      <alignment textRotation="0" horizontal="left" vertical="center" indent="0"/>
      <protection hidden="0" locked="0"/>
    </xf>
    <xf numFmtId="171" fontId="6" fillId="6" borderId="65" xfId="0" applyFont="1" applyNumberFormat="1" applyFill="1" applyBorder="1" applyAlignment="1" applyProtection="1">
      <alignment textRotation="0" horizontal="general" vertical="bottom" indent="0"/>
      <protection hidden="0" locked="0"/>
    </xf>
    <xf numFmtId="171" fontId="6" fillId="6" borderId="40" xfId="0" applyFont="1" applyNumberFormat="1" applyFill="1" applyBorder="1" applyAlignment="1" applyProtection="1">
      <alignment textRotation="0" horizontal="general" vertical="bottom" indent="0" wrapText="1"/>
      <protection hidden="0" locked="0"/>
    </xf>
    <xf numFmtId="171" fontId="6" fillId="6" borderId="40" xfId="0" applyFont="1" applyNumberFormat="1" applyFill="1" applyBorder="1" applyAlignment="1" applyProtection="1">
      <alignment textRotation="0" horizontal="center" vertical="bottom" indent="0" wrapText="1"/>
      <protection hidden="0" locked="0"/>
    </xf>
    <xf numFmtId="171" fontId="6" fillId="4" borderId="40" xfId="0" applyFont="1" applyNumberFormat="1" applyFill="1" applyBorder="1" applyAlignment="1" applyProtection="1">
      <alignment textRotation="0" horizontal="center" vertical="bottom" indent="0" wrapText="1"/>
      <protection hidden="0" locked="0"/>
    </xf>
    <xf numFmtId="164" fontId="3" fillId="4" borderId="40" xfId="0" applyFont="1" applyNumberFormat="1" applyFill="1" applyBorder="1" applyAlignment="1" applyProtection="1">
      <alignment textRotation="0" horizontal="general" vertical="bottom" indent="0"/>
      <protection hidden="0" locked="0"/>
    </xf>
    <xf numFmtId="171" fontId="6" fillId="6" borderId="27" xfId="0" applyFont="1" applyNumberFormat="1" applyFill="1" applyBorder="1" applyAlignment="1" applyProtection="1">
      <alignment textRotation="0" horizontal="general" vertical="bottom" indent="0" wrapText="1"/>
      <protection hidden="0" locked="0"/>
    </xf>
    <xf numFmtId="171" fontId="6" fillId="6" borderId="0" xfId="0" applyFont="1" applyNumberFormat="1" applyFill="1" applyAlignment="1" applyProtection="1">
      <alignment textRotation="0" horizontal="general" vertical="bottom" indent="0" wrapText="1"/>
      <protection hidden="0" locked="0"/>
    </xf>
    <xf numFmtId="171" fontId="6" fillId="6" borderId="0" xfId="0" applyFont="1" applyNumberFormat="1" applyFill="1" applyAlignment="1" applyProtection="1">
      <alignment textRotation="0" horizontal="center" vertical="bottom" indent="0" wrapText="1"/>
      <protection hidden="0" locked="0"/>
    </xf>
    <xf numFmtId="171" fontId="6" fillId="4" borderId="0" xfId="0" applyFont="1" applyNumberFormat="1" applyFill="1" applyAlignment="1" applyProtection="1">
      <alignment textRotation="0" horizontal="center" vertical="bottom" indent="0" wrapText="1"/>
      <protection hidden="0" locked="0"/>
    </xf>
    <xf numFmtId="171" fontId="6" fillId="4" borderId="0" xfId="0" applyFont="1" applyNumberFormat="1" applyFill="1" applyAlignment="1" applyProtection="1">
      <alignment textRotation="0" horizontal="center" vertical="bottom" indent="0"/>
      <protection hidden="0" locked="0"/>
    </xf>
    <xf numFmtId="164" fontId="6" fillId="0" borderId="52" xfId="0" applyFont="1" applyNumberFormat="1" applyBorder="1" applyAlignment="1" applyProtection="1">
      <alignment textRotation="0" horizontal="general" vertical="bottom" indent="0"/>
      <protection hidden="0" locked="0"/>
    </xf>
    <xf numFmtId="171" fontId="6" fillId="0" borderId="66" xfId="0" applyFont="1" applyNumberFormat="1" applyBorder="1" applyAlignment="1" applyProtection="1">
      <alignment textRotation="0" horizontal="general" vertical="bottom" indent="0"/>
      <protection hidden="0" locked="0"/>
    </xf>
    <xf numFmtId="171" fontId="6" fillId="0" borderId="67" xfId="0" applyFont="1" applyNumberFormat="1" applyBorder="1" applyAlignment="1" applyProtection="1">
      <alignment textRotation="0" horizontal="center" vertical="bottom" indent="0" wrapText="1"/>
      <protection hidden="0" locked="0"/>
    </xf>
    <xf numFmtId="164" fontId="6" fillId="4" borderId="0" xfId="0" applyFont="1" applyNumberFormat="1" applyFill="1" applyAlignment="1" applyProtection="1">
      <alignment textRotation="0" horizontal="general" vertical="bottom" indent="0"/>
      <protection hidden="0" locked="0"/>
    </xf>
    <xf numFmtId="164" fontId="6" fillId="4" borderId="53" xfId="0" applyFont="1" applyNumberFormat="1" applyFill="1" applyBorder="1" applyAlignment="1" applyProtection="1">
      <alignment textRotation="0" horizontal="general" vertical="bottom" indent="0"/>
      <protection hidden="0" locked="0"/>
    </xf>
    <xf numFmtId="171" fontId="6" fillId="6" borderId="53" xfId="0" applyFont="1" applyNumberFormat="1" applyFill="1" applyBorder="1" applyAlignment="1" applyProtection="1">
      <alignment textRotation="0" horizontal="general" vertical="bottom" indent="0" wrapText="1"/>
      <protection hidden="0" locked="0"/>
    </xf>
    <xf numFmtId="164" fontId="6" fillId="6" borderId="0" xfId="0" applyFont="1" applyNumberFormat="1" applyFill="1" applyAlignment="1" applyProtection="1">
      <alignment textRotation="0" horizontal="general" vertical="bottom" indent="0"/>
      <protection hidden="0" locked="0"/>
    </xf>
    <xf numFmtId="171" fontId="6" fillId="6" borderId="67" xfId="0" applyFont="1" applyNumberFormat="1" applyFill="1" applyBorder="1" applyAlignment="1" applyProtection="1">
      <alignment textRotation="0" horizontal="center" vertical="bottom" indent="0" wrapText="1"/>
      <protection hidden="0" locked="0"/>
    </xf>
    <xf numFmtId="171" fontId="6" fillId="0" borderId="0" xfId="0" applyFont="1" applyNumberFormat="1" applyAlignment="1" applyProtection="1">
      <alignment textRotation="0" horizontal="center" vertical="bottom" indent="0"/>
      <protection hidden="0" locked="0"/>
    </xf>
    <xf numFmtId="171" fontId="6" fillId="6" borderId="0" xfId="0" applyFont="1" applyNumberFormat="1" applyFill="1" applyAlignment="1" applyProtection="1">
      <alignment textRotation="0" horizontal="center" vertical="bottom" indent="0"/>
      <protection hidden="0" locked="0"/>
    </xf>
    <xf numFmtId="171" fontId="6" fillId="6" borderId="53" xfId="0" applyFont="1" applyNumberFormat="1" applyFill="1" applyBorder="1" applyAlignment="1" applyProtection="1">
      <alignment textRotation="0" horizontal="general" vertical="bottom" indent="0"/>
      <protection hidden="0" locked="0"/>
    </xf>
    <xf numFmtId="164" fontId="3" fillId="4" borderId="63" xfId="0" applyFont="1" applyNumberFormat="1" applyFill="1" applyBorder="1" applyAlignment="1" applyProtection="1">
      <alignment textRotation="0" horizontal="left" vertical="bottom" indent="0" wrapText="1"/>
      <protection hidden="0" locked="0"/>
    </xf>
    <xf numFmtId="171" fontId="6" fillId="6" borderId="53" xfId="0" applyFont="1" applyNumberFormat="1" applyFill="1" applyBorder="1" applyAlignment="1" applyProtection="1">
      <alignment textRotation="0" horizontal="center" vertical="bottom" indent="0" wrapText="1"/>
      <protection hidden="0" locked="0"/>
    </xf>
    <xf numFmtId="166" fontId="6" fillId="0" borderId="27" xfId="0" applyFont="1" applyNumberFormat="1" applyBorder="1" applyAlignment="1" applyProtection="1">
      <alignment textRotation="0" horizontal="general" vertical="bottom" indent="0"/>
      <protection hidden="0" locked="0"/>
    </xf>
    <xf numFmtId="166" fontId="6" fillId="0" borderId="53" xfId="0" applyFont="1" applyNumberFormat="1" applyBorder="1" applyAlignment="1" applyProtection="1">
      <alignment textRotation="0" horizontal="general" vertical="bottom" indent="0"/>
      <protection hidden="0" locked="0"/>
    </xf>
    <xf numFmtId="171" fontId="6" fillId="4" borderId="53" xfId="0" applyFont="1" applyNumberFormat="1" applyFill="1" applyBorder="1" applyAlignment="1" applyProtection="1">
      <alignment textRotation="0" horizontal="center" vertical="bottom" indent="0"/>
      <protection hidden="0" locked="0"/>
    </xf>
    <xf numFmtId="171" fontId="6" fillId="6" borderId="27" xfId="0" applyFont="1" applyNumberFormat="1" applyFill="1" applyBorder="1" applyAlignment="1" applyProtection="1">
      <alignment textRotation="0" horizontal="center" vertical="bottom" indent="0"/>
      <protection hidden="0" locked="0"/>
    </xf>
    <xf numFmtId="171" fontId="6" fillId="6" borderId="53" xfId="0" applyFont="1" applyNumberFormat="1" applyFill="1" applyBorder="1" applyAlignment="1" applyProtection="1">
      <alignment textRotation="0" horizontal="center" vertical="bottom" indent="0"/>
      <protection hidden="0" locked="0"/>
    </xf>
    <xf numFmtId="164" fontId="7" fillId="0" borderId="0" xfId="0" applyFont="1" applyNumberFormat="1" applyAlignment="1" applyProtection="1">
      <alignment textRotation="0" horizontal="general" vertical="bottom" indent="0"/>
      <protection hidden="0" locked="0"/>
    </xf>
    <xf numFmtId="171" fontId="12" fillId="6" borderId="46" xfId="0" applyFont="1" applyNumberFormat="1" applyFill="1" applyBorder="1" applyAlignment="1" applyProtection="1">
      <alignment textRotation="0" horizontal="general" vertical="bottom" indent="0"/>
      <protection hidden="0" locked="0"/>
    </xf>
    <xf numFmtId="171" fontId="12" fillId="6" borderId="10" xfId="0" applyFont="1" applyNumberFormat="1" applyFill="1" applyBorder="1" applyAlignment="1" applyProtection="1">
      <alignment textRotation="0" horizontal="general" vertical="bottom" indent="0"/>
      <protection hidden="0" locked="0"/>
    </xf>
    <xf numFmtId="171" fontId="6" fillId="4" borderId="68" xfId="0" applyFont="1" applyNumberFormat="1" applyFill="1" applyBorder="1" applyAlignment="1" applyProtection="1">
      <alignment textRotation="0" horizontal="center" vertical="bottom" indent="0"/>
      <protection hidden="0" locked="0"/>
    </xf>
    <xf numFmtId="171" fontId="6" fillId="0" borderId="46" xfId="0" applyFont="1" applyNumberFormat="1" applyBorder="1" applyAlignment="1" applyProtection="1">
      <alignment textRotation="0" horizontal="general" vertical="bottom" indent="0"/>
      <protection hidden="0" locked="0"/>
    </xf>
    <xf numFmtId="171" fontId="6" fillId="0" borderId="10" xfId="0" applyFont="1" applyNumberFormat="1" applyBorder="1" applyAlignment="1" applyProtection="1">
      <alignment textRotation="0" horizontal="general" vertical="bottom" indent="0"/>
      <protection hidden="0" locked="0"/>
    </xf>
    <xf numFmtId="171" fontId="6" fillId="6" borderId="4" xfId="0" applyFont="1" applyNumberFormat="1" applyFill="1" applyBorder="1" applyAlignment="1" applyProtection="1">
      <alignment textRotation="0" horizontal="center" vertical="bottom" indent="0"/>
      <protection hidden="0" locked="0"/>
    </xf>
    <xf numFmtId="171" fontId="6" fillId="4" borderId="68" xfId="0" applyFont="1" applyNumberFormat="1" applyFill="1" applyBorder="1" applyAlignment="1" applyProtection="1">
      <alignment textRotation="0" horizontal="center" vertical="bottom" indent="0" wrapText="1"/>
      <protection hidden="0" locked="0"/>
    </xf>
    <xf numFmtId="164" fontId="6" fillId="0" borderId="27" xfId="0" applyFont="1" applyNumberFormat="1" applyBorder="1" applyAlignment="1" applyProtection="1">
      <alignment textRotation="0" horizontal="general" vertical="bottom" indent="0"/>
      <protection hidden="0" locked="0"/>
    </xf>
    <xf numFmtId="164" fontId="6" fillId="0" borderId="53" xfId="0" applyFont="1" applyNumberFormat="1" applyBorder="1" applyAlignment="1" applyProtection="1">
      <alignment textRotation="0" horizontal="general" vertical="bottom" indent="0"/>
      <protection hidden="0" locked="0"/>
    </xf>
    <xf numFmtId="171" fontId="6" fillId="6" borderId="69" xfId="0" applyFont="1" applyNumberFormat="1" applyFill="1" applyBorder="1" applyAlignment="1" applyProtection="1">
      <alignment textRotation="0" horizontal="center" vertical="bottom" indent="0"/>
      <protection hidden="0" locked="0"/>
    </xf>
    <xf numFmtId="164" fontId="6" fillId="0" borderId="53" xfId="0" applyFont="1" applyNumberFormat="1" applyBorder="1" applyAlignment="1" applyProtection="1">
      <alignment textRotation="0" horizontal="center" vertical="bottom" indent="0"/>
      <protection hidden="0" locked="0"/>
    </xf>
    <xf numFmtId="164" fontId="6" fillId="4" borderId="0" xfId="0" applyFont="1" applyNumberFormat="1" applyFill="1" applyAlignment="1" applyProtection="1">
      <alignment textRotation="0" horizontal="center" vertical="bottom" indent="0" wrapText="1"/>
      <protection hidden="0" locked="0"/>
    </xf>
    <xf numFmtId="164" fontId="3" fillId="4" borderId="23" xfId="0" applyFont="1" applyNumberFormat="1" applyFill="1" applyBorder="1" applyAlignment="1" applyProtection="1">
      <alignment textRotation="0" horizontal="left" vertical="bottom" indent="0" wrapText="1"/>
      <protection hidden="0" locked="0"/>
    </xf>
    <xf numFmtId="164" fontId="3" fillId="4" borderId="70" xfId="0" applyFont="1" applyNumberFormat="1" applyFill="1" applyBorder="1" applyAlignment="1" applyProtection="1">
      <alignment textRotation="0" horizontal="left" vertical="bottom" indent="0" wrapText="1"/>
      <protection hidden="0" locked="0"/>
    </xf>
    <xf numFmtId="164" fontId="6" fillId="0" borderId="70" xfId="0" applyFont="1" applyNumberFormat="1" applyBorder="1" applyAlignment="1" applyProtection="1">
      <alignment textRotation="0" horizontal="general" vertical="bottom" indent="0"/>
      <protection hidden="0" locked="0"/>
    </xf>
    <xf numFmtId="164" fontId="6" fillId="4" borderId="70" xfId="0" applyFont="1" applyNumberFormat="1" applyFill="1" applyBorder="1" applyAlignment="1" applyProtection="1">
      <alignment textRotation="0" horizontal="general" vertical="bottom" indent="0"/>
      <protection hidden="0" locked="0"/>
    </xf>
    <xf numFmtId="164" fontId="3" fillId="4" borderId="46" xfId="0" applyFont="1" applyNumberFormat="1" applyFill="1" applyBorder="1" applyAlignment="1" applyProtection="1">
      <alignment textRotation="0" horizontal="left" vertical="bottom" indent="0" wrapText="1"/>
      <protection hidden="0" locked="0"/>
    </xf>
    <xf numFmtId="171" fontId="12" fillId="6" borderId="71" xfId="0" applyFont="1" applyNumberFormat="1" applyFill="1" applyBorder="1" applyAlignment="1" applyProtection="1">
      <alignment textRotation="0" horizontal="general" vertical="bottom" indent="0"/>
      <protection hidden="0" locked="0"/>
    </xf>
    <xf numFmtId="171" fontId="12" fillId="6" borderId="8" xfId="0" applyFont="1" applyNumberFormat="1" applyFill="1" applyBorder="1" applyAlignment="1" applyProtection="1">
      <alignment textRotation="0" horizontal="general" vertical="bottom" indent="0"/>
      <protection hidden="0" locked="0"/>
    </xf>
    <xf numFmtId="171" fontId="12" fillId="6" borderId="8" xfId="0" applyFont="1" applyNumberFormat="1" applyFill="1" applyBorder="1" applyAlignment="1" applyProtection="1">
      <alignment textRotation="0" horizontal="center" vertical="bottom" indent="0"/>
      <protection hidden="0" locked="0"/>
    </xf>
    <xf numFmtId="171" fontId="12" fillId="4" borderId="72" xfId="0" applyFont="1" applyNumberFormat="1" applyFill="1" applyBorder="1" applyAlignment="1" applyProtection="1">
      <alignment textRotation="0" horizontal="center" vertical="bottom" indent="0"/>
      <protection hidden="0" locked="0"/>
    </xf>
    <xf numFmtId="171" fontId="12" fillId="6" borderId="73" xfId="0" applyFont="1" applyNumberFormat="1" applyFill="1" applyBorder="1" applyAlignment="1" applyProtection="1">
      <alignment textRotation="0" horizontal="center" vertical="bottom" indent="0"/>
      <protection hidden="0" locked="0"/>
    </xf>
    <xf numFmtId="164" fontId="6" fillId="0" borderId="16" xfId="0" applyFont="1" applyNumberFormat="1" applyBorder="1" applyAlignment="1" applyProtection="1">
      <alignment textRotation="0" horizontal="general" vertical="bottom" indent="0"/>
      <protection hidden="0" locked="0"/>
    </xf>
    <xf numFmtId="164" fontId="6" fillId="0" borderId="0" xfId="0" applyFont="1" applyNumberFormat="1" applyAlignment="1" applyProtection="1">
      <alignment textRotation="0" horizontal="left" vertical="bottom" indent="0"/>
      <protection hidden="0" locked="0"/>
    </xf>
    <xf numFmtId="167" fontId="6" fillId="0" borderId="0" xfId="0" applyFont="1" applyNumberFormat="1" applyAlignment="1" applyProtection="1">
      <alignment textRotation="0" horizontal="general" vertical="bottom" indent="0"/>
      <protection hidden="0" locked="0"/>
    </xf>
    <xf numFmtId="164" fontId="6" fillId="0" borderId="0" xfId="0" applyFont="1" applyNumberFormat="1" applyAlignment="1" applyProtection="1">
      <alignment textRotation="0" horizontal="left" vertical="center" indent="0"/>
      <protection hidden="0" locked="0"/>
    </xf>
    <xf numFmtId="164" fontId="11" fillId="0" borderId="0" xfId="0" applyFont="1" applyNumberFormat="1" applyAlignment="1" applyProtection="1">
      <alignment textRotation="0" horizontal="left" vertical="bottom" indent="0" wrapText="1"/>
      <protection hidden="0" locked="0"/>
    </xf>
    <xf numFmtId="174" fontId="11" fillId="0" borderId="0" xfId="0" applyFont="1" applyNumberFormat="1" applyAlignment="1" applyProtection="1">
      <alignment textRotation="0" horizontal="general" vertical="bottom" indent="0"/>
      <protection hidden="0" locked="0"/>
    </xf>
    <xf numFmtId="164" fontId="11" fillId="0" borderId="0" xfId="0" applyFont="1" applyNumberFormat="1" applyAlignment="1" applyProtection="1">
      <alignment textRotation="0" horizontal="general" vertical="bottom" indent="0"/>
      <protection hidden="0" locked="0"/>
    </xf>
    <xf numFmtId="164" fontId="11" fillId="0" borderId="0" xfId="0" applyFont="1" applyNumberFormat="1" applyAlignment="1" applyProtection="1">
      <alignment textRotation="0" horizontal="left" vertical="center" indent="0"/>
      <protection hidden="0" locked="0"/>
    </xf>
    <xf numFmtId="164" fontId="11" fillId="0" borderId="0" xfId="0" applyFont="1" applyNumberFormat="1" applyAlignment="1" applyProtection="1">
      <alignment textRotation="0" horizontal="left" vertical="bottom" indent="0"/>
      <protection hidden="0" locked="0"/>
    </xf>
    <xf numFmtId="164" fontId="5" fillId="3" borderId="0" xfId="0" applyFont="1" applyNumberFormat="1" applyFill="1" applyAlignment="1" applyProtection="1">
      <alignment textRotation="0" horizontal="general" vertical="center" indent="0" wrapText="1"/>
      <protection hidden="0" locked="0"/>
    </xf>
    <xf numFmtId="164" fontId="5" fillId="3" borderId="0" xfId="0" applyFont="1" applyNumberFormat="1" applyFill="1" applyAlignment="1" applyProtection="1">
      <alignment textRotation="0" horizontal="center" vertical="center" indent="0" wrapText="1"/>
      <protection hidden="0" locked="0"/>
    </xf>
    <xf numFmtId="164" fontId="5" fillId="3" borderId="8" xfId="0" applyFont="1" applyNumberFormat="1" applyFill="1" applyBorder="1" applyAlignment="1" applyProtection="1">
      <alignment textRotation="0" horizontal="center" vertical="center" indent="0" wrapText="1"/>
      <protection hidden="0" locked="0"/>
    </xf>
    <xf numFmtId="164" fontId="18" fillId="0" borderId="0" xfId="0" applyFont="1" applyNumberFormat="1" applyAlignment="1" applyProtection="1">
      <alignment textRotation="0" horizontal="left" vertical="center" indent="0" wrapText="1"/>
      <protection hidden="0" locked="0"/>
    </xf>
    <xf numFmtId="164" fontId="18" fillId="0" borderId="0" xfId="0" applyFont="1" applyNumberFormat="1" applyAlignment="1" applyProtection="1">
      <alignment textRotation="0" horizontal="general" vertical="center" indent="0" wrapText="1"/>
      <protection hidden="0" locked="0"/>
    </xf>
    <xf numFmtId="164" fontId="18" fillId="0" borderId="0" xfId="0" applyFont="1" applyNumberFormat="1" applyAlignment="1" applyProtection="1">
      <alignment textRotation="0" horizontal="center" vertical="center" indent="0" wrapText="1"/>
      <protection hidden="0" locked="0"/>
    </xf>
    <xf numFmtId="164" fontId="18" fillId="0" borderId="0" xfId="0" applyFont="1" applyNumberFormat="1" applyAlignment="1" applyProtection="1">
      <alignment textRotation="0" horizontal="general" vertical="bottom" indent="0"/>
      <protection hidden="0" locked="0"/>
    </xf>
    <xf numFmtId="164" fontId="18" fillId="0" borderId="0" xfId="0" applyFont="1" applyNumberFormat="1" applyAlignment="1" applyProtection="1">
      <alignment textRotation="0" horizontal="center" vertical="bottom" indent="0"/>
      <protection hidden="0" locked="0"/>
    </xf>
  </cellXfs>
  <cellStyles count="1">
    <cellStyle name="Normal" xfId="0" builtinId="0"/>
  </cellStyles>
  <dxfs count="0"/>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DAE3F3"/>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D9E1F2"/>
      <rgbColor rgb="FFCCFFCC"/>
      <rgbColor rgb="FFFFFF99"/>
      <rgbColor rgb="FF99CCFF"/>
      <rgbColor rgb="FFFF99CC"/>
      <rgbColor rgb="FFCC99FF"/>
      <rgbColor rgb="FFFFCC99"/>
      <rgbColor rgb="FF3366FF"/>
      <rgbColor rgb="FF33CCCC"/>
      <rgbColor rgb="FF99CC00"/>
      <rgbColor rgb="FFFFC000"/>
      <rgbColor rgb="FFFF9900"/>
      <rgbColor rgb="FFFF6600"/>
      <rgbColor rgb="FF595959"/>
      <rgbColor rgb="FF969696"/>
      <rgbColor rgb="FF203764"/>
      <rgbColor rgb="FF00B050"/>
      <rgbColor rgb="FF404040"/>
      <rgbColor rgb="FF222A35"/>
      <rgbColor rgb="FF993300"/>
      <rgbColor rgb="FF993366"/>
      <rgbColor rgb="FF203864"/>
      <rgbColor rgb="FF222B35"/>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charts/chart5.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barChart>
        <c:barDir val="col"/>
        <c:grouping val="clustered"/>
        <c:varyColors val="0"/>
        <c:ser>
          <c:idx val="0"/>
          <c:order val="0"/>
          <c:spPr>
            <a:solidFill>
              <a:srgbClr val="00b050"/>
            </a:solidFill>
            <a:ln w="0">
              <a:noFill/>
            </a:ln>
          </c:spPr>
          <c:invertIfNegative val="0"/>
          <c:dPt>
            <c:idx val="1"/>
            <c:invertIfNegative val="0"/>
            <c:spPr>
              <a:solidFill>
                <a:srgbClr val="00b050"/>
              </a:solidFill>
              <a:ln w="0">
                <a:noFill/>
              </a:ln>
            </c:spPr>
          </c:dPt>
          <c:dPt>
            <c:idx val="20"/>
            <c:invertIfNegative val="0"/>
            <c:spPr>
              <a:solidFill>
                <a:srgbClr val="ffc000"/>
              </a:solidFill>
              <a:ln w="0">
                <a:noFill/>
              </a:ln>
            </c:spPr>
          </c:dPt>
          <c:dPt>
            <c:idx val="21"/>
            <c:invertIfNegative val="0"/>
            <c:spPr>
              <a:solidFill>
                <a:srgbClr val="ffc000"/>
              </a:solidFill>
              <a:ln w="0">
                <a:noFill/>
              </a:ln>
            </c:spPr>
          </c:dPt>
          <c:dPt>
            <c:idx val="22"/>
            <c:invertIfNegative val="0"/>
            <c:spPr>
              <a:solidFill>
                <a:srgbClr val="ffc000"/>
              </a:solidFill>
              <a:ln w="0">
                <a:noFill/>
              </a:ln>
            </c:spPr>
          </c:dPt>
          <c:dPt>
            <c:idx val="23"/>
            <c:invertIfNegative val="0"/>
            <c:spPr>
              <a:solidFill>
                <a:srgbClr val="ffc000"/>
              </a:solidFill>
              <a:ln w="0">
                <a:noFill/>
              </a:ln>
            </c:spPr>
          </c:dPt>
          <c:dPt>
            <c:idx val="24"/>
            <c:invertIfNegative val="0"/>
            <c:spPr>
              <a:solidFill>
                <a:srgbClr val="ff0000"/>
              </a:solidFill>
              <a:ln w="0">
                <a:noFill/>
              </a:ln>
            </c:spPr>
          </c:dPt>
          <c:dPt>
            <c:idx val="25"/>
            <c:invertIfNegative val="0"/>
            <c:spPr>
              <a:solidFill>
                <a:srgbClr val="ff0000"/>
              </a:solidFill>
              <a:ln w="0">
                <a:noFill/>
              </a:ln>
            </c:spPr>
          </c:dPt>
          <c:dLbls>
            <c:numFmt formatCode="0.0" sourceLinked="1"/>
            <c:dLbl>
              <c:idx val="1"/>
              <c:layout>
                <c:manualLayout>
                  <c:x val="-1.17520033647225E-017"/>
                  <c:y val="-0.0345040156425449"/>
                </c:manualLayout>
              </c:layout>
              <c:numFmt formatCode="0.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20"/>
              <c:numFmt formatCode="0.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21"/>
              <c:numFmt formatCode="0.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22"/>
              <c:numFmt formatCode="0.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23"/>
              <c:numFmt formatCode="0.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24"/>
              <c:numFmt formatCode="0.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25"/>
              <c:numFmt formatCode="0.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showLeaderLines val="1"/>
            <c:extLst>
              <c:ext xmlns:c15="http://schemas.microsoft.com/office/drawing/2012/chart" uri="{CE6537A1-D6FC-4f65-9D91-7224C49458BB}">
                <c15:showLeaderLines val="1"/>
              </c:ext>
            </c:extLst>
          </c:dLbls>
          <c:cat>
            <c:strRef>
              <c:f>Figurer!$B$4:$B$29</c:f>
              <c:strCache>
                <c:ptCount val="26"/>
                <c:pt idx="0">
                  <c:v>MedLearn</c:v>
                </c:pt>
                <c:pt idx="1">
                  <c:v>Einar Granum Kunstfagskole </c:v>
                </c:pt>
                <c:pt idx="2">
                  <c:v>Fagskolen Essens</c:v>
                </c:pt>
                <c:pt idx="3">
                  <c:v>Campus Blå Fagskole</c:v>
                </c:pt>
                <c:pt idx="4">
                  <c:v>Tisip</c:v>
                </c:pt>
                <c:pt idx="5">
                  <c:v>Fabrikken Asker Kunst-fagskole</c:v>
                </c:pt>
                <c:pt idx="6">
                  <c:v>Kunstskolen i Stavanger </c:v>
                </c:pt>
                <c:pt idx="7">
                  <c:v>Kunstfagskolen i Bergen</c:v>
                </c:pt>
                <c:pt idx="8">
                  <c:v>Ytre kunstfagskole</c:v>
                </c:pt>
                <c:pt idx="9">
                  <c:v>Det tverrfaglige kunstinstitutt </c:v>
                </c:pt>
                <c:pt idx="10">
                  <c:v>Fagskolen for bokbransjen</c:v>
                </c:pt>
                <c:pt idx="11">
                  <c:v>KBT fagskole</c:v>
                </c:pt>
                <c:pt idx="12">
                  <c:v>Centric IT academy </c:v>
                </c:pt>
                <c:pt idx="13">
                  <c:v>Lukas høyere yrkesfagskole</c:v>
                </c:pt>
                <c:pt idx="14">
                  <c:v>Hald Internasjonale skole</c:v>
                </c:pt>
                <c:pt idx="15">
                  <c:v>AOF Østfold</c:v>
                </c:pt>
                <c:pt idx="16">
                  <c:v>Designinstituttet </c:v>
                </c:pt>
                <c:pt idx="17">
                  <c:v>Fagskolen GET Academy</c:v>
                </c:pt>
                <c:pt idx="18">
                  <c:v>Gokstad akademiet </c:v>
                </c:pt>
                <c:pt idx="19">
                  <c:v>AOF Fagskolen</c:v>
                </c:pt>
                <c:pt idx="20">
                  <c:v>Fagskolen Kristiania</c:v>
                </c:pt>
                <c:pt idx="21">
                  <c:v>Folkeuniversitetets fagskole </c:v>
                </c:pt>
                <c:pt idx="22">
                  <c:v>Fagskolen Diakonova</c:v>
                </c:pt>
                <c:pt idx="23">
                  <c:v>Norsk hestesenter </c:v>
                </c:pt>
                <c:pt idx="24">
                  <c:v>Frelsesarmeens offiserskole </c:v>
                </c:pt>
                <c:pt idx="25">
                  <c:v>Din kompetanse</c:v>
                </c:pt>
              </c:strCache>
            </c:strRef>
          </c:cat>
          <c:val>
            <c:numRef>
              <c:f>Figurer!$C$4:$C$29</c:f>
              <c:numCache>
                <c:formatCode>General</c:formatCode>
                <c:ptCount val="26"/>
                <c:pt idx="0">
                  <c:v>15.4422718808194</c:v>
                </c:pt>
                <c:pt idx="1">
                  <c:v>11.0369553226696</c:v>
                </c:pt>
                <c:pt idx="2">
                  <c:v>10.8717504332756</c:v>
                </c:pt>
                <c:pt idx="3">
                  <c:v>10.1305732484076</c:v>
                </c:pt>
                <c:pt idx="4">
                  <c:v>8.76100489777364</c:v>
                </c:pt>
                <c:pt idx="5">
                  <c:v>7.9320987654321</c:v>
                </c:pt>
                <c:pt idx="6">
                  <c:v>4.35889070146819</c:v>
                </c:pt>
                <c:pt idx="7">
                  <c:v>3.76594387755102</c:v>
                </c:pt>
                <c:pt idx="8">
                  <c:v>3.41430332922318</c:v>
                </c:pt>
                <c:pt idx="9">
                  <c:v>3.3354735152488</c:v>
                </c:pt>
                <c:pt idx="10">
                  <c:v>3.2638036809816</c:v>
                </c:pt>
                <c:pt idx="11">
                  <c:v>2.88309790550414</c:v>
                </c:pt>
                <c:pt idx="12">
                  <c:v>2.15585203153426</c:v>
                </c:pt>
                <c:pt idx="13">
                  <c:v>1.94117647058824</c:v>
                </c:pt>
                <c:pt idx="14">
                  <c:v>1.84471322668748</c:v>
                </c:pt>
                <c:pt idx="15">
                  <c:v>1.84001444564825</c:v>
                </c:pt>
                <c:pt idx="16">
                  <c:v>1.74486803519062</c:v>
                </c:pt>
                <c:pt idx="17">
                  <c:v>1.60335195530726</c:v>
                </c:pt>
                <c:pt idx="18">
                  <c:v>1.55227572559367</c:v>
                </c:pt>
                <c:pt idx="19">
                  <c:v>1.54010952060717</c:v>
                </c:pt>
                <c:pt idx="20">
                  <c:v>1.26290145002225</c:v>
                </c:pt>
                <c:pt idx="21">
                  <c:v>1.23532543591109</c:v>
                </c:pt>
                <c:pt idx="22">
                  <c:v>1.11616120330254</c:v>
                </c:pt>
                <c:pt idx="23">
                  <c:v>0.982789502375205</c:v>
                </c:pt>
                <c:pt idx="24">
                  <c:v>0.893048128342246</c:v>
                </c:pt>
                <c:pt idx="25">
                  <c:v>0.783961010190518</c:v>
                </c:pt>
              </c:numCache>
            </c:numRef>
          </c:val>
        </c:ser>
        <c:gapWidth val="219"/>
        <c:overlap val="-27"/>
        <c:axId val="44794208"/>
        <c:axId val="23680596"/>
      </c:barChart>
      <c:catAx>
        <c:axId val="44794208"/>
        <c:scaling>
          <c:orientation val="minMax"/>
        </c:scaling>
        <c:delete val="0"/>
        <c:axPos val="b"/>
        <c:numFmt formatCode="General" sourceLinked="0"/>
        <c:majorTickMark val="none"/>
        <c:minorTickMark val="none"/>
        <c:tickLblPos val="nextTo"/>
        <c:spPr>
          <a:ln w="9360">
            <a:solidFill>
              <a:srgbClr val="d9d9d9"/>
            </a:solidFill>
            <a:round/>
          </a:ln>
        </c:spPr>
        <c:txPr>
          <a:bodyPr rot="-4800000"/>
          <a:lstStyle/>
          <a:p>
            <a:pPr>
              <a:defRPr b="0" sz="900" spc="-1" strike="noStrike">
                <a:solidFill>
                  <a:srgbClr val="595959"/>
                </a:solidFill>
                <a:latin typeface="Calibri"/>
              </a:defRPr>
            </a:pPr>
          </a:p>
        </c:txPr>
        <c:crossAx val="23680596"/>
        <c:crosses val="autoZero"/>
        <c:auto val="1"/>
        <c:lblAlgn val="ctr"/>
        <c:lblOffset val="100"/>
        <c:noMultiLvlLbl val="0"/>
      </c:catAx>
      <c:valAx>
        <c:axId val="23680596"/>
        <c:scaling>
          <c:orientation val="minMax"/>
          <c:max val="16"/>
        </c:scaling>
        <c:delete val="0"/>
        <c:axPos val="l"/>
        <c:majorGridlines>
          <c:spPr>
            <a:ln w="9360">
              <a:solidFill>
                <a:srgbClr val="d9d9d9"/>
              </a:solidFill>
              <a:round/>
            </a:ln>
          </c:spPr>
        </c:majorGridlines>
        <c:numFmt formatCode="0.0" sourceLinked="0"/>
        <c:majorTickMark val="none"/>
        <c:minorTickMark val="none"/>
        <c:tickLblPos val="nextTo"/>
        <c:spPr>
          <a:ln w="6480">
            <a:noFill/>
          </a:ln>
        </c:spPr>
        <c:txPr>
          <a:bodyPr/>
          <a:lstStyle/>
          <a:p>
            <a:pPr>
              <a:defRPr b="0" sz="900" spc="-1" strike="noStrike">
                <a:solidFill>
                  <a:srgbClr val="595959"/>
                </a:solidFill>
                <a:latin typeface="Calibri"/>
              </a:defRPr>
            </a:pPr>
          </a:p>
        </c:txPr>
        <c:crossAx val="44794208"/>
        <c:crosses val="autoZero"/>
        <c:crossBetween val="between"/>
      </c:valAx>
      <c:spPr>
        <a:noFill/>
        <a:ln w="0">
          <a:noFill/>
        </a:ln>
      </c:spPr>
    </c:plotArea>
    <c:plotVisOnly val="1"/>
    <c:dispBlanksAs val="gap"/>
  </c:chart>
  <c:spPr>
    <a:solidFill>
      <a:srgbClr val="ffffff"/>
    </a:solidFill>
    <a:ln w="9360">
      <a:solidFill>
        <a:srgbClr val="d9d9d9"/>
      </a:solidFill>
      <a:round/>
    </a:ln>
  </c:spPr>
</c:chartSpace>
</file>

<file path=xl/charts/chart6.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barChart>
        <c:barDir val="col"/>
        <c:grouping val="clustered"/>
        <c:varyColors val="0"/>
        <c:ser>
          <c:idx val="0"/>
          <c:order val="0"/>
          <c:spPr>
            <a:solidFill>
              <a:srgbClr val="00b050"/>
            </a:solidFill>
            <a:ln w="0">
              <a:noFill/>
            </a:ln>
          </c:spPr>
          <c:invertIfNegative val="0"/>
          <c:dPt>
            <c:idx val="0"/>
            <c:invertIfNegative val="0"/>
            <c:spPr>
              <a:solidFill>
                <a:srgbClr val="00b050"/>
              </a:solidFill>
              <a:ln w="0">
                <a:noFill/>
              </a:ln>
            </c:spPr>
          </c:dPt>
          <c:dPt>
            <c:idx val="1"/>
            <c:invertIfNegative val="0"/>
            <c:spPr>
              <a:solidFill>
                <a:srgbClr val="00b050"/>
              </a:solidFill>
              <a:ln w="0">
                <a:noFill/>
              </a:ln>
            </c:spPr>
          </c:dPt>
          <c:dPt>
            <c:idx val="2"/>
            <c:invertIfNegative val="0"/>
            <c:spPr>
              <a:solidFill>
                <a:srgbClr val="00b050"/>
              </a:solidFill>
              <a:ln w="0">
                <a:noFill/>
              </a:ln>
            </c:spPr>
          </c:dPt>
          <c:dPt>
            <c:idx val="3"/>
            <c:invertIfNegative val="0"/>
            <c:spPr>
              <a:solidFill>
                <a:srgbClr val="00b050"/>
              </a:solidFill>
              <a:ln w="0">
                <a:noFill/>
              </a:ln>
            </c:spPr>
          </c:dPt>
          <c:dPt>
            <c:idx val="4"/>
            <c:invertIfNegative val="0"/>
            <c:spPr>
              <a:solidFill>
                <a:srgbClr val="00b050"/>
              </a:solidFill>
              <a:ln w="0">
                <a:noFill/>
              </a:ln>
            </c:spPr>
          </c:dPt>
          <c:dPt>
            <c:idx val="5"/>
            <c:invertIfNegative val="0"/>
            <c:spPr>
              <a:solidFill>
                <a:srgbClr val="00b050"/>
              </a:solidFill>
              <a:ln w="0">
                <a:noFill/>
              </a:ln>
            </c:spPr>
          </c:dPt>
          <c:dPt>
            <c:idx val="6"/>
            <c:invertIfNegative val="0"/>
            <c:spPr>
              <a:solidFill>
                <a:srgbClr val="00b050"/>
              </a:solidFill>
              <a:ln w="0">
                <a:noFill/>
              </a:ln>
            </c:spPr>
          </c:dPt>
          <c:dPt>
            <c:idx val="7"/>
            <c:invertIfNegative val="0"/>
            <c:spPr>
              <a:solidFill>
                <a:srgbClr val="00b050"/>
              </a:solidFill>
              <a:ln w="0">
                <a:noFill/>
              </a:ln>
            </c:spPr>
          </c:dPt>
          <c:dPt>
            <c:idx val="8"/>
            <c:invertIfNegative val="0"/>
            <c:spPr>
              <a:solidFill>
                <a:srgbClr val="00b050"/>
              </a:solidFill>
              <a:ln w="0">
                <a:noFill/>
              </a:ln>
            </c:spPr>
          </c:dPt>
          <c:dPt>
            <c:idx val="9"/>
            <c:invertIfNegative val="0"/>
            <c:spPr>
              <a:solidFill>
                <a:srgbClr val="00b050"/>
              </a:solidFill>
              <a:ln w="0">
                <a:noFill/>
              </a:ln>
            </c:spPr>
          </c:dPt>
          <c:dPt>
            <c:idx val="10"/>
            <c:invertIfNegative val="0"/>
            <c:spPr>
              <a:solidFill>
                <a:srgbClr val="00b050"/>
              </a:solidFill>
              <a:ln w="0">
                <a:noFill/>
              </a:ln>
            </c:spPr>
          </c:dPt>
          <c:dPt>
            <c:idx val="11"/>
            <c:invertIfNegative val="0"/>
            <c:spPr>
              <a:solidFill>
                <a:srgbClr val="00b050"/>
              </a:solidFill>
              <a:ln w="0">
                <a:noFill/>
              </a:ln>
            </c:spPr>
          </c:dPt>
          <c:dPt>
            <c:idx val="12"/>
            <c:invertIfNegative val="0"/>
            <c:spPr>
              <a:solidFill>
                <a:srgbClr val="00b050"/>
              </a:solidFill>
              <a:ln w="0">
                <a:noFill/>
              </a:ln>
            </c:spPr>
          </c:dPt>
          <c:dPt>
            <c:idx val="13"/>
            <c:invertIfNegative val="0"/>
            <c:spPr>
              <a:solidFill>
                <a:srgbClr val="00b050"/>
              </a:solidFill>
              <a:ln w="0">
                <a:noFill/>
              </a:ln>
            </c:spPr>
          </c:dPt>
          <c:dPt>
            <c:idx val="14"/>
            <c:invertIfNegative val="0"/>
            <c:spPr>
              <a:solidFill>
                <a:srgbClr val="00b050"/>
              </a:solidFill>
              <a:ln w="0">
                <a:noFill/>
              </a:ln>
            </c:spPr>
          </c:dPt>
          <c:dPt>
            <c:idx val="15"/>
            <c:invertIfNegative val="0"/>
            <c:spPr>
              <a:solidFill>
                <a:srgbClr val="00b050"/>
              </a:solidFill>
              <a:ln w="0">
                <a:noFill/>
              </a:ln>
            </c:spPr>
          </c:dPt>
          <c:dPt>
            <c:idx val="16"/>
            <c:invertIfNegative val="0"/>
            <c:spPr>
              <a:solidFill>
                <a:srgbClr val="00b050"/>
              </a:solidFill>
              <a:ln w="0">
                <a:noFill/>
              </a:ln>
            </c:spPr>
          </c:dPt>
          <c:dPt>
            <c:idx val="17"/>
            <c:invertIfNegative val="0"/>
            <c:spPr>
              <a:solidFill>
                <a:srgbClr val="00b050"/>
              </a:solidFill>
              <a:ln w="0">
                <a:noFill/>
              </a:ln>
            </c:spPr>
          </c:dPt>
          <c:dPt>
            <c:idx val="18"/>
            <c:invertIfNegative val="0"/>
            <c:spPr>
              <a:solidFill>
                <a:srgbClr val="00b050"/>
              </a:solidFill>
              <a:ln w="0">
                <a:noFill/>
              </a:ln>
            </c:spPr>
          </c:dPt>
          <c:dPt>
            <c:idx val="19"/>
            <c:invertIfNegative val="0"/>
            <c:spPr>
              <a:solidFill>
                <a:srgbClr val="00b050"/>
              </a:solidFill>
              <a:ln w="0">
                <a:noFill/>
              </a:ln>
            </c:spPr>
          </c:dPt>
          <c:dPt>
            <c:idx val="20"/>
            <c:invertIfNegative val="0"/>
            <c:spPr>
              <a:solidFill>
                <a:srgbClr val="00b050"/>
              </a:solidFill>
              <a:ln w="0">
                <a:noFill/>
              </a:ln>
            </c:spPr>
          </c:dPt>
          <c:dPt>
            <c:idx val="21"/>
            <c:invertIfNegative val="0"/>
            <c:spPr>
              <a:solidFill>
                <a:srgbClr val="00b050"/>
              </a:solidFill>
              <a:ln w="0">
                <a:noFill/>
              </a:ln>
            </c:spPr>
          </c:dPt>
          <c:dPt>
            <c:idx val="22"/>
            <c:invertIfNegative val="0"/>
            <c:spPr>
              <a:solidFill>
                <a:srgbClr val="ffc000"/>
              </a:solidFill>
              <a:ln w="0">
                <a:noFill/>
              </a:ln>
            </c:spPr>
          </c:dPt>
          <c:dPt>
            <c:idx val="23"/>
            <c:invertIfNegative val="0"/>
            <c:spPr>
              <a:solidFill>
                <a:srgbClr val="ffc000"/>
              </a:solidFill>
              <a:ln w="0">
                <a:noFill/>
              </a:ln>
            </c:spPr>
          </c:dPt>
          <c:dPt>
            <c:idx val="24"/>
            <c:invertIfNegative val="0"/>
            <c:spPr>
              <a:solidFill>
                <a:srgbClr val="ff0000"/>
              </a:solidFill>
              <a:ln w="0">
                <a:noFill/>
              </a:ln>
            </c:spPr>
          </c:dPt>
          <c:dLbls>
            <c:numFmt formatCode="0%" sourceLinked="1"/>
            <c:dLbl>
              <c:idx val="0"/>
              <c:layout>
                <c:manualLayout>
                  <c:x val="0"/>
                  <c:y val="0.0129025048130407"/>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1"/>
              <c:layout>
                <c:manualLayout>
                  <c:x val="0.00643086708174172"/>
                  <c:y val="-0.0129025048130407"/>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2"/>
              <c:layout>
                <c:manualLayout>
                  <c:x val="0.00214362236058055"/>
                  <c:y val="0.0215005411931016"/>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3"/>
              <c:layout>
                <c:manualLayout>
                  <c:x val="0.0107181118029029"/>
                  <c:y val="0.0129023548244007"/>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4"/>
              <c:layout>
                <c:manualLayout>
                  <c:x val="0.0128617341634834"/>
                  <c:y val="-0.043004465900436"/>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5"/>
              <c:layout>
                <c:manualLayout>
                  <c:x val="0.00214362236058057"/>
                  <c:y val="0.0129025048130407"/>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6"/>
              <c:layout>
                <c:manualLayout>
                  <c:x val="0.00214362236058053"/>
                  <c:y val="-0.0473091843144825"/>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7"/>
              <c:layout>
                <c:manualLayout>
                  <c:x val="0"/>
                  <c:y val="0.0129025048130407"/>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8"/>
              <c:layout>
                <c:manualLayout>
                  <c:x val="-3.92992892885671E-017"/>
                  <c:y val="-0.0301058445637616"/>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9"/>
              <c:layout>
                <c:manualLayout>
                  <c:x val="0.0021436223605805"/>
                  <c:y val="0.0172033397507209"/>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10"/>
              <c:layout>
                <c:manualLayout>
                  <c:x val="0.00214362236058057"/>
                  <c:y val="-0.0258050096260813"/>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11"/>
              <c:layout>
                <c:manualLayout>
                  <c:x val="0.0021436223605805"/>
                  <c:y val="0.00860166987536047"/>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12"/>
              <c:layout>
                <c:manualLayout>
                  <c:x val="-7.85985785771342E-017"/>
                  <c:y val="0.0215041746884011"/>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13"/>
              <c:layout>
                <c:manualLayout>
                  <c:x val="0.00428724472116115"/>
                  <c:y val="-0.0258050096260813"/>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14"/>
              <c:layout>
                <c:manualLayout>
                  <c:x val="0"/>
                  <c:y val="0.0172033397507209"/>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15"/>
              <c:layout>
                <c:manualLayout>
                  <c:x val="0.00428724472116115"/>
                  <c:y val="-0.0558919332622119"/>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16"/>
              <c:layout>
                <c:manualLayout>
                  <c:x val="0.0021436223605805"/>
                  <c:y val="-0.0214927591103659"/>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17"/>
              <c:layout>
                <c:manualLayout>
                  <c:x val="0.00214362236058057"/>
                  <c:y val="0.0129101369071364"/>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18"/>
              <c:layout>
                <c:manualLayout>
                  <c:x val="0.00428724472116107"/>
                  <c:y val="0.0129025048130407"/>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19"/>
              <c:layout>
                <c:manualLayout>
                  <c:x val="0.0107181118029029"/>
                  <c:y val="-0.025767152640816"/>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20"/>
              <c:layout>
                <c:manualLayout>
                  <c:x val="0.0107181118029029"/>
                  <c:y val="0.0215041746884011"/>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21"/>
              <c:layout>
                <c:manualLayout>
                  <c:x val="0.00428724472116115"/>
                  <c:y val="0.0215041746884011"/>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22"/>
              <c:layout>
                <c:manualLayout>
                  <c:x val="0.00428724472116099"/>
                  <c:y val="0.0129025048130407"/>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23"/>
              <c:layout>
                <c:manualLayout>
                  <c:x val="0.0085744894423223"/>
                  <c:y val="0.0129025048130407"/>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24"/>
              <c:layout>
                <c:manualLayout>
                  <c:x val="0.00214362236058057"/>
                  <c:y val="0.00860166987536045"/>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showLeaderLines val="1"/>
            <c:extLst>
              <c:ext xmlns:c15="http://schemas.microsoft.com/office/drawing/2012/chart" uri="{CE6537A1-D6FC-4f65-9D91-7224C49458BB}">
                <c15:showLeaderLines val="1"/>
              </c:ext>
            </c:extLst>
          </c:dLbls>
          <c:cat>
            <c:strRef>
              <c:f>Figurer!$B$33:$B$58</c:f>
              <c:strCache>
                <c:ptCount val="26"/>
                <c:pt idx="0">
                  <c:v>MedLearn</c:v>
                </c:pt>
                <c:pt idx="1">
                  <c:v>Einar Granum Kunstfagskole </c:v>
                </c:pt>
                <c:pt idx="2">
                  <c:v>Fagskolen Essens</c:v>
                </c:pt>
                <c:pt idx="3">
                  <c:v>Tisip </c:v>
                </c:pt>
                <c:pt idx="4">
                  <c:v>Kunstskolen i Stavanger</c:v>
                </c:pt>
                <c:pt idx="5">
                  <c:v>Fabrikken Asker Kunst-fagskole</c:v>
                </c:pt>
                <c:pt idx="6">
                  <c:v>Kunstfagskolen i Bergen</c:v>
                </c:pt>
                <c:pt idx="7">
                  <c:v>Det tverrfaglige kunstinstitutt </c:v>
                </c:pt>
                <c:pt idx="8">
                  <c:v>Ytre kunstfagskole</c:v>
                </c:pt>
                <c:pt idx="9">
                  <c:v>Fagskolen for bokbransjen</c:v>
                </c:pt>
                <c:pt idx="10">
                  <c:v>Gokstad akademiet</c:v>
                </c:pt>
                <c:pt idx="11">
                  <c:v>KBT fagskole</c:v>
                </c:pt>
                <c:pt idx="12">
                  <c:v>Norsk hestesenter </c:v>
                </c:pt>
                <c:pt idx="13">
                  <c:v>Designinstituttet</c:v>
                </c:pt>
                <c:pt idx="14">
                  <c:v>AOF Fagskolen</c:v>
                </c:pt>
                <c:pt idx="15">
                  <c:v>Lukas høyere yrkesfagskole</c:v>
                </c:pt>
                <c:pt idx="16">
                  <c:v>Hald Internasjonale skole</c:v>
                </c:pt>
                <c:pt idx="17">
                  <c:v>Centric IT academy</c:v>
                </c:pt>
                <c:pt idx="18">
                  <c:v>Folkeuniversitetets fagskole</c:v>
                </c:pt>
                <c:pt idx="19">
                  <c:v>Fagskolen GET Academy</c:v>
                </c:pt>
                <c:pt idx="20">
                  <c:v>Fagskolen Kristiania</c:v>
                </c:pt>
                <c:pt idx="21">
                  <c:v>Din kompetanse</c:v>
                </c:pt>
                <c:pt idx="22">
                  <c:v>Fagskolen Diakonova</c:v>
                </c:pt>
                <c:pt idx="23">
                  <c:v>AOF Østfold</c:v>
                </c:pt>
                <c:pt idx="24">
                  <c:v>Frelsesarmeens offiserskole</c:v>
                </c:pt>
                <c:pt idx="25">
                  <c:v>Campus Blå Fagskole</c:v>
                </c:pt>
              </c:strCache>
            </c:strRef>
          </c:cat>
          <c:val>
            <c:numRef>
              <c:f>Figurer!$C$33:$C$58</c:f>
              <c:numCache>
                <c:formatCode>General</c:formatCode>
                <c:ptCount val="26"/>
                <c:pt idx="0">
                  <c:v>0.940682100612142</c:v>
                </c:pt>
                <c:pt idx="1">
                  <c:v>0.915410815098213</c:v>
                </c:pt>
                <c:pt idx="2">
                  <c:v>0.911948725774454</c:v>
                </c:pt>
                <c:pt idx="3">
                  <c:v>0.84621510829308</c:v>
                </c:pt>
                <c:pt idx="4">
                  <c:v>0.843829678735339</c:v>
                </c:pt>
                <c:pt idx="5">
                  <c:v>0.796278348517155</c:v>
                </c:pt>
                <c:pt idx="6">
                  <c:v>0.745949449125081</c:v>
                </c:pt>
                <c:pt idx="7">
                  <c:v>0.711707542804257</c:v>
                </c:pt>
                <c:pt idx="8">
                  <c:v>0.707114481762369</c:v>
                </c:pt>
                <c:pt idx="9">
                  <c:v>0.69518466573165</c:v>
                </c:pt>
                <c:pt idx="10">
                  <c:v>0.684751176140533</c:v>
                </c:pt>
                <c:pt idx="11">
                  <c:v>0.653150870079405</c:v>
                </c:pt>
                <c:pt idx="12">
                  <c:v>0.576734279918864</c:v>
                </c:pt>
                <c:pt idx="13">
                  <c:v>0.57375</c:v>
                </c:pt>
                <c:pt idx="14">
                  <c:v>0.521583408927398</c:v>
                </c:pt>
                <c:pt idx="15">
                  <c:v>0.484848484848485</c:v>
                </c:pt>
                <c:pt idx="16">
                  <c:v>0.470016542597188</c:v>
                </c:pt>
                <c:pt idx="17">
                  <c:v>0.45293116030163</c:v>
                </c:pt>
                <c:pt idx="18">
                  <c:v>0.382966491458607</c:v>
                </c:pt>
                <c:pt idx="19">
                  <c:v>0.374125874125874</c:v>
                </c:pt>
                <c:pt idx="20">
                  <c:v>0.337816247072145</c:v>
                </c:pt>
                <c:pt idx="21">
                  <c:v>0.240335195530726</c:v>
                </c:pt>
                <c:pt idx="22">
                  <c:v>0.110068383529754</c:v>
                </c:pt>
                <c:pt idx="23">
                  <c:v>0.108773598712132</c:v>
                </c:pt>
                <c:pt idx="24">
                  <c:v>0.0131926121372032</c:v>
                </c:pt>
                <c:pt idx="25">
                  <c:v>-0.0171113689095128</c:v>
                </c:pt>
              </c:numCache>
            </c:numRef>
          </c:val>
        </c:ser>
        <c:gapWidth val="219"/>
        <c:overlap val="-27"/>
        <c:axId val="23744354"/>
        <c:axId val="5714062"/>
      </c:barChart>
      <c:catAx>
        <c:axId val="23744354"/>
        <c:scaling>
          <c:orientation val="minMax"/>
        </c:scaling>
        <c:delete val="0"/>
        <c:axPos val="b"/>
        <c:numFmt formatCode="General" sourceLinked="0"/>
        <c:majorTickMark val="none"/>
        <c:minorTickMark val="none"/>
        <c:tickLblPos val="nextTo"/>
        <c:spPr>
          <a:ln w="9360">
            <a:solidFill>
              <a:srgbClr val="d9d9d9"/>
            </a:solidFill>
            <a:round/>
          </a:ln>
        </c:spPr>
        <c:txPr>
          <a:bodyPr rot="-4200000"/>
          <a:lstStyle/>
          <a:p>
            <a:pPr>
              <a:defRPr b="0" sz="900" spc="-1" strike="noStrike">
                <a:solidFill>
                  <a:srgbClr val="595959"/>
                </a:solidFill>
                <a:latin typeface="Calibri"/>
              </a:defRPr>
            </a:pPr>
          </a:p>
        </c:txPr>
        <c:crossAx val="5714062"/>
        <c:crosses val="autoZero"/>
        <c:auto val="1"/>
        <c:lblAlgn val="ctr"/>
        <c:lblOffset val="100"/>
        <c:noMultiLvlLbl val="0"/>
      </c:catAx>
      <c:valAx>
        <c:axId val="5714062"/>
        <c:scaling>
          <c:orientation val="minMax"/>
          <c:max val="1"/>
          <c:min val="0"/>
        </c:scaling>
        <c:delete val="0"/>
        <c:axPos val="l"/>
        <c:majorGridlines>
          <c:spPr>
            <a:ln w="9360">
              <a:solidFill>
                <a:srgbClr val="d9d9d9"/>
              </a:solidFill>
              <a:round/>
            </a:ln>
          </c:spPr>
        </c:majorGridlines>
        <c:numFmt formatCode="0%" sourceLinked="0"/>
        <c:majorTickMark val="none"/>
        <c:minorTickMark val="none"/>
        <c:tickLblPos val="nextTo"/>
        <c:spPr>
          <a:ln w="6480">
            <a:noFill/>
          </a:ln>
        </c:spPr>
        <c:txPr>
          <a:bodyPr/>
          <a:lstStyle/>
          <a:p>
            <a:pPr>
              <a:defRPr b="0" sz="900" spc="-1" strike="noStrike">
                <a:solidFill>
                  <a:srgbClr val="595959"/>
                </a:solidFill>
                <a:latin typeface="Calibri"/>
              </a:defRPr>
            </a:pPr>
          </a:p>
        </c:txPr>
        <c:crossAx val="23744354"/>
        <c:crosses val="autoZero"/>
        <c:crossBetween val="between"/>
      </c:valAx>
      <c:spPr>
        <a:noFill/>
        <a:ln w="0">
          <a:noFill/>
        </a:ln>
      </c:spPr>
    </c:plotArea>
    <c:plotVisOnly val="1"/>
    <c:dispBlanksAs val="gap"/>
  </c:chart>
  <c:spPr>
    <a:solidFill>
      <a:srgbClr val="ffffff"/>
    </a:solidFill>
    <a:ln w="9360">
      <a:solidFill>
        <a:srgbClr val="d9d9d9"/>
      </a:solidFill>
      <a:round/>
    </a:ln>
  </c:spPr>
</c:chartSpace>
</file>

<file path=xl/drawings/_rels/drawing6.xml.rels><?xml version="1.0" encoding="UTF-8" standalone="yes"?><Relationships xmlns="http://schemas.openxmlformats.org/package/2006/relationships"><Relationship Id="rId1" Type="http://schemas.openxmlformats.org/officeDocument/2006/relationships/chart" Target="../charts/chart5.xml"/><Relationship Id="rId2" Type="http://schemas.openxmlformats.org/officeDocument/2006/relationships/chart" Target="../charts/chart6.xml"/></Relationships>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360720</xdr:colOff>
      <xdr:row>4</xdr:row>
      <xdr:rowOff>20520</xdr:rowOff>
    </xdr:from>
    <xdr:to>
      <xdr:col>9</xdr:col>
      <xdr:colOff>741240</xdr:colOff>
      <xdr:row>23</xdr:row>
      <xdr:rowOff>81360</xdr:rowOff>
    </xdr:to>
    <xdr:graphicFrame>
      <xdr:nvGraphicFramePr>
        <xdr:cNvPr id="0" name="Diagram 1"/>
        <xdr:cNvGraphicFramePr/>
      </xdr:nvGraphicFramePr>
      <xdr:xfrm>
        <a:off x="5303520" y="782640"/>
        <a:ext cx="4895280" cy="36802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409680</xdr:colOff>
      <xdr:row>34</xdr:row>
      <xdr:rowOff>142920</xdr:rowOff>
    </xdr:from>
    <xdr:to>
      <xdr:col>13</xdr:col>
      <xdr:colOff>237960</xdr:colOff>
      <xdr:row>49</xdr:row>
      <xdr:rowOff>90000</xdr:rowOff>
    </xdr:to>
    <xdr:graphicFrame>
      <xdr:nvGraphicFramePr>
        <xdr:cNvPr id="1" name="Diagram 2"/>
        <xdr:cNvGraphicFramePr/>
      </xdr:nvGraphicFramePr>
      <xdr:xfrm>
        <a:off x="6857640" y="6620040"/>
        <a:ext cx="5847840" cy="28044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comment" Type="http://schemas.openxmlformats.org/officeDocument/2006/relationships/comments" Target="../comments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7" activeCellId="1" sqref="C6:D32 E7"/>
    </sheetView>
  </sheetViews>
  <sheetFormatPr defaultRowHeight="15.0" baseColWidth="10" outlineLevelCol="0"/>
  <cols>
    <col min="1" max="1" width="23.45" hidden="false" outlineLevel="0" customWidth="1"/>
    <col min="2" max="2" width="23.18" hidden="false" outlineLevel="0" customWidth="1"/>
    <col min="3" max="3" width="22.82" hidden="false" outlineLevel="0" customWidth="1"/>
    <col min="4" max="4" width="46.54" hidden="false" outlineLevel="0" customWidth="1"/>
    <col min="5" max="5" width="22.82" hidden="false" outlineLevel="0" customWidth="1"/>
    <col min="6" max="6" width="26.73" hidden="false" outlineLevel="0" customWidth="1"/>
  </cols>
  <sheetData>
    <row r="1" ht="26.25" customHeight="1">
      <c r="A1" s="1" t="s">
        <v>0</v>
      </c>
      <c r="B1" s="8" t="s">
        <v>1</v>
      </c>
      <c r="C1" s="8" t="s">
        <v>2</v>
      </c>
      <c r="D1" s="8" t="s">
        <v>3</v>
      </c>
      <c r="E1" s="8" t="s">
        <v>4</v>
      </c>
      <c r="F1" s="8" t="s">
        <v>5</v>
      </c>
    </row>
    <row r="2" ht="246.75" customHeight="1">
      <c r="A2" s="9" t="s">
        <v>6</v>
      </c>
      <c r="B2" s="10" t="s">
        <v>7</v>
      </c>
      <c r="C2" s="10" t="s">
        <v>8</v>
      </c>
      <c r="D2" s="10" t="s">
        <v>9</v>
      </c>
      <c r="E2" s="11" t="s">
        <v>10</v>
      </c>
      <c r="F2" s="2"/>
    </row>
    <row r="3" ht="260.25" customHeight="1">
      <c r="A3" s="3" t="s">
        <v>11</v>
      </c>
      <c r="B3" s="4" t="s">
        <v>12</v>
      </c>
      <c r="C3" s="5" t="s">
        <v>13</v>
      </c>
      <c r="D3" s="10" t="s">
        <v>14</v>
      </c>
      <c r="E3" s="6" t="s">
        <v>15</v>
      </c>
      <c r="F3" s="2"/>
    </row>
    <row r="4" ht="156" customHeight="1">
      <c r="A4" s="9" t="s">
        <v>16</v>
      </c>
      <c r="B4" s="10" t="s">
        <v>17</v>
      </c>
      <c r="C4" s="10" t="s">
        <v>18</v>
      </c>
      <c r="D4" s="10" t="s">
        <v>19</v>
      </c>
      <c r="E4" s="10" t="s">
        <v>20</v>
      </c>
      <c r="F4" s="4" t="s">
        <v>21</v>
      </c>
    </row>
    <row r="5" ht="117" customHeight="1">
      <c r="A5" s="9" t="s">
        <v>22</v>
      </c>
      <c r="B5" s="7" t="s">
        <v>23</v>
      </c>
      <c r="C5" s="7" t="s">
        <v>24</v>
      </c>
      <c r="D5" s="7" t="s">
        <v>25</v>
      </c>
      <c r="E5" s="7" t="s">
        <v>26</v>
      </c>
      <c r="F5" s="2"/>
    </row>
    <row r="6" ht="117" customHeight="1">
      <c r="A6" s="9" t="s">
        <v>27</v>
      </c>
      <c r="B6" s="7" t="s">
        <v>28</v>
      </c>
      <c r="C6" s="7" t="s">
        <v>24</v>
      </c>
      <c r="D6" s="7" t="s">
        <v>29</v>
      </c>
      <c r="E6" s="7" t="s">
        <v>30</v>
      </c>
      <c r="F6" s="2"/>
    </row>
    <row r="7" ht="90.75" customHeight="1">
      <c r="A7" s="9" t="s">
        <v>31</v>
      </c>
      <c r="B7" s="7" t="s">
        <v>32</v>
      </c>
      <c r="C7" s="7" t="s">
        <v>33</v>
      </c>
      <c r="D7" s="7" t="s">
        <v>34</v>
      </c>
      <c r="E7" s="7" t="s">
        <v>35</v>
      </c>
      <c r="F7" s="2"/>
    </row>
  </sheetData>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OddEven="0" differentFirst="0" scaleWithDoc="0" alignWithMargins="0">
    <oddHeader>&amp;L&amp;C&amp;R</oddHeader>
    <oddFooter>&amp;L&amp;C&amp;R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D33" activeCellId="1" sqref="C6:D32 D33"/>
    </sheetView>
  </sheetViews>
  <sheetFormatPr defaultRowHeight="15.0" baseColWidth="10" outlineLevelCol="0"/>
  <cols>
    <col min="1" max="1" width="44.82" hidden="false" outlineLevel="0" customWidth="1"/>
    <col min="2" max="2" width="15.45" hidden="false" outlineLevel="0" customWidth="1"/>
    <col min="3" max="3" width="12.18" hidden="false" outlineLevel="0" customWidth="1"/>
    <col min="4" max="4" width="47.18" hidden="false" outlineLevel="0" customWidth="1"/>
    <col min="5" max="5" width="11" hidden="false" outlineLevel="0" customWidth="1"/>
    <col min="6" max="6" width="20.18" hidden="false" outlineLevel="0" customWidth="1"/>
    <col min="8" max="8" width="21.54" hidden="false" outlineLevel="0" customWidth="1"/>
    <col min="9" max="9" width="22.27" hidden="false" outlineLevel="0" customWidth="1"/>
    <col min="10" max="10" width="15.18" hidden="false" outlineLevel="0" customWidth="1"/>
    <col min="12" max="12" width="14.27" hidden="false" outlineLevel="0" customWidth="1"/>
    <col min="13" max="13" width="17.27" hidden="false" outlineLevel="0" customWidth="1"/>
    <col min="14" max="14" width="37" hidden="false" outlineLevel="0" customWidth="1"/>
    <col min="15" max="15" width="21.54" hidden="false" outlineLevel="0" customWidth="1"/>
    <col min="16" max="16" width="21.54" hidden="false" outlineLevel="0" customWidth="1"/>
    <col min="17" max="17" width="36.27" hidden="false" outlineLevel="0" customWidth="1"/>
    <col min="18" max="18" width="34.45" hidden="false" outlineLevel="0" customWidth="1"/>
  </cols>
  <sheetData>
    <row r="1" ht="63.75" customHeight="1">
      <c r="A1" s="12" t="s">
        <v>36</v>
      </c>
      <c r="B1" s="13" t="s">
        <v>37</v>
      </c>
      <c r="C1" s="13"/>
      <c r="D1" s="13"/>
      <c r="E1" s="13" t="s">
        <v>38</v>
      </c>
      <c r="F1" s="13"/>
      <c r="G1" s="13" t="s">
        <v>39</v>
      </c>
      <c r="H1" s="13"/>
      <c r="I1" s="13" t="s">
        <v>40</v>
      </c>
      <c r="J1" s="13"/>
      <c r="K1" s="13" t="s">
        <v>11</v>
      </c>
      <c r="L1" s="13"/>
      <c r="M1" s="13"/>
      <c r="N1" s="13"/>
      <c r="O1" s="13" t="s">
        <v>6</v>
      </c>
      <c r="P1" s="13"/>
      <c r="Q1" s="13"/>
    </row>
    <row r="2" ht="51.75" customHeight="1">
      <c r="A2" s="14"/>
      <c r="B2" s="13" t="s">
        <v>41</v>
      </c>
      <c r="C2" s="13" t="s">
        <v>42</v>
      </c>
      <c r="D2" s="13" t="s">
        <v>5</v>
      </c>
      <c r="E2" s="13" t="s">
        <v>43</v>
      </c>
      <c r="F2" s="13" t="s">
        <v>5</v>
      </c>
      <c r="G2" s="13" t="s">
        <v>44</v>
      </c>
      <c r="H2" s="15" t="s">
        <v>5</v>
      </c>
      <c r="I2" s="13" t="s">
        <v>45</v>
      </c>
      <c r="J2" s="13" t="s">
        <v>5</v>
      </c>
      <c r="K2" s="13" t="s">
        <v>46</v>
      </c>
      <c r="L2" s="13" t="s">
        <v>47</v>
      </c>
      <c r="M2" s="13" t="s">
        <v>48</v>
      </c>
      <c r="N2" s="13" t="s">
        <v>49</v>
      </c>
      <c r="O2" s="13" t="s">
        <v>50</v>
      </c>
      <c r="P2" s="13" t="s">
        <v>51</v>
      </c>
      <c r="Q2" s="13" t="s">
        <v>5</v>
      </c>
    </row>
    <row r="3" ht="14.25" customHeight="1">
      <c r="A3" s="16" t="s">
        <v>52</v>
      </c>
      <c r="B3" s="17"/>
      <c r="C3" s="17"/>
      <c r="D3" s="18"/>
      <c r="E3" s="18"/>
      <c r="F3" s="19"/>
      <c r="G3" s="20"/>
      <c r="H3" s="21"/>
      <c r="I3" s="22"/>
      <c r="J3" s="23"/>
      <c r="K3" s="17"/>
      <c r="L3" s="17"/>
      <c r="M3" s="17"/>
      <c r="N3" s="17"/>
      <c r="O3" s="17"/>
      <c r="P3" s="17"/>
      <c r="Q3" s="17"/>
      <c r="R3" s="22"/>
    </row>
    <row r="4" ht="14.25" customHeight="1">
      <c r="A4" s="16" t="s">
        <v>53</v>
      </c>
      <c r="B4" s="17"/>
      <c r="C4" s="17"/>
      <c r="D4" s="18"/>
      <c r="E4" s="18"/>
      <c r="F4" s="19"/>
      <c r="G4" s="20"/>
      <c r="H4" s="21"/>
      <c r="I4" s="22"/>
      <c r="J4" s="23"/>
      <c r="K4" s="17"/>
      <c r="L4" s="17"/>
      <c r="M4" s="17"/>
      <c r="N4" s="17"/>
      <c r="O4" s="17"/>
      <c r="P4" s="17"/>
      <c r="Q4" s="17"/>
      <c r="R4" s="24"/>
    </row>
    <row r="5" ht="14.25" customHeight="1">
      <c r="A5" s="25" t="s">
        <v>54</v>
      </c>
      <c r="B5" s="17"/>
      <c r="C5" s="17"/>
      <c r="D5" s="18"/>
      <c r="E5" s="18"/>
      <c r="F5" s="19"/>
      <c r="G5" s="20"/>
      <c r="H5" s="21"/>
      <c r="I5" s="22"/>
      <c r="J5" s="18"/>
      <c r="K5" s="17"/>
      <c r="L5" s="17"/>
      <c r="M5" s="17"/>
      <c r="N5" s="17"/>
      <c r="O5" s="17"/>
      <c r="P5" s="17"/>
      <c r="Q5" s="17"/>
      <c r="R5" s="22"/>
    </row>
    <row r="6" ht="14.25" customHeight="1">
      <c r="A6" s="25" t="s">
        <v>55</v>
      </c>
      <c r="B6" s="17"/>
      <c r="C6" s="17"/>
      <c r="D6" s="18"/>
      <c r="E6" s="18"/>
      <c r="F6" s="19"/>
      <c r="G6" s="20"/>
      <c r="H6" s="21"/>
      <c r="I6" s="22"/>
      <c r="J6" s="18"/>
      <c r="K6" s="17"/>
      <c r="L6" s="17"/>
      <c r="M6" s="17"/>
      <c r="N6" s="17"/>
      <c r="O6" s="17"/>
      <c r="P6" s="17"/>
      <c r="Q6" s="17"/>
      <c r="R6" s="22"/>
    </row>
    <row r="7" ht="14.25" customHeight="1">
      <c r="A7" s="25" t="s">
        <v>56</v>
      </c>
      <c r="B7" s="17"/>
      <c r="C7" s="17"/>
      <c r="D7" s="18"/>
      <c r="E7" s="18"/>
      <c r="F7" s="19"/>
      <c r="G7" s="20"/>
      <c r="H7" s="21"/>
      <c r="I7" s="22"/>
      <c r="J7" s="17"/>
      <c r="K7" s="17"/>
      <c r="L7" s="17"/>
      <c r="M7" s="17"/>
      <c r="N7" s="17"/>
      <c r="O7" s="17"/>
      <c r="P7" s="17"/>
      <c r="Q7" s="17"/>
      <c r="R7" s="22"/>
    </row>
    <row r="8" ht="14.25" customHeight="1">
      <c r="A8" s="25" t="s">
        <v>57</v>
      </c>
      <c r="B8" s="17"/>
      <c r="C8" s="17"/>
      <c r="D8" s="18"/>
      <c r="E8" s="18"/>
      <c r="F8" s="19"/>
      <c r="G8" s="20"/>
      <c r="H8" s="21"/>
      <c r="I8" s="22"/>
      <c r="J8" s="17"/>
      <c r="K8" s="17"/>
      <c r="L8" s="17"/>
      <c r="M8" s="17"/>
      <c r="N8" s="22"/>
      <c r="O8" s="17"/>
      <c r="P8" s="17"/>
      <c r="Q8" s="17"/>
      <c r="R8" s="22"/>
    </row>
    <row r="9" ht="14.25" customHeight="1">
      <c r="A9" s="25" t="s">
        <v>58</v>
      </c>
      <c r="B9" s="17"/>
      <c r="C9" s="17"/>
      <c r="D9" s="18"/>
      <c r="E9" s="18"/>
      <c r="F9" s="19"/>
      <c r="G9" s="20"/>
      <c r="H9" s="21"/>
      <c r="I9" s="17"/>
      <c r="J9" s="18"/>
      <c r="K9" s="17"/>
      <c r="L9" s="17"/>
      <c r="M9" s="17"/>
      <c r="N9" s="17"/>
      <c r="O9" s="17"/>
      <c r="P9" s="17"/>
      <c r="Q9" s="17"/>
      <c r="R9" s="22"/>
    </row>
    <row r="10" ht="14.25" customHeight="1">
      <c r="A10" s="25" t="s">
        <v>59</v>
      </c>
      <c r="B10" s="17"/>
      <c r="C10" s="17"/>
      <c r="D10" s="18"/>
      <c r="E10" s="18"/>
      <c r="F10" s="26"/>
      <c r="G10" s="20"/>
      <c r="H10" s="27"/>
      <c r="I10" s="17"/>
      <c r="J10" s="18"/>
      <c r="K10" s="17"/>
      <c r="L10" s="17"/>
      <c r="M10" s="17"/>
      <c r="N10" s="17"/>
      <c r="O10" s="17"/>
      <c r="P10" s="17"/>
      <c r="Q10" s="17"/>
      <c r="R10" s="22"/>
    </row>
    <row r="11" ht="14.25" customHeight="1">
      <c r="A11" s="25" t="s">
        <v>60</v>
      </c>
      <c r="B11" s="17"/>
      <c r="C11" s="17"/>
      <c r="D11" s="18"/>
      <c r="E11" s="18"/>
      <c r="F11" s="26"/>
      <c r="G11" s="20"/>
      <c r="H11" s="27"/>
      <c r="I11" s="22"/>
      <c r="J11" s="18"/>
      <c r="K11" s="17"/>
      <c r="L11" s="17"/>
      <c r="M11" s="17"/>
      <c r="N11" s="22"/>
      <c r="O11" s="17"/>
      <c r="P11" s="17"/>
      <c r="Q11" s="17"/>
      <c r="R11" s="22"/>
    </row>
    <row r="12" ht="14.25" customHeight="1">
      <c r="A12" s="25" t="s">
        <v>61</v>
      </c>
      <c r="B12" s="17"/>
      <c r="C12" s="17"/>
      <c r="D12" s="18"/>
      <c r="E12" s="18"/>
      <c r="F12" s="26"/>
      <c r="G12" s="20"/>
      <c r="H12" s="27"/>
      <c r="I12" s="22"/>
      <c r="J12" s="18"/>
      <c r="K12" s="17"/>
      <c r="L12" s="17"/>
      <c r="M12" s="17"/>
      <c r="N12" s="22"/>
      <c r="O12" s="17"/>
      <c r="P12" s="17"/>
      <c r="Q12" s="17"/>
      <c r="R12" s="22"/>
    </row>
    <row r="13" ht="14.25" customHeight="1">
      <c r="A13" s="28" t="s">
        <v>62</v>
      </c>
      <c r="B13" s="17"/>
      <c r="C13" s="17"/>
      <c r="D13" s="18"/>
      <c r="E13" s="18"/>
      <c r="F13" s="26"/>
      <c r="G13" s="20"/>
      <c r="H13" s="27"/>
      <c r="I13" s="22"/>
      <c r="J13" s="18"/>
      <c r="K13" s="17"/>
      <c r="L13" s="17"/>
      <c r="M13" s="17"/>
      <c r="N13" s="22"/>
      <c r="O13" s="17"/>
      <c r="P13" s="17"/>
      <c r="Q13" s="17"/>
      <c r="R13" s="22"/>
    </row>
    <row r="14" ht="14.25" customHeight="1">
      <c r="A14" s="28" t="s">
        <v>63</v>
      </c>
      <c r="B14" s="17"/>
      <c r="C14" s="17"/>
      <c r="D14" s="18"/>
      <c r="E14" s="18"/>
      <c r="F14" s="26"/>
      <c r="G14" s="20"/>
      <c r="H14" s="27"/>
      <c r="I14" s="22"/>
      <c r="J14" s="17"/>
      <c r="K14" s="17"/>
      <c r="L14" s="17"/>
      <c r="M14" s="17"/>
      <c r="N14" s="22"/>
      <c r="O14" s="17"/>
      <c r="P14" s="17"/>
      <c r="Q14" s="17"/>
      <c r="R14" s="22"/>
    </row>
    <row r="15" ht="14.25" customHeight="1">
      <c r="A15" s="28" t="s">
        <v>64</v>
      </c>
      <c r="B15" s="17"/>
      <c r="C15" s="17"/>
      <c r="D15" s="18"/>
      <c r="E15" s="18"/>
      <c r="F15" s="26"/>
      <c r="G15" s="20"/>
      <c r="H15" s="27"/>
      <c r="I15" s="22"/>
      <c r="J15" s="17"/>
      <c r="K15" s="17"/>
      <c r="L15" s="17"/>
      <c r="M15" s="17"/>
      <c r="N15" s="22"/>
      <c r="O15" s="17"/>
      <c r="P15" s="17"/>
      <c r="Q15" s="4"/>
      <c r="R15" s="22"/>
    </row>
    <row r="16" ht="14.25" customHeight="1">
      <c r="A16" s="25" t="s">
        <v>65</v>
      </c>
      <c r="B16" s="17"/>
      <c r="C16" s="17"/>
      <c r="D16" s="18"/>
      <c r="E16" s="18"/>
      <c r="F16" s="26"/>
      <c r="G16" s="20"/>
      <c r="H16" s="27"/>
      <c r="I16" s="17"/>
      <c r="J16" s="18"/>
      <c r="K16" s="17"/>
      <c r="L16" s="17"/>
      <c r="M16" s="17"/>
      <c r="N16" s="17"/>
      <c r="O16" s="17"/>
      <c r="P16" s="17"/>
      <c r="Q16" s="17"/>
      <c r="R16" s="22"/>
    </row>
    <row r="17" ht="14.25" customHeight="1">
      <c r="A17" s="25" t="s">
        <v>66</v>
      </c>
      <c r="B17" s="17"/>
      <c r="C17" s="17"/>
      <c r="D17" s="18"/>
      <c r="E17" s="18"/>
      <c r="F17" s="26"/>
      <c r="G17" s="20"/>
      <c r="H17" s="27"/>
      <c r="I17" s="17"/>
      <c r="J17" s="18"/>
      <c r="K17" s="17"/>
      <c r="L17" s="17"/>
      <c r="M17" s="17"/>
      <c r="N17" s="22"/>
      <c r="O17" s="17"/>
      <c r="P17" s="17"/>
      <c r="Q17" s="17"/>
      <c r="R17" s="29"/>
    </row>
    <row r="18" ht="14.25" customHeight="1">
      <c r="A18" s="25" t="s">
        <v>67</v>
      </c>
      <c r="B18" s="17"/>
      <c r="C18" s="17"/>
      <c r="D18" s="18"/>
      <c r="E18" s="18"/>
      <c r="F18" s="26"/>
      <c r="G18" s="20"/>
      <c r="H18" s="27"/>
      <c r="I18" s="17"/>
      <c r="J18" s="17"/>
      <c r="K18" s="17"/>
      <c r="L18" s="17"/>
      <c r="M18" s="17"/>
      <c r="N18" s="17"/>
      <c r="O18" s="17"/>
      <c r="P18" s="17"/>
      <c r="Q18" s="17"/>
      <c r="R18" s="30"/>
    </row>
    <row r="19" ht="14.25" customHeight="1">
      <c r="A19" s="25" t="s">
        <v>68</v>
      </c>
      <c r="B19" s="17"/>
      <c r="C19" s="17"/>
      <c r="D19" s="18"/>
      <c r="E19" s="18"/>
      <c r="F19" s="26"/>
      <c r="G19" s="20"/>
      <c r="H19" s="27"/>
      <c r="I19" s="17"/>
      <c r="J19" s="17"/>
      <c r="K19" s="17"/>
      <c r="L19" s="17"/>
      <c r="M19" s="17"/>
      <c r="N19" s="17"/>
      <c r="O19" s="17"/>
      <c r="P19" s="17"/>
      <c r="Q19" s="17"/>
    </row>
    <row r="20" ht="14.25" customHeight="1">
      <c r="A20" s="25" t="s">
        <v>69</v>
      </c>
      <c r="B20" s="17"/>
      <c r="C20" s="17"/>
      <c r="D20" s="18"/>
      <c r="E20" s="18"/>
      <c r="F20" s="26"/>
      <c r="G20" s="20"/>
      <c r="H20" s="27"/>
      <c r="I20" s="17"/>
      <c r="J20" s="17"/>
      <c r="K20" s="17"/>
      <c r="L20" s="17"/>
      <c r="M20" s="17"/>
      <c r="N20" s="17"/>
      <c r="O20" s="17"/>
      <c r="P20" s="17"/>
      <c r="Q20" s="31"/>
      <c r="R20" s="22"/>
    </row>
    <row r="21" ht="14.25" customHeight="1">
      <c r="A21" s="25" t="s">
        <v>70</v>
      </c>
      <c r="B21" s="17"/>
      <c r="C21" s="17"/>
      <c r="D21" s="18"/>
      <c r="E21" s="18"/>
      <c r="F21" s="26"/>
      <c r="G21" s="20"/>
      <c r="H21" s="27"/>
      <c r="I21" s="17"/>
      <c r="J21" s="17"/>
      <c r="K21" s="17"/>
      <c r="L21" s="17"/>
      <c r="M21" s="17"/>
      <c r="N21" s="17"/>
      <c r="O21" s="17"/>
      <c r="P21" s="17"/>
      <c r="Q21" s="17"/>
      <c r="R21" s="22"/>
    </row>
    <row r="22" ht="14.25" customHeight="1">
      <c r="A22" s="25" t="s">
        <v>71</v>
      </c>
      <c r="B22" s="17"/>
      <c r="C22" s="17"/>
      <c r="D22" s="18"/>
      <c r="E22" s="18"/>
      <c r="F22" s="26"/>
      <c r="G22" s="20"/>
      <c r="H22" s="27"/>
      <c r="I22" s="17"/>
      <c r="J22" s="17"/>
      <c r="K22" s="17"/>
      <c r="L22" s="17"/>
      <c r="M22" s="17"/>
      <c r="N22" s="22"/>
      <c r="O22" s="17"/>
      <c r="P22" s="17"/>
      <c r="Q22" s="17"/>
      <c r="R22" s="22"/>
    </row>
    <row r="23" ht="14.25" customHeight="1">
      <c r="A23" s="25" t="s">
        <v>72</v>
      </c>
      <c r="B23" s="17"/>
      <c r="C23" s="17"/>
      <c r="D23" s="18"/>
      <c r="E23" s="18"/>
      <c r="F23" s="26"/>
      <c r="G23" s="20"/>
      <c r="H23" s="27"/>
      <c r="I23" s="17"/>
      <c r="J23" s="17"/>
      <c r="K23" s="17"/>
      <c r="L23" s="17"/>
      <c r="M23" s="17"/>
      <c r="N23" s="22"/>
      <c r="O23" s="17"/>
      <c r="P23" s="17"/>
      <c r="Q23" s="17"/>
      <c r="R23" s="22"/>
    </row>
    <row r="24" ht="14.25" customHeight="1">
      <c r="A24" s="25" t="s">
        <v>73</v>
      </c>
      <c r="B24" s="17"/>
      <c r="C24" s="17"/>
      <c r="D24" s="18"/>
      <c r="E24" s="18"/>
      <c r="F24" s="26"/>
      <c r="G24" s="20"/>
      <c r="H24" s="27"/>
      <c r="I24" s="17"/>
      <c r="J24" s="18"/>
      <c r="K24" s="17"/>
      <c r="L24" s="17"/>
      <c r="M24" s="17"/>
      <c r="N24" s="17"/>
      <c r="O24" s="17"/>
      <c r="P24" s="17"/>
      <c r="Q24" s="32"/>
      <c r="R24" s="22"/>
    </row>
    <row r="25" ht="14.25" customHeight="1">
      <c r="A25" s="25" t="s">
        <v>74</v>
      </c>
      <c r="B25" s="17"/>
      <c r="C25" s="17"/>
      <c r="D25" s="18"/>
      <c r="E25" s="18"/>
      <c r="F25" s="26"/>
      <c r="G25" s="20"/>
      <c r="H25" s="27"/>
      <c r="I25" s="17"/>
      <c r="J25" s="18"/>
      <c r="K25" s="17"/>
      <c r="L25" s="17"/>
      <c r="M25" s="17"/>
      <c r="N25" s="17"/>
      <c r="O25" s="17"/>
      <c r="P25" s="17"/>
      <c r="Q25" s="33"/>
      <c r="R25" s="22"/>
      <c r="T25" s="34"/>
    </row>
    <row r="26" ht="26.25" customHeight="1">
      <c r="A26" s="35" t="s">
        <v>75</v>
      </c>
      <c r="B26" s="17"/>
      <c r="C26" s="17"/>
      <c r="D26" s="18"/>
      <c r="E26" s="18"/>
      <c r="F26" s="26"/>
      <c r="G26" s="20"/>
      <c r="H26" s="27"/>
      <c r="I26" s="17"/>
      <c r="J26" s="17"/>
      <c r="K26" s="17"/>
      <c r="L26" s="17"/>
      <c r="M26" s="17"/>
      <c r="N26" s="17"/>
      <c r="O26" s="17"/>
      <c r="P26" s="17"/>
      <c r="Q26" s="33"/>
      <c r="R26" s="29"/>
      <c r="S26" s="36"/>
      <c r="T26" s="37"/>
      <c r="U26" s="38"/>
      <c r="V26" s="39"/>
      <c r="W26" s="40"/>
    </row>
    <row r="27" ht="14.25" customHeight="1">
      <c r="A27" s="25" t="s">
        <v>76</v>
      </c>
      <c r="B27" s="17"/>
      <c r="C27" s="17"/>
      <c r="D27" s="18"/>
      <c r="E27" s="18"/>
      <c r="F27" s="26"/>
      <c r="G27" s="20"/>
      <c r="H27" s="27"/>
      <c r="I27" s="17"/>
      <c r="J27" s="17"/>
      <c r="K27" s="17"/>
      <c r="L27" s="17"/>
      <c r="M27" s="17"/>
      <c r="N27" s="17"/>
      <c r="O27" s="17"/>
      <c r="P27" s="17"/>
      <c r="Q27" s="17"/>
      <c r="R27" s="30"/>
    </row>
    <row r="28" ht="14.25" customHeight="1">
      <c r="A28" s="25" t="s">
        <v>77</v>
      </c>
      <c r="B28" s="17"/>
      <c r="C28" s="17"/>
      <c r="D28" s="18"/>
      <c r="E28" s="18"/>
      <c r="F28" s="26"/>
      <c r="G28" s="20"/>
      <c r="H28" s="27"/>
      <c r="I28" s="17"/>
      <c r="J28" s="17"/>
      <c r="K28" s="17"/>
      <c r="L28" s="17"/>
      <c r="M28" s="17"/>
      <c r="N28" s="22"/>
      <c r="O28" s="17"/>
      <c r="P28" s="17"/>
      <c r="Q28" s="17"/>
      <c r="R28" s="29"/>
    </row>
    <row r="29" ht="14.25" customHeight="1">
      <c r="A29" s="25" t="s">
        <v>78</v>
      </c>
      <c r="B29" s="17"/>
      <c r="C29" s="17"/>
      <c r="D29" s="18"/>
      <c r="E29" s="18"/>
      <c r="F29" s="39"/>
      <c r="G29" s="20"/>
      <c r="H29" s="41"/>
      <c r="I29" s="17"/>
      <c r="J29" s="17"/>
      <c r="K29" s="17"/>
      <c r="L29" s="17"/>
      <c r="M29" s="17"/>
      <c r="N29" s="22"/>
      <c r="O29" s="17"/>
      <c r="P29" s="17"/>
      <c r="Q29" s="17"/>
    </row>
  </sheetData>
  <mergeCells count="6">
    <mergeCell ref="B1:D1"/>
    <mergeCell ref="E1:F1"/>
    <mergeCell ref="G1:H1"/>
    <mergeCell ref="I1:J1"/>
    <mergeCell ref="K1:N1"/>
    <mergeCell ref="O1:Q1"/>
  </mergeCells>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OddEven="0" differentFirst="0" scaleWithDoc="0" alignWithMargins="0">
    <oddHeader>&amp;L&amp;C&amp;R</oddHeader>
    <oddFooter>&amp;L&amp;C&amp;R</oddFooter>
  </headerFooter>
  <legacyDrawing r:id="rIdvml"/>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filterMode="false">
    <pageSetUpPr fitToPage="false"/>
  </sheetPr>
  <dimension ref="A1"/>
  <sheetViews>
    <sheetView showFormulas="false" showGridLines="true" showRowColHeaders="true" showZeros="true" rightToLeft="false" tabSelected="true" showOutlineSymbols="true" defaultGridColor="true" view="normal" topLeftCell="A10" colorId="64" zoomScale="130" zoomScaleNormal="130" zoomScalePageLayoutView="100" workbookViewId="0">
      <pane xSplit="1" ySplit="0" topLeftCell="B10" activePane="topRight" state="frozen"/>
      <selection pane="topLeft" activeCell="A10" activeCellId="0" sqref="A10"/>
      <selection pane="topRight" activeCell="C6" activeCellId="0" sqref="C6:D32"/>
    </sheetView>
  </sheetViews>
  <sheetFormatPr defaultRowHeight="15.0" baseColWidth="10" outlineLevelCol="0"/>
  <cols>
    <col min="1" max="1" width="41.18" hidden="false" outlineLevel="0" customWidth="1"/>
    <col min="2" max="2" width="10.27" hidden="false" outlineLevel="0" customWidth="1"/>
    <col min="3" max="3" width="10.27" hidden="false" outlineLevel="0" customWidth="1"/>
    <col min="4" max="4" width="10.27" hidden="false" outlineLevel="0" customWidth="1"/>
    <col min="5" max="5" width="10.27" hidden="false" outlineLevel="0" customWidth="1"/>
    <col min="6" max="6" width="14.18" hidden="false" outlineLevel="0" customWidth="1"/>
    <col min="7" max="7" width="14.18" hidden="false" outlineLevel="0" customWidth="1"/>
    <col min="8" max="8" width="14.18" hidden="false" outlineLevel="0" customWidth="1"/>
    <col min="9" max="9" width="10.27" hidden="false" outlineLevel="0" customWidth="1"/>
    <col min="10" max="10" width="10.27" hidden="false" outlineLevel="0" customWidth="1"/>
    <col min="11" max="11" width="10.27" hidden="false" outlineLevel="0" customWidth="1"/>
    <col min="12" max="12" width="10.27" hidden="false" outlineLevel="0" customWidth="1"/>
    <col min="14" max="14" width="10.27" hidden="false" outlineLevel="0" customWidth="1"/>
    <col min="15" max="15" width="10.27" hidden="false" outlineLevel="0" customWidth="1"/>
    <col min="16" max="16" width="10.27" hidden="false" outlineLevel="0" customWidth="1"/>
    <col min="17" max="17" width="10.27" hidden="false" outlineLevel="0" customWidth="1"/>
    <col min="18" max="18" width="10.27" hidden="false" outlineLevel="0" customWidth="1"/>
    <col min="19" max="19" width="10.27" hidden="false" outlineLevel="0" customWidth="1"/>
    <col min="20" max="20" width="10.27" hidden="false" outlineLevel="0" customWidth="1"/>
    <col min="21" max="21" width="10.27" hidden="false" outlineLevel="0" customWidth="1"/>
  </cols>
  <sheetData>
    <row r="2" ht="15" customHeight="1">
      <c r="A2" s="60" t="s">
        <v>79</v>
      </c>
      <c r="B2" s="61"/>
      <c r="C2" s="61"/>
      <c r="D2" s="61"/>
      <c r="E2" s="61"/>
      <c r="F2" s="61"/>
      <c r="G2" s="61"/>
      <c r="H2" s="61"/>
      <c r="I2" s="61"/>
      <c r="J2" s="61"/>
      <c r="K2" s="61"/>
      <c r="L2" s="61"/>
      <c r="M2" s="61"/>
      <c r="N2" s="61"/>
      <c r="O2" s="61"/>
      <c r="P2" s="61"/>
      <c r="Q2" s="61"/>
      <c r="R2" s="62"/>
      <c r="S2" s="62"/>
      <c r="T2" s="62"/>
      <c r="U2" s="62"/>
    </row>
    <row r="3" ht="15.75" customHeight="1">
      <c r="A3" s="39" t="s">
        <v>80</v>
      </c>
      <c r="B3" s="63"/>
      <c r="C3" s="63"/>
      <c r="D3" s="63"/>
      <c r="F3" s="63"/>
      <c r="G3" s="63"/>
      <c r="H3" s="63"/>
      <c r="J3" s="63"/>
      <c r="K3" s="63"/>
      <c r="L3" s="63"/>
      <c r="N3" s="63"/>
      <c r="O3" s="63"/>
      <c r="P3" s="63"/>
    </row>
    <row r="4" ht="15" customHeight="1">
      <c r="A4" s="64" t="s">
        <v>81</v>
      </c>
      <c r="B4" s="65" t="s">
        <v>82</v>
      </c>
      <c r="C4" s="65"/>
      <c r="D4" s="65"/>
      <c r="E4" s="65"/>
      <c r="F4" s="66" t="s">
        <v>83</v>
      </c>
      <c r="G4" s="66"/>
      <c r="H4" s="66"/>
      <c r="I4" s="66"/>
      <c r="J4" s="67" t="s">
        <v>84</v>
      </c>
      <c r="K4" s="67"/>
      <c r="L4" s="67"/>
      <c r="M4" s="67"/>
      <c r="N4" s="66" t="s">
        <v>85</v>
      </c>
      <c r="O4" s="66"/>
      <c r="P4" s="66"/>
      <c r="Q4" s="66"/>
      <c r="R4" s="68" t="s">
        <v>86</v>
      </c>
      <c r="S4" s="68"/>
      <c r="T4" s="68"/>
      <c r="U4" s="68"/>
    </row>
    <row r="5" ht="66" customHeight="1">
      <c r="A5" s="69"/>
      <c r="B5" s="70" t="n">
        <v>2022</v>
      </c>
      <c r="C5" s="71" t="n">
        <v>2023</v>
      </c>
      <c r="D5" s="71" t="n">
        <v>2024</v>
      </c>
      <c r="E5" s="72" t="s">
        <v>87</v>
      </c>
      <c r="F5" s="73" t="n">
        <v>2022</v>
      </c>
      <c r="G5" s="74" t="n">
        <v>2023</v>
      </c>
      <c r="H5" s="74" t="n">
        <v>2024</v>
      </c>
      <c r="I5" s="75" t="s">
        <v>87</v>
      </c>
      <c r="J5" s="70" t="n">
        <v>2022</v>
      </c>
      <c r="K5" s="71" t="n">
        <v>2023</v>
      </c>
      <c r="L5" s="71" t="n">
        <v>2024</v>
      </c>
      <c r="M5" s="76" t="s">
        <v>87</v>
      </c>
      <c r="N5" s="77" t="n">
        <v>2022</v>
      </c>
      <c r="O5" s="78" t="n">
        <v>2023</v>
      </c>
      <c r="P5" s="78" t="n">
        <v>2024</v>
      </c>
      <c r="Q5" s="75" t="s">
        <v>87</v>
      </c>
      <c r="R5" s="70" t="n">
        <v>2022</v>
      </c>
      <c r="S5" s="71" t="n">
        <v>2023</v>
      </c>
      <c r="T5" s="71" t="n">
        <v>2024</v>
      </c>
      <c r="U5" s="79" t="s">
        <v>88</v>
      </c>
    </row>
    <row r="6" ht="15" customHeight="1">
      <c r="A6" s="80" t="s">
        <v>89</v>
      </c>
      <c r="B6" s="81" t="n">
        <v>100457</v>
      </c>
      <c r="C6" s="81" t="n">
        <v>100064</v>
      </c>
      <c r="D6" s="81" t="n">
        <v>94338</v>
      </c>
      <c r="E6" s="82" t="n">
        <f aca="false">IFERROR((D6-C6)/ABS(C6),0)</f>
        <v>0</v>
      </c>
      <c r="F6" s="83" t="n">
        <v>91351</v>
      </c>
      <c r="G6" s="84" t="n">
        <v>96854</v>
      </c>
      <c r="H6" s="84" t="n">
        <v>102197</v>
      </c>
      <c r="I6" s="85" t="n">
        <f aca="false">IFERROR((H6-G6)/ABS(G6),0)</f>
        <v>0</v>
      </c>
      <c r="J6" s="40" t="n">
        <f aca="false">+B6-F6</f>
        <v>9106</v>
      </c>
      <c r="K6" s="40"/>
      <c r="L6" s="40"/>
      <c r="M6" s="86" t="n">
        <f aca="false">IFERROR((L6-K6)/ABS(K6),0)</f>
        <v>0</v>
      </c>
      <c r="N6" s="87" t="n">
        <v>9212</v>
      </c>
      <c r="O6" s="88" t="n">
        <v>4398</v>
      </c>
      <c r="P6" s="88" t="n">
        <v>-6608</v>
      </c>
      <c r="Q6" s="85" t="n">
        <f aca="false">IFERROR((P6-O6)/ABS(O6),0)</f>
        <v>0</v>
      </c>
      <c r="R6" s="89" t="n">
        <f aca="false">IFERROR(J6/B6,0)</f>
        <v>0.0906457489274018</v>
      </c>
      <c r="S6" s="58" t="n">
        <v>3.2</v>
      </c>
      <c r="T6" s="58" t="n">
        <v>-8.3</v>
      </c>
      <c r="U6" s="90" t="n">
        <f aca="false">+T6-S6</f>
        <v>0</v>
      </c>
      <c r="W6" s="91"/>
    </row>
    <row r="7" ht="13.8" customHeight="1">
      <c r="A7" s="80" t="s">
        <v>53</v>
      </c>
      <c r="B7" s="92" t="n">
        <v>175472</v>
      </c>
      <c r="C7" s="93" t="n">
        <v>39398</v>
      </c>
      <c r="D7" s="93" t="n">
        <v>34918</v>
      </c>
      <c r="E7" s="82" t="n">
        <f aca="false">IFERROR((D7-C7)/ABS(C7),0)</f>
        <v>0</v>
      </c>
      <c r="F7" s="94" t="n">
        <v>173386</v>
      </c>
      <c r="G7" s="98" t="n">
        <v>36967</v>
      </c>
      <c r="H7" s="98" t="n">
        <v>36693</v>
      </c>
      <c r="I7" s="85" t="n">
        <f aca="false">IFERROR((H7-G7)/ABS(G7),0)</f>
        <v>0</v>
      </c>
      <c r="J7" s="40" t="n">
        <f aca="false">+B7-F7</f>
        <v>2086</v>
      </c>
      <c r="K7" s="40"/>
      <c r="L7" s="40"/>
      <c r="M7" s="86" t="n">
        <f aca="false">IFERROR((L7-K7)/ABS(K7),0)</f>
        <v>0</v>
      </c>
      <c r="N7" s="94" t="n">
        <v>2720</v>
      </c>
      <c r="O7" s="98" t="n">
        <v>2373</v>
      </c>
      <c r="P7" s="98" t="n">
        <v>-1641</v>
      </c>
      <c r="Q7" s="85" t="n">
        <f aca="false">IFERROR((P7-O7)/ABS(O7),0)</f>
        <v>0</v>
      </c>
      <c r="R7" s="89" t="n">
        <f aca="false">IFERROR(J7/B7,0)</f>
        <v>0.0118879365368834</v>
      </c>
      <c r="S7" s="58" t="n">
        <v>6.2</v>
      </c>
      <c r="T7" s="58" t="n">
        <v>-5.1</v>
      </c>
      <c r="U7" s="89" t="n">
        <f aca="false">+T7-S7</f>
        <v>0</v>
      </c>
      <c r="W7" s="91"/>
    </row>
    <row r="8" ht="13.8" customHeight="1">
      <c r="A8" s="95" t="s">
        <v>54</v>
      </c>
      <c r="B8" s="92" t="n">
        <v>37411</v>
      </c>
      <c r="C8" s="96"/>
      <c r="D8" s="96"/>
      <c r="E8" s="82" t="n">
        <f aca="false">IFERROR((D8-C8)/ABS(C8),0)</f>
        <v>0</v>
      </c>
      <c r="F8" s="98" t="n">
        <v>35542</v>
      </c>
      <c r="G8" s="97"/>
      <c r="H8" s="97"/>
      <c r="I8" s="85" t="n">
        <f aca="false">IFERROR((H8-G8)/ABS(G8),0)</f>
        <v>0</v>
      </c>
      <c r="J8" s="40" t="n">
        <v>1869</v>
      </c>
      <c r="K8" s="40"/>
      <c r="L8" s="40"/>
      <c r="M8" s="86" t="n">
        <f aca="false">IFERROR((L8-K8)/ABS(K8),0)</f>
        <v>0</v>
      </c>
      <c r="N8" s="98" t="n">
        <v>1799</v>
      </c>
      <c r="O8" s="99"/>
      <c r="P8" s="99"/>
      <c r="Q8" s="85" t="n">
        <f aca="false">IFERROR((P8-O8)/ABS(O8),0)</f>
        <v>0</v>
      </c>
      <c r="R8" s="100" t="n">
        <f aca="false">IFERROR(J8/B8,0)</f>
        <v>0.0499585683355163</v>
      </c>
      <c r="S8" s="58"/>
      <c r="T8" s="58"/>
      <c r="U8" s="89" t="n">
        <f aca="false">+T8-S8</f>
        <v>0</v>
      </c>
      <c r="W8" s="91"/>
    </row>
    <row r="9" ht="16.5" customHeight="1">
      <c r="A9" s="101" t="s">
        <v>55</v>
      </c>
      <c r="B9" s="92" t="n">
        <v>189</v>
      </c>
      <c r="C9" s="102" t="n">
        <v>15941</v>
      </c>
      <c r="D9" s="103" t="n">
        <v>17381</v>
      </c>
      <c r="E9" s="82" t="n">
        <f aca="false">IFERROR((D9-C9)/ABS(C9),0)</f>
        <v>0</v>
      </c>
      <c r="F9" s="98" t="n">
        <v>1051</v>
      </c>
      <c r="G9" s="97" t="n">
        <v>14419</v>
      </c>
      <c r="H9" s="104" t="n">
        <v>16574</v>
      </c>
      <c r="I9" s="85" t="n">
        <f aca="false">IFERROR((H9-G9)/ABS(G9),0)</f>
        <v>0</v>
      </c>
      <c r="J9" s="40" t="n">
        <f aca="false">+B9-F9</f>
        <v>-862</v>
      </c>
      <c r="K9" s="40"/>
      <c r="L9" s="40"/>
      <c r="M9" s="86" t="n">
        <f aca="false">IFERROR((L9-K9)/ABS(K9),0)</f>
        <v>0</v>
      </c>
      <c r="N9" s="98" t="n">
        <v>-965</v>
      </c>
      <c r="O9" s="99" t="n">
        <v>1228</v>
      </c>
      <c r="P9" s="104" t="n">
        <v>752</v>
      </c>
      <c r="Q9" s="85" t="n">
        <f aca="false">IFERROR((P9-O9)/ABS(O9),0)</f>
        <v>0</v>
      </c>
      <c r="R9" s="105" t="n">
        <f aca="false">IFERROR(J9/B9,0)</f>
        <v>-4.56084656084656</v>
      </c>
      <c r="S9" s="105" t="n">
        <v>9.5</v>
      </c>
      <c r="T9" s="105" t="n">
        <v>4.6</v>
      </c>
      <c r="U9" s="89" t="n">
        <f aca="false">+T9-S9</f>
        <v>0</v>
      </c>
      <c r="W9" s="91"/>
    </row>
    <row r="10" ht="16.5" customHeight="1">
      <c r="A10" s="95" t="s">
        <v>56</v>
      </c>
      <c r="B10" s="92" t="n">
        <v>10936.6</v>
      </c>
      <c r="C10" s="106" t="n">
        <v>6432</v>
      </c>
      <c r="D10" s="106" t="n">
        <v>6580</v>
      </c>
      <c r="E10" s="82" t="n">
        <f aca="false">IFERROR((D10-C10)/ABS(C10),0)</f>
        <v>0</v>
      </c>
      <c r="F10" s="98" t="n">
        <v>10495.3</v>
      </c>
      <c r="G10" s="107" t="n">
        <v>6425</v>
      </c>
      <c r="H10" s="107" t="n">
        <v>7012</v>
      </c>
      <c r="I10" s="85" t="n">
        <f aca="false">IFERROR((H10-G10)/ABS(G10),0)</f>
        <v>0</v>
      </c>
      <c r="J10" s="40" t="n">
        <f aca="false">+B10-F10</f>
        <v>441.300000000001</v>
      </c>
      <c r="K10" s="40"/>
      <c r="L10" s="40"/>
      <c r="M10" s="86" t="n">
        <f aca="false">IFERROR((L10-K10)/ABS(K10),0)</f>
        <v>0</v>
      </c>
      <c r="N10" s="98" t="n">
        <v>341</v>
      </c>
      <c r="O10" s="107" t="n">
        <v>9</v>
      </c>
      <c r="P10" s="107" t="n">
        <v>-344</v>
      </c>
      <c r="Q10" s="85" t="n">
        <f aca="false">IFERROR((P10-O10)/ABS(O10),0)</f>
        <v>0</v>
      </c>
      <c r="R10" s="100" t="n">
        <f aca="false">IFERROR(J10/B10,0)</f>
        <v>0.0403507488616207</v>
      </c>
      <c r="S10" s="105" t="n">
        <v>0.1</v>
      </c>
      <c r="T10" s="105" t="n">
        <v>-6.6</v>
      </c>
      <c r="U10" s="89" t="n">
        <f aca="false">+T10-S10</f>
        <v>0</v>
      </c>
      <c r="W10" s="91"/>
    </row>
    <row r="11" ht="13.8" customHeight="1">
      <c r="A11" s="95" t="s">
        <v>57</v>
      </c>
      <c r="B11" s="92" t="n">
        <v>6117</v>
      </c>
      <c r="C11" s="108" t="n">
        <v>5675</v>
      </c>
      <c r="D11" s="108" t="n">
        <v>6349</v>
      </c>
      <c r="E11" s="82" t="n">
        <f aca="false">IFERROR((D11-C11)/ABS(C11),0)</f>
        <v>0</v>
      </c>
      <c r="F11" s="98" t="n">
        <v>6023</v>
      </c>
      <c r="G11" s="109" t="n">
        <v>6704</v>
      </c>
      <c r="H11" s="109" t="n">
        <v>6349</v>
      </c>
      <c r="I11" s="85" t="n">
        <f aca="false">IFERROR((H11-G11)/ABS(G11),0)</f>
        <v>0</v>
      </c>
      <c r="J11" s="40" t="n">
        <v>94</v>
      </c>
      <c r="K11" s="40"/>
      <c r="L11" s="40"/>
      <c r="M11" s="86" t="n">
        <f aca="false">IFERROR((L11-K11)/ABS(K11),0)</f>
        <v>0</v>
      </c>
      <c r="N11" s="98" t="n">
        <v>77</v>
      </c>
      <c r="O11" s="110" t="n">
        <v>-1029</v>
      </c>
      <c r="P11" s="110" t="n">
        <v>2</v>
      </c>
      <c r="Q11" s="85" t="n">
        <f aca="false">IFERROR((P11-O11)/ABS(O11),0)</f>
        <v>0</v>
      </c>
      <c r="R11" s="100" t="n">
        <f aca="false">IFERROR(J11/B11,0)</f>
        <v>0.0153670099722086</v>
      </c>
      <c r="S11" s="105" t="n">
        <v>-18.1</v>
      </c>
      <c r="T11" s="105" t="n">
        <v>0</v>
      </c>
      <c r="U11" s="89" t="n">
        <f aca="false">+T11-S11</f>
        <v>0</v>
      </c>
      <c r="W11" s="91"/>
    </row>
    <row r="12" ht="13.8" customHeight="1">
      <c r="A12" s="95" t="s">
        <v>58</v>
      </c>
      <c r="B12" s="92" t="n">
        <v>5902</v>
      </c>
      <c r="C12" s="108" t="n">
        <v>24842</v>
      </c>
      <c r="D12" s="108" t="n">
        <v>48534</v>
      </c>
      <c r="E12" s="82" t="n">
        <f aca="false">IFERROR((D12-C12)/ABS(C12),0)</f>
        <v>0</v>
      </c>
      <c r="F12" s="98" t="n">
        <v>5892</v>
      </c>
      <c r="G12" s="109" t="n">
        <v>18670</v>
      </c>
      <c r="H12" s="109" t="n">
        <v>43137</v>
      </c>
      <c r="I12" s="85" t="n">
        <f aca="false">IFERROR((H12-G12)/ABS(G12),0)</f>
        <v>0</v>
      </c>
      <c r="J12" s="40" t="n">
        <v>10</v>
      </c>
      <c r="K12" s="40"/>
      <c r="L12" s="40"/>
      <c r="M12" s="86" t="n">
        <f aca="false">IFERROR((L12-K12)/ABS(K12),0)</f>
        <v>0</v>
      </c>
      <c r="N12" s="98" t="n">
        <v>10</v>
      </c>
      <c r="O12" s="109" t="n">
        <v>4548</v>
      </c>
      <c r="P12" s="109" t="n">
        <v>4231</v>
      </c>
      <c r="Q12" s="85" t="n">
        <f aca="false">IFERROR((P12-O12)/ABS(O12),0)</f>
        <v>0</v>
      </c>
      <c r="R12" s="100" t="n">
        <f aca="false">IFERROR(J12/B12,0)</f>
        <v>0.00169434090138936</v>
      </c>
      <c r="S12" s="105" t="n">
        <v>24.8</v>
      </c>
      <c r="T12" s="105" t="n">
        <v>11.1</v>
      </c>
      <c r="U12" s="89" t="n">
        <f aca="false">+T12-S12</f>
        <v>0</v>
      </c>
      <c r="W12" s="91"/>
    </row>
    <row r="13" ht="13.8" customHeight="1">
      <c r="A13" s="95" t="s">
        <v>59</v>
      </c>
      <c r="B13" s="92" t="n">
        <v>9374</v>
      </c>
      <c r="C13" s="108" t="n">
        <v>22459</v>
      </c>
      <c r="D13" s="108" t="n">
        <v>23708.569</v>
      </c>
      <c r="E13" s="82" t="n">
        <f aca="false">IFERROR((D13-C13)/ABS(C13),0)</f>
        <v>0</v>
      </c>
      <c r="F13" s="98" t="n">
        <v>8602</v>
      </c>
      <c r="G13" s="109" t="n">
        <v>21445.269</v>
      </c>
      <c r="H13" s="109" t="n">
        <v>23538.113</v>
      </c>
      <c r="I13" s="85" t="n">
        <f aca="false">IFERROR((H13-G13)/ABS(G13),0)</f>
        <v>0</v>
      </c>
      <c r="J13" s="40" t="n">
        <v>772</v>
      </c>
      <c r="K13" s="26"/>
      <c r="L13" s="40"/>
      <c r="M13" s="86" t="n">
        <f aca="false">IFERROR((L13-K13)/ABS(K13),0)</f>
        <v>0</v>
      </c>
      <c r="N13" s="98" t="n">
        <v>610</v>
      </c>
      <c r="O13" s="109" t="n">
        <v>1337.431</v>
      </c>
      <c r="P13" s="109" t="n">
        <v>717.545000000002</v>
      </c>
      <c r="Q13" s="85" t="n">
        <f aca="false">IFERROR((P13-O13)/ABS(O13),0)</f>
        <v>0</v>
      </c>
      <c r="R13" s="100" t="n">
        <f aca="false">IFERROR(J13/B13,0)</f>
        <v>0.0823554512481331</v>
      </c>
      <c r="S13" s="111" t="n">
        <v>4.5</v>
      </c>
      <c r="T13" s="111" t="n">
        <v>0.7</v>
      </c>
      <c r="U13" s="89" t="n">
        <f aca="false">+T13-S13</f>
        <v>0</v>
      </c>
      <c r="W13" s="91"/>
    </row>
    <row r="14" ht="13.8" customHeight="1">
      <c r="A14" s="95" t="s">
        <v>60</v>
      </c>
      <c r="B14" s="92" t="n">
        <v>21245</v>
      </c>
      <c r="C14" s="26" t="n">
        <v>6777</v>
      </c>
      <c r="D14" s="26" t="n">
        <v>7130</v>
      </c>
      <c r="E14" s="82" t="n">
        <f aca="false">IFERROR((D14-C14)/ABS(C14),0)</f>
        <v>0</v>
      </c>
      <c r="F14" s="98" t="n">
        <v>21432</v>
      </c>
      <c r="G14" s="110" t="n">
        <v>6194</v>
      </c>
      <c r="H14" s="110" t="n">
        <v>6853</v>
      </c>
      <c r="I14" s="85" t="n">
        <f aca="false">IFERROR((H14-G14)/ABS(G14),0)</f>
        <v>0</v>
      </c>
      <c r="J14" s="40" t="n">
        <v>-187</v>
      </c>
      <c r="K14" s="26"/>
      <c r="L14" s="40"/>
      <c r="M14" s="86" t="n">
        <f aca="false">IFERROR((L14-K14)/ABS(K14),0)</f>
        <v>0</v>
      </c>
      <c r="N14" s="98" t="n">
        <v>-883</v>
      </c>
      <c r="O14" s="110" t="n">
        <v>662</v>
      </c>
      <c r="P14" s="110" t="n">
        <v>392</v>
      </c>
      <c r="Q14" s="85" t="n">
        <f aca="false">IFERROR((P14-O14)/ABS(O14),0)</f>
        <v>0</v>
      </c>
      <c r="R14" s="100" t="n">
        <f aca="false">IFERROR(J14/B14,0)</f>
        <v>-0.00880207107554719</v>
      </c>
      <c r="S14" s="111" t="n">
        <v>8.6</v>
      </c>
      <c r="T14" s="111" t="n">
        <v>3.9</v>
      </c>
      <c r="U14" s="89" t="n">
        <f aca="false">+T14-S14</f>
        <v>0</v>
      </c>
      <c r="W14" s="91"/>
    </row>
    <row r="15" ht="13.8" customHeight="1">
      <c r="A15" s="95" t="s">
        <v>90</v>
      </c>
      <c r="B15" s="92" t="n">
        <v>6575</v>
      </c>
      <c r="C15" s="108" t="n">
        <v>2318</v>
      </c>
      <c r="D15" s="108" t="n">
        <v>7745.12106</v>
      </c>
      <c r="E15" s="82" t="n">
        <f aca="false">IFERROR((D15-C15)/ABS(C15),0)</f>
        <v>0</v>
      </c>
      <c r="F15" s="98" t="n">
        <v>6428</v>
      </c>
      <c r="G15" s="109" t="n">
        <v>7802</v>
      </c>
      <c r="H15" s="109" t="n">
        <v>11167</v>
      </c>
      <c r="I15" s="85" t="n">
        <f aca="false">IFERROR((H15-G15)/ABS(G15),0)</f>
        <v>0</v>
      </c>
      <c r="J15" s="40" t="n">
        <f aca="false">+B15-F15</f>
        <v>147</v>
      </c>
      <c r="K15" s="26"/>
      <c r="L15" s="40"/>
      <c r="M15" s="86" t="n">
        <f aca="false">IFERROR((L15-K15)/ABS(K15),0)</f>
        <v>0</v>
      </c>
      <c r="N15" s="98" t="n">
        <v>150</v>
      </c>
      <c r="O15" s="110" t="n">
        <v>-5430</v>
      </c>
      <c r="P15" s="110" t="n">
        <v>-2942.87894</v>
      </c>
      <c r="Q15" s="85" t="n">
        <f aca="false">IFERROR((P15-O15)/ABS(O15),0)</f>
        <v>0</v>
      </c>
      <c r="R15" s="100" t="n">
        <f aca="false">IFERROR(J15/B15,0)</f>
        <v>0.0223574144486692</v>
      </c>
      <c r="S15" s="111" t="n">
        <v>-236.6</v>
      </c>
      <c r="T15" s="111" t="n">
        <v>-44.2</v>
      </c>
      <c r="U15" s="89" t="n">
        <f aca="false">+T15-S15</f>
        <v>0</v>
      </c>
      <c r="W15" s="91"/>
    </row>
    <row r="16" ht="13.8" customHeight="1">
      <c r="A16" s="112" t="s">
        <v>91</v>
      </c>
      <c r="B16" s="92" t="n">
        <v>0</v>
      </c>
      <c r="C16" s="108" t="n">
        <v>2078</v>
      </c>
      <c r="D16" s="108" t="n">
        <v>2237</v>
      </c>
      <c r="E16" s="82" t="n">
        <f aca="false">IFERROR((D16-C16)/ABS(C16),0)</f>
        <v>0</v>
      </c>
      <c r="F16" s="98" t="n">
        <v>3007</v>
      </c>
      <c r="G16" s="109" t="n">
        <v>2132</v>
      </c>
      <c r="H16" s="109" t="n">
        <v>2210</v>
      </c>
      <c r="I16" s="85" t="n">
        <f aca="false">IFERROR((H16-G16)/ABS(G16),0)</f>
        <v>0</v>
      </c>
      <c r="J16" s="40" t="n">
        <f aca="false">+B16-F16</f>
        <v>-3007</v>
      </c>
      <c r="K16" s="26"/>
      <c r="L16" s="40"/>
      <c r="M16" s="86" t="n">
        <f aca="false">IFERROR((L16-K16)/ABS(K16),0)</f>
        <v>0</v>
      </c>
      <c r="N16" s="98" t="n">
        <v>-3009</v>
      </c>
      <c r="O16" s="110" t="n">
        <v>-26</v>
      </c>
      <c r="P16" s="110" t="n">
        <v>98</v>
      </c>
      <c r="Q16" s="85" t="n">
        <f aca="false">IFERROR((P16-O16)/ABS(O16),0)</f>
        <v>0</v>
      </c>
      <c r="R16" s="100" t="n">
        <f aca="false">IFERROR(J16/B16,0)</f>
        <v>0</v>
      </c>
      <c r="S16" s="111" t="n">
        <v>-2.6</v>
      </c>
      <c r="T16" s="111" t="n">
        <v>1.2</v>
      </c>
      <c r="U16" s="89" t="n">
        <f aca="false">+T16-S16</f>
        <v>0</v>
      </c>
      <c r="W16" s="91"/>
    </row>
    <row r="17" ht="13.8" customHeight="1">
      <c r="A17" s="112" t="s">
        <v>63</v>
      </c>
      <c r="B17" s="92" t="n">
        <v>1893</v>
      </c>
      <c r="C17" s="26" t="n">
        <v>0</v>
      </c>
      <c r="D17" s="26" t="n">
        <v>2047</v>
      </c>
      <c r="E17" s="82" t="n">
        <f aca="false">IFERROR((D17-C17)/ABS(C17),0)</f>
        <v>0</v>
      </c>
      <c r="F17" s="98" t="n">
        <v>2072.692</v>
      </c>
      <c r="G17" s="110" t="n">
        <v>0</v>
      </c>
      <c r="H17" s="110" t="n">
        <v>2135</v>
      </c>
      <c r="I17" s="85" t="n">
        <f aca="false">IFERROR((H17-G17)/ABS(G17),0)</f>
        <v>0</v>
      </c>
      <c r="J17" s="40" t="n">
        <f aca="false">+B17-F17</f>
        <v>-179.692</v>
      </c>
      <c r="K17" s="26"/>
      <c r="L17" s="40"/>
      <c r="M17" s="86" t="n">
        <f aca="false">IFERROR((L17-K17)/ABS(K17),0)</f>
        <v>0</v>
      </c>
      <c r="N17" s="98" t="n">
        <v>-172.692</v>
      </c>
      <c r="O17" s="110" t="n">
        <v>0</v>
      </c>
      <c r="P17" s="110" t="n">
        <v>-74</v>
      </c>
      <c r="Q17" s="85" t="n">
        <f aca="false">IFERROR((P17-O17)/ABS(O17),0)</f>
        <v>0</v>
      </c>
      <c r="R17" s="100" t="n">
        <f aca="false">IFERROR(J17/B17,0)</f>
        <v>-0.0949244585314316</v>
      </c>
      <c r="S17" s="111"/>
      <c r="T17" s="111" t="n">
        <v>-4.3</v>
      </c>
      <c r="U17" s="89" t="n">
        <f aca="false">+T17-S17</f>
        <v>0</v>
      </c>
      <c r="W17" s="91"/>
    </row>
    <row r="18" ht="13.8" customHeight="1">
      <c r="A18" s="112" t="s">
        <v>64</v>
      </c>
      <c r="B18" s="92" t="n">
        <v>861</v>
      </c>
      <c r="C18" s="108" t="n">
        <v>184708</v>
      </c>
      <c r="D18" s="108" t="n">
        <v>185361</v>
      </c>
      <c r="E18" s="82" t="n">
        <f aca="false">IFERROR((D18-C18)/ABS(C18),0)</f>
        <v>0</v>
      </c>
      <c r="F18" s="98" t="n">
        <v>981</v>
      </c>
      <c r="G18" s="110" t="n">
        <v>187766</v>
      </c>
      <c r="H18" s="110" t="n">
        <v>192639</v>
      </c>
      <c r="I18" s="85" t="n">
        <f aca="false">IFERROR((H18-G18)/ABS(G18),0)</f>
        <v>0</v>
      </c>
      <c r="J18" s="40" t="n">
        <f aca="false">+B18-F18</f>
        <v>-120</v>
      </c>
      <c r="K18" s="26"/>
      <c r="L18" s="40"/>
      <c r="M18" s="86" t="n">
        <f aca="false">IFERROR((L18-K18)/ABS(K18),0)</f>
        <v>0</v>
      </c>
      <c r="N18" s="98" t="n">
        <v>-120</v>
      </c>
      <c r="O18" s="110" t="n">
        <v>-1067</v>
      </c>
      <c r="P18" s="110" t="n">
        <v>-4740.4</v>
      </c>
      <c r="Q18" s="85" t="n">
        <f aca="false">IFERROR((P18-O18)/ABS(O18),0)</f>
        <v>0</v>
      </c>
      <c r="R18" s="100" t="n">
        <f aca="false">IFERROR(J18/B18,0)</f>
        <v>-0.139372822299652</v>
      </c>
      <c r="S18" s="111" t="n">
        <v>-1.7</v>
      </c>
      <c r="T18" s="111" t="n">
        <v>-3.9</v>
      </c>
      <c r="U18" s="89" t="n">
        <f aca="false">+T18-S18</f>
        <v>0</v>
      </c>
      <c r="W18" s="91"/>
    </row>
    <row r="19" ht="13.8" customHeight="1">
      <c r="A19" s="95" t="s">
        <v>65</v>
      </c>
      <c r="B19" s="92" t="n">
        <v>195429</v>
      </c>
      <c r="C19" s="108" t="n">
        <v>44739</v>
      </c>
      <c r="D19" s="108" t="n">
        <v>50961</v>
      </c>
      <c r="E19" s="82" t="n">
        <f aca="false">IFERROR((D19-C19)/ABS(C19),0)</f>
        <v>0</v>
      </c>
      <c r="F19" s="98" t="n">
        <v>206822</v>
      </c>
      <c r="G19" s="109" t="n">
        <v>46696</v>
      </c>
      <c r="H19" s="109" t="n">
        <v>56058</v>
      </c>
      <c r="I19" s="85" t="n">
        <f aca="false">IFERROR((H19-G19)/ABS(G19),0)</f>
        <v>0</v>
      </c>
      <c r="J19" s="40" t="n">
        <f aca="false">+B19-F19</f>
        <v>-11393</v>
      </c>
      <c r="K19" s="26"/>
      <c r="L19" s="40"/>
      <c r="M19" s="86" t="n">
        <f aca="false">IFERROR((L19-K19)/ABS(K19),0)</f>
        <v>0</v>
      </c>
      <c r="N19" s="98" t="n">
        <v>-11059</v>
      </c>
      <c r="O19" s="109" t="n">
        <v>-1956</v>
      </c>
      <c r="P19" s="109" t="n">
        <v>-5116</v>
      </c>
      <c r="Q19" s="85" t="n">
        <f aca="false">IFERROR((P19-O19)/ABS(O19),0)</f>
        <v>0</v>
      </c>
      <c r="R19" s="100" t="n">
        <f aca="false">IFERROR(J19/B19,0)</f>
        <v>-0.0582973867747366</v>
      </c>
      <c r="S19" s="111" t="n">
        <v>-4.4</v>
      </c>
      <c r="T19" s="111" t="n">
        <v>-10</v>
      </c>
      <c r="U19" s="89" t="n">
        <f aca="false">+T19-S19</f>
        <v>0</v>
      </c>
      <c r="W19" s="91"/>
    </row>
    <row r="20" ht="13.8" customHeight="1">
      <c r="A20" s="95" t="s">
        <v>66</v>
      </c>
      <c r="B20" s="92" t="n">
        <v>40128</v>
      </c>
      <c r="C20" s="102" t="n">
        <v>9140.244</v>
      </c>
      <c r="D20" s="102" t="n">
        <v>8402.172</v>
      </c>
      <c r="E20" s="82" t="n">
        <f aca="false">IFERROR((D20-C20)/ABS(C20),0)</f>
        <v>0</v>
      </c>
      <c r="F20" s="98" t="n">
        <v>38116</v>
      </c>
      <c r="G20" s="99" t="n">
        <v>9263.589</v>
      </c>
      <c r="H20" s="99" t="n">
        <v>8526.497</v>
      </c>
      <c r="I20" s="85" t="n">
        <f aca="false">IFERROR((H20-G20)/ABS(G20),0)</f>
        <v>0</v>
      </c>
      <c r="J20" s="40" t="n">
        <v>2012</v>
      </c>
      <c r="K20" s="26"/>
      <c r="L20" s="40"/>
      <c r="M20" s="86" t="n">
        <f aca="false">IFERROR((L20-K20)/ABS(K20),0)</f>
        <v>0</v>
      </c>
      <c r="N20" s="98" t="n">
        <v>2022</v>
      </c>
      <c r="O20" s="99" t="n">
        <v>0.000000000000653699316899292</v>
      </c>
      <c r="P20" s="99" t="n">
        <v>-0.000000000000724753590475302</v>
      </c>
      <c r="Q20" s="85" t="n">
        <f aca="false">IFERROR((P20-O20)/ABS(O20),0)</f>
        <v>0</v>
      </c>
      <c r="R20" s="100" t="n">
        <f aca="false">IFERROR(J20/B20,0)</f>
        <v>0.0501395534290271</v>
      </c>
      <c r="S20" s="111" t="n">
        <v>-1.3</v>
      </c>
      <c r="T20" s="111" t="n">
        <v>-1.5</v>
      </c>
      <c r="U20" s="89" t="n">
        <f aca="false">+T20-S20</f>
        <v>0</v>
      </c>
      <c r="W20" s="91"/>
    </row>
    <row r="21" ht="13.8" customHeight="1">
      <c r="A21" s="113" t="s">
        <v>67</v>
      </c>
      <c r="B21" s="92" t="n">
        <v>9134.503</v>
      </c>
      <c r="C21" s="96" t="n">
        <v>38940</v>
      </c>
      <c r="D21" s="96" t="n">
        <v>55521</v>
      </c>
      <c r="E21" s="82" t="n">
        <f aca="false">IFERROR((D21-C21)/ABS(C21),0)</f>
        <v>0</v>
      </c>
      <c r="F21" s="98" t="n">
        <v>9169.715</v>
      </c>
      <c r="G21" s="97" t="n">
        <v>30246</v>
      </c>
      <c r="H21" s="97" t="n">
        <v>49708</v>
      </c>
      <c r="I21" s="85" t="n">
        <f aca="false">IFERROR((H21-G21)/ABS(G21),0)</f>
        <v>0</v>
      </c>
      <c r="J21" s="40" t="n">
        <f aca="false">+B21-F21</f>
        <v>-35.2119999999995</v>
      </c>
      <c r="K21" s="26"/>
      <c r="L21" s="40"/>
      <c r="M21" s="86" t="n">
        <f aca="false">IFERROR((L21-K21)/ABS(K21),0)</f>
        <v>0</v>
      </c>
      <c r="N21" s="98" t="n">
        <v>0</v>
      </c>
      <c r="O21" s="99" t="n">
        <v>6511</v>
      </c>
      <c r="P21" s="99" t="n">
        <v>4618</v>
      </c>
      <c r="Q21" s="85" t="n">
        <f aca="false">IFERROR((P21-O21)/ABS(O21),0)</f>
        <v>0</v>
      </c>
      <c r="R21" s="100" t="n">
        <f aca="false">IFERROR(J21/B21,0)</f>
        <v>-0.00385483479506214</v>
      </c>
      <c r="S21" s="111" t="n">
        <v>22.3</v>
      </c>
      <c r="T21" s="111" t="n">
        <v>10.5</v>
      </c>
      <c r="U21" s="89" t="n">
        <f aca="false">+T21-S21</f>
        <v>0</v>
      </c>
      <c r="W21" s="91"/>
    </row>
    <row r="22" ht="13.8" customHeight="1">
      <c r="A22" s="113" t="s">
        <v>68</v>
      </c>
      <c r="B22" s="92" t="n">
        <v>25406</v>
      </c>
      <c r="C22" s="114" t="n">
        <v>17817</v>
      </c>
      <c r="D22" s="114" t="n">
        <v>16899</v>
      </c>
      <c r="E22" s="82" t="n">
        <f aca="false">IFERROR((D22-C22)/ABS(C22),0)</f>
        <v>0</v>
      </c>
      <c r="F22" s="98" t="n">
        <v>21815</v>
      </c>
      <c r="G22" s="115" t="n">
        <v>18582</v>
      </c>
      <c r="H22" s="115" t="n">
        <v>19858</v>
      </c>
      <c r="I22" s="85" t="n">
        <f aca="false">IFERROR((H22-G22)/ABS(G22),0)</f>
        <v>0</v>
      </c>
      <c r="J22" s="40" t="n">
        <v>3591</v>
      </c>
      <c r="K22" s="26"/>
      <c r="L22" s="40"/>
      <c r="M22" s="86" t="n">
        <f aca="false">IFERROR((L22-K22)/ABS(K22),0)</f>
        <v>0</v>
      </c>
      <c r="N22" s="98" t="n">
        <v>2595</v>
      </c>
      <c r="O22" s="115" t="n">
        <v>-654</v>
      </c>
      <c r="P22" s="115" t="n">
        <v>-2884</v>
      </c>
      <c r="Q22" s="85" t="n">
        <f aca="false">IFERROR((P22-O22)/ABS(O22),0)</f>
        <v>0</v>
      </c>
      <c r="R22" s="100" t="n">
        <f aca="false">IFERROR(J22/B22,0)</f>
        <v>0.141344564276155</v>
      </c>
      <c r="S22" s="111" t="n">
        <v>-4.3</v>
      </c>
      <c r="T22" s="111" t="n">
        <v>-17.5</v>
      </c>
      <c r="U22" s="89" t="n">
        <f aca="false">+T22-S22</f>
        <v>0</v>
      </c>
      <c r="W22" s="91"/>
    </row>
    <row r="23" ht="13.8" customHeight="1">
      <c r="A23" s="95" t="s">
        <v>92</v>
      </c>
      <c r="B23" s="92" t="n">
        <v>17522</v>
      </c>
      <c r="C23" s="26" t="n">
        <v>12942</v>
      </c>
      <c r="D23" s="26" t="n">
        <v>16748</v>
      </c>
      <c r="E23" s="82" t="n">
        <f aca="false">IFERROR((D23-C23)/ABS(C23),0)</f>
        <v>0</v>
      </c>
      <c r="F23" s="98" t="n">
        <v>17302</v>
      </c>
      <c r="G23" s="110" t="n">
        <v>10183</v>
      </c>
      <c r="H23" s="110" t="n">
        <v>15363</v>
      </c>
      <c r="I23" s="85" t="n">
        <f aca="false">IFERROR((H23-G23)/ABS(G23),0)</f>
        <v>0</v>
      </c>
      <c r="J23" s="40" t="n">
        <v>220</v>
      </c>
      <c r="K23" s="26"/>
      <c r="L23" s="40"/>
      <c r="M23" s="86" t="n">
        <f aca="false">IFERROR((L23-K23)/ABS(K23),0)</f>
        <v>0</v>
      </c>
      <c r="N23" s="98" t="n">
        <v>280</v>
      </c>
      <c r="O23" s="110" t="n">
        <v>2758</v>
      </c>
      <c r="P23" s="110" t="n">
        <v>1348</v>
      </c>
      <c r="Q23" s="85" t="n">
        <f aca="false">IFERROR((P23-O23)/ABS(O23),0)</f>
        <v>0</v>
      </c>
      <c r="R23" s="100" t="n">
        <f aca="false">IFERROR(J23/B23,0)</f>
        <v>0.0125556443328387</v>
      </c>
      <c r="S23" s="111" t="n">
        <v>21.3</v>
      </c>
      <c r="T23" s="111" t="n">
        <v>8.3</v>
      </c>
      <c r="U23" s="89" t="n">
        <f aca="false">+T23-S23</f>
        <v>0</v>
      </c>
      <c r="W23" s="91"/>
    </row>
    <row r="24" ht="13.8" customHeight="1">
      <c r="A24" s="95" t="s">
        <v>70</v>
      </c>
      <c r="B24" s="40" t="n">
        <v>6142</v>
      </c>
      <c r="C24" s="108" t="n">
        <v>9604</v>
      </c>
      <c r="D24" s="108" t="n">
        <v>10213</v>
      </c>
      <c r="E24" s="82" t="n">
        <f aca="false">IFERROR((D24-C24)/ABS(C24),0)</f>
        <v>0</v>
      </c>
      <c r="F24" s="98" t="n">
        <v>6070</v>
      </c>
      <c r="G24" s="109" t="n">
        <v>9806</v>
      </c>
      <c r="H24" s="109" t="n">
        <v>10105</v>
      </c>
      <c r="I24" s="85" t="n">
        <f aca="false">IFERROR((H24-G24)/ABS(G24),0)</f>
        <v>0</v>
      </c>
      <c r="J24" s="40" t="n">
        <v>72</v>
      </c>
      <c r="K24" s="26"/>
      <c r="L24" s="40"/>
      <c r="M24" s="86" t="n">
        <f aca="false">IFERROR((L24-K24)/ABS(K24),0)</f>
        <v>0</v>
      </c>
      <c r="N24" s="98" t="n">
        <v>73</v>
      </c>
      <c r="O24" s="109" t="n">
        <v>-67</v>
      </c>
      <c r="P24" s="109" t="n">
        <v>328</v>
      </c>
      <c r="Q24" s="85" t="n">
        <f aca="false">IFERROR((P24-O24)/ABS(O24),0)</f>
        <v>0</v>
      </c>
      <c r="R24" s="100" t="n">
        <f aca="false">IFERROR(J24/B24,0)</f>
        <v>0.0117225659394334</v>
      </c>
      <c r="S24" s="111" t="n">
        <v>-2.1</v>
      </c>
      <c r="T24" s="111" t="n">
        <v>1.1</v>
      </c>
      <c r="U24" s="89" t="n">
        <f aca="false">+T24-S24</f>
        <v>0</v>
      </c>
      <c r="W24" s="91"/>
    </row>
    <row r="25" ht="13.8" customHeight="1">
      <c r="A25" s="95" t="s">
        <v>71</v>
      </c>
      <c r="B25" s="92" t="n">
        <v>9022</v>
      </c>
      <c r="C25" s="26" t="n">
        <v>9462</v>
      </c>
      <c r="D25" s="26" t="n">
        <v>8993.191</v>
      </c>
      <c r="E25" s="82" t="n">
        <f aca="false">IFERROR((D25-C25)/ABS(C25),0)</f>
        <v>0</v>
      </c>
      <c r="F25" s="98" t="n">
        <v>9015</v>
      </c>
      <c r="G25" s="110" t="n">
        <v>8646.087</v>
      </c>
      <c r="H25" s="110" t="n">
        <v>8434.033</v>
      </c>
      <c r="I25" s="85" t="n">
        <f aca="false">IFERROR((H25-G25)/ABS(G25),0)</f>
        <v>0</v>
      </c>
      <c r="J25" s="40" t="n">
        <f aca="false">+B25-F25</f>
        <v>7</v>
      </c>
      <c r="K25" s="26"/>
      <c r="L25" s="40"/>
      <c r="M25" s="86" t="n">
        <f aca="false">IFERROR((L25-K25)/ABS(K25),0)</f>
        <v>0</v>
      </c>
      <c r="N25" s="98" t="n">
        <v>38</v>
      </c>
      <c r="O25" s="110" t="n">
        <v>995.913</v>
      </c>
      <c r="P25" s="110" t="n">
        <v>866.633000000001</v>
      </c>
      <c r="Q25" s="85" t="n">
        <f aca="false">IFERROR((P25-O25)/ABS(O25),0)</f>
        <v>0</v>
      </c>
      <c r="R25" s="100" t="n">
        <f aca="false">IFERROR(J25/B25,0)</f>
        <v>0.000775881179339393</v>
      </c>
      <c r="S25" s="111" t="n">
        <v>8.6</v>
      </c>
      <c r="T25" s="111" t="n">
        <v>6.2</v>
      </c>
      <c r="U25" s="89" t="n">
        <f aca="false">+T25-S25</f>
        <v>0</v>
      </c>
      <c r="W25" s="91"/>
    </row>
    <row r="26" ht="13.8" customHeight="1">
      <c r="A26" s="95" t="s">
        <v>72</v>
      </c>
      <c r="B26" s="92" t="n">
        <v>8289.968</v>
      </c>
      <c r="C26" s="116" t="n">
        <v>2139</v>
      </c>
      <c r="D26" s="116" t="n">
        <v>3800</v>
      </c>
      <c r="E26" s="82" t="n">
        <f aca="false">IFERROR((D26-C26)/ABS(C26),0)</f>
        <v>0</v>
      </c>
      <c r="F26" s="98" t="n">
        <v>7739.34</v>
      </c>
      <c r="G26" s="117" t="n">
        <v>1994</v>
      </c>
      <c r="H26" s="117" t="n">
        <v>2493</v>
      </c>
      <c r="I26" s="85" t="n">
        <f aca="false">IFERROR((H26-G26)/ABS(G26),0)</f>
        <v>0</v>
      </c>
      <c r="J26" s="40" t="n">
        <f aca="false">+B26-F26</f>
        <v>550.628000000001</v>
      </c>
      <c r="K26" s="116"/>
      <c r="L26" s="40"/>
      <c r="M26" s="86" t="n">
        <f aca="false">IFERROR((L26-K26)/ABS(K26),0)</f>
        <v>0</v>
      </c>
      <c r="N26" s="98" t="n">
        <v>509</v>
      </c>
      <c r="O26" s="110" t="n">
        <v>180</v>
      </c>
      <c r="P26" s="110" t="n">
        <v>1378</v>
      </c>
      <c r="Q26" s="85" t="n">
        <f aca="false">IFERROR((P26-O26)/ABS(O26),0)</f>
        <v>0</v>
      </c>
      <c r="R26" s="100" t="n">
        <f aca="false">IFERROR(J26/B26,0)</f>
        <v>0.0664210042789068</v>
      </c>
      <c r="S26" s="111" t="n">
        <v>6.8</v>
      </c>
      <c r="T26" s="111" t="n">
        <v>34.4</v>
      </c>
      <c r="U26" s="89" t="n">
        <f aca="false">+T26-S26</f>
        <v>0</v>
      </c>
      <c r="W26" s="91"/>
    </row>
    <row r="27" ht="13.8" customHeight="1">
      <c r="A27" s="112" t="s">
        <v>73</v>
      </c>
      <c r="B27" s="92" t="n">
        <v>2037</v>
      </c>
      <c r="C27" s="102" t="n">
        <v>51542</v>
      </c>
      <c r="D27" s="102" t="n">
        <v>59400</v>
      </c>
      <c r="E27" s="82" t="n">
        <f aca="false">IFERROR((D27-C27)/ABS(C27),0)</f>
        <v>0</v>
      </c>
      <c r="F27" s="98" t="n">
        <v>2157</v>
      </c>
      <c r="G27" s="99" t="n">
        <v>47743</v>
      </c>
      <c r="H27" s="99" t="n">
        <v>58994</v>
      </c>
      <c r="I27" s="85" t="n">
        <f aca="false">IFERROR((H27-G27)/ABS(G27),0)</f>
        <v>0</v>
      </c>
      <c r="J27" s="40" t="n">
        <v>-120</v>
      </c>
      <c r="K27" s="26"/>
      <c r="L27" s="40"/>
      <c r="M27" s="86" t="n">
        <f aca="false">IFERROR((L27-K27)/ABS(K27),0)</f>
        <v>0</v>
      </c>
      <c r="N27" s="98" t="n">
        <v>-110</v>
      </c>
      <c r="O27" s="99" t="n">
        <v>8039</v>
      </c>
      <c r="P27" s="99" t="n">
        <v>3152</v>
      </c>
      <c r="Q27" s="85" t="n">
        <f aca="false">IFERROR((P27-O27)/ABS(O27),0)</f>
        <v>0</v>
      </c>
      <c r="R27" s="100" t="n">
        <f aca="false">IFERROR(J27/B27,0)</f>
        <v>-0.0589101620029455</v>
      </c>
      <c r="S27" s="111" t="n">
        <v>7.4</v>
      </c>
      <c r="T27" s="111" t="n">
        <v>0.7</v>
      </c>
      <c r="U27" s="89" t="n">
        <f aca="false">+T27-S27</f>
        <v>0</v>
      </c>
      <c r="W27" s="91"/>
    </row>
    <row r="28" ht="13.8" customHeight="1">
      <c r="A28" s="95" t="s">
        <v>74</v>
      </c>
      <c r="B28" s="92" t="n">
        <v>49908</v>
      </c>
      <c r="C28" s="114" t="n">
        <v>4676</v>
      </c>
      <c r="D28" s="114" t="n">
        <v>4736.6</v>
      </c>
      <c r="E28" s="82" t="n">
        <f aca="false">IFERROR((D28-C28)/ABS(C28),0)</f>
        <v>0</v>
      </c>
      <c r="F28" s="98" t="n">
        <v>44541.7</v>
      </c>
      <c r="G28" s="115" t="n">
        <v>4939</v>
      </c>
      <c r="H28" s="115" t="n">
        <v>5006.014</v>
      </c>
      <c r="I28" s="85" t="n">
        <f aca="false">IFERROR((H28-G28)/ABS(G28),0)</f>
        <v>0</v>
      </c>
      <c r="J28" s="40" t="n">
        <v>5366.3</v>
      </c>
      <c r="K28" s="26"/>
      <c r="L28" s="40"/>
      <c r="M28" s="86" t="n">
        <f aca="false">IFERROR((L28-K28)/ABS(K28),0)</f>
        <v>0</v>
      </c>
      <c r="N28" s="98" t="n">
        <v>7408.3</v>
      </c>
      <c r="O28" s="115" t="n">
        <v>-42</v>
      </c>
      <c r="P28" s="115" t="n">
        <v>12.3370000000002</v>
      </c>
      <c r="Q28" s="85" t="n">
        <f aca="false">IFERROR((P28-O28)/ABS(O28),0)</f>
        <v>0</v>
      </c>
      <c r="R28" s="100" t="n">
        <f aca="false">IFERROR(J28/B28,0)</f>
        <v>0.107523843872726</v>
      </c>
      <c r="S28" s="111" t="n">
        <v>-5.6</v>
      </c>
      <c r="T28" s="111" t="n">
        <v>-5.7</v>
      </c>
      <c r="U28" s="89" t="n">
        <f aca="false">+T28-S28</f>
        <v>0</v>
      </c>
      <c r="W28" s="91"/>
    </row>
    <row r="29" ht="26.25" customHeight="1">
      <c r="A29" s="112" t="s">
        <v>75</v>
      </c>
      <c r="B29" s="92" t="n">
        <v>4734</v>
      </c>
      <c r="C29" s="26"/>
      <c r="D29" s="26"/>
      <c r="E29" s="82" t="n">
        <f aca="false">IFERROR((D29-C29)/ABS(C29),0)</f>
        <v>0</v>
      </c>
      <c r="F29" s="98" t="n">
        <v>3738</v>
      </c>
      <c r="G29" s="110"/>
      <c r="H29" s="110"/>
      <c r="I29" s="85" t="n">
        <f aca="false">IFERROR((H29-G29)/ABS(G29),0)</f>
        <v>0</v>
      </c>
      <c r="J29" s="40" t="n">
        <f aca="false">+B29-F29</f>
        <v>996</v>
      </c>
      <c r="K29" s="26"/>
      <c r="L29" s="40"/>
      <c r="M29" s="86" t="n">
        <f aca="false">IFERROR((L29-K29)/ABS(K29),0)</f>
        <v>0</v>
      </c>
      <c r="N29" s="98" t="n">
        <v>1078</v>
      </c>
      <c r="O29" s="110"/>
      <c r="P29" s="110"/>
      <c r="Q29" s="85" t="n">
        <f aca="false">IFERROR((P29-O29)/ABS(O29),0)</f>
        <v>0</v>
      </c>
      <c r="R29" s="100" t="n">
        <f aca="false">IFERROR(J29/B29,0)</f>
        <v>0.210392902408112</v>
      </c>
      <c r="S29" s="111"/>
      <c r="T29" s="111"/>
      <c r="U29" s="89" t="n">
        <f aca="false">+T29-S29</f>
        <v>0</v>
      </c>
      <c r="W29" s="91"/>
    </row>
    <row r="30" ht="13.8" customHeight="1">
      <c r="A30" s="112" t="s">
        <v>76</v>
      </c>
      <c r="B30" s="118" t="n">
        <v>38551</v>
      </c>
      <c r="C30" s="26"/>
      <c r="D30" s="26"/>
      <c r="E30" s="82" t="n">
        <f aca="false">IFERROR((D30-C30)/ABS(C30),0)</f>
        <v>0</v>
      </c>
      <c r="F30" s="98" t="n">
        <v>36451</v>
      </c>
      <c r="G30" s="110"/>
      <c r="H30" s="110"/>
      <c r="I30" s="85" t="n">
        <f aca="false">IFERROR((H30-G30)/ABS(G30),0)</f>
        <v>0</v>
      </c>
      <c r="J30" s="40" t="n">
        <v>2100</v>
      </c>
      <c r="K30" s="26"/>
      <c r="L30" s="40"/>
      <c r="M30" s="86" t="n">
        <f aca="false">IFERROR((L30-K30)/ABS(K30),0)</f>
        <v>0</v>
      </c>
      <c r="N30" s="119" t="n">
        <v>1745</v>
      </c>
      <c r="O30" s="110"/>
      <c r="P30" s="110"/>
      <c r="Q30" s="85" t="n">
        <f aca="false">IFERROR((P30-O30)/ABS(O30),0)</f>
        <v>0</v>
      </c>
      <c r="R30" s="100" t="n">
        <f aca="false">IFERROR(J30/B30,0)</f>
        <v>0.0544732951155612</v>
      </c>
      <c r="S30" s="111"/>
      <c r="T30" s="111"/>
      <c r="U30" s="89" t="n">
        <f aca="false">+T30-S30</f>
        <v>0</v>
      </c>
      <c r="V30" s="39"/>
      <c r="W30" s="91"/>
    </row>
    <row r="31" ht="13.8" customHeight="1">
      <c r="A31" s="120" t="s">
        <v>77</v>
      </c>
      <c r="B31" s="92" t="n">
        <v>12593.61299</v>
      </c>
      <c r="C31" s="116"/>
      <c r="D31" s="116"/>
      <c r="E31" s="82" t="n">
        <f aca="false">IFERROR((D31-C31)/ABS(C31),0)</f>
        <v>0</v>
      </c>
      <c r="F31" s="98" t="n">
        <v>10619.37</v>
      </c>
      <c r="G31" s="117"/>
      <c r="H31" s="117"/>
      <c r="I31" s="85" t="n">
        <f aca="false">IFERROR((H31-G31)/ABS(G31),0)</f>
        <v>0</v>
      </c>
      <c r="J31" s="121" t="n">
        <f aca="false">+B31-F31</f>
        <v>1974.24299</v>
      </c>
      <c r="K31" s="116"/>
      <c r="L31" s="40"/>
      <c r="M31" s="86" t="n">
        <f aca="false">IFERROR((L31-K31)/ABS(K31),0)</f>
        <v>0</v>
      </c>
      <c r="N31" s="98" t="n">
        <v>3708.86199</v>
      </c>
      <c r="O31" s="117"/>
      <c r="P31" s="117"/>
      <c r="Q31" s="85" t="n">
        <f aca="false">IFERROR((P31-O31)/ABS(O31),0)</f>
        <v>0</v>
      </c>
      <c r="R31" s="100" t="n">
        <f aca="false">IFERROR(J31/B31,0)</f>
        <v>0.156765416848021</v>
      </c>
      <c r="S31" s="111"/>
      <c r="T31" s="111"/>
      <c r="U31" s="89" t="n">
        <f aca="false">+T31-S31</f>
        <v>0</v>
      </c>
      <c r="V31" s="39"/>
      <c r="W31" s="91"/>
    </row>
    <row r="32" ht="15" customHeight="1">
      <c r="A32" s="122" t="s">
        <v>93</v>
      </c>
      <c r="B32" s="92" t="n">
        <v>7446</v>
      </c>
      <c r="C32" s="26"/>
      <c r="D32" s="26"/>
      <c r="E32" s="82" t="n">
        <f aca="false">IFERROR((D32-C32)/ABS(C32),0)</f>
        <v>0</v>
      </c>
      <c r="F32" s="98" t="n">
        <v>7635</v>
      </c>
      <c r="G32" s="110"/>
      <c r="H32" s="110"/>
      <c r="I32" s="85" t="n">
        <f aca="false">IFERROR((H32-G32)/ABS(G32),0)</f>
        <v>0</v>
      </c>
      <c r="J32" s="123" t="n">
        <f aca="false">+B32-F32</f>
        <v>-189</v>
      </c>
      <c r="K32" s="26"/>
      <c r="L32" s="40"/>
      <c r="M32" s="124" t="n">
        <f aca="false">IFERROR((L32-K32)/ABS(K32),0)</f>
        <v>0</v>
      </c>
      <c r="N32" s="119" t="n">
        <v>-187</v>
      </c>
      <c r="O32" s="110"/>
      <c r="P32" s="110"/>
      <c r="Q32" s="125" t="n">
        <f aca="false">IFERROR((P32-O32)/ABS(O32),0)</f>
        <v>0</v>
      </c>
      <c r="R32" s="126" t="n">
        <f aca="false">IFERROR(J32/B32,0)</f>
        <v>-0.0253827558420629</v>
      </c>
      <c r="S32" s="111"/>
      <c r="T32" s="111"/>
      <c r="U32" s="127" t="n">
        <f aca="false">+T32-S32</f>
        <v>0</v>
      </c>
      <c r="W32" s="91"/>
    </row>
    <row r="33" ht="15" customHeight="1">
      <c r="A33" s="128" t="s">
        <v>94</v>
      </c>
      <c r="B33" s="129"/>
      <c r="C33" s="130"/>
      <c r="D33" s="130"/>
      <c r="E33" s="131"/>
      <c r="F33" s="132"/>
      <c r="G33" s="132"/>
      <c r="H33" s="132"/>
      <c r="I33" s="133"/>
      <c r="J33" s="129"/>
      <c r="K33" s="134"/>
      <c r="L33" s="134"/>
      <c r="M33" s="135"/>
      <c r="N33" s="136"/>
      <c r="O33" s="137"/>
      <c r="P33" s="137"/>
      <c r="Q33" s="42"/>
      <c r="R33" s="43" t="n">
        <f aca="false">IFERROR(J34/B34,0)</f>
        <v>0.0190857387630977</v>
      </c>
      <c r="S33" s="44" t="n">
        <f aca="false">IFERROR(K34/C34,0)</f>
        <v>0</v>
      </c>
      <c r="T33" s="44" t="n">
        <f aca="false">IFERROR(L34/D34,0)</f>
        <v>0</v>
      </c>
      <c r="U33" s="45"/>
    </row>
    <row r="34" ht="15" customHeight="1">
      <c r="A34" s="46" t="s">
        <v>95</v>
      </c>
      <c r="B34" s="47" t="n">
        <f aca="false">SUM(B6:B32)</f>
        <v>802775.68399</v>
      </c>
      <c r="C34" s="47" t="n">
        <f aca="false">SUM(C6:C32)</f>
        <v>0</v>
      </c>
      <c r="D34" s="47" t="n">
        <f aca="false">SUM(D6:D32)</f>
        <v>0</v>
      </c>
      <c r="E34" s="48"/>
      <c r="F34" s="49" t="n">
        <f aca="false">SUM(F6:F32)</f>
        <v>787454.117</v>
      </c>
      <c r="G34" s="49" t="n">
        <f aca="false">SUM(G6:G32)</f>
        <v>0</v>
      </c>
      <c r="H34" s="49" t="n">
        <f aca="false">SUM(H6:H32)</f>
        <v>0</v>
      </c>
      <c r="I34" s="50"/>
      <c r="J34" s="51" t="n">
        <f aca="false">+B34-F34</f>
        <v>15321.5669900002</v>
      </c>
      <c r="K34" s="51" t="n">
        <f aca="false">+C34-G34</f>
        <v>0</v>
      </c>
      <c r="L34" s="51" t="n">
        <f aca="false">+D34-H34</f>
        <v>0</v>
      </c>
      <c r="M34" s="52"/>
      <c r="N34" s="53" t="n">
        <f aca="false">SUM(N6:N32)</f>
        <v>17870.46999</v>
      </c>
      <c r="O34" s="53" t="n">
        <f aca="false">SUM(O6:O32)</f>
        <v>0</v>
      </c>
      <c r="P34" s="53" t="n">
        <f aca="false">SUM(P6:P32)</f>
        <v>0</v>
      </c>
      <c r="Q34" s="54"/>
      <c r="R34" s="55"/>
      <c r="S34" s="56"/>
      <c r="T34" s="56"/>
      <c r="U34" s="56"/>
    </row>
    <row r="35" ht="15" customHeight="1">
      <c r="A35" s="39"/>
      <c r="B35" s="39"/>
      <c r="C35" s="39"/>
      <c r="D35" s="57"/>
      <c r="E35" s="39"/>
      <c r="F35" s="39"/>
      <c r="G35" s="39"/>
      <c r="H35" s="39"/>
      <c r="I35" s="39"/>
      <c r="J35" s="39"/>
      <c r="K35" s="39"/>
      <c r="L35" s="39"/>
      <c r="M35" s="39"/>
      <c r="N35" s="39"/>
      <c r="O35" s="39"/>
      <c r="P35" s="39"/>
      <c r="Q35" s="39"/>
      <c r="R35" s="58"/>
      <c r="S35" s="58"/>
      <c r="T35" s="58"/>
      <c r="U35" s="58"/>
    </row>
    <row r="36" ht="15" customHeight="1">
      <c r="A36" s="39" t="s">
        <v>96</v>
      </c>
      <c r="B36" s="39"/>
      <c r="C36" s="39"/>
      <c r="D36" s="39"/>
      <c r="E36" s="39"/>
      <c r="F36" s="39"/>
      <c r="G36" s="39"/>
      <c r="H36" s="39"/>
      <c r="I36" s="39"/>
      <c r="J36" s="40"/>
      <c r="K36" s="40"/>
      <c r="L36" s="59"/>
      <c r="M36" s="39"/>
      <c r="N36" s="39"/>
      <c r="O36" s="39"/>
      <c r="P36" s="39"/>
      <c r="Q36" s="39"/>
      <c r="R36" s="58"/>
      <c r="S36" s="58"/>
      <c r="T36" s="58"/>
      <c r="U36" s="58"/>
    </row>
    <row r="38" ht="15" customHeight="1">
      <c r="A38" s="39" t="s">
        <v>97</v>
      </c>
    </row>
    <row r="39" ht="15" customHeight="1">
      <c r="A39" s="4"/>
    </row>
    <row r="40" ht="15" customHeight="1">
      <c r="A40" s="39"/>
    </row>
  </sheetData>
  <mergeCells count="5">
    <mergeCell ref="B4:E4"/>
    <mergeCell ref="F4:I4"/>
    <mergeCell ref="J4:M4"/>
    <mergeCell ref="N4:Q4"/>
    <mergeCell ref="R4:U4"/>
  </mergeCells>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OddEven="0" differentFirst="0" scaleWithDoc="0" alignWithMargins="0">
    <oddHeader>&amp;L&amp;C&amp;R</oddHeader>
    <oddFooter>&amp;L&amp;C&amp;R</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filterMode="false">
    <pageSetUpPr fitToPage="false"/>
  </sheetPr>
  <dimension ref="A1"/>
  <sheetViews>
    <sheetView showFormulas="false" showGridLines="true" showRowColHeaders="true" showZeros="true" rightToLeft="false" tabSelected="false" showOutlineSymbols="true" defaultGridColor="true" view="normal" topLeftCell="A16" colorId="64" zoomScale="140" zoomScaleNormal="140" zoomScalePageLayoutView="100" workbookViewId="0">
      <pane xSplit="1" ySplit="0" topLeftCell="R16" activePane="topRight" state="frozen"/>
      <selection pane="topLeft" activeCell="A16" activeCellId="0" sqref="A16"/>
      <selection pane="topRight" activeCell="W6" activeCellId="1" sqref="C6:D32 W6"/>
    </sheetView>
  </sheetViews>
  <sheetFormatPr defaultRowHeight="15.0" baseColWidth="10" outlineLevelCol="0"/>
  <cols>
    <col min="1" max="1" width="40.18" hidden="false" outlineLevel="0" customWidth="1"/>
    <col min="2" max="2" width="10.27" hidden="false" outlineLevel="0" customWidth="1"/>
    <col min="3" max="3" width="10.27" hidden="false" outlineLevel="0" customWidth="1"/>
    <col min="4" max="4" width="10.27" hidden="false" outlineLevel="0" customWidth="1"/>
    <col min="5" max="5" width="10.27" hidden="false" outlineLevel="0" customWidth="1"/>
    <col min="6" max="6" width="10.27" hidden="false" outlineLevel="0" customWidth="1"/>
    <col min="7" max="7" width="10.27" hidden="false" outlineLevel="0" customWidth="1"/>
    <col min="8" max="8" width="10.27" hidden="false" outlineLevel="0" customWidth="1"/>
    <col min="9" max="9" width="10.27" hidden="false" outlineLevel="0" customWidth="1"/>
    <col min="10" max="10" width="10.27" hidden="false" outlineLevel="0" customWidth="1"/>
    <col min="11" max="11" width="10.27" hidden="false" outlineLevel="0" customWidth="1"/>
    <col min="12" max="12" width="12.73" hidden="false" outlineLevel="0" customWidth="1"/>
    <col min="13" max="13" width="10.27" hidden="false" outlineLevel="0" customWidth="1"/>
    <col min="14" max="14" width="10.27" hidden="false" outlineLevel="0" customWidth="1"/>
    <col min="15" max="15" width="10.27" hidden="false" outlineLevel="0" customWidth="1"/>
    <col min="16" max="16" width="10.27" hidden="false" outlineLevel="0" customWidth="1"/>
    <col min="17" max="17" width="10.27" hidden="false" outlineLevel="0" customWidth="1"/>
    <col min="18" max="18" width="10.27" hidden="false" outlineLevel="0" customWidth="1"/>
    <col min="19" max="19" width="10.27" hidden="false" outlineLevel="0" customWidth="1"/>
    <col min="20" max="20" width="10.27" hidden="false" outlineLevel="0" customWidth="1"/>
    <col min="21" max="21" width="10.27" hidden="false" outlineLevel="0" customWidth="1"/>
    <col min="22" max="22" width="10.27" hidden="false" outlineLevel="0" customWidth="1"/>
    <col min="23" max="23" width="10.27" hidden="false" outlineLevel="0" customWidth="1"/>
    <col min="24" max="24" width="10.27" hidden="false" outlineLevel="0" customWidth="1"/>
    <col min="25" max="25" width="10.27" hidden="false" outlineLevel="0" customWidth="1"/>
  </cols>
  <sheetData>
    <row r="2" ht="15" customHeight="1">
      <c r="A2" s="138" t="s">
        <v>98</v>
      </c>
      <c r="B2" s="139"/>
      <c r="C2" s="139"/>
      <c r="D2" s="139"/>
      <c r="E2" s="139"/>
      <c r="F2" s="139"/>
      <c r="G2" s="139"/>
      <c r="H2" s="139"/>
      <c r="I2" s="139"/>
      <c r="J2" s="139"/>
      <c r="K2" s="139"/>
      <c r="L2" s="139"/>
      <c r="M2" s="139"/>
      <c r="N2" s="139"/>
      <c r="O2" s="139"/>
      <c r="P2" s="139"/>
      <c r="Q2" s="139"/>
      <c r="R2" s="139"/>
      <c r="S2" s="139"/>
      <c r="T2" s="139"/>
      <c r="U2" s="139"/>
      <c r="V2" s="139"/>
      <c r="W2" s="139"/>
      <c r="X2" s="139"/>
      <c r="Y2" s="140"/>
    </row>
    <row r="3" ht="13.5" customHeight="1">
      <c r="A3" s="39" t="s">
        <v>80</v>
      </c>
      <c r="J3" s="39"/>
      <c r="K3" s="39"/>
      <c r="L3" s="39"/>
      <c r="N3" s="39"/>
      <c r="O3" s="39"/>
      <c r="P3" s="39"/>
      <c r="Q3" s="141"/>
      <c r="R3" s="39"/>
      <c r="S3" s="39"/>
      <c r="T3" s="39"/>
      <c r="U3" s="58"/>
    </row>
    <row r="4" ht="15.75" customHeight="1">
      <c r="A4" s="64" t="s">
        <v>81</v>
      </c>
      <c r="B4" s="142" t="s">
        <v>99</v>
      </c>
      <c r="C4" s="142"/>
      <c r="D4" s="142"/>
      <c r="E4" s="142"/>
      <c r="F4" s="66" t="s">
        <v>100</v>
      </c>
      <c r="G4" s="66"/>
      <c r="H4" s="66"/>
      <c r="I4" s="66"/>
      <c r="J4" s="67" t="s">
        <v>101</v>
      </c>
      <c r="K4" s="67"/>
      <c r="L4" s="67"/>
      <c r="M4" s="67"/>
      <c r="N4" s="66" t="s">
        <v>102</v>
      </c>
      <c r="O4" s="66"/>
      <c r="P4" s="66"/>
      <c r="Q4" s="66"/>
      <c r="R4" s="143" t="s">
        <v>103</v>
      </c>
      <c r="S4" s="143"/>
      <c r="T4" s="143"/>
      <c r="U4" s="143"/>
      <c r="V4" s="144" t="s">
        <v>104</v>
      </c>
      <c r="W4" s="144"/>
      <c r="X4" s="144"/>
      <c r="Y4" s="144"/>
    </row>
    <row r="5" ht="66" customHeight="1">
      <c r="A5" s="46"/>
      <c r="B5" s="145" t="n">
        <v>2022</v>
      </c>
      <c r="C5" s="71" t="n">
        <v>2023</v>
      </c>
      <c r="D5" s="71" t="n">
        <v>2024</v>
      </c>
      <c r="E5" s="72" t="s">
        <v>87</v>
      </c>
      <c r="F5" s="146" t="n">
        <v>2022</v>
      </c>
      <c r="G5" s="74" t="n">
        <v>2023</v>
      </c>
      <c r="H5" s="74" t="n">
        <v>2024</v>
      </c>
      <c r="I5" s="75" t="s">
        <v>87</v>
      </c>
      <c r="J5" s="145" t="n">
        <v>2022</v>
      </c>
      <c r="K5" s="71" t="n">
        <v>2023</v>
      </c>
      <c r="L5" s="71" t="n">
        <v>2024</v>
      </c>
      <c r="M5" s="72" t="s">
        <v>87</v>
      </c>
      <c r="N5" s="147" t="n">
        <v>2022</v>
      </c>
      <c r="O5" s="74" t="n">
        <v>2023</v>
      </c>
      <c r="P5" s="74" t="n">
        <v>2024</v>
      </c>
      <c r="Q5" s="75" t="s">
        <v>87</v>
      </c>
      <c r="R5" s="145" t="n">
        <v>2022</v>
      </c>
      <c r="S5" s="71" t="n">
        <v>2023</v>
      </c>
      <c r="T5" s="71" t="n">
        <v>2024</v>
      </c>
      <c r="U5" s="148" t="s">
        <v>105</v>
      </c>
      <c r="V5" s="147" t="n">
        <v>2022</v>
      </c>
      <c r="W5" s="74" t="n">
        <v>2023</v>
      </c>
      <c r="X5" s="74" t="n">
        <v>2024</v>
      </c>
      <c r="Y5" s="149" t="s">
        <v>106</v>
      </c>
    </row>
    <row r="6" ht="13.5" customHeight="1">
      <c r="A6" s="80" t="s">
        <v>89</v>
      </c>
      <c r="B6" s="150" t="n">
        <v>76376</v>
      </c>
      <c r="C6" s="151" t="n">
        <v>80464</v>
      </c>
      <c r="D6" s="151" t="n">
        <v>63594</v>
      </c>
      <c r="E6" s="152" t="n">
        <f aca="false">IFERROR((D6-C6)/ABS(C6),0)</f>
        <v>0</v>
      </c>
      <c r="F6" s="153" t="n">
        <v>62300</v>
      </c>
      <c r="G6" s="84" t="n">
        <v>66698</v>
      </c>
      <c r="H6" s="84" t="n">
        <v>60090</v>
      </c>
      <c r="I6" s="85" t="n">
        <f aca="false">IFERROR((H6-G6)/ABS(G6),0)</f>
        <v>0</v>
      </c>
      <c r="J6" s="150" t="n">
        <v>51209</v>
      </c>
      <c r="K6" s="151" t="n">
        <v>52354</v>
      </c>
      <c r="L6" s="151" t="n">
        <v>44043</v>
      </c>
      <c r="M6" s="86" t="n">
        <f aca="false">IFERROR((L6-K6)/ABS(K6),0)</f>
        <v>0</v>
      </c>
      <c r="N6" s="154" t="n">
        <v>123655</v>
      </c>
      <c r="O6" s="84" t="n">
        <v>128185</v>
      </c>
      <c r="P6" s="84" t="n">
        <v>112253</v>
      </c>
      <c r="Q6" s="85" t="n">
        <f aca="false">IFERROR((P6-O6)/ABS(O6),0)</f>
        <v>0</v>
      </c>
      <c r="R6" s="155" t="n">
        <f aca="false">IFERROR(F6/N6,0)</f>
        <v>0.503821115199547</v>
      </c>
      <c r="S6" s="155" t="n">
        <v>52</v>
      </c>
      <c r="T6" s="155" t="n">
        <v>53.5</v>
      </c>
      <c r="U6" s="86" t="n">
        <f aca="false">T6-S6</f>
        <v>0</v>
      </c>
      <c r="V6" s="156" t="n">
        <f aca="false">IFERROR(B6/J6,0)</f>
        <v>1.49145657989806</v>
      </c>
      <c r="W6" s="156" t="n">
        <v>153.7</v>
      </c>
      <c r="X6" s="156" t="n">
        <v>144.4</v>
      </c>
      <c r="Y6" s="157" t="n">
        <f aca="false">X6-W6</f>
        <v>0</v>
      </c>
      <c r="AA6" s="40"/>
    </row>
    <row r="7" ht="13.8" customHeight="1">
      <c r="A7" s="80" t="s">
        <v>53</v>
      </c>
      <c r="B7" s="158" t="n">
        <v>107687</v>
      </c>
      <c r="C7" s="40" t="n">
        <v>20380</v>
      </c>
      <c r="D7" s="40" t="n">
        <v>16334.7</v>
      </c>
      <c r="E7" s="152" t="n">
        <f aca="false">IFERROR((D7-C7)/ABS(C7),0)</f>
        <v>0</v>
      </c>
      <c r="F7" s="94" t="n">
        <v>42095</v>
      </c>
      <c r="G7" s="98" t="n">
        <v>2973</v>
      </c>
      <c r="H7" s="98" t="n">
        <v>1332</v>
      </c>
      <c r="I7" s="85" t="n">
        <f aca="false">IFERROR((H7-G7)/ABS(G7),0)</f>
        <v>0</v>
      </c>
      <c r="J7" s="158" t="n">
        <v>90942</v>
      </c>
      <c r="K7" s="40" t="n">
        <v>11076</v>
      </c>
      <c r="L7" s="40" t="n">
        <v>9176</v>
      </c>
      <c r="M7" s="86" t="n">
        <f aca="false">IFERROR((L7-K7)/ABS(K7),0)</f>
        <v>0</v>
      </c>
      <c r="N7" s="159" t="n">
        <v>167188</v>
      </c>
      <c r="O7" s="98" t="n">
        <v>27332</v>
      </c>
      <c r="P7" s="98" t="n">
        <v>20775</v>
      </c>
      <c r="Q7" s="85" t="n">
        <f aca="false">IFERROR((P7-O7)/ABS(O7),0)</f>
        <v>0</v>
      </c>
      <c r="R7" s="155" t="n">
        <f aca="false">IFERROR(F7/N7,0)</f>
        <v>0.251782424575927</v>
      </c>
      <c r="S7" s="155" t="n">
        <v>10.9</v>
      </c>
      <c r="T7" s="155" t="n">
        <v>6.4</v>
      </c>
      <c r="U7" s="86" t="n">
        <f aca="false">T7-S7</f>
        <v>0</v>
      </c>
      <c r="V7" s="156" t="n">
        <f aca="false">IFERROR(B7/J7,0)</f>
        <v>1.18412834553891</v>
      </c>
      <c r="W7" s="156" t="n">
        <v>184</v>
      </c>
      <c r="X7" s="156" t="n">
        <v>178</v>
      </c>
      <c r="Y7" s="157" t="n">
        <f aca="false">X7-W7</f>
        <v>0</v>
      </c>
      <c r="AA7" s="40"/>
    </row>
    <row r="8" ht="13.8" customHeight="1">
      <c r="A8" s="95" t="s">
        <v>54</v>
      </c>
      <c r="B8" s="150" t="n">
        <v>17750</v>
      </c>
      <c r="C8" s="102"/>
      <c r="D8" s="102"/>
      <c r="E8" s="152" t="n">
        <f aca="false">IFERROR((D8-C8)/ABS(C8),0)</f>
        <v>0</v>
      </c>
      <c r="F8" s="107" t="n">
        <v>600</v>
      </c>
      <c r="G8" s="99"/>
      <c r="H8" s="99"/>
      <c r="I8" s="85" t="n">
        <f aca="false">IFERROR((H8-G8)/ABS(G8),0)</f>
        <v>0</v>
      </c>
      <c r="J8" s="150" t="n">
        <v>11727</v>
      </c>
      <c r="K8" s="102"/>
      <c r="L8" s="102"/>
      <c r="M8" s="86" t="n">
        <f aca="false">IFERROR((L8-K8)/ABS(K8),0)</f>
        <v>0</v>
      </c>
      <c r="N8" s="154" t="n">
        <v>29332</v>
      </c>
      <c r="O8" s="97"/>
      <c r="P8" s="97"/>
      <c r="Q8" s="85" t="n">
        <f aca="false">IFERROR((P8-O8)/ABS(O8),0)</f>
        <v>0</v>
      </c>
      <c r="R8" s="155" t="n">
        <f aca="false">IFERROR(F8/N8,0)</f>
        <v>0.020455475248875</v>
      </c>
      <c r="S8" s="155"/>
      <c r="T8" s="155"/>
      <c r="U8" s="86" t="n">
        <f aca="false">T8-S8</f>
        <v>0</v>
      </c>
      <c r="V8" s="156" t="n">
        <f aca="false">IFERROR(B8/J8,0)</f>
        <v>1.51360109149825</v>
      </c>
      <c r="W8" s="156"/>
      <c r="X8" s="156"/>
      <c r="Y8" s="157" t="n">
        <f aca="false">X8-W8</f>
        <v>0</v>
      </c>
      <c r="AA8" s="40"/>
    </row>
    <row r="9" ht="14.25" customHeight="1">
      <c r="A9" s="101" t="s">
        <v>55</v>
      </c>
      <c r="B9" s="106" t="n">
        <v>402</v>
      </c>
      <c r="C9" s="96" t="n">
        <v>3555</v>
      </c>
      <c r="D9" s="96" t="n">
        <v>4472</v>
      </c>
      <c r="E9" s="152" t="n">
        <f aca="false">IFERROR((D9-C9)/ABS(C9),0)</f>
        <v>0</v>
      </c>
      <c r="F9" s="107" t="n">
        <v>-2173</v>
      </c>
      <c r="G9" s="99" t="n">
        <v>1863</v>
      </c>
      <c r="H9" s="160" t="n">
        <v>2615</v>
      </c>
      <c r="I9" s="85" t="n">
        <f aca="false">IFERROR((H9-G9)/ABS(G9),0)</f>
        <v>0</v>
      </c>
      <c r="J9" s="96" t="n">
        <v>84</v>
      </c>
      <c r="K9" s="102" t="n">
        <v>1649</v>
      </c>
      <c r="L9" s="161" t="n">
        <v>2029</v>
      </c>
      <c r="M9" s="86" t="n">
        <f aca="false">IFERROR((L9-K9)/ABS(K9),0)</f>
        <v>0</v>
      </c>
      <c r="N9" s="107" t="n">
        <v>477</v>
      </c>
      <c r="O9" s="97" t="n">
        <v>4112</v>
      </c>
      <c r="P9" s="97" t="n">
        <v>5244</v>
      </c>
      <c r="Q9" s="85" t="n">
        <f aca="false">IFERROR((P9-O9)/ABS(O9),0)</f>
        <v>0</v>
      </c>
      <c r="R9" s="155" t="n">
        <f aca="false">IFERROR(F9/N9,0)</f>
        <v>-4.55555555555556</v>
      </c>
      <c r="S9" s="155" t="n">
        <v>45.3</v>
      </c>
      <c r="T9" s="155" t="n">
        <v>49.9</v>
      </c>
      <c r="U9" s="86" t="n">
        <f aca="false">T9-S9</f>
        <v>0</v>
      </c>
      <c r="V9" s="156" t="n">
        <f aca="false">IFERROR(B9/J9,0)</f>
        <v>4.78571428571429</v>
      </c>
      <c r="W9" s="156" t="n">
        <v>215.6</v>
      </c>
      <c r="X9" s="156" t="n">
        <v>220.4</v>
      </c>
      <c r="Y9" s="157" t="n">
        <f aca="false">X9-W9</f>
        <v>0</v>
      </c>
      <c r="AA9" s="40"/>
      <c r="AE9" s="39"/>
    </row>
    <row r="10" ht="13.8" customHeight="1">
      <c r="A10" s="95" t="s">
        <v>56</v>
      </c>
      <c r="B10" s="150" t="n">
        <v>1938</v>
      </c>
      <c r="C10" s="106" t="n">
        <v>1190</v>
      </c>
      <c r="D10" s="106" t="n">
        <v>737</v>
      </c>
      <c r="E10" s="152" t="n">
        <f aca="false">IFERROR((D10-C10)/ABS(C10),0)</f>
        <v>0</v>
      </c>
      <c r="F10" s="107" t="n">
        <v>634.1</v>
      </c>
      <c r="G10" s="107" t="n">
        <v>918</v>
      </c>
      <c r="H10" s="107" t="n">
        <v>575</v>
      </c>
      <c r="I10" s="85" t="n">
        <f aca="false">IFERROR((H10-G10)/ABS(G10),0)</f>
        <v>0</v>
      </c>
      <c r="J10" s="150" t="n">
        <v>1402.2</v>
      </c>
      <c r="K10" s="106" t="n">
        <v>682</v>
      </c>
      <c r="L10" s="106" t="n">
        <v>617</v>
      </c>
      <c r="M10" s="86" t="n">
        <f aca="false">IFERROR((L10-K10)/ABS(K10),0)</f>
        <v>0</v>
      </c>
      <c r="N10" s="154" t="n">
        <v>2636.3</v>
      </c>
      <c r="O10" s="107" t="n">
        <v>1600</v>
      </c>
      <c r="P10" s="107" t="n">
        <v>1191</v>
      </c>
      <c r="Q10" s="85" t="n">
        <f aca="false">IFERROR((P10-O10)/ABS(O10),0)</f>
        <v>0</v>
      </c>
      <c r="R10" s="155" t="n">
        <f aca="false">IFERROR(F10/N10,0)</f>
        <v>0.240526495467132</v>
      </c>
      <c r="S10" s="155" t="n">
        <v>57.4</v>
      </c>
      <c r="T10" s="155" t="n">
        <v>48.3</v>
      </c>
      <c r="U10" s="86" t="n">
        <f aca="false">T10-S10</f>
        <v>0</v>
      </c>
      <c r="V10" s="156" t="n">
        <f aca="false">IFERROR(B10/J10,0)</f>
        <v>1.38211382113821</v>
      </c>
      <c r="W10" s="156" t="n">
        <v>174.5</v>
      </c>
      <c r="X10" s="156" t="n">
        <v>119.4</v>
      </c>
      <c r="Y10" s="157" t="n">
        <f aca="false">X10-W10</f>
        <v>0</v>
      </c>
      <c r="AA10" s="40"/>
    </row>
    <row r="11" ht="13.8" customHeight="1">
      <c r="A11" s="95" t="s">
        <v>57</v>
      </c>
      <c r="B11" s="150" t="n">
        <v>1200</v>
      </c>
      <c r="C11" s="108" t="n">
        <v>2078</v>
      </c>
      <c r="D11" s="108" t="n">
        <v>2110</v>
      </c>
      <c r="E11" s="152" t="n">
        <f aca="false">IFERROR((D11-C11)/ABS(C11),0)</f>
        <v>0</v>
      </c>
      <c r="F11" s="107" t="n">
        <v>909</v>
      </c>
      <c r="G11" s="110" t="n">
        <v>1538</v>
      </c>
      <c r="H11" s="110" t="n">
        <v>1541</v>
      </c>
      <c r="I11" s="85" t="n">
        <f aca="false">IFERROR((H11-G11)/ABS(G11),0)</f>
        <v>0</v>
      </c>
      <c r="J11" s="150" t="n">
        <v>533</v>
      </c>
      <c r="K11" s="26" t="n">
        <v>623</v>
      </c>
      <c r="L11" s="26" t="n">
        <v>665</v>
      </c>
      <c r="M11" s="86" t="n">
        <f aca="false">IFERROR((L11-K11)/ABS(K11),0)</f>
        <v>0</v>
      </c>
      <c r="N11" s="154" t="n">
        <v>1442</v>
      </c>
      <c r="O11" s="109" t="n">
        <v>2161</v>
      </c>
      <c r="P11" s="109" t="n">
        <v>2206</v>
      </c>
      <c r="Q11" s="85" t="n">
        <f aca="false">IFERROR((P11-O11)/ABS(O11),0)</f>
        <v>0</v>
      </c>
      <c r="R11" s="155" t="n">
        <f aca="false">IFERROR(F11/N11,0)</f>
        <v>0.630374479889043</v>
      </c>
      <c r="S11" s="155" t="n">
        <v>71.2</v>
      </c>
      <c r="T11" s="155" t="n">
        <v>69.9</v>
      </c>
      <c r="U11" s="86" t="n">
        <f aca="false">T11-S11</f>
        <v>0</v>
      </c>
      <c r="V11" s="156" t="n">
        <f aca="false">IFERROR(B11/J11,0)</f>
        <v>2.25140712945591</v>
      </c>
      <c r="W11" s="156" t="n">
        <v>333.5</v>
      </c>
      <c r="X11" s="156" t="n">
        <v>317.3</v>
      </c>
      <c r="Y11" s="157" t="n">
        <f aca="false">X11-W11</f>
        <v>0</v>
      </c>
      <c r="AA11" s="40"/>
    </row>
    <row r="12" ht="13.8" customHeight="1">
      <c r="A12" s="95" t="s">
        <v>58</v>
      </c>
      <c r="B12" s="150" t="n">
        <v>2990</v>
      </c>
      <c r="C12" s="108" t="n">
        <v>8847</v>
      </c>
      <c r="D12" s="108" t="n">
        <v>15069</v>
      </c>
      <c r="E12" s="152" t="n">
        <f aca="false">IFERROR((D12-C12)/ABS(C12),0)</f>
        <v>0</v>
      </c>
      <c r="F12" s="107" t="n">
        <v>2567</v>
      </c>
      <c r="G12" s="109" t="n">
        <v>4302</v>
      </c>
      <c r="H12" s="109" t="n">
        <v>8533</v>
      </c>
      <c r="I12" s="85" t="n">
        <f aca="false">IFERROR((H12-G12)/ABS(G12),0)</f>
        <v>0</v>
      </c>
      <c r="J12" s="150" t="n">
        <v>507</v>
      </c>
      <c r="K12" s="26" t="n">
        <v>11285</v>
      </c>
      <c r="L12" s="26" t="n">
        <v>17109</v>
      </c>
      <c r="M12" s="86" t="n">
        <f aca="false">IFERROR((L12-K12)/ABS(K12),0)</f>
        <v>0</v>
      </c>
      <c r="N12" s="154" t="n">
        <v>3074</v>
      </c>
      <c r="O12" s="109" t="n">
        <v>17900</v>
      </c>
      <c r="P12" s="109" t="n">
        <v>25642</v>
      </c>
      <c r="Q12" s="85" t="n">
        <f aca="false">IFERROR((P12-O12)/ABS(O12),0)</f>
        <v>0</v>
      </c>
      <c r="R12" s="155" t="n">
        <f aca="false">IFERROR(F12/N12,0)</f>
        <v>0.835068314899154</v>
      </c>
      <c r="S12" s="155" t="n">
        <v>24</v>
      </c>
      <c r="T12" s="155" t="n">
        <v>33.3</v>
      </c>
      <c r="U12" s="86" t="n">
        <f aca="false">T12-S12</f>
        <v>0</v>
      </c>
      <c r="V12" s="156" t="n">
        <f aca="false">IFERROR(B12/J12,0)</f>
        <v>5.8974358974359</v>
      </c>
      <c r="W12" s="156" t="n">
        <v>78.4</v>
      </c>
      <c r="X12" s="156" t="n">
        <v>88.1</v>
      </c>
      <c r="Y12" s="157" t="n">
        <f aca="false">X12-W12</f>
        <v>0</v>
      </c>
      <c r="AA12" s="40"/>
    </row>
    <row r="13" ht="14.25" customHeight="1">
      <c r="A13" s="95" t="s">
        <v>59</v>
      </c>
      <c r="B13" s="106" t="n">
        <v>1498</v>
      </c>
      <c r="C13" s="108" t="n">
        <v>20113.88</v>
      </c>
      <c r="D13" s="108" t="n">
        <v>21407.375</v>
      </c>
      <c r="E13" s="152" t="n">
        <f aca="false">IFERROR((D13-C13)/ABS(C13),0)</f>
        <v>0</v>
      </c>
      <c r="F13" s="107" t="n">
        <v>680</v>
      </c>
      <c r="G13" s="109" t="n">
        <v>19727.09</v>
      </c>
      <c r="H13" s="109" t="n">
        <v>20444.635</v>
      </c>
      <c r="I13" s="85" t="n">
        <f aca="false">IFERROR((H13-G13)/ABS(G13),0)</f>
        <v>0</v>
      </c>
      <c r="J13" s="96" t="n">
        <v>4318</v>
      </c>
      <c r="K13" s="108" t="n">
        <v>1809.94</v>
      </c>
      <c r="L13" s="108" t="n">
        <v>2264.427</v>
      </c>
      <c r="M13" s="86" t="n">
        <f aca="false">IFERROR((L13-K13)/ABS(K13),0)</f>
        <v>0</v>
      </c>
      <c r="N13" s="107" t="n">
        <v>8498</v>
      </c>
      <c r="O13" s="109" t="n">
        <v>21537.03</v>
      </c>
      <c r="P13" s="109" t="n">
        <v>22709.062</v>
      </c>
      <c r="Q13" s="85" t="n">
        <f aca="false">IFERROR((P13-O13)/ABS(O13),0)</f>
        <v>0</v>
      </c>
      <c r="R13" s="155" t="n">
        <f aca="false">IFERROR(F13/N13,0)</f>
        <v>0.0800188279595199</v>
      </c>
      <c r="S13" s="111" t="n">
        <v>91.6</v>
      </c>
      <c r="T13" s="155" t="n">
        <v>90</v>
      </c>
      <c r="U13" s="86" t="n">
        <f aca="false">T13-S13</f>
        <v>0</v>
      </c>
      <c r="V13" s="162" t="n">
        <f aca="false">IFERROR(B13/J13,0)</f>
        <v>0.346919870310329</v>
      </c>
      <c r="W13" s="163" t="n">
        <v>1111.3</v>
      </c>
      <c r="X13" s="163" t="n">
        <v>945.4</v>
      </c>
      <c r="Y13" s="157" t="n">
        <f aca="false">X13-W13</f>
        <v>0</v>
      </c>
      <c r="AA13" s="40"/>
      <c r="AE13" s="39"/>
    </row>
    <row r="14" ht="13.8" customHeight="1">
      <c r="A14" s="95" t="s">
        <v>60</v>
      </c>
      <c r="B14" s="150" t="n">
        <v>5413</v>
      </c>
      <c r="C14" s="26" t="n">
        <v>5140</v>
      </c>
      <c r="D14" s="26" t="n">
        <v>6092</v>
      </c>
      <c r="E14" s="164" t="n">
        <f aca="false">IFERROR((D14-C14)/ABS(C14),0)</f>
        <v>0</v>
      </c>
      <c r="F14" s="107" t="n">
        <v>18390</v>
      </c>
      <c r="G14" s="110" t="n">
        <v>4108</v>
      </c>
      <c r="H14" s="110" t="n">
        <v>4501</v>
      </c>
      <c r="I14" s="85" t="n">
        <f aca="false">IFERROR((H14-G14)/ABS(G14),0)</f>
        <v>0</v>
      </c>
      <c r="J14" s="150" t="n">
        <v>1869</v>
      </c>
      <c r="K14" s="26" t="n">
        <v>648</v>
      </c>
      <c r="L14" s="26" t="n">
        <v>702</v>
      </c>
      <c r="M14" s="86" t="n">
        <f aca="false">IFERROR((L14-K14)/ABS(K14),0)</f>
        <v>0</v>
      </c>
      <c r="N14" s="154" t="n">
        <v>20259</v>
      </c>
      <c r="O14" s="110" t="n">
        <v>5159</v>
      </c>
      <c r="P14" s="110" t="n">
        <v>6103</v>
      </c>
      <c r="Q14" s="85" t="n">
        <f aca="false">IFERROR((P14-O14)/ABS(O14),0)</f>
        <v>0</v>
      </c>
      <c r="R14" s="155" t="n">
        <f aca="false">IFERROR(F14/N14,0)</f>
        <v>0.907744706056567</v>
      </c>
      <c r="S14" s="111" t="n">
        <v>79.6</v>
      </c>
      <c r="T14" s="155" t="n">
        <v>73.8</v>
      </c>
      <c r="U14" s="86" t="n">
        <f aca="false">T14-S14</f>
        <v>0</v>
      </c>
      <c r="V14" s="156" t="n">
        <f aca="false">IFERROR(B14/J14,0)</f>
        <v>2.89620117710005</v>
      </c>
      <c r="W14" s="163" t="n">
        <v>793.2</v>
      </c>
      <c r="X14" s="163" t="n">
        <v>867.8</v>
      </c>
      <c r="Y14" s="157" t="n">
        <f aca="false">X14-W14</f>
        <v>0</v>
      </c>
      <c r="AA14" s="40"/>
    </row>
    <row r="15" ht="13.8" customHeight="1">
      <c r="A15" s="95" t="s">
        <v>90</v>
      </c>
      <c r="B15" s="150" t="n">
        <v>4926</v>
      </c>
      <c r="C15" s="108" t="n">
        <v>13654</v>
      </c>
      <c r="D15" s="108" t="n">
        <v>16609</v>
      </c>
      <c r="E15" s="152" t="n">
        <f aca="false">IFERROR((D15-C15)/ABS(C15),0)</f>
        <v>0</v>
      </c>
      <c r="F15" s="107" t="n">
        <v>3446</v>
      </c>
      <c r="G15" s="109" t="n">
        <v>1513</v>
      </c>
      <c r="H15" s="109" t="n">
        <v>4570</v>
      </c>
      <c r="I15" s="85" t="n">
        <f aca="false">IFERROR((H15-G15)/ABS(G15),0)</f>
        <v>0</v>
      </c>
      <c r="J15" s="150" t="n">
        <v>684</v>
      </c>
      <c r="K15" s="26" t="n">
        <v>12233</v>
      </c>
      <c r="L15" s="26" t="n">
        <v>12096</v>
      </c>
      <c r="M15" s="86" t="n">
        <f aca="false">IFERROR((L15-K15)/ABS(K15),0)</f>
        <v>0</v>
      </c>
      <c r="N15" s="154" t="n">
        <v>4953</v>
      </c>
      <c r="O15" s="109" t="n">
        <v>13746</v>
      </c>
      <c r="P15" s="109" t="n">
        <v>16666</v>
      </c>
      <c r="Q15" s="85" t="n">
        <f aca="false">IFERROR((P15-O15)/ABS(O15),0)</f>
        <v>0</v>
      </c>
      <c r="R15" s="155" t="n">
        <f aca="false">IFERROR(F15/N15,0)</f>
        <v>0.695739955582475</v>
      </c>
      <c r="S15" s="111" t="n">
        <v>11</v>
      </c>
      <c r="T15" s="155" t="n">
        <v>27.4</v>
      </c>
      <c r="U15" s="86" t="n">
        <f aca="false">T15-S15</f>
        <v>0</v>
      </c>
      <c r="V15" s="156" t="n">
        <f aca="false">IFERROR(B15/J15,0)</f>
        <v>7.20175438596491</v>
      </c>
      <c r="W15" s="163" t="n">
        <v>111.6</v>
      </c>
      <c r="X15" s="163" t="n">
        <v>137.3</v>
      </c>
      <c r="Y15" s="157" t="n">
        <f aca="false">X15-W15</f>
        <v>0</v>
      </c>
      <c r="AA15" s="40"/>
    </row>
    <row r="16" ht="13.8" customHeight="1">
      <c r="A16" s="112" t="s">
        <v>91</v>
      </c>
      <c r="B16" s="150" t="n">
        <v>9823</v>
      </c>
      <c r="C16" s="108" t="n">
        <v>2128</v>
      </c>
      <c r="D16" s="108" t="n">
        <v>2213</v>
      </c>
      <c r="E16" s="152" t="n">
        <f aca="false">IFERROR((D16-C16)/ABS(C16),0)</f>
        <v>0</v>
      </c>
      <c r="F16" s="107" t="n">
        <v>443</v>
      </c>
      <c r="G16" s="109" t="n">
        <v>1488</v>
      </c>
      <c r="H16" s="109" t="n">
        <v>1586</v>
      </c>
      <c r="I16" s="85" t="n">
        <f aca="false">IFERROR((H16-G16)/ABS(G16),0)</f>
        <v>0</v>
      </c>
      <c r="J16" s="150" t="n">
        <v>2880</v>
      </c>
      <c r="K16" s="26" t="n">
        <v>652</v>
      </c>
      <c r="L16" s="26" t="n">
        <v>627</v>
      </c>
      <c r="M16" s="86" t="n">
        <f aca="false">IFERROR((L16-K16)/ABS(K16),0)</f>
        <v>0</v>
      </c>
      <c r="N16" s="154" t="n">
        <v>9823</v>
      </c>
      <c r="O16" s="109" t="n">
        <v>2140</v>
      </c>
      <c r="P16" s="109" t="n">
        <v>2213</v>
      </c>
      <c r="Q16" s="85" t="n">
        <f aca="false">IFERROR((P16-O16)/ABS(O16),0)</f>
        <v>0</v>
      </c>
      <c r="R16" s="155" t="n">
        <f aca="false">IFERROR(F16/N16,0)</f>
        <v>0.0450982388272422</v>
      </c>
      <c r="S16" s="111" t="n">
        <v>69.5</v>
      </c>
      <c r="T16" s="155" t="n">
        <v>71.7</v>
      </c>
      <c r="U16" s="86" t="n">
        <f aca="false">T16-S16</f>
        <v>0</v>
      </c>
      <c r="V16" s="156" t="n">
        <f aca="false">IFERROR(B16/J16,0)</f>
        <v>3.41076388888889</v>
      </c>
      <c r="W16" s="163" t="n">
        <v>326.4</v>
      </c>
      <c r="X16" s="163" t="n">
        <v>353</v>
      </c>
      <c r="Y16" s="157" t="n">
        <f aca="false">X16-W16</f>
        <v>0</v>
      </c>
      <c r="AA16" s="40"/>
    </row>
    <row r="17" ht="13.8" customHeight="1">
      <c r="A17" s="112" t="s">
        <v>63</v>
      </c>
      <c r="B17" s="150" t="n">
        <v>1850.988</v>
      </c>
      <c r="C17" s="26" t="n">
        <v>230</v>
      </c>
      <c r="D17" s="26" t="n">
        <v>252</v>
      </c>
      <c r="E17" s="152" t="n">
        <f aca="false">IFERROR((D17-C17)/ABS(C17),0)</f>
        <v>0</v>
      </c>
      <c r="F17" s="107" t="n">
        <v>1513.6</v>
      </c>
      <c r="G17" s="110" t="n">
        <v>0</v>
      </c>
      <c r="H17" s="110" t="n">
        <v>32</v>
      </c>
      <c r="I17" s="85" t="n">
        <f aca="false">IFERROR((H17-G17)/ABS(G17),0)</f>
        <v>0</v>
      </c>
      <c r="J17" s="150" t="n">
        <v>374</v>
      </c>
      <c r="K17" s="26" t="n">
        <v>0</v>
      </c>
      <c r="L17" s="26" t="n">
        <v>926</v>
      </c>
      <c r="M17" s="86" t="n">
        <f aca="false">IFERROR((L17-K17)/ABS(K17),0)</f>
        <v>0</v>
      </c>
      <c r="N17" s="154" t="n">
        <v>1887.6</v>
      </c>
      <c r="O17" s="110" t="n">
        <v>0</v>
      </c>
      <c r="P17" s="110" t="n">
        <v>958</v>
      </c>
      <c r="Q17" s="85" t="n">
        <f aca="false">IFERROR((P17-O17)/ABS(O17),0)</f>
        <v>0</v>
      </c>
      <c r="R17" s="155" t="n">
        <f aca="false">IFERROR(F17/N17,0)</f>
        <v>0.801864801864802</v>
      </c>
      <c r="S17" s="111"/>
      <c r="T17" s="155" t="n">
        <v>3.3</v>
      </c>
      <c r="U17" s="86" t="n">
        <f aca="false">T17-S17</f>
        <v>0</v>
      </c>
      <c r="V17" s="156" t="n">
        <f aca="false">IFERROR(B17/J17,0)</f>
        <v>4.94916577540107</v>
      </c>
      <c r="W17" s="163"/>
      <c r="X17" s="163" t="n">
        <v>27.2</v>
      </c>
      <c r="Y17" s="157" t="n">
        <f aca="false">X17-W17</f>
        <v>0</v>
      </c>
      <c r="AA17" s="40"/>
    </row>
    <row r="18" ht="13.8" customHeight="1">
      <c r="A18" s="112" t="s">
        <v>64</v>
      </c>
      <c r="B18" s="150" t="n">
        <v>60</v>
      </c>
      <c r="C18" s="26" t="n">
        <v>53912</v>
      </c>
      <c r="D18" s="26" t="n">
        <v>75850</v>
      </c>
      <c r="E18" s="152" t="n">
        <f aca="false">IFERROR((D18-C18)/ABS(C18),0)</f>
        <v>0</v>
      </c>
      <c r="F18" s="107" t="n">
        <v>-96</v>
      </c>
      <c r="G18" s="110" t="n">
        <v>21777.49</v>
      </c>
      <c r="H18" s="110" t="n">
        <v>17038.6</v>
      </c>
      <c r="I18" s="85" t="n">
        <f aca="false">IFERROR((H18-G18)/ABS(G18),0)</f>
        <v>0</v>
      </c>
      <c r="J18" s="150" t="n">
        <v>156</v>
      </c>
      <c r="K18" s="26" t="n">
        <v>42689</v>
      </c>
      <c r="L18" s="26" t="n">
        <v>68442</v>
      </c>
      <c r="M18" s="86" t="n">
        <f aca="false">IFERROR((L18-K18)/ABS(K18),0)</f>
        <v>0</v>
      </c>
      <c r="N18" s="154" t="n">
        <v>60</v>
      </c>
      <c r="O18" s="110" t="n">
        <v>64467</v>
      </c>
      <c r="P18" s="110" t="n">
        <v>85480.6</v>
      </c>
      <c r="Q18" s="85" t="n">
        <f aca="false">IFERROR((P18-O18)/ABS(O18),0)</f>
        <v>0</v>
      </c>
      <c r="R18" s="155" t="n">
        <f aca="false">IFERROR(F18/N18,0)</f>
        <v>-1.6</v>
      </c>
      <c r="S18" s="111" t="n">
        <v>33.8</v>
      </c>
      <c r="T18" s="155" t="n">
        <v>19.9</v>
      </c>
      <c r="U18" s="86" t="s">
        <v>107</v>
      </c>
      <c r="V18" s="156" t="n">
        <f aca="false">IFERROR(B18/J18,0)</f>
        <v>0.384615384615385</v>
      </c>
      <c r="W18" s="163" t="n">
        <v>126.3</v>
      </c>
      <c r="X18" s="163" t="n">
        <v>110.8</v>
      </c>
      <c r="Y18" s="157" t="n">
        <f aca="false">X18-W18</f>
        <v>0</v>
      </c>
      <c r="AA18" s="40"/>
    </row>
    <row r="19" ht="13.8" customHeight="1">
      <c r="A19" s="95" t="s">
        <v>65</v>
      </c>
      <c r="B19" s="150" t="n">
        <v>61283</v>
      </c>
      <c r="C19" s="108" t="n">
        <v>9281</v>
      </c>
      <c r="D19" s="108" t="n">
        <v>8106</v>
      </c>
      <c r="E19" s="152" t="n">
        <f aca="false">IFERROR((D19-C19)/ABS(C19),0)</f>
        <v>0</v>
      </c>
      <c r="F19" s="107" t="n">
        <v>22845</v>
      </c>
      <c r="G19" s="109" t="n">
        <v>4663</v>
      </c>
      <c r="H19" s="109" t="n">
        <v>2547</v>
      </c>
      <c r="I19" s="85" t="n">
        <f aca="false">IFERROR((H19-G19)/ABS(G19),0)</f>
        <v>0</v>
      </c>
      <c r="J19" s="150" t="n">
        <v>54219</v>
      </c>
      <c r="K19" s="108" t="n">
        <v>7513</v>
      </c>
      <c r="L19" s="108" t="n">
        <v>8072</v>
      </c>
      <c r="M19" s="86" t="n">
        <f aca="false">IFERROR((L19-K19)/ABS(K19),0)</f>
        <v>0</v>
      </c>
      <c r="N19" s="154" t="n">
        <v>77064</v>
      </c>
      <c r="O19" s="109" t="n">
        <v>12176</v>
      </c>
      <c r="P19" s="109" t="n">
        <v>10619</v>
      </c>
      <c r="Q19" s="85" t="n">
        <f aca="false">IFERROR((P19-O19)/ABS(O19),0)</f>
        <v>0</v>
      </c>
      <c r="R19" s="155" t="n">
        <f aca="false">IFERROR(F19/N19,0)</f>
        <v>0.296441918405481</v>
      </c>
      <c r="S19" s="111" t="n">
        <v>38.3</v>
      </c>
      <c r="T19" s="155" t="n">
        <v>24</v>
      </c>
      <c r="U19" s="86" t="n">
        <f aca="false">T19-S19</f>
        <v>0</v>
      </c>
      <c r="V19" s="156" t="n">
        <f aca="false">IFERROR(B19/J19,0)</f>
        <v>1.13028643095594</v>
      </c>
      <c r="W19" s="163" t="n">
        <v>123.5</v>
      </c>
      <c r="X19" s="163" t="n">
        <v>100.4</v>
      </c>
      <c r="Y19" s="157" t="n">
        <f aca="false">X19-W19</f>
        <v>0</v>
      </c>
      <c r="AA19" s="40"/>
    </row>
    <row r="20" ht="13.8" customHeight="1">
      <c r="A20" s="95" t="s">
        <v>66</v>
      </c>
      <c r="B20" s="150" t="n">
        <v>14231</v>
      </c>
      <c r="C20" s="102" t="n">
        <v>2003.96</v>
      </c>
      <c r="D20" s="102" t="n">
        <v>2218.026</v>
      </c>
      <c r="E20" s="152" t="n">
        <f aca="false">IFERROR((D20-C20)/ABS(C20),0)</f>
        <v>0</v>
      </c>
      <c r="F20" s="107" t="n">
        <v>6619</v>
      </c>
      <c r="G20" s="99" t="n">
        <v>30</v>
      </c>
      <c r="H20" s="99" t="n">
        <v>30</v>
      </c>
      <c r="I20" s="85" t="n">
        <f aca="false">IFERROR((H20-G20)/ABS(G20),0)</f>
        <v>0</v>
      </c>
      <c r="J20" s="150" t="n">
        <v>10724</v>
      </c>
      <c r="K20" s="102" t="n">
        <v>2243.96</v>
      </c>
      <c r="L20" s="102" t="n">
        <v>2338027</v>
      </c>
      <c r="M20" s="86" t="n">
        <f aca="false">IFERROR((L20-K20)/ABS(K20),0)</f>
        <v>0</v>
      </c>
      <c r="N20" s="154" t="n">
        <v>17343</v>
      </c>
      <c r="O20" s="97" t="n">
        <v>2273.96</v>
      </c>
      <c r="P20" s="97" t="n">
        <v>2368027</v>
      </c>
      <c r="Q20" s="85" t="n">
        <f aca="false">IFERROR((P20-O20)/ABS(O20),0)</f>
        <v>0</v>
      </c>
      <c r="R20" s="155" t="n">
        <f aca="false">IFERROR(F20/N20,0)</f>
        <v>0.381652539929655</v>
      </c>
      <c r="S20" s="111" t="n">
        <v>1.3</v>
      </c>
      <c r="T20" s="155" t="n">
        <v>0</v>
      </c>
      <c r="U20" s="86" t="n">
        <f aca="false">T20-S20</f>
        <v>0</v>
      </c>
      <c r="V20" s="156" t="n">
        <f aca="false">IFERROR(B20/J20,0)</f>
        <v>1.32702349869452</v>
      </c>
      <c r="W20" s="163" t="n">
        <v>89.3</v>
      </c>
      <c r="X20" s="163" t="n">
        <v>0.1</v>
      </c>
      <c r="Y20" s="157" t="n">
        <f aca="false">X20-W20</f>
        <v>0</v>
      </c>
      <c r="AA20" s="40"/>
    </row>
    <row r="21" ht="13.8" customHeight="1">
      <c r="A21" s="113" t="s">
        <v>67</v>
      </c>
      <c r="B21" s="150" t="n">
        <v>2417</v>
      </c>
      <c r="C21" s="96" t="n">
        <v>9412</v>
      </c>
      <c r="D21" s="96" t="n">
        <v>17279</v>
      </c>
      <c r="E21" s="152" t="n">
        <f aca="false">IFERROR((D21-C21)/ABS(C21),0)</f>
        <v>0</v>
      </c>
      <c r="F21" s="107" t="n">
        <v>30</v>
      </c>
      <c r="G21" s="99" t="n">
        <v>15865</v>
      </c>
      <c r="H21" s="99" t="n">
        <v>20483</v>
      </c>
      <c r="I21" s="85" t="n">
        <f aca="false">IFERROR((H21-G21)/ABS(G21),0)</f>
        <v>0</v>
      </c>
      <c r="J21" s="150" t="n">
        <v>2777.29</v>
      </c>
      <c r="K21" s="96" t="n">
        <v>6064</v>
      </c>
      <c r="L21" s="96" t="n">
        <v>8499</v>
      </c>
      <c r="M21" s="86" t="n">
        <f aca="false">IFERROR((L21-K21)/ABS(K21),0)</f>
        <v>0</v>
      </c>
      <c r="N21" s="154" t="n">
        <v>2807.29</v>
      </c>
      <c r="O21" s="97" t="n">
        <v>23169</v>
      </c>
      <c r="P21" s="97" t="n">
        <v>29346</v>
      </c>
      <c r="Q21" s="85" t="n">
        <f aca="false">IFERROR((P21-O21)/ABS(O21),0)</f>
        <v>0</v>
      </c>
      <c r="R21" s="155" t="n">
        <f aca="false">IFERROR(F21/N21,0)</f>
        <v>0.0106864627452098</v>
      </c>
      <c r="S21" s="111" t="n">
        <v>68.5</v>
      </c>
      <c r="T21" s="155" t="n">
        <v>69.8</v>
      </c>
      <c r="U21" s="86" t="n">
        <f aca="false">T21-S21</f>
        <v>0</v>
      </c>
      <c r="V21" s="156" t="n">
        <f aca="false">IFERROR(B21/J21,0)</f>
        <v>0.870272819907176</v>
      </c>
      <c r="W21" s="163" t="n">
        <v>155.2</v>
      </c>
      <c r="X21" s="163" t="n">
        <v>203.3</v>
      </c>
      <c r="Y21" s="157" t="n">
        <f aca="false">X21-W21</f>
        <v>0</v>
      </c>
      <c r="AA21" s="40"/>
    </row>
    <row r="22" ht="13.8" customHeight="1">
      <c r="A22" s="113" t="s">
        <v>68</v>
      </c>
      <c r="B22" s="150" t="n">
        <v>2828</v>
      </c>
      <c r="C22" s="114" t="n">
        <v>4728</v>
      </c>
      <c r="D22" s="114" t="n">
        <v>2479</v>
      </c>
      <c r="E22" s="152" t="n">
        <f aca="false">IFERROR((D22-C22)/ABS(C22),0)</f>
        <v>0</v>
      </c>
      <c r="F22" s="107" t="n">
        <v>9354</v>
      </c>
      <c r="G22" s="115" t="n">
        <v>2273</v>
      </c>
      <c r="H22" s="115" t="n">
        <v>-612</v>
      </c>
      <c r="I22" s="85" t="n">
        <f aca="false">IFERROR((H22-G22)/ABS(G22),0)</f>
        <v>0</v>
      </c>
      <c r="J22" s="150" t="n">
        <v>5968</v>
      </c>
      <c r="K22" s="114" t="n">
        <v>2563</v>
      </c>
      <c r="L22" s="114" t="n">
        <v>3147</v>
      </c>
      <c r="M22" s="86" t="n">
        <f aca="false">IFERROR((L22-K22)/ABS(K22),0)</f>
        <v>0</v>
      </c>
      <c r="N22" s="154" t="n">
        <v>17471</v>
      </c>
      <c r="O22" s="115" t="n">
        <v>4836</v>
      </c>
      <c r="P22" s="115" t="n">
        <v>2535</v>
      </c>
      <c r="Q22" s="85" t="n">
        <f aca="false">IFERROR((P22-O22)/ABS(O22),0)</f>
        <v>0</v>
      </c>
      <c r="R22" s="155" t="n">
        <f aca="false">IFERROR(F22/N22,0)</f>
        <v>0.535401522523038</v>
      </c>
      <c r="S22" s="111" t="n">
        <v>47</v>
      </c>
      <c r="T22" s="155" t="n">
        <v>-24.1</v>
      </c>
      <c r="U22" s="86" t="n">
        <f aca="false">T22-S22</f>
        <v>0</v>
      </c>
      <c r="V22" s="156" t="n">
        <f aca="false">IFERROR(B22/J22,0)</f>
        <v>0.473860589812332</v>
      </c>
      <c r="W22" s="163" t="n">
        <v>184.5</v>
      </c>
      <c r="X22" s="163" t="n">
        <v>78.8</v>
      </c>
      <c r="Y22" s="157" t="n">
        <f aca="false">X22-W22</f>
        <v>0</v>
      </c>
      <c r="AA22" s="40"/>
    </row>
    <row r="23" ht="12" customHeight="1">
      <c r="A23" s="95" t="s">
        <v>69</v>
      </c>
      <c r="B23" s="150" t="n">
        <v>5658</v>
      </c>
      <c r="C23" s="26" t="n">
        <v>5920</v>
      </c>
      <c r="D23" s="26" t="n">
        <v>9709</v>
      </c>
      <c r="E23" s="152" t="n">
        <f aca="false">IFERROR((D23-C23)/ABS(C23),0)</f>
        <v>0</v>
      </c>
      <c r="F23" s="107" t="n">
        <v>2927</v>
      </c>
      <c r="G23" s="110" t="n">
        <v>3866</v>
      </c>
      <c r="H23" s="110" t="n">
        <v>5214</v>
      </c>
      <c r="I23" s="85" t="n">
        <f aca="false">IFERROR((H23-G23)/ABS(G23),0)</f>
        <v>0</v>
      </c>
      <c r="J23" s="150" t="n">
        <v>2831</v>
      </c>
      <c r="K23" s="26" t="n">
        <v>2054</v>
      </c>
      <c r="L23" s="26" t="n">
        <v>2549</v>
      </c>
      <c r="M23" s="86" t="n">
        <f aca="false">IFERROR((L23-K23)/ABS(K23),0)</f>
        <v>0</v>
      </c>
      <c r="N23" s="154" t="n">
        <v>5758</v>
      </c>
      <c r="O23" s="110" t="n">
        <v>5920</v>
      </c>
      <c r="P23" s="110" t="n">
        <v>9719</v>
      </c>
      <c r="Q23" s="85" t="n">
        <f aca="false">IFERROR((P23-O23)/ABS(O23),0)</f>
        <v>0</v>
      </c>
      <c r="R23" s="155" t="n">
        <f aca="false">IFERROR(F23/N23,0)</f>
        <v>0.508336227856895</v>
      </c>
      <c r="S23" s="111" t="n">
        <v>65.3</v>
      </c>
      <c r="T23" s="155" t="n">
        <v>53.6</v>
      </c>
      <c r="U23" s="86" t="n">
        <f aca="false">T23-S23</f>
        <v>0</v>
      </c>
      <c r="V23" s="156" t="n">
        <f aca="false">IFERROR(B23/J23,0)</f>
        <v>1.99858707170611</v>
      </c>
      <c r="W23" s="163" t="n">
        <v>288.2</v>
      </c>
      <c r="X23" s="163" t="n">
        <v>380.9</v>
      </c>
      <c r="Y23" s="157" t="n">
        <f aca="false">X23-W23</f>
        <v>0</v>
      </c>
      <c r="AA23" s="40"/>
    </row>
    <row r="24" ht="13.8" customHeight="1">
      <c r="A24" s="95" t="s">
        <v>70</v>
      </c>
      <c r="B24" s="150" t="n">
        <v>2183</v>
      </c>
      <c r="C24" s="108" t="n">
        <v>5905</v>
      </c>
      <c r="D24" s="108" t="n">
        <v>6270</v>
      </c>
      <c r="E24" s="152" t="n">
        <f aca="false">IFERROR((D24-C24)/ABS(C24),0)</f>
        <v>0</v>
      </c>
      <c r="F24" s="107" t="n">
        <v>1108</v>
      </c>
      <c r="G24" s="109" t="n">
        <v>4604</v>
      </c>
      <c r="H24" s="109" t="n">
        <v>4932</v>
      </c>
      <c r="I24" s="85" t="n">
        <f aca="false">IFERROR((H24-G24)/ABS(G24),0)</f>
        <v>0</v>
      </c>
      <c r="J24" s="150" t="n">
        <v>975</v>
      </c>
      <c r="K24" s="108" t="n">
        <v>1568</v>
      </c>
      <c r="L24" s="108" t="n">
        <v>1457</v>
      </c>
      <c r="M24" s="86" t="n">
        <f aca="false">IFERROR((L24-K24)/ABS(K24),0)</f>
        <v>0</v>
      </c>
      <c r="N24" s="154" t="n">
        <v>2183</v>
      </c>
      <c r="O24" s="109" t="n">
        <v>6172</v>
      </c>
      <c r="P24" s="109" t="n">
        <v>6389</v>
      </c>
      <c r="Q24" s="85" t="n">
        <f aca="false">IFERROR((P24-O24)/ABS(O24),0)</f>
        <v>0</v>
      </c>
      <c r="R24" s="155" t="n">
        <f aca="false">IFERROR(F24/N24,0)</f>
        <v>0.507558405863491</v>
      </c>
      <c r="S24" s="111" t="n">
        <v>74.6</v>
      </c>
      <c r="T24" s="155" t="n">
        <v>77.2</v>
      </c>
      <c r="U24" s="86" t="n">
        <f aca="false">T24-S24</f>
        <v>0</v>
      </c>
      <c r="V24" s="156" t="n">
        <f aca="false">IFERROR(B24/J24,0)</f>
        <v>2.23897435897436</v>
      </c>
      <c r="W24" s="163" t="n">
        <v>376.6</v>
      </c>
      <c r="X24" s="163" t="n">
        <v>430.3</v>
      </c>
      <c r="Y24" s="157" t="n">
        <f aca="false">X24-W24</f>
        <v>0</v>
      </c>
      <c r="AA24" s="40"/>
    </row>
    <row r="25" ht="13.8" customHeight="1">
      <c r="A25" s="95" t="s">
        <v>71</v>
      </c>
      <c r="B25" s="150" t="n">
        <v>5459</v>
      </c>
      <c r="C25" s="26" t="n">
        <v>5344.498</v>
      </c>
      <c r="D25" s="26" t="n">
        <v>6578.919</v>
      </c>
      <c r="E25" s="152" t="n">
        <f aca="false">IFERROR((D25-C25)/ABS(C25),0)</f>
        <v>0</v>
      </c>
      <c r="F25" s="107" t="n">
        <v>4670</v>
      </c>
      <c r="G25" s="110" t="n">
        <v>6618.954</v>
      </c>
      <c r="H25" s="110" t="n">
        <v>7485.587</v>
      </c>
      <c r="I25" s="85" t="n">
        <f aca="false">IFERROR((H25-G25)/ABS(G25),0)</f>
        <v>0</v>
      </c>
      <c r="J25" s="150" t="n">
        <v>1203</v>
      </c>
      <c r="K25" s="26" t="n">
        <v>1225.544</v>
      </c>
      <c r="L25" s="26" t="n">
        <v>1193.332</v>
      </c>
      <c r="M25" s="86" t="n">
        <f aca="false">IFERROR((L25-K25)/ABS(K25),0)</f>
        <v>0</v>
      </c>
      <c r="N25" s="154" t="n">
        <v>5873</v>
      </c>
      <c r="O25" s="110" t="n">
        <v>7844.498</v>
      </c>
      <c r="P25" s="110" t="n">
        <v>8678.919</v>
      </c>
      <c r="Q25" s="85" t="n">
        <f aca="false">IFERROR((P25-O25)/ABS(O25),0)</f>
        <v>0</v>
      </c>
      <c r="R25" s="155" t="n">
        <f aca="false">IFERROR(F25/N25,0)</f>
        <v>0.795164311254895</v>
      </c>
      <c r="S25" s="111" t="n">
        <v>84.4</v>
      </c>
      <c r="T25" s="155" t="n">
        <v>86.3</v>
      </c>
      <c r="U25" s="86" t="n">
        <f aca="false">T25-S25</f>
        <v>0</v>
      </c>
      <c r="V25" s="156" t="n">
        <f aca="false">IFERROR(B25/J25,0)</f>
        <v>4.5378221113882</v>
      </c>
      <c r="W25" s="163" t="n">
        <v>436.1</v>
      </c>
      <c r="X25" s="163" t="n">
        <v>551.3</v>
      </c>
      <c r="Y25" s="157" t="n">
        <f aca="false">X25-W25</f>
        <v>0</v>
      </c>
      <c r="AA25" s="40"/>
    </row>
    <row r="26" ht="13.8" customHeight="1">
      <c r="A26" s="95" t="s">
        <v>72</v>
      </c>
      <c r="B26" s="150" t="n">
        <v>4811</v>
      </c>
      <c r="C26" s="26" t="n">
        <v>1650</v>
      </c>
      <c r="D26" s="26" t="n">
        <v>2163</v>
      </c>
      <c r="E26" s="152" t="n">
        <f aca="false">IFERROR((D26-C26)/ABS(C26),0)</f>
        <v>0</v>
      </c>
      <c r="F26" s="107" t="n">
        <v>5622.456</v>
      </c>
      <c r="G26" s="110" t="n">
        <v>422</v>
      </c>
      <c r="H26" s="110" t="n">
        <v>1800</v>
      </c>
      <c r="I26" s="85" t="n">
        <f aca="false">IFERROR((H26-G26)/ABS(G26),0)</f>
        <v>0</v>
      </c>
      <c r="J26" s="150" t="n">
        <v>2088.357</v>
      </c>
      <c r="K26" s="26" t="n">
        <v>850</v>
      </c>
      <c r="L26" s="26" t="n">
        <v>363</v>
      </c>
      <c r="M26" s="86" t="n">
        <f aca="false">IFERROR((L26-K26)/ABS(K26),0)</f>
        <v>0</v>
      </c>
      <c r="N26" s="154" t="n">
        <v>7710.813</v>
      </c>
      <c r="O26" s="110" t="n">
        <v>1272</v>
      </c>
      <c r="P26" s="110" t="n">
        <v>2163</v>
      </c>
      <c r="Q26" s="85" t="n">
        <f aca="false">IFERROR((P26-O26)/ABS(O26),0)</f>
        <v>0</v>
      </c>
      <c r="R26" s="155" t="n">
        <f aca="false">IFERROR(F26/N26,0)</f>
        <v>0.729165134727039</v>
      </c>
      <c r="S26" s="111" t="n">
        <v>33.2</v>
      </c>
      <c r="T26" s="155" t="n">
        <v>83.2</v>
      </c>
      <c r="U26" s="86" t="n">
        <f aca="false">T26-S26</f>
        <v>0</v>
      </c>
      <c r="V26" s="156" t="n">
        <f aca="false">IFERROR(B26/J26,0)</f>
        <v>2.30372488994937</v>
      </c>
      <c r="W26" s="163" t="n">
        <v>194.1</v>
      </c>
      <c r="X26" s="163" t="n">
        <v>595.9</v>
      </c>
      <c r="Y26" s="157" t="n">
        <f aca="false">X26-W26</f>
        <v>0</v>
      </c>
      <c r="AA26" s="40"/>
    </row>
    <row r="27" ht="13.8" customHeight="1">
      <c r="A27" s="112" t="s">
        <v>73</v>
      </c>
      <c r="B27" s="150" t="n">
        <v>998</v>
      </c>
      <c r="C27" s="102" t="n">
        <v>99510</v>
      </c>
      <c r="D27" s="102" t="n">
        <v>109386</v>
      </c>
      <c r="E27" s="152" t="n">
        <f aca="false">IFERROR((D27-C27)/ABS(C27),0)</f>
        <v>0</v>
      </c>
      <c r="F27" s="107" t="n">
        <v>242</v>
      </c>
      <c r="G27" s="99" t="n">
        <v>102191</v>
      </c>
      <c r="H27" s="99" t="n">
        <v>105343</v>
      </c>
      <c r="I27" s="85" t="n">
        <f aca="false">IFERROR((H27-G27)/ABS(G27),0)</f>
        <v>0</v>
      </c>
      <c r="J27" s="150" t="n">
        <v>756</v>
      </c>
      <c r="K27" s="102" t="n">
        <v>6444</v>
      </c>
      <c r="L27" s="102" t="n">
        <v>10944</v>
      </c>
      <c r="M27" s="86" t="n">
        <f aca="false">IFERROR((L27-K27)/ABS(K27),0)</f>
        <v>0</v>
      </c>
      <c r="N27" s="154" t="n">
        <v>998</v>
      </c>
      <c r="O27" s="99" t="n">
        <v>108635</v>
      </c>
      <c r="P27" s="99" t="n">
        <v>116287</v>
      </c>
      <c r="Q27" s="85" t="n">
        <f aca="false">IFERROR((P27-O27)/ABS(O27),0)</f>
        <v>0</v>
      </c>
      <c r="R27" s="155" t="n">
        <f aca="false">IFERROR(F27/N27,0)</f>
        <v>0.24248496993988</v>
      </c>
      <c r="S27" s="111" t="n">
        <v>94.1</v>
      </c>
      <c r="T27" s="155" t="n">
        <v>90.6</v>
      </c>
      <c r="U27" s="86" t="n">
        <f aca="false">T27-S27</f>
        <v>0</v>
      </c>
      <c r="V27" s="156" t="n">
        <f aca="false">IFERROR(B27/J27,0)</f>
        <v>1.32010582010582</v>
      </c>
      <c r="W27" s="163" t="n">
        <v>1544.2</v>
      </c>
      <c r="X27" s="163" t="n">
        <v>999.5</v>
      </c>
      <c r="Y27" s="157" t="n">
        <f aca="false">X27-W27</f>
        <v>0</v>
      </c>
      <c r="AA27" s="40"/>
    </row>
    <row r="28" ht="13.8" customHeight="1">
      <c r="A28" s="95" t="s">
        <v>74</v>
      </c>
      <c r="B28" s="150" t="n">
        <v>94060</v>
      </c>
      <c r="C28" s="114" t="n">
        <v>6273</v>
      </c>
      <c r="D28" s="114" t="n">
        <v>6445.203</v>
      </c>
      <c r="E28" s="152" t="n">
        <f aca="false">IFERROR((D28-C28)/ABS(C28),0)</f>
        <v>0</v>
      </c>
      <c r="F28" s="107" t="n">
        <v>94152</v>
      </c>
      <c r="G28" s="115" t="n">
        <v>5976</v>
      </c>
      <c r="H28" s="115" t="n">
        <v>5988.215</v>
      </c>
      <c r="I28" s="85" t="n">
        <f aca="false">IFERROR((H28-G28)/ABS(G28),0)</f>
        <v>0</v>
      </c>
      <c r="J28" s="150" t="n">
        <v>11260</v>
      </c>
      <c r="K28" s="114" t="n">
        <v>577</v>
      </c>
      <c r="L28" s="114" t="n">
        <v>715.36</v>
      </c>
      <c r="M28" s="86" t="n">
        <f aca="false">IFERROR((L28-K28)/ABS(K28),0)</f>
        <v>0</v>
      </c>
      <c r="N28" s="154" t="n">
        <v>105412</v>
      </c>
      <c r="O28" s="115" t="n">
        <v>6553</v>
      </c>
      <c r="P28" s="115" t="n">
        <v>6703.575</v>
      </c>
      <c r="Q28" s="85" t="n">
        <f aca="false">IFERROR((P28-O28)/ABS(O28),0)</f>
        <v>0</v>
      </c>
      <c r="R28" s="155" t="n">
        <f aca="false">IFERROR(F28/N28,0)</f>
        <v>0.893181042006603</v>
      </c>
      <c r="S28" s="111" t="n">
        <v>91.2</v>
      </c>
      <c r="T28" s="155" t="n">
        <v>89.3</v>
      </c>
      <c r="U28" s="86" t="n">
        <f aca="false">T28-S28</f>
        <v>0</v>
      </c>
      <c r="V28" s="156" t="n">
        <f aca="false">IFERROR(B28/J28,0)</f>
        <v>8.35346358792185</v>
      </c>
      <c r="W28" s="163" t="n">
        <v>1087.2</v>
      </c>
      <c r="X28" s="163" t="n">
        <v>901</v>
      </c>
      <c r="Y28" s="157" t="n">
        <f aca="false">X28-W28</f>
        <v>0</v>
      </c>
      <c r="AA28" s="40"/>
    </row>
    <row r="29" ht="25.5" customHeight="1">
      <c r="A29" s="112" t="s">
        <v>108</v>
      </c>
      <c r="B29" s="150" t="n">
        <v>6608</v>
      </c>
      <c r="C29" s="26"/>
      <c r="D29" s="26"/>
      <c r="E29" s="152" t="n">
        <f aca="false">IFERROR((D29-C29)/ABS(C29),0)</f>
        <v>0</v>
      </c>
      <c r="F29" s="107" t="n">
        <v>6018</v>
      </c>
      <c r="G29" s="110"/>
      <c r="H29" s="110"/>
      <c r="I29" s="85" t="n">
        <f aca="false">IFERROR((H29-G29)/ABS(G29),0)</f>
        <v>0</v>
      </c>
      <c r="J29" s="150" t="n">
        <v>800</v>
      </c>
      <c r="K29" s="26"/>
      <c r="L29" s="26"/>
      <c r="M29" s="86" t="n">
        <f aca="false">IFERROR((L29-K29)/ABS(K29),0)</f>
        <v>0</v>
      </c>
      <c r="N29" s="154" t="n">
        <v>6818</v>
      </c>
      <c r="O29" s="110"/>
      <c r="P29" s="110"/>
      <c r="Q29" s="85" t="n">
        <f aca="false">IFERROR((P29-O29)/ABS(O29),0)</f>
        <v>0</v>
      </c>
      <c r="R29" s="155" t="n">
        <f aca="false">IFERROR(F29/N29,0)</f>
        <v>0.882663537694339</v>
      </c>
      <c r="S29" s="111"/>
      <c r="T29" s="155"/>
      <c r="U29" s="86" t="n">
        <f aca="false">T29-S29</f>
        <v>0</v>
      </c>
      <c r="V29" s="156" t="n">
        <f aca="false">IFERROR(B29/J29,0)</f>
        <v>8.26</v>
      </c>
      <c r="W29" s="163"/>
      <c r="X29" s="163"/>
      <c r="Y29" s="157" t="n">
        <f aca="false">X29-W29</f>
        <v>0</v>
      </c>
      <c r="AA29" s="40"/>
    </row>
    <row r="30" ht="15" customHeight="1">
      <c r="A30" s="112" t="s">
        <v>76</v>
      </c>
      <c r="B30" s="150" t="n">
        <v>10140</v>
      </c>
      <c r="C30" s="26"/>
      <c r="D30" s="26"/>
      <c r="E30" s="152" t="n">
        <f aca="false">IFERROR((D30-C30)/ABS(C30),0)</f>
        <v>0</v>
      </c>
      <c r="F30" s="107" t="n">
        <v>27990</v>
      </c>
      <c r="G30" s="110"/>
      <c r="H30" s="110"/>
      <c r="I30" s="85" t="n">
        <f aca="false">IFERROR((H30-G30)/ABS(G30),0)</f>
        <v>0</v>
      </c>
      <c r="J30" s="150" t="n">
        <v>7482</v>
      </c>
      <c r="K30" s="26"/>
      <c r="L30" s="26"/>
      <c r="M30" s="86" t="n">
        <f aca="false">IFERROR((L30-K30)/ABS(K30),0)</f>
        <v>0</v>
      </c>
      <c r="N30" s="154" t="n">
        <v>43719</v>
      </c>
      <c r="O30" s="110"/>
      <c r="P30" s="110"/>
      <c r="Q30" s="85" t="n">
        <f aca="false">IFERROR((P30-O30)/ABS(O30),0)</f>
        <v>0</v>
      </c>
      <c r="R30" s="155" t="n">
        <f aca="false">IFERROR(F30/N30,0)</f>
        <v>0.640225073766555</v>
      </c>
      <c r="S30" s="111"/>
      <c r="T30" s="155"/>
      <c r="U30" s="86" t="n">
        <f aca="false">T30-S30</f>
        <v>0</v>
      </c>
      <c r="V30" s="156" t="n">
        <f aca="false">IFERROR(B30/J30,0)</f>
        <v>1.35525260625501</v>
      </c>
      <c r="W30" s="163"/>
      <c r="X30" s="163"/>
      <c r="Y30" s="157" t="n">
        <f aca="false">X30-W30</f>
        <v>0</v>
      </c>
      <c r="AA30" s="40"/>
    </row>
    <row r="31" ht="15" customHeight="1">
      <c r="A31" s="120" t="s">
        <v>77</v>
      </c>
      <c r="B31" s="150" t="n">
        <v>50014</v>
      </c>
      <c r="C31" s="116"/>
      <c r="D31" s="116"/>
      <c r="E31" s="152" t="n">
        <f aca="false">IFERROR((D31-C31)/ABS(C31),0)</f>
        <v>0</v>
      </c>
      <c r="F31" s="165" t="n">
        <v>40734.562</v>
      </c>
      <c r="G31" s="117"/>
      <c r="H31" s="117"/>
      <c r="I31" s="85" t="n">
        <f aca="false">IFERROR((H31-G31)/ABS(G31),0)</f>
        <v>0</v>
      </c>
      <c r="J31" s="150" t="n">
        <v>7248.082</v>
      </c>
      <c r="K31" s="116"/>
      <c r="L31" s="116"/>
      <c r="M31" s="86" t="n">
        <f aca="false">IFERROR((L31-K31)/ABS(K31),0)</f>
        <v>0</v>
      </c>
      <c r="N31" s="154" t="n">
        <v>50013.715</v>
      </c>
      <c r="O31" s="117"/>
      <c r="P31" s="117"/>
      <c r="Q31" s="85" t="n">
        <f aca="false">IFERROR((P31-O31)/ABS(O31),0)</f>
        <v>0</v>
      </c>
      <c r="R31" s="155" t="n">
        <f aca="false">IFERROR(F31/N31,0)</f>
        <v>0.814467831473827</v>
      </c>
      <c r="S31" s="111"/>
      <c r="T31" s="155"/>
      <c r="U31" s="86" t="n">
        <f aca="false">T31-S31</f>
        <v>0</v>
      </c>
      <c r="V31" s="156" t="n">
        <f aca="false">IFERROR(B31/J31,0)</f>
        <v>6.90030824706453</v>
      </c>
      <c r="W31" s="163"/>
      <c r="X31" s="163"/>
      <c r="Y31" s="157" t="n">
        <f aca="false">X31-W31</f>
        <v>0</v>
      </c>
      <c r="AA31" s="40"/>
    </row>
    <row r="32" ht="24.75" customHeight="1">
      <c r="A32" s="122" t="s">
        <v>93</v>
      </c>
      <c r="B32" s="166" t="n">
        <v>2750</v>
      </c>
      <c r="C32" s="26"/>
      <c r="D32" s="26"/>
      <c r="E32" s="152" t="n">
        <f aca="false">IFERROR((D32-C32)/ABS(C32),0)</f>
        <v>0</v>
      </c>
      <c r="F32" s="167" t="n">
        <v>1562</v>
      </c>
      <c r="G32" s="110"/>
      <c r="H32" s="110"/>
      <c r="I32" s="85" t="n">
        <f aca="false">IFERROR((H32-G32)/ABS(G32),0)</f>
        <v>0</v>
      </c>
      <c r="J32" s="150" t="n">
        <v>1188</v>
      </c>
      <c r="K32" s="26"/>
      <c r="L32" s="26"/>
      <c r="M32" s="86" t="n">
        <f aca="false">IFERROR((L32-K32)/ABS(K32),0)</f>
        <v>0</v>
      </c>
      <c r="N32" s="154" t="n">
        <v>2750</v>
      </c>
      <c r="O32" s="110"/>
      <c r="P32" s="110"/>
      <c r="Q32" s="85" t="n">
        <f aca="false">IFERROR((P32-O32)/ABS(O32),0)</f>
        <v>0</v>
      </c>
      <c r="R32" s="155" t="n">
        <f aca="false">IFERROR(F32/N32,0)</f>
        <v>0.568</v>
      </c>
      <c r="S32" s="111"/>
      <c r="T32" s="155"/>
      <c r="U32" s="86" t="n">
        <f aca="false">T32-S32</f>
        <v>0</v>
      </c>
      <c r="V32" s="156" t="n">
        <f aca="false">IFERROR(B32/J32,0)</f>
        <v>2.31481481481482</v>
      </c>
      <c r="W32" s="163"/>
      <c r="X32" s="163"/>
      <c r="Y32" s="157" t="n">
        <f aca="false">X32-W32</f>
        <v>0</v>
      </c>
      <c r="AA32" s="40"/>
    </row>
    <row r="33" ht="13.5" customHeight="1">
      <c r="A33" s="128" t="s">
        <v>94</v>
      </c>
      <c r="B33" s="168"/>
      <c r="C33" s="169"/>
      <c r="D33" s="169"/>
      <c r="E33" s="131"/>
      <c r="F33" s="170"/>
      <c r="G33" s="171"/>
      <c r="H33" s="171"/>
      <c r="I33" s="133"/>
      <c r="J33" s="172"/>
      <c r="K33" s="169"/>
      <c r="L33" s="169"/>
      <c r="M33" s="131"/>
      <c r="N33" s="133"/>
      <c r="O33" s="171"/>
      <c r="P33" s="171"/>
      <c r="Q33" s="133"/>
      <c r="R33" s="172" t="n">
        <f aca="false">IFERROR(F34/N34,0)</f>
        <v>0.493854135347684</v>
      </c>
      <c r="S33" s="172" t="n">
        <f aca="false">IFERROR(G34/O34,0)</f>
        <v>0</v>
      </c>
      <c r="T33" s="172" t="n">
        <f aca="false">IFERROR(H34/P34,0)</f>
        <v>0</v>
      </c>
      <c r="U33" s="173"/>
      <c r="V33" s="174" t="n">
        <f aca="false">IFERROR(B34/J34,0)</f>
        <v>1.79342921139543</v>
      </c>
      <c r="W33" s="174" t="n">
        <f aca="false">IFERROR(C34/K34,0)</f>
        <v>0</v>
      </c>
      <c r="X33" s="174" t="n">
        <f aca="false">IFERROR(D34/L34,0)</f>
        <v>0</v>
      </c>
      <c r="Y33" s="175"/>
    </row>
    <row r="34" ht="13.5" customHeight="1">
      <c r="A34" s="46" t="s">
        <v>95</v>
      </c>
      <c r="B34" s="176" t="n">
        <f aca="false">SUM(B6:B32)</f>
        <v>495353.988</v>
      </c>
      <c r="C34" s="176" t="n">
        <f aca="false">SUM(C6:C32)</f>
        <v>0</v>
      </c>
      <c r="D34" s="176"/>
      <c r="E34" s="177"/>
      <c r="F34" s="178" t="n">
        <f aca="false">SUM(F6:F32)</f>
        <v>355182.718</v>
      </c>
      <c r="G34" s="178" t="n">
        <f aca="false">SUM(G6:G32)</f>
        <v>0</v>
      </c>
      <c r="H34" s="178"/>
      <c r="I34" s="50"/>
      <c r="J34" s="176" t="n">
        <f aca="false">SUM(J6:J32)</f>
        <v>276204.929</v>
      </c>
      <c r="K34" s="176" t="n">
        <f aca="false">SUM(K6:K32)</f>
        <v>0</v>
      </c>
      <c r="L34" s="176"/>
      <c r="M34" s="177"/>
      <c r="N34" s="179" t="n">
        <f aca="false">SUM(N6:N32)</f>
        <v>719205.718</v>
      </c>
      <c r="O34" s="179" t="n">
        <f aca="false">SUM(O6:O32)</f>
        <v>0</v>
      </c>
      <c r="P34" s="179"/>
      <c r="Q34" s="50"/>
      <c r="R34" s="180"/>
      <c r="S34" s="180"/>
      <c r="T34" s="180"/>
      <c r="U34" s="181"/>
      <c r="V34" s="182"/>
      <c r="W34" s="53"/>
      <c r="X34" s="53"/>
      <c r="Y34" s="183"/>
    </row>
    <row r="35" ht="13.5" customHeight="1"/>
    <row r="36" ht="15" customHeight="1">
      <c r="A36" s="39" t="s">
        <v>109</v>
      </c>
      <c r="F36" s="59"/>
      <c r="G36" s="40"/>
      <c r="I36" s="40"/>
    </row>
    <row r="37" ht="15" customHeight="1">
      <c r="A37" s="39" t="s">
        <v>110</v>
      </c>
      <c r="G37" s="40"/>
      <c r="H37" s="40"/>
      <c r="I37" s="40"/>
      <c r="K37" s="37"/>
    </row>
    <row r="38" ht="15" customHeight="1">
      <c r="F38" s="40"/>
    </row>
    <row r="39" ht="15" customHeight="1">
      <c r="A39" s="39" t="s">
        <v>111</v>
      </c>
    </row>
  </sheetData>
  <mergeCells count="6">
    <mergeCell ref="B4:E4"/>
    <mergeCell ref="F4:I4"/>
    <mergeCell ref="J4:M4"/>
    <mergeCell ref="N4:Q4"/>
    <mergeCell ref="R4:U4"/>
    <mergeCell ref="V4:Y4"/>
  </mergeCells>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OddEven="0" differentFirst="0" scaleWithDoc="0" alignWithMargins="0">
    <oddHeader>&amp;L&amp;C&amp;R</oddHeader>
    <oddFooter>&amp;L&amp;C&amp;R</oddFooter>
  </headerFooter>
  <legacyDrawing r:id="rIdvml"/>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D9" activeCellId="0" sqref="C6:D32"/>
    </sheetView>
  </sheetViews>
  <sheetFormatPr defaultRowHeight="15.0" baseColWidth="10" outlineLevelCol="0"/>
  <cols>
    <col min="1" max="1" width="46" hidden="false" outlineLevel="0" customWidth="1"/>
    <col min="2" max="2" width="19.27" hidden="false" outlineLevel="0" customWidth="1"/>
    <col min="3" max="3" width="19.27" hidden="false" outlineLevel="0" customWidth="1"/>
    <col min="4" max="4" width="20.54" hidden="false" outlineLevel="0" customWidth="1"/>
    <col min="5" max="5" width="20.45" hidden="false" outlineLevel="0" customWidth="1"/>
    <col min="6" max="6" width="20.18" hidden="false" outlineLevel="0" customWidth="1"/>
    <col min="7" max="7" width="22.45" hidden="false" outlineLevel="0" customWidth="1"/>
    <col min="8" max="8" width="27.18" hidden="false" outlineLevel="0" customWidth="1"/>
    <col min="9" max="9" width="28.54" hidden="false" outlineLevel="0" customWidth="1"/>
    <col min="10" max="10" width="19.73" hidden="false" outlineLevel="0" customWidth="1"/>
    <col min="11" max="11" width="25.18" hidden="false" outlineLevel="0" customWidth="1"/>
    <col min="21" max="21" width="13.82" hidden="false" outlineLevel="0" customWidth="1"/>
  </cols>
  <sheetData>
    <row r="1" ht="15" customHeight="1">
      <c r="A1" s="184"/>
      <c r="B1" s="184"/>
      <c r="C1" s="184"/>
      <c r="D1" s="184"/>
      <c r="E1" s="184"/>
      <c r="F1" s="184"/>
      <c r="G1" s="184"/>
      <c r="H1" s="184"/>
      <c r="I1" s="184"/>
      <c r="J1" s="184"/>
      <c r="K1" s="184"/>
    </row>
    <row r="2" ht="15" customHeight="1">
      <c r="A2" s="185" t="s">
        <v>112</v>
      </c>
      <c r="B2" s="185"/>
      <c r="C2" s="185"/>
      <c r="D2" s="185" t="s">
        <v>113</v>
      </c>
      <c r="E2" s="185" t="s">
        <v>113</v>
      </c>
      <c r="F2" s="185" t="s">
        <v>113</v>
      </c>
      <c r="G2" s="185" t="s">
        <v>113</v>
      </c>
      <c r="H2" s="185" t="s">
        <v>113</v>
      </c>
      <c r="I2" s="185" t="s">
        <v>113</v>
      </c>
      <c r="J2" s="185" t="s">
        <v>113</v>
      </c>
      <c r="K2" s="185" t="s">
        <v>113</v>
      </c>
    </row>
    <row r="3" ht="15.75" customHeight="1">
      <c r="A3" s="186" t="s">
        <v>114</v>
      </c>
      <c r="B3" s="187"/>
      <c r="C3" s="187"/>
      <c r="D3" s="187"/>
      <c r="E3" s="187"/>
      <c r="F3" s="187"/>
      <c r="G3" s="187"/>
      <c r="H3" s="187"/>
      <c r="I3" s="187"/>
      <c r="J3" s="187"/>
      <c r="K3" s="187"/>
    </row>
    <row r="4" ht="15" customHeight="1">
      <c r="A4" s="188" t="s">
        <v>81</v>
      </c>
      <c r="B4" s="189" t="s">
        <v>115</v>
      </c>
      <c r="C4" s="189" t="s">
        <v>116</v>
      </c>
      <c r="D4" s="190" t="s">
        <v>117</v>
      </c>
      <c r="E4" s="190"/>
      <c r="F4" s="190" t="s">
        <v>118</v>
      </c>
      <c r="G4" s="190"/>
      <c r="H4" s="190" t="s">
        <v>119</v>
      </c>
      <c r="I4" s="190"/>
      <c r="J4" s="191" t="s">
        <v>120</v>
      </c>
      <c r="K4" s="191"/>
    </row>
    <row r="5" ht="15" customHeight="1">
      <c r="A5" s="188"/>
      <c r="B5" s="189"/>
      <c r="C5" s="189"/>
      <c r="D5" s="191"/>
      <c r="E5" s="191"/>
      <c r="F5" s="191"/>
      <c r="G5" s="191"/>
      <c r="H5" s="191"/>
      <c r="I5" s="191"/>
      <c r="J5" s="191"/>
      <c r="K5" s="191"/>
    </row>
    <row r="6" ht="24.75" customHeight="1">
      <c r="A6" s="188"/>
      <c r="B6" s="189"/>
      <c r="C6" s="189"/>
      <c r="D6" s="192" t="s">
        <v>121</v>
      </c>
      <c r="E6" s="192" t="s">
        <v>122</v>
      </c>
      <c r="F6" s="192" t="s">
        <v>121</v>
      </c>
      <c r="G6" s="192" t="s">
        <v>122</v>
      </c>
      <c r="H6" s="192" t="s">
        <v>121</v>
      </c>
      <c r="I6" s="192" t="s">
        <v>122</v>
      </c>
      <c r="J6" s="192" t="s">
        <v>121</v>
      </c>
      <c r="K6" s="192" t="s">
        <v>122</v>
      </c>
    </row>
    <row r="7" ht="15" customHeight="1">
      <c r="A7" s="80" t="s">
        <v>52</v>
      </c>
      <c r="B7" s="193" t="s">
        <v>123</v>
      </c>
      <c r="C7" s="193"/>
      <c r="D7" s="194"/>
      <c r="E7" s="194"/>
      <c r="F7" s="194"/>
      <c r="G7" s="194"/>
      <c r="H7" s="194"/>
      <c r="I7" s="194"/>
      <c r="J7" s="194"/>
      <c r="K7" s="195"/>
    </row>
    <row r="8" ht="15" customHeight="1">
      <c r="A8" s="196" t="s">
        <v>54</v>
      </c>
      <c r="B8" s="184" t="s">
        <v>124</v>
      </c>
      <c r="C8" s="184"/>
      <c r="D8" s="194"/>
      <c r="E8" s="194"/>
      <c r="F8" s="194"/>
      <c r="G8" s="194"/>
      <c r="H8" s="194"/>
      <c r="I8" s="194"/>
      <c r="J8" s="194"/>
      <c r="K8" s="195"/>
    </row>
    <row r="9" ht="15" customHeight="1">
      <c r="A9" s="197" t="s">
        <v>55</v>
      </c>
      <c r="B9" s="184" t="s">
        <v>123</v>
      </c>
      <c r="C9" s="184" t="s">
        <v>123</v>
      </c>
      <c r="D9" s="198"/>
      <c r="E9" s="198"/>
      <c r="F9" s="198"/>
      <c r="G9" s="198"/>
      <c r="H9" s="198"/>
      <c r="I9" s="198"/>
      <c r="J9" s="198"/>
      <c r="K9" s="199"/>
    </row>
    <row r="10" ht="15" customHeight="1">
      <c r="A10" s="196" t="s">
        <v>56</v>
      </c>
      <c r="B10" s="184" t="s">
        <v>123</v>
      </c>
      <c r="C10" s="184"/>
      <c r="D10" s="194"/>
      <c r="E10" s="194"/>
      <c r="F10" s="194"/>
      <c r="G10" s="194"/>
      <c r="H10" s="194"/>
      <c r="I10" s="194"/>
      <c r="J10" s="194"/>
      <c r="K10" s="195"/>
    </row>
    <row r="11" ht="15" customHeight="1">
      <c r="A11" s="196" t="s">
        <v>57</v>
      </c>
      <c r="B11" s="184" t="s">
        <v>124</v>
      </c>
      <c r="C11" s="184"/>
      <c r="D11" s="194"/>
      <c r="E11" s="194"/>
      <c r="F11" s="194"/>
      <c r="G11" s="194"/>
      <c r="H11" s="194"/>
      <c r="I11" s="194"/>
      <c r="J11" s="194"/>
      <c r="K11" s="195"/>
    </row>
    <row r="12" ht="15" customHeight="1">
      <c r="A12" s="196" t="s">
        <v>58</v>
      </c>
      <c r="B12" s="184" t="s">
        <v>125</v>
      </c>
      <c r="C12" s="184"/>
      <c r="D12" s="194"/>
      <c r="E12" s="194"/>
      <c r="F12" s="194"/>
      <c r="G12" s="194"/>
      <c r="H12" s="194"/>
      <c r="I12" s="194"/>
      <c r="J12" s="194"/>
      <c r="K12" s="195"/>
    </row>
    <row r="13" ht="15" customHeight="1">
      <c r="A13" s="200" t="s">
        <v>59</v>
      </c>
      <c r="B13" s="184" t="s">
        <v>123</v>
      </c>
      <c r="C13" s="184"/>
      <c r="D13" s="194"/>
      <c r="E13" s="194"/>
      <c r="F13" s="194"/>
      <c r="G13" s="194"/>
      <c r="H13" s="194"/>
      <c r="I13" s="194"/>
      <c r="J13" s="194"/>
      <c r="K13" s="195"/>
    </row>
    <row r="14" ht="15" customHeight="1">
      <c r="A14" s="196" t="s">
        <v>60</v>
      </c>
      <c r="B14" s="184" t="s">
        <v>124</v>
      </c>
      <c r="C14" s="184"/>
      <c r="D14" s="194"/>
      <c r="E14" s="194"/>
      <c r="F14" s="194"/>
      <c r="G14" s="194"/>
      <c r="H14" s="194"/>
      <c r="I14" s="194"/>
      <c r="J14" s="194"/>
      <c r="K14" s="195"/>
    </row>
    <row r="15" ht="15" customHeight="1">
      <c r="A15" s="196" t="s">
        <v>90</v>
      </c>
      <c r="B15" s="184" t="s">
        <v>124</v>
      </c>
      <c r="C15" s="184"/>
      <c r="D15" s="194"/>
      <c r="E15" s="194"/>
      <c r="F15" s="194"/>
      <c r="G15" s="194"/>
      <c r="H15" s="194"/>
      <c r="I15" s="194"/>
      <c r="J15" s="194"/>
      <c r="K15" s="195"/>
    </row>
    <row r="16" ht="15" customHeight="1">
      <c r="A16" s="201" t="s">
        <v>91</v>
      </c>
      <c r="B16" s="184" t="s">
        <v>123</v>
      </c>
      <c r="C16" s="184"/>
      <c r="D16" s="194"/>
      <c r="E16" s="194"/>
      <c r="F16" s="194"/>
      <c r="G16" s="194"/>
      <c r="H16" s="194"/>
      <c r="I16" s="194"/>
      <c r="J16" s="194"/>
      <c r="K16" s="195"/>
    </row>
    <row r="17" ht="15" customHeight="1">
      <c r="A17" s="201" t="s">
        <v>63</v>
      </c>
      <c r="B17" s="184" t="s">
        <v>124</v>
      </c>
      <c r="C17" s="184"/>
      <c r="D17" s="194"/>
      <c r="E17" s="194"/>
      <c r="F17" s="194"/>
      <c r="G17" s="194"/>
      <c r="H17" s="194"/>
      <c r="I17" s="194"/>
      <c r="J17" s="194"/>
      <c r="K17" s="195"/>
    </row>
    <row r="18" ht="15" customHeight="1">
      <c r="A18" s="201" t="s">
        <v>64</v>
      </c>
      <c r="B18" s="184" t="s">
        <v>123</v>
      </c>
      <c r="C18" s="184"/>
      <c r="D18" s="194"/>
      <c r="E18" s="194"/>
      <c r="F18" s="194"/>
      <c r="G18" s="194"/>
      <c r="H18" s="194"/>
      <c r="I18" s="194"/>
      <c r="J18" s="194"/>
      <c r="K18" s="195"/>
    </row>
    <row r="19" ht="15" customHeight="1">
      <c r="A19" s="196" t="s">
        <v>65</v>
      </c>
      <c r="B19" s="184" t="s">
        <v>123</v>
      </c>
      <c r="C19" s="184"/>
      <c r="D19" s="194"/>
      <c r="E19" s="194"/>
      <c r="F19" s="194"/>
      <c r="G19" s="194"/>
      <c r="H19" s="194"/>
      <c r="I19" s="194"/>
      <c r="J19" s="194"/>
      <c r="K19" s="195"/>
    </row>
    <row r="20" ht="15" customHeight="1">
      <c r="A20" s="196" t="s">
        <v>66</v>
      </c>
      <c r="B20" s="184" t="s">
        <v>123</v>
      </c>
      <c r="C20" s="184"/>
      <c r="D20" s="194"/>
      <c r="E20" s="194"/>
      <c r="F20" s="194"/>
      <c r="G20" s="194"/>
      <c r="H20" s="194"/>
      <c r="I20" s="194"/>
      <c r="J20" s="194"/>
      <c r="K20" s="195"/>
    </row>
    <row r="21" ht="15" customHeight="1">
      <c r="A21" s="202" t="s">
        <v>67</v>
      </c>
      <c r="B21" s="184" t="s">
        <v>123</v>
      </c>
      <c r="C21" s="184"/>
      <c r="D21" s="194"/>
      <c r="E21" s="194"/>
      <c r="F21" s="194"/>
      <c r="G21" s="194"/>
      <c r="H21" s="194"/>
      <c r="I21" s="194"/>
      <c r="J21" s="194"/>
      <c r="K21" s="195"/>
    </row>
    <row r="22" ht="15" customHeight="1">
      <c r="A22" s="88" t="s">
        <v>68</v>
      </c>
      <c r="B22" s="184" t="s">
        <v>124</v>
      </c>
      <c r="C22" s="184"/>
      <c r="D22" s="194"/>
      <c r="E22" s="194"/>
      <c r="F22" s="194"/>
      <c r="G22" s="194"/>
      <c r="H22" s="194"/>
      <c r="I22" s="194"/>
      <c r="J22" s="194"/>
      <c r="K22" s="195"/>
    </row>
    <row r="23" ht="15" customHeight="1">
      <c r="A23" s="196" t="s">
        <v>69</v>
      </c>
      <c r="B23" s="184" t="s">
        <v>123</v>
      </c>
      <c r="C23" s="184"/>
      <c r="D23" s="194"/>
      <c r="E23" s="194"/>
      <c r="F23" s="194"/>
      <c r="G23" s="194"/>
      <c r="H23" s="194"/>
      <c r="I23" s="194"/>
      <c r="J23" s="194"/>
      <c r="K23" s="195"/>
    </row>
    <row r="24" ht="15" customHeight="1">
      <c r="A24" s="196" t="s">
        <v>70</v>
      </c>
      <c r="B24" s="184" t="s">
        <v>123</v>
      </c>
      <c r="C24" s="184"/>
      <c r="D24" s="194"/>
      <c r="E24" s="194"/>
      <c r="F24" s="194"/>
      <c r="G24" s="194"/>
      <c r="H24" s="194"/>
      <c r="I24" s="194"/>
      <c r="J24" s="194"/>
      <c r="K24" s="195"/>
    </row>
    <row r="25" ht="15" customHeight="1">
      <c r="A25" s="196" t="s">
        <v>71</v>
      </c>
      <c r="B25" s="184" t="s">
        <v>124</v>
      </c>
      <c r="C25" s="184"/>
      <c r="D25" s="194"/>
      <c r="E25" s="194"/>
      <c r="F25" s="194"/>
      <c r="G25" s="194"/>
      <c r="H25" s="194"/>
      <c r="I25" s="194"/>
      <c r="J25" s="194"/>
      <c r="K25" s="195"/>
    </row>
    <row r="26" ht="15" customHeight="1">
      <c r="A26" s="196" t="s">
        <v>72</v>
      </c>
      <c r="B26" s="184" t="s">
        <v>124</v>
      </c>
      <c r="C26" s="184"/>
      <c r="D26" s="194"/>
      <c r="E26" s="194"/>
      <c r="F26" s="194"/>
      <c r="G26" s="194"/>
      <c r="H26" s="194"/>
      <c r="I26" s="194"/>
      <c r="J26" s="194"/>
      <c r="K26" s="195"/>
    </row>
    <row r="27" ht="15" customHeight="1">
      <c r="A27" s="201" t="s">
        <v>73</v>
      </c>
      <c r="B27" s="184" t="s">
        <v>124</v>
      </c>
      <c r="C27" s="184"/>
      <c r="D27" s="194"/>
      <c r="E27" s="194"/>
      <c r="F27" s="194"/>
      <c r="G27" s="194"/>
      <c r="H27" s="194"/>
      <c r="I27" s="194"/>
      <c r="J27" s="194"/>
      <c r="K27" s="195"/>
    </row>
    <row r="28" ht="15" customHeight="1">
      <c r="A28" s="196" t="s">
        <v>74</v>
      </c>
      <c r="B28" s="184" t="s">
        <v>123</v>
      </c>
      <c r="C28" s="184"/>
      <c r="D28" s="194"/>
      <c r="E28" s="194"/>
      <c r="F28" s="194"/>
      <c r="G28" s="194"/>
      <c r="H28" s="194"/>
      <c r="I28" s="194"/>
      <c r="J28" s="194"/>
      <c r="K28" s="195"/>
    </row>
    <row r="29" ht="15" customHeight="1">
      <c r="A29" s="201" t="s">
        <v>108</v>
      </c>
      <c r="B29" s="184" t="s">
        <v>126</v>
      </c>
      <c r="C29" s="184"/>
      <c r="D29" s="194"/>
      <c r="E29" s="194"/>
      <c r="F29" s="194"/>
      <c r="G29" s="194"/>
      <c r="H29" s="194"/>
      <c r="I29" s="194"/>
      <c r="J29" s="194"/>
      <c r="K29" s="195"/>
    </row>
    <row r="30" ht="15" customHeight="1">
      <c r="A30" s="201" t="s">
        <v>76</v>
      </c>
      <c r="B30" s="184" t="s">
        <v>124</v>
      </c>
      <c r="C30" s="184"/>
      <c r="D30" s="194"/>
      <c r="E30" s="194"/>
      <c r="F30" s="194"/>
      <c r="G30" s="194"/>
      <c r="H30" s="194"/>
      <c r="I30" s="194"/>
      <c r="J30" s="194"/>
      <c r="K30" s="195"/>
    </row>
    <row r="31" ht="15" customHeight="1">
      <c r="A31" s="112" t="s">
        <v>77</v>
      </c>
      <c r="B31" s="184" t="s">
        <v>124</v>
      </c>
      <c r="C31" s="184"/>
      <c r="D31" s="194"/>
      <c r="E31" s="194"/>
      <c r="F31" s="194"/>
      <c r="G31" s="194"/>
      <c r="H31" s="194"/>
      <c r="I31" s="194"/>
      <c r="J31" s="194"/>
      <c r="K31" s="195"/>
    </row>
    <row r="32" ht="15" customHeight="1">
      <c r="A32" s="112" t="s">
        <v>127</v>
      </c>
      <c r="B32" s="203" t="s">
        <v>124</v>
      </c>
      <c r="C32" s="203"/>
      <c r="D32" s="194"/>
      <c r="E32" s="194"/>
      <c r="F32" s="194"/>
      <c r="G32" s="194"/>
      <c r="H32" s="194"/>
      <c r="I32" s="194"/>
      <c r="J32" s="194"/>
      <c r="K32" s="204"/>
    </row>
    <row r="33" ht="15" customHeight="1">
      <c r="C33" s="184"/>
    </row>
    <row r="34" ht="15" customHeight="1">
      <c r="A34" s="205" t="n">
        <v>2023</v>
      </c>
      <c r="B34" s="206"/>
      <c r="C34" s="206"/>
      <c r="D34" s="206"/>
      <c r="E34" s="206"/>
      <c r="F34" s="206"/>
      <c r="G34" s="207"/>
      <c r="H34" s="207"/>
      <c r="I34" s="207"/>
      <c r="J34" s="207"/>
      <c r="K34" s="207"/>
      <c r="L34" s="208" t="s">
        <v>128</v>
      </c>
      <c r="M34" s="209"/>
      <c r="N34" s="210"/>
      <c r="O34" s="210"/>
      <c r="P34" s="210"/>
      <c r="Q34" s="211" t="s">
        <v>129</v>
      </c>
      <c r="R34" s="211"/>
      <c r="S34" s="211"/>
      <c r="T34" s="211"/>
      <c r="U34" s="211"/>
    </row>
    <row r="35" ht="15" customHeight="1">
      <c r="A35" s="212" t="s">
        <v>81</v>
      </c>
      <c r="B35" s="213" t="s">
        <v>130</v>
      </c>
      <c r="C35" s="213"/>
      <c r="D35" s="213"/>
      <c r="E35" s="213"/>
      <c r="F35" s="213"/>
      <c r="G35" s="214" t="s">
        <v>131</v>
      </c>
      <c r="H35" s="214"/>
      <c r="I35" s="214"/>
      <c r="J35" s="214"/>
      <c r="K35" s="214"/>
      <c r="L35" s="215"/>
      <c r="M35" s="215"/>
      <c r="N35" s="215"/>
      <c r="O35" s="215"/>
      <c r="P35" s="215"/>
      <c r="Q35" s="216"/>
      <c r="R35" s="216"/>
      <c r="S35" s="216"/>
      <c r="T35" s="216"/>
      <c r="U35" s="216"/>
    </row>
    <row r="36" ht="15.75" customHeight="1">
      <c r="A36" s="217" t="s">
        <v>52</v>
      </c>
      <c r="B36" s="218" t="s">
        <v>132</v>
      </c>
      <c r="C36" s="219"/>
      <c r="D36" s="219"/>
      <c r="E36" s="219"/>
      <c r="F36" s="219"/>
      <c r="G36" s="220" t="s">
        <v>133</v>
      </c>
      <c r="H36" s="220"/>
      <c r="I36" s="220"/>
      <c r="J36" s="220"/>
      <c r="K36" s="220"/>
      <c r="L36" s="221" t="s">
        <v>134</v>
      </c>
      <c r="M36" s="221"/>
      <c r="N36" s="221"/>
      <c r="O36" s="221"/>
      <c r="P36" s="221"/>
      <c r="Q36" s="220" t="s">
        <v>135</v>
      </c>
      <c r="R36" s="220"/>
      <c r="S36" s="220"/>
      <c r="T36" s="220"/>
      <c r="U36" s="220"/>
    </row>
    <row r="37" ht="15" customHeight="1">
      <c r="A37" s="222" t="s">
        <v>53</v>
      </c>
      <c r="B37" s="223"/>
      <c r="C37" s="224"/>
      <c r="D37" s="224"/>
      <c r="E37" s="224"/>
      <c r="F37" s="224"/>
      <c r="G37" s="225"/>
      <c r="H37" s="225"/>
      <c r="I37" s="225"/>
      <c r="J37" s="225"/>
      <c r="K37" s="225"/>
      <c r="L37" s="226" t="s">
        <v>136</v>
      </c>
      <c r="M37" s="226"/>
      <c r="N37" s="226"/>
      <c r="O37" s="226"/>
      <c r="P37" s="226"/>
      <c r="Q37" s="225" t="s">
        <v>137</v>
      </c>
      <c r="R37" s="225"/>
      <c r="S37" s="225"/>
      <c r="T37" s="225"/>
      <c r="U37" s="225"/>
    </row>
    <row r="38" ht="15" customHeight="1">
      <c r="A38" s="200" t="s">
        <v>54</v>
      </c>
      <c r="B38" s="223"/>
      <c r="C38" s="224"/>
      <c r="D38" s="224"/>
      <c r="E38" s="224"/>
      <c r="F38" s="224"/>
      <c r="G38" s="225"/>
      <c r="H38" s="225"/>
      <c r="I38" s="225"/>
      <c r="J38" s="225"/>
      <c r="K38" s="225"/>
      <c r="L38" s="227"/>
      <c r="M38" s="227"/>
      <c r="N38" s="227"/>
      <c r="O38" s="227"/>
      <c r="P38" s="227"/>
      <c r="Q38" s="225"/>
      <c r="R38" s="225"/>
      <c r="S38" s="225"/>
      <c r="T38" s="225"/>
      <c r="U38" s="225"/>
    </row>
    <row r="39" ht="33.75" customHeight="1">
      <c r="A39" s="197" t="s">
        <v>55</v>
      </c>
      <c r="B39" s="184"/>
      <c r="C39" s="228"/>
      <c r="D39" s="199"/>
      <c r="E39" s="199"/>
      <c r="F39" s="229"/>
      <c r="G39" s="230" t="s">
        <v>138</v>
      </c>
      <c r="H39" s="230"/>
      <c r="I39" s="230"/>
      <c r="J39" s="230"/>
      <c r="K39" s="230"/>
      <c r="L39" s="231" t="s">
        <v>139</v>
      </c>
      <c r="M39" s="231"/>
      <c r="N39" s="231"/>
      <c r="O39" s="231"/>
      <c r="P39" s="232"/>
      <c r="Q39" s="17" t="s">
        <v>140</v>
      </c>
      <c r="R39" s="17"/>
      <c r="S39" s="17"/>
      <c r="T39" s="17"/>
      <c r="U39" s="17"/>
      <c r="V39" s="184"/>
    </row>
    <row r="40" ht="39" customHeight="1">
      <c r="A40" s="200" t="s">
        <v>56</v>
      </c>
      <c r="B40" s="194"/>
      <c r="C40" s="194"/>
      <c r="D40" s="194"/>
      <c r="E40" s="194"/>
      <c r="F40" s="194"/>
      <c r="G40" s="194" t="s">
        <v>141</v>
      </c>
      <c r="H40" s="194"/>
      <c r="I40" s="194"/>
      <c r="J40" s="194"/>
      <c r="K40" s="194"/>
      <c r="L40" s="226" t="s">
        <v>142</v>
      </c>
      <c r="M40" s="226"/>
      <c r="N40" s="226"/>
      <c r="O40" s="226"/>
      <c r="P40" s="226"/>
      <c r="Q40" s="225" t="s">
        <v>143</v>
      </c>
      <c r="R40" s="225"/>
      <c r="S40" s="225"/>
      <c r="T40" s="225"/>
      <c r="U40" s="225"/>
    </row>
    <row r="41" ht="15" customHeight="1">
      <c r="A41" s="200" t="s">
        <v>57</v>
      </c>
      <c r="B41" s="223"/>
      <c r="C41" s="233"/>
      <c r="D41" s="233"/>
      <c r="E41" s="233"/>
      <c r="F41" s="224"/>
      <c r="G41" s="225"/>
      <c r="H41" s="225"/>
      <c r="I41" s="225"/>
      <c r="J41" s="225"/>
      <c r="K41" s="225"/>
      <c r="L41" s="226"/>
      <c r="M41" s="226"/>
      <c r="N41" s="226"/>
      <c r="O41" s="226"/>
      <c r="P41" s="226"/>
      <c r="Q41" s="225"/>
      <c r="R41" s="225"/>
      <c r="S41" s="225"/>
      <c r="T41" s="225"/>
      <c r="U41" s="225"/>
    </row>
    <row r="42" ht="28.5" customHeight="1">
      <c r="A42" s="200" t="s">
        <v>59</v>
      </c>
      <c r="B42" s="234"/>
      <c r="C42" s="234"/>
      <c r="D42" s="194"/>
      <c r="E42" s="194"/>
      <c r="F42" s="195"/>
      <c r="G42" s="235" t="s">
        <v>144</v>
      </c>
      <c r="H42" s="235"/>
      <c r="I42" s="235"/>
      <c r="J42" s="235"/>
      <c r="K42" s="235"/>
      <c r="L42" s="231"/>
      <c r="M42" s="231"/>
      <c r="N42" s="231"/>
      <c r="O42" s="231"/>
      <c r="P42" s="231"/>
      <c r="Q42" s="22" t="s">
        <v>145</v>
      </c>
      <c r="R42" s="22"/>
      <c r="S42" s="22"/>
      <c r="T42" s="22"/>
      <c r="U42" s="22"/>
    </row>
    <row r="43" ht="33.75" customHeight="1">
      <c r="A43" s="200" t="s">
        <v>58</v>
      </c>
      <c r="B43" s="194"/>
      <c r="C43" s="194"/>
      <c r="D43" s="194"/>
      <c r="E43" s="194"/>
      <c r="F43" s="194"/>
      <c r="G43" s="236"/>
      <c r="H43" s="236"/>
      <c r="I43" s="236"/>
      <c r="J43" s="236"/>
      <c r="K43" s="236"/>
      <c r="L43" s="226" t="s">
        <v>146</v>
      </c>
      <c r="M43" s="226"/>
      <c r="N43" s="226"/>
      <c r="O43" s="226"/>
      <c r="P43" s="226"/>
      <c r="Q43" s="237" t="s">
        <v>147</v>
      </c>
      <c r="R43" s="237"/>
      <c r="S43" s="237"/>
      <c r="T43" s="237"/>
      <c r="U43" s="237"/>
    </row>
    <row r="44" ht="15" customHeight="1">
      <c r="A44" s="200" t="s">
        <v>60</v>
      </c>
      <c r="B44" s="238"/>
      <c r="C44" s="194"/>
      <c r="D44" s="194"/>
      <c r="E44" s="194"/>
      <c r="F44" s="194"/>
      <c r="G44" s="237"/>
      <c r="H44" s="237"/>
      <c r="I44" s="237"/>
      <c r="J44" s="237"/>
      <c r="K44" s="237"/>
      <c r="L44" s="227"/>
      <c r="M44" s="227"/>
      <c r="N44" s="227"/>
      <c r="O44" s="227"/>
      <c r="P44" s="227"/>
      <c r="Q44" s="225"/>
      <c r="R44" s="225"/>
      <c r="S44" s="225"/>
      <c r="T44" s="225"/>
      <c r="U44" s="225"/>
      <c r="W44" s="236"/>
    </row>
    <row r="45" ht="15" customHeight="1">
      <c r="A45" s="200" t="s">
        <v>61</v>
      </c>
      <c r="B45" s="223"/>
      <c r="C45" s="233"/>
      <c r="D45" s="233"/>
      <c r="E45" s="233"/>
      <c r="F45" s="224"/>
      <c r="G45" s="225"/>
      <c r="H45" s="225"/>
      <c r="I45" s="225"/>
      <c r="J45" s="225"/>
      <c r="K45" s="225"/>
      <c r="L45" s="226"/>
      <c r="M45" s="226"/>
      <c r="N45" s="226"/>
      <c r="O45" s="226"/>
      <c r="P45" s="226"/>
      <c r="Q45" s="225"/>
      <c r="R45" s="225"/>
      <c r="S45" s="225"/>
      <c r="T45" s="225"/>
      <c r="U45" s="225"/>
    </row>
    <row r="46" ht="72" customHeight="1">
      <c r="A46" s="239" t="s">
        <v>91</v>
      </c>
      <c r="B46" s="223"/>
      <c r="C46" s="233"/>
      <c r="D46" s="233"/>
      <c r="E46" s="233"/>
      <c r="F46" s="224"/>
      <c r="G46" s="225"/>
      <c r="H46" s="240" t="s">
        <v>148</v>
      </c>
      <c r="I46" s="240" t="s">
        <v>149</v>
      </c>
      <c r="J46" s="240" t="s">
        <v>150</v>
      </c>
      <c r="K46" s="225"/>
      <c r="L46" s="226" t="s">
        <v>151</v>
      </c>
      <c r="M46" s="226"/>
      <c r="N46" s="226"/>
      <c r="O46" s="226"/>
      <c r="P46" s="226"/>
      <c r="Q46" s="225" t="s">
        <v>152</v>
      </c>
      <c r="R46" s="225"/>
      <c r="S46" s="225"/>
      <c r="T46" s="225"/>
      <c r="U46" s="225"/>
    </row>
    <row r="47" ht="15" customHeight="1">
      <c r="A47" s="239" t="s">
        <v>63</v>
      </c>
      <c r="B47" s="241"/>
      <c r="C47" s="242"/>
      <c r="D47" s="242"/>
      <c r="E47" s="242"/>
      <c r="F47" s="91"/>
      <c r="G47" s="237"/>
      <c r="H47" s="237"/>
      <c r="I47" s="237"/>
      <c r="J47" s="237"/>
      <c r="K47" s="237"/>
      <c r="L47" s="227"/>
      <c r="M47" s="227"/>
      <c r="N47" s="227"/>
      <c r="O47" s="227"/>
      <c r="P47" s="227"/>
      <c r="Q47" s="237"/>
      <c r="R47" s="237"/>
      <c r="S47" s="237"/>
      <c r="T47" s="237"/>
      <c r="U47" s="237"/>
    </row>
    <row r="48" ht="15" customHeight="1">
      <c r="A48" s="239" t="s">
        <v>153</v>
      </c>
      <c r="B48" s="242" t="s">
        <v>154</v>
      </c>
      <c r="C48" s="91"/>
      <c r="D48" s="91"/>
      <c r="E48" s="91"/>
      <c r="F48" s="91"/>
      <c r="G48" s="237"/>
      <c r="H48" s="237"/>
      <c r="I48" s="237"/>
      <c r="J48" s="237"/>
      <c r="K48" s="237"/>
      <c r="L48" s="227"/>
      <c r="M48" s="243"/>
      <c r="N48" s="243"/>
      <c r="O48" s="243"/>
      <c r="P48" s="243"/>
      <c r="Q48" s="244"/>
      <c r="R48" s="245" t="s">
        <v>155</v>
      </c>
      <c r="S48" s="245"/>
      <c r="T48" s="245"/>
      <c r="U48" s="237"/>
      <c r="V48" s="246"/>
    </row>
    <row r="49" ht="39" customHeight="1">
      <c r="A49" s="200" t="s">
        <v>65</v>
      </c>
      <c r="B49" s="233"/>
      <c r="C49" s="224"/>
      <c r="D49" s="224"/>
      <c r="E49" s="224"/>
      <c r="F49" s="224"/>
      <c r="G49" s="225" t="s">
        <v>156</v>
      </c>
      <c r="H49" s="225"/>
      <c r="I49" s="225"/>
      <c r="J49" s="225"/>
      <c r="K49" s="225"/>
      <c r="L49" s="226" t="s">
        <v>157</v>
      </c>
      <c r="M49" s="226"/>
      <c r="N49" s="226"/>
      <c r="O49" s="226"/>
      <c r="P49" s="226"/>
      <c r="Q49" s="225" t="s">
        <v>158</v>
      </c>
      <c r="R49" s="225"/>
      <c r="S49" s="225"/>
      <c r="T49" s="225"/>
      <c r="U49" s="225"/>
    </row>
    <row r="50" ht="30.75" customHeight="1">
      <c r="A50" s="200" t="s">
        <v>66</v>
      </c>
      <c r="B50" s="247"/>
      <c r="C50" s="248"/>
      <c r="D50" s="248"/>
      <c r="E50" s="248"/>
      <c r="F50" s="248"/>
      <c r="G50" s="225" t="s">
        <v>159</v>
      </c>
      <c r="H50" s="225"/>
      <c r="I50" s="225"/>
      <c r="J50" s="225"/>
      <c r="K50" s="225"/>
      <c r="L50" s="249" t="s">
        <v>160</v>
      </c>
      <c r="M50" s="249"/>
      <c r="N50" s="249"/>
      <c r="O50" s="249"/>
      <c r="P50" s="249"/>
      <c r="Q50" s="225" t="s">
        <v>161</v>
      </c>
      <c r="R50" s="225"/>
      <c r="S50" s="225"/>
      <c r="T50" s="225"/>
      <c r="U50" s="225"/>
    </row>
    <row r="51" ht="30.75" customHeight="1">
      <c r="A51" s="99" t="s">
        <v>67</v>
      </c>
      <c r="B51" s="250" t="s">
        <v>162</v>
      </c>
      <c r="C51" s="251" t="s">
        <v>163</v>
      </c>
      <c r="D51" s="251"/>
      <c r="E51" s="251"/>
      <c r="F51" s="251"/>
      <c r="G51" s="252" t="s">
        <v>164</v>
      </c>
      <c r="H51" s="252"/>
      <c r="I51" s="252"/>
      <c r="J51" s="252"/>
      <c r="K51" s="252"/>
      <c r="L51" s="253" t="s">
        <v>165</v>
      </c>
      <c r="M51" s="253"/>
      <c r="N51" s="253"/>
      <c r="O51" s="253"/>
      <c r="P51" s="253"/>
      <c r="Q51" s="225" t="s">
        <v>166</v>
      </c>
      <c r="R51" s="225"/>
      <c r="S51" s="225"/>
      <c r="T51" s="225"/>
      <c r="U51" s="225"/>
    </row>
    <row r="52" ht="15" customHeight="1">
      <c r="A52" s="99" t="s">
        <v>68</v>
      </c>
      <c r="B52" s="254"/>
      <c r="C52" s="255"/>
      <c r="D52" s="255"/>
      <c r="E52" s="255"/>
      <c r="F52" s="255"/>
      <c r="G52" s="184"/>
      <c r="H52" s="255"/>
      <c r="I52" s="255"/>
      <c r="J52" s="255"/>
      <c r="K52" s="255"/>
      <c r="L52" s="231"/>
      <c r="M52" s="232"/>
      <c r="N52" s="232"/>
      <c r="O52" s="232"/>
      <c r="P52" s="232"/>
      <c r="Q52" s="17"/>
      <c r="R52" s="17"/>
      <c r="S52" s="17"/>
      <c r="T52" s="17"/>
      <c r="U52" s="17"/>
    </row>
    <row r="53" ht="15" customHeight="1">
      <c r="A53" s="200" t="s">
        <v>69</v>
      </c>
      <c r="B53" s="184" t="s">
        <v>167</v>
      </c>
      <c r="C53" t="s">
        <v>168</v>
      </c>
      <c r="F53" s="184"/>
      <c r="G53" s="256" t="s">
        <v>169</v>
      </c>
      <c r="H53" s="256"/>
      <c r="I53" s="256"/>
      <c r="J53" s="256"/>
      <c r="K53" s="256"/>
      <c r="L53" s="231" t="s">
        <v>170</v>
      </c>
      <c r="M53" s="232"/>
      <c r="N53" s="232"/>
      <c r="O53" s="232"/>
      <c r="P53" s="232"/>
      <c r="Q53" s="17" t="s">
        <v>171</v>
      </c>
      <c r="R53" s="17"/>
      <c r="S53" s="17"/>
      <c r="T53" s="17"/>
      <c r="U53" s="17"/>
    </row>
    <row r="54" ht="43.5" customHeight="1">
      <c r="A54" s="200" t="s">
        <v>70</v>
      </c>
      <c r="B54" s="254" t="s">
        <v>172</v>
      </c>
      <c r="C54" s="255"/>
      <c r="D54" s="255"/>
      <c r="E54" s="255"/>
      <c r="F54" s="255"/>
      <c r="G54" s="184"/>
      <c r="H54" s="255"/>
      <c r="I54" s="257" t="s">
        <v>173</v>
      </c>
      <c r="J54" s="255"/>
      <c r="K54" s="255"/>
      <c r="L54" s="231" t="s">
        <v>174</v>
      </c>
      <c r="M54" s="232"/>
      <c r="N54" s="232"/>
      <c r="O54" s="232"/>
      <c r="P54" s="232"/>
      <c r="Q54" s="17" t="s">
        <v>175</v>
      </c>
      <c r="R54" s="17"/>
      <c r="S54" s="17"/>
      <c r="T54" s="17"/>
      <c r="U54" s="17"/>
    </row>
    <row r="55" ht="15" customHeight="1">
      <c r="A55" s="200" t="s">
        <v>71</v>
      </c>
      <c r="B55" s="254"/>
      <c r="C55" s="255"/>
      <c r="D55" s="255"/>
      <c r="E55" s="255"/>
      <c r="F55" s="255"/>
      <c r="G55" s="184"/>
      <c r="H55" s="255"/>
      <c r="I55" s="255"/>
      <c r="J55" s="255"/>
      <c r="K55" s="255"/>
      <c r="L55" s="231"/>
      <c r="M55" s="232"/>
      <c r="N55" s="232"/>
      <c r="O55" s="232"/>
      <c r="P55" s="232"/>
      <c r="Q55" s="17"/>
      <c r="R55" s="17"/>
      <c r="S55" s="17"/>
      <c r="T55" s="17"/>
      <c r="U55" s="17"/>
    </row>
    <row r="56" ht="15" customHeight="1">
      <c r="A56" s="200" t="s">
        <v>72</v>
      </c>
      <c r="B56" s="254"/>
      <c r="C56" s="255"/>
      <c r="D56" s="255"/>
      <c r="E56" s="255"/>
      <c r="F56" s="255"/>
      <c r="G56" s="184"/>
      <c r="H56" s="255"/>
      <c r="I56" s="255"/>
      <c r="J56" s="255"/>
      <c r="K56" s="255"/>
      <c r="L56" s="231"/>
      <c r="M56" s="232"/>
      <c r="N56" s="232"/>
      <c r="O56" s="232"/>
      <c r="P56" s="232"/>
      <c r="Q56" s="17"/>
      <c r="R56" s="17"/>
      <c r="S56" s="17"/>
      <c r="T56" s="17"/>
      <c r="U56" s="17"/>
    </row>
    <row r="57" ht="15" customHeight="1">
      <c r="A57" s="239" t="s">
        <v>73</v>
      </c>
      <c r="B57" s="254"/>
      <c r="C57" s="255" t="s">
        <v>176</v>
      </c>
      <c r="D57" s="255"/>
      <c r="E57" s="255"/>
      <c r="F57" s="255"/>
      <c r="G57" s="184"/>
      <c r="H57" s="255"/>
      <c r="I57" s="255"/>
      <c r="J57" s="255"/>
      <c r="K57" s="255"/>
      <c r="L57" s="231"/>
      <c r="M57" s="232"/>
      <c r="N57" s="232"/>
      <c r="O57" s="232"/>
      <c r="P57" s="232"/>
      <c r="Q57" s="17"/>
      <c r="R57" s="17"/>
      <c r="S57" s="17" t="s">
        <v>177</v>
      </c>
      <c r="T57" s="17"/>
      <c r="U57" s="17"/>
    </row>
    <row r="58" ht="31.5" customHeight="1">
      <c r="A58" s="200" t="s">
        <v>74</v>
      </c>
      <c r="B58" s="254"/>
      <c r="C58" s="255"/>
      <c r="D58" s="255"/>
      <c r="E58" s="255"/>
      <c r="F58" s="255"/>
      <c r="G58" s="17" t="s">
        <v>178</v>
      </c>
      <c r="H58" s="17"/>
      <c r="I58" s="17"/>
      <c r="J58" s="17"/>
      <c r="K58" s="17"/>
      <c r="L58" s="258" t="s">
        <v>179</v>
      </c>
      <c r="M58" s="258"/>
      <c r="N58" s="258"/>
      <c r="O58" s="258"/>
      <c r="P58" s="258"/>
      <c r="Q58" s="17" t="s">
        <v>180</v>
      </c>
      <c r="R58" s="17"/>
      <c r="S58" s="17"/>
      <c r="T58" s="17"/>
      <c r="U58" s="17"/>
    </row>
    <row r="59" ht="27" customHeight="1">
      <c r="A59" s="201" t="s">
        <v>108</v>
      </c>
      <c r="B59" s="254"/>
      <c r="C59" s="255"/>
      <c r="D59" s="255"/>
      <c r="E59" s="255"/>
      <c r="F59" s="255"/>
      <c r="G59" s="184"/>
      <c r="H59" s="255" t="s">
        <v>181</v>
      </c>
      <c r="I59" s="255"/>
      <c r="J59" s="255"/>
      <c r="K59" s="255"/>
      <c r="L59" s="231"/>
      <c r="M59" s="232"/>
      <c r="N59" s="232"/>
      <c r="O59" s="232"/>
      <c r="P59" s="232"/>
      <c r="Q59" s="17" t="s">
        <v>182</v>
      </c>
      <c r="R59" s="17"/>
      <c r="S59" s="17"/>
      <c r="T59" s="17"/>
      <c r="U59" s="17"/>
    </row>
    <row r="60" ht="15" customHeight="1">
      <c r="A60" s="259" t="s">
        <v>76</v>
      </c>
      <c r="B60" s="254"/>
      <c r="C60" s="255"/>
      <c r="D60" s="255"/>
      <c r="E60" s="255"/>
      <c r="F60" s="255"/>
      <c r="G60" s="184"/>
      <c r="H60" s="255"/>
      <c r="I60" s="255"/>
      <c r="J60" s="255"/>
      <c r="K60" s="255"/>
      <c r="L60" s="231"/>
      <c r="M60" s="232"/>
      <c r="N60" s="232"/>
      <c r="O60" s="232"/>
      <c r="P60" s="232"/>
      <c r="Q60" s="17"/>
      <c r="R60" s="17"/>
      <c r="S60" s="17"/>
      <c r="T60" s="17"/>
      <c r="U60" s="17"/>
    </row>
    <row r="61" ht="15" customHeight="1">
      <c r="A61" s="260" t="s">
        <v>77</v>
      </c>
      <c r="B61" s="184"/>
      <c r="G61" s="261"/>
      <c r="L61" s="262"/>
      <c r="M61" s="231"/>
      <c r="N61" s="231"/>
      <c r="O61" s="231"/>
      <c r="P61" s="231"/>
      <c r="Q61" s="17"/>
      <c r="R61" s="17"/>
      <c r="S61" s="17"/>
      <c r="T61" s="17"/>
      <c r="U61" s="17"/>
    </row>
    <row r="62" ht="15" customHeight="1">
      <c r="A62" s="263" t="s">
        <v>78</v>
      </c>
      <c r="B62" s="264"/>
      <c r="C62" s="265"/>
      <c r="D62" s="265"/>
      <c r="E62" s="265"/>
      <c r="F62" s="265"/>
      <c r="G62" s="266"/>
      <c r="H62" s="266"/>
      <c r="I62" s="266"/>
      <c r="J62" s="266"/>
      <c r="K62" s="266"/>
      <c r="L62" s="267"/>
      <c r="M62" s="267"/>
      <c r="N62" s="267"/>
      <c r="O62" s="267"/>
      <c r="P62" s="267"/>
      <c r="Q62" s="268"/>
      <c r="R62" s="268"/>
      <c r="S62" s="268"/>
      <c r="T62" s="268"/>
      <c r="U62" s="268"/>
    </row>
    <row r="63" ht="15" customHeight="1">
      <c r="A63" s="269"/>
    </row>
  </sheetData>
  <mergeCells count="71">
    <mergeCell ref="A4:A6"/>
    <mergeCell ref="B4:B6"/>
    <mergeCell ref="C4:C6"/>
    <mergeCell ref="D4:E4"/>
    <mergeCell ref="F4:G4"/>
    <mergeCell ref="H4:I4"/>
    <mergeCell ref="F5:G5"/>
    <mergeCell ref="H5:I5"/>
    <mergeCell ref="J5:K5"/>
    <mergeCell ref="B34:F34"/>
    <mergeCell ref="G34:K34"/>
    <mergeCell ref="Q34:U34"/>
    <mergeCell ref="B35:F35"/>
    <mergeCell ref="L35:P35"/>
    <mergeCell ref="Q35:U35"/>
    <mergeCell ref="G36:K36"/>
    <mergeCell ref="L36:P36"/>
    <mergeCell ref="Q36:U36"/>
    <mergeCell ref="G37:K37"/>
    <mergeCell ref="L37:P37"/>
    <mergeCell ref="Q37:U37"/>
    <mergeCell ref="G38:K38"/>
    <mergeCell ref="L38:P38"/>
    <mergeCell ref="Q38:U38"/>
    <mergeCell ref="G39:K39"/>
    <mergeCell ref="Q39:U39"/>
    <mergeCell ref="L40:P40"/>
    <mergeCell ref="Q40:U40"/>
    <mergeCell ref="G41:K41"/>
    <mergeCell ref="L41:P41"/>
    <mergeCell ref="Q41:U41"/>
    <mergeCell ref="G42:K42"/>
    <mergeCell ref="Q42:U42"/>
    <mergeCell ref="G43:K43"/>
    <mergeCell ref="L43:P43"/>
    <mergeCell ref="Q43:U43"/>
    <mergeCell ref="G44:K44"/>
    <mergeCell ref="L44:P44"/>
    <mergeCell ref="Q44:U44"/>
    <mergeCell ref="G45:K45"/>
    <mergeCell ref="L45:P45"/>
    <mergeCell ref="Q45:U45"/>
    <mergeCell ref="L46:P46"/>
    <mergeCell ref="Q46:U46"/>
    <mergeCell ref="G47:K47"/>
    <mergeCell ref="L47:P47"/>
    <mergeCell ref="Q47:U47"/>
    <mergeCell ref="G49:K49"/>
    <mergeCell ref="L49:P49"/>
    <mergeCell ref="Q49:U49"/>
    <mergeCell ref="G50:K50"/>
    <mergeCell ref="L50:P50"/>
    <mergeCell ref="Q50:U50"/>
    <mergeCell ref="G51:K51"/>
    <mergeCell ref="L51:P51"/>
    <mergeCell ref="Q51:U51"/>
    <mergeCell ref="Q52:U52"/>
    <mergeCell ref="G53:K53"/>
    <mergeCell ref="Q53:U53"/>
    <mergeCell ref="Q54:U54"/>
    <mergeCell ref="Q55:U55"/>
    <mergeCell ref="Q56:U56"/>
    <mergeCell ref="Q57:U57"/>
    <mergeCell ref="G58:K58"/>
    <mergeCell ref="L58:P58"/>
    <mergeCell ref="Q58:U58"/>
    <mergeCell ref="Q59:U59"/>
    <mergeCell ref="Q60:U60"/>
    <mergeCell ref="Q61:U61"/>
    <mergeCell ref="L62:P62"/>
    <mergeCell ref="Q62:U62"/>
  </mergeCells>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OddEven="0" differentFirst="0" scaleWithDoc="0" alignWithMargins="0">
    <oddHeader>&amp;L&amp;C&amp;R</oddHeader>
    <oddFooter>&amp;L&amp;C&amp;R</oddFooter>
  </headerFooter>
  <legacyDrawing r:id="rIdvml"/>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filterMode="false">
    <pageSetUpPr fitToPage="false"/>
  </sheetPr>
  <dimension ref="A1"/>
  <sheetViews>
    <sheetView showFormulas="false" showGridLines="true" showRowColHeaders="true" showZeros="true" rightToLeft="false" tabSelected="false" showOutlineSymbols="true" defaultGridColor="true" view="normal" topLeftCell="A33" colorId="64" zoomScale="100" zoomScaleNormal="100" zoomScalePageLayoutView="100" workbookViewId="0">
      <selection pane="topLeft" activeCell="O41" activeCellId="1" sqref="C6:D32 O41"/>
    </sheetView>
  </sheetViews>
  <sheetFormatPr defaultRowHeight="15.0" baseColWidth="10" outlineLevelCol="0"/>
  <cols>
    <col min="2" max="2" width="46.18" hidden="false" outlineLevel="0" customWidth="1"/>
    <col min="3" max="3" width="13.27" hidden="false" outlineLevel="0" customWidth="1"/>
  </cols>
  <sheetData>
    <row r="3" ht="15" customHeight="1">
      <c r="B3" s="191" t="s">
        <v>183</v>
      </c>
    </row>
    <row r="4" ht="15" customHeight="1">
      <c r="B4" s="270" t="s">
        <v>184</v>
      </c>
      <c r="C4" s="271" t="n">
        <v>15.4422718808194</v>
      </c>
    </row>
    <row r="5" ht="15" customHeight="1">
      <c r="B5" s="270" t="s">
        <v>185</v>
      </c>
      <c r="C5" s="271" t="n">
        <v>11.0369553226696</v>
      </c>
    </row>
    <row r="6" ht="15" customHeight="1">
      <c r="B6" s="270" t="s">
        <v>186</v>
      </c>
      <c r="C6" s="271" t="n">
        <v>10.8717504332756</v>
      </c>
    </row>
    <row r="7" ht="15" customHeight="1">
      <c r="B7" s="270" t="s">
        <v>187</v>
      </c>
      <c r="C7" s="271" t="n">
        <v>10.1305732484076</v>
      </c>
    </row>
    <row r="8" ht="15" customHeight="1">
      <c r="B8" s="270" t="s">
        <v>188</v>
      </c>
      <c r="C8" s="271" t="n">
        <v>8.76100489777364</v>
      </c>
    </row>
    <row r="9" ht="15" customHeight="1">
      <c r="B9" s="270" t="s">
        <v>189</v>
      </c>
      <c r="C9" s="271" t="n">
        <v>7.9320987654321</v>
      </c>
    </row>
    <row r="10" ht="15" customHeight="1">
      <c r="B10" s="270" t="s">
        <v>190</v>
      </c>
      <c r="C10" s="271" t="n">
        <v>4.35889070146819</v>
      </c>
    </row>
    <row r="11" ht="15" customHeight="1">
      <c r="B11" s="270" t="s">
        <v>71</v>
      </c>
      <c r="C11" s="271" t="n">
        <v>3.76594387755102</v>
      </c>
    </row>
    <row r="12" ht="15" customHeight="1">
      <c r="B12" s="270" t="s">
        <v>191</v>
      </c>
      <c r="C12" s="271" t="n">
        <v>3.41430332922318</v>
      </c>
    </row>
    <row r="13" ht="15" customHeight="1">
      <c r="B13" s="270" t="s">
        <v>192</v>
      </c>
      <c r="C13" s="271" t="n">
        <v>3.3354735152488</v>
      </c>
    </row>
    <row r="14" ht="15" customHeight="1">
      <c r="B14" s="270" t="s">
        <v>63</v>
      </c>
      <c r="C14" s="271" t="n">
        <v>3.2638036809816</v>
      </c>
    </row>
    <row r="15" ht="15" customHeight="1">
      <c r="B15" s="270" t="s">
        <v>193</v>
      </c>
      <c r="C15" s="271" t="n">
        <v>2.88309790550414</v>
      </c>
    </row>
    <row r="16" ht="15" customHeight="1">
      <c r="B16" s="270" t="s">
        <v>194</v>
      </c>
      <c r="C16" s="271" t="n">
        <v>2.15585203153426</v>
      </c>
    </row>
    <row r="17" ht="15" customHeight="1">
      <c r="B17" s="270" t="s">
        <v>195</v>
      </c>
      <c r="C17" s="271" t="n">
        <v>1.94117647058824</v>
      </c>
    </row>
    <row r="18" ht="15" customHeight="1">
      <c r="B18" s="270" t="s">
        <v>196</v>
      </c>
      <c r="C18" s="271" t="n">
        <v>1.84471322668748</v>
      </c>
    </row>
    <row r="19" ht="15" customHeight="1">
      <c r="B19" s="270" t="s">
        <v>54</v>
      </c>
      <c r="C19" s="271" t="n">
        <v>1.84001444564825</v>
      </c>
    </row>
    <row r="20" ht="15" customHeight="1">
      <c r="B20" s="270" t="s">
        <v>197</v>
      </c>
      <c r="C20" s="271" t="n">
        <v>1.74486803519062</v>
      </c>
    </row>
    <row r="21" ht="15" customHeight="1">
      <c r="B21" s="270" t="s">
        <v>198</v>
      </c>
      <c r="C21" s="271" t="n">
        <v>1.60335195530726</v>
      </c>
    </row>
    <row r="22" ht="15" customHeight="1">
      <c r="B22" s="184" t="s">
        <v>199</v>
      </c>
      <c r="C22" s="271" t="n">
        <v>1.55227572559367</v>
      </c>
    </row>
    <row r="23" ht="15" customHeight="1">
      <c r="B23" s="272" t="s">
        <v>200</v>
      </c>
      <c r="C23" s="271" t="n">
        <v>1.54010952060717</v>
      </c>
    </row>
    <row r="24" ht="15" customHeight="1">
      <c r="B24" s="270" t="s">
        <v>201</v>
      </c>
      <c r="C24" s="271" t="n">
        <v>1.26290145002225</v>
      </c>
    </row>
    <row r="25" ht="15" customHeight="1">
      <c r="B25" s="270" t="s">
        <v>202</v>
      </c>
      <c r="C25" s="271" t="n">
        <v>1.23532543591109</v>
      </c>
    </row>
    <row r="26" ht="15" customHeight="1">
      <c r="B26" s="270" t="s">
        <v>62</v>
      </c>
      <c r="C26" s="271" t="n">
        <v>1.11616120330254</v>
      </c>
    </row>
    <row r="27" ht="15" customHeight="1">
      <c r="B27" s="270" t="s">
        <v>203</v>
      </c>
      <c r="C27" s="271" t="n">
        <v>0.982789502375205</v>
      </c>
    </row>
    <row r="28" ht="15" customHeight="1">
      <c r="B28" s="184" t="s">
        <v>204</v>
      </c>
      <c r="C28" s="271" t="n">
        <v>0.893048128342246</v>
      </c>
    </row>
    <row r="29" ht="15" customHeight="1">
      <c r="B29" s="270" t="s">
        <v>205</v>
      </c>
      <c r="C29" s="271" t="n">
        <v>0.783961010190518</v>
      </c>
    </row>
    <row r="32" ht="15" customHeight="1">
      <c r="B32" t="s">
        <v>206</v>
      </c>
    </row>
    <row r="33" ht="15" customHeight="1">
      <c r="B33" s="273" t="s">
        <v>184</v>
      </c>
      <c r="C33" s="274" t="n">
        <v>0.940682100612142</v>
      </c>
    </row>
    <row r="34" ht="15" customHeight="1">
      <c r="B34" s="273" t="s">
        <v>185</v>
      </c>
      <c r="C34" s="274" t="n">
        <v>0.915410815098213</v>
      </c>
    </row>
    <row r="35" ht="15" customHeight="1">
      <c r="B35" s="273" t="s">
        <v>186</v>
      </c>
      <c r="C35" s="274" t="n">
        <v>0.911948725774454</v>
      </c>
    </row>
    <row r="36" ht="15" customHeight="1">
      <c r="B36" s="273" t="s">
        <v>207</v>
      </c>
      <c r="C36" s="274" t="n">
        <v>0.84621510829308</v>
      </c>
    </row>
    <row r="37" ht="15" customHeight="1">
      <c r="B37" s="273" t="s">
        <v>208</v>
      </c>
      <c r="C37" s="274" t="n">
        <v>0.843829678735339</v>
      </c>
    </row>
    <row r="38" ht="15" customHeight="1">
      <c r="B38" s="273" t="s">
        <v>189</v>
      </c>
      <c r="C38" s="274" t="n">
        <v>0.796278348517155</v>
      </c>
    </row>
    <row r="39" ht="15" customHeight="1">
      <c r="B39" s="273" t="s">
        <v>71</v>
      </c>
      <c r="C39" s="274" t="n">
        <v>0.745949449125081</v>
      </c>
    </row>
    <row r="40" ht="15" customHeight="1">
      <c r="B40" s="273" t="s">
        <v>192</v>
      </c>
      <c r="C40" s="274" t="n">
        <v>0.711707542804257</v>
      </c>
    </row>
    <row r="41" ht="15" customHeight="1">
      <c r="B41" s="273" t="s">
        <v>191</v>
      </c>
      <c r="C41" s="274" t="n">
        <v>0.707114481762369</v>
      </c>
    </row>
    <row r="42" ht="15" customHeight="1">
      <c r="B42" s="273" t="s">
        <v>63</v>
      </c>
      <c r="C42" s="274" t="n">
        <v>0.69518466573165</v>
      </c>
    </row>
    <row r="43" ht="15" customHeight="1">
      <c r="B43" s="275" t="s">
        <v>209</v>
      </c>
      <c r="C43" s="274" t="n">
        <v>0.684751176140533</v>
      </c>
    </row>
    <row r="44" ht="15" customHeight="1">
      <c r="B44" s="273" t="s">
        <v>193</v>
      </c>
      <c r="C44" s="274" t="n">
        <v>0.653150870079405</v>
      </c>
    </row>
    <row r="45" ht="15" customHeight="1">
      <c r="B45" s="273" t="s">
        <v>203</v>
      </c>
      <c r="C45" s="274" t="n">
        <v>0.576734279918864</v>
      </c>
    </row>
    <row r="46" ht="15" customHeight="1">
      <c r="B46" s="273" t="s">
        <v>210</v>
      </c>
      <c r="C46" s="274" t="n">
        <v>0.57375</v>
      </c>
    </row>
    <row r="47" ht="15" customHeight="1">
      <c r="B47" s="276" t="s">
        <v>200</v>
      </c>
      <c r="C47" s="274" t="n">
        <v>0.521583408927398</v>
      </c>
    </row>
    <row r="48" ht="15" customHeight="1">
      <c r="B48" s="273" t="s">
        <v>195</v>
      </c>
      <c r="C48" s="274" t="n">
        <v>0.484848484848485</v>
      </c>
    </row>
    <row r="49" ht="15" customHeight="1">
      <c r="B49" s="273" t="s">
        <v>196</v>
      </c>
      <c r="C49" s="274" t="n">
        <v>0.470016542597188</v>
      </c>
    </row>
    <row r="50" ht="15" customHeight="1">
      <c r="B50" s="273" t="s">
        <v>211</v>
      </c>
      <c r="C50" s="274" t="n">
        <v>0.45293116030163</v>
      </c>
    </row>
    <row r="51" ht="15" customHeight="1">
      <c r="B51" s="273" t="s">
        <v>212</v>
      </c>
      <c r="C51" s="274" t="n">
        <v>0.382966491458607</v>
      </c>
    </row>
    <row r="52" ht="15" customHeight="1">
      <c r="B52" s="273" t="s">
        <v>198</v>
      </c>
      <c r="C52" s="274" t="n">
        <v>0.374125874125874</v>
      </c>
    </row>
    <row r="53" ht="15" customHeight="1">
      <c r="B53" s="273" t="s">
        <v>201</v>
      </c>
      <c r="C53" s="274" t="n">
        <v>0.337816247072145</v>
      </c>
    </row>
    <row r="54" ht="15" customHeight="1">
      <c r="B54" s="273" t="s">
        <v>205</v>
      </c>
      <c r="C54" s="274" t="n">
        <v>0.240335195530726</v>
      </c>
    </row>
    <row r="55" ht="15" customHeight="1">
      <c r="B55" s="273" t="s">
        <v>62</v>
      </c>
      <c r="C55" s="274" t="n">
        <v>0.110068383529754</v>
      </c>
    </row>
    <row r="56" ht="15" customHeight="1">
      <c r="B56" s="273" t="s">
        <v>54</v>
      </c>
      <c r="C56" s="274" t="n">
        <v>0.108773598712132</v>
      </c>
    </row>
    <row r="57" ht="15" customHeight="1">
      <c r="B57" s="275" t="s">
        <v>213</v>
      </c>
      <c r="C57" s="274" t="n">
        <v>0.0131926121372032</v>
      </c>
    </row>
    <row r="58" ht="15" customHeight="1">
      <c r="B58" s="277" t="s">
        <v>187</v>
      </c>
      <c r="C58" s="274" t="n">
        <v>-0.0171113689095128</v>
      </c>
    </row>
  </sheetData>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OddEven="0" differentFirst="0" scaleWithDoc="0" alignWithMargins="0">
    <oddHeader>&amp;L&amp;C&amp;R</oddHeader>
    <oddFooter>&amp;L&amp;C&amp;R</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G17" activeCellId="1" sqref="C6:D32 G17"/>
    </sheetView>
  </sheetViews>
  <sheetFormatPr defaultRowHeight="15.0" baseColWidth="10" outlineLevelCol="0"/>
  <cols>
    <col min="1" max="1" width="23.82" hidden="false" outlineLevel="0" customWidth="1"/>
    <col min="8" max="8" width="25" hidden="false" outlineLevel="0" customWidth="1"/>
    <col min="9" max="9" width="27.18" hidden="false" outlineLevel="0" customWidth="1"/>
  </cols>
  <sheetData>
    <row r="1" ht="51" customHeight="1">
      <c r="A1" s="13" t="s">
        <v>214</v>
      </c>
      <c r="B1" s="278" t="s">
        <v>215</v>
      </c>
      <c r="C1" s="278" t="s">
        <v>216</v>
      </c>
      <c r="D1" s="279" t="s">
        <v>38</v>
      </c>
      <c r="E1" s="279" t="s">
        <v>39</v>
      </c>
      <c r="F1" s="280" t="s">
        <v>217</v>
      </c>
      <c r="G1" s="279" t="s">
        <v>11</v>
      </c>
      <c r="H1" s="279" t="s">
        <v>6</v>
      </c>
      <c r="I1" s="279"/>
    </row>
    <row r="2" ht="24" customHeight="1">
      <c r="A2" s="281" t="s">
        <v>218</v>
      </c>
      <c r="B2" s="282" t="s">
        <v>219</v>
      </c>
      <c r="C2" s="282" t="s">
        <v>220</v>
      </c>
      <c r="D2" s="282" t="s">
        <v>221</v>
      </c>
      <c r="E2" s="282" t="s">
        <v>222</v>
      </c>
      <c r="F2" s="283" t="s">
        <v>219</v>
      </c>
      <c r="G2" s="283" t="s">
        <v>223</v>
      </c>
      <c r="H2" s="283" t="s">
        <v>224</v>
      </c>
      <c r="I2" s="282" t="s">
        <v>225</v>
      </c>
    </row>
    <row r="3" ht="36" customHeight="1">
      <c r="A3" s="281" t="s">
        <v>226</v>
      </c>
      <c r="B3" s="282" t="s">
        <v>227</v>
      </c>
      <c r="C3" s="282" t="s">
        <v>228</v>
      </c>
      <c r="D3" s="282" t="s">
        <v>229</v>
      </c>
      <c r="E3" s="282" t="s">
        <v>230</v>
      </c>
      <c r="F3" s="283" t="s">
        <v>227</v>
      </c>
      <c r="G3" s="283" t="s">
        <v>231</v>
      </c>
      <c r="H3" s="283" t="s">
        <v>232</v>
      </c>
      <c r="I3" s="282" t="s">
        <v>233</v>
      </c>
    </row>
    <row r="4" ht="24" customHeight="1">
      <c r="A4" s="281" t="s">
        <v>234</v>
      </c>
      <c r="B4" s="282" t="s">
        <v>235</v>
      </c>
      <c r="C4" s="282" t="s">
        <v>236</v>
      </c>
      <c r="D4" s="282" t="s">
        <v>237</v>
      </c>
      <c r="E4" s="282" t="s">
        <v>238</v>
      </c>
      <c r="F4" s="282" t="s">
        <v>235</v>
      </c>
      <c r="G4" s="283"/>
      <c r="H4" s="282"/>
      <c r="I4" s="282" t="s">
        <v>232</v>
      </c>
    </row>
    <row r="5" ht="24" customHeight="1">
      <c r="A5" s="22"/>
      <c r="B5" s="284" t="s">
        <v>239</v>
      </c>
      <c r="C5" s="282" t="s">
        <v>240</v>
      </c>
      <c r="D5" s="285" t="s">
        <v>235</v>
      </c>
      <c r="E5" s="22"/>
      <c r="F5" s="284" t="s">
        <v>239</v>
      </c>
      <c r="G5" s="22"/>
      <c r="H5" s="184"/>
      <c r="I5" s="184"/>
    </row>
    <row r="6" ht="15" customHeight="1">
      <c r="A6" s="22"/>
      <c r="D6" s="22"/>
      <c r="E6" s="22"/>
      <c r="F6" s="22"/>
      <c r="G6" s="22"/>
    </row>
    <row r="7" ht="15" customHeight="1">
      <c r="A7" s="22"/>
      <c r="D7" s="22"/>
      <c r="E7" s="22"/>
      <c r="F7" s="22"/>
      <c r="G7" s="22"/>
      <c r="H7" s="22"/>
      <c r="I7" s="22"/>
    </row>
    <row r="8" ht="15" customHeight="1">
      <c r="A8" s="22"/>
      <c r="D8" s="22"/>
      <c r="E8" s="22"/>
      <c r="F8" s="22"/>
      <c r="G8" s="22"/>
      <c r="H8" s="22"/>
      <c r="I8" s="22"/>
    </row>
    <row r="9" ht="15" customHeight="1">
      <c r="A9" s="22"/>
      <c r="D9" s="22"/>
      <c r="E9" s="22"/>
      <c r="F9" s="22"/>
      <c r="G9" s="22"/>
      <c r="H9" s="22"/>
      <c r="I9" s="22"/>
    </row>
  </sheetData>
  <mergeCells count="4">
    <mergeCell ref="H1:I1"/>
    <mergeCell ref="H7:I7"/>
    <mergeCell ref="H8:I8"/>
    <mergeCell ref="H9:I9"/>
  </mergeCells>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OddEven="0" differentFirst="0" scaleWithDoc="0" alignWithMargins="0">
    <oddHeader>&amp;L&amp;C&amp;R</oddHeader>
    <oddFooter>&amp;L&amp;C&amp;R</oddFooter>
  </headerFooter>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2020-09-20T19:56:45Z</dcterms:created>
  <dc:creator>Theresa Nguyen</dc:creator>
  <dc:description/>
  <dc:language>en-US</dc:language>
  <cp:lastModifiedBy/>
  <dcterms:modified xsi:type="dcterms:W3CDTF">2025-09-02T08:24:56Z</dcterms:modified>
  <cp:revision>1</cp:revision>
  <dc:subject/>
  <dc:title/>
</cp:coreProperties>
</file>