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 activeTab="1"/>
  </bookViews>
  <sheets>
    <sheet name="AC DET" sheetId="1" r:id="rId1"/>
    <sheet name="New Abst (2)" sheetId="9" r:id="rId2"/>
  </sheets>
  <definedNames>
    <definedName name="_______ach1" localSheetId="1">#REF!</definedName>
    <definedName name="_______ach1">#REF!</definedName>
    <definedName name="_______RWE1" localSheetId="1">#REF!</definedName>
    <definedName name="_______RWE1">#REF!</definedName>
    <definedName name="_____ach1" localSheetId="1">#REF!</definedName>
    <definedName name="_____ach1">#REF!</definedName>
    <definedName name="_____RWE1" localSheetId="1">#REF!</definedName>
    <definedName name="_____RWE1">#REF!</definedName>
    <definedName name="___ach1" localSheetId="1">#REF!</definedName>
    <definedName name="___ach1">#REF!</definedName>
    <definedName name="___RWE1" localSheetId="1">#REF!</definedName>
    <definedName name="___RWE1">#REF!</definedName>
    <definedName name="__ach1" localSheetId="1">#REF!</definedName>
    <definedName name="__ach1">#REF!</definedName>
    <definedName name="__RWE1" localSheetId="1">#REF!</definedName>
    <definedName name="__RWE1">#REF!</definedName>
    <definedName name="_ach1" localSheetId="1">#REF!</definedName>
    <definedName name="_ach1">#REF!</definedName>
    <definedName name="_RWE1" localSheetId="1">#REF!</definedName>
    <definedName name="_RWE1">#REF!</definedName>
    <definedName name="a" localSheetId="1">#REF!</definedName>
    <definedName name="a">#REF!</definedName>
    <definedName name="abh" localSheetId="1">#REF!</definedName>
    <definedName name="abh">#REF!</definedName>
    <definedName name="ablk" localSheetId="1">#REF!</definedName>
    <definedName name="ablk">#REF!</definedName>
    <definedName name="ach" localSheetId="1">#REF!</definedName>
    <definedName name="ach">#REF!</definedName>
    <definedName name="CMDA" localSheetId="1">#REF!</definedName>
    <definedName name="CMDA">#REF!</definedName>
    <definedName name="CMDA1" localSheetId="1">#REF!</definedName>
    <definedName name="CMDA1">#REF!</definedName>
    <definedName name="df" localSheetId="1">#REF!</definedName>
    <definedName name="df">#REF!</definedName>
    <definedName name="fggg" localSheetId="1">#REF!</definedName>
    <definedName name="fggg">#REF!</definedName>
    <definedName name="K" localSheetId="1">#REF!</definedName>
    <definedName name="K">#REF!</definedName>
    <definedName name="_xlnm.Print_Area" localSheetId="1">'New Abst (2)'!$A$1:$F$20</definedName>
    <definedName name="_xlnm.Print_Area">#REF!</definedName>
    <definedName name="PRINT_AREA_MI" localSheetId="1">#REF!</definedName>
    <definedName name="PRINT_AREA_MI">#REF!</definedName>
    <definedName name="_xlnm.Print_Titles" localSheetId="1">'New Abst (2)'!$3:$3</definedName>
    <definedName name="_xlnm.Print_Titles">#REF!</definedName>
    <definedName name="PRINT_TITLES_MI" localSheetId="1">#REF!</definedName>
    <definedName name="PRINT_TITLES_MI">#REF!</definedName>
    <definedName name="roya" localSheetId="1">#REF!</definedName>
    <definedName name="roya">#REF!</definedName>
    <definedName name="rwe" localSheetId="1">#REF!</definedName>
    <definedName name="rwe">#REF!</definedName>
    <definedName name="s" localSheetId="1">#REF!</definedName>
    <definedName name="s">#REF!</definedName>
    <definedName name="saq" localSheetId="1">#REF!</definedName>
    <definedName name="saq">#REF!</definedName>
    <definedName name="sda" localSheetId="1">#REF!</definedName>
    <definedName name="sda">#REF!</definedName>
    <definedName name="sdfghskjgrkjg" localSheetId="1">#REF!</definedName>
    <definedName name="sdfghskjgrkjg">#REF!</definedName>
    <definedName name="sfysisjghisufgisghifdgh" localSheetId="1">#REF!</definedName>
    <definedName name="sfysisjghisufgisghifdgh">#REF!</definedName>
    <definedName name="srgfrthfjjhgj" localSheetId="1">#REF!</definedName>
    <definedName name="srgfrthfjjhgj">#REF!</definedName>
    <definedName name="W" localSheetId="1">#REF!</definedName>
    <definedName name="W">#REF!</definedName>
  </definedNames>
  <calcPr calcId="124519"/>
</workbook>
</file>

<file path=xl/calcChain.xml><?xml version="1.0" encoding="utf-8"?>
<calcChain xmlns="http://schemas.openxmlformats.org/spreadsheetml/2006/main">
  <c r="F12" i="9"/>
  <c r="F11"/>
  <c r="F10"/>
  <c r="F9"/>
  <c r="F8"/>
  <c r="F7"/>
  <c r="F6"/>
  <c r="F5"/>
  <c r="F4"/>
  <c r="F13" l="1"/>
  <c r="F14" s="1"/>
  <c r="F15" s="1"/>
  <c r="H14" i="1" l="1"/>
  <c r="H13" l="1"/>
  <c r="H10" l="1"/>
  <c r="H9"/>
  <c r="H7"/>
  <c r="H12" l="1"/>
  <c r="H11"/>
  <c r="H8"/>
  <c r="H6"/>
  <c r="F17" i="9" l="1"/>
  <c r="F18"/>
  <c r="F16"/>
  <c r="F19" l="1"/>
</calcChain>
</file>

<file path=xl/sharedStrings.xml><?xml version="1.0" encoding="utf-8"?>
<sst xmlns="http://schemas.openxmlformats.org/spreadsheetml/2006/main" count="65" uniqueCount="46">
  <si>
    <t>TAMIL NADU POLICE HOUSING CORPORATION Ltd</t>
  </si>
  <si>
    <t>CHENNAI DIVISION I</t>
  </si>
  <si>
    <t>Detailed Estimate</t>
  </si>
  <si>
    <t>S.No</t>
  </si>
  <si>
    <t>Description</t>
  </si>
  <si>
    <t>Nos</t>
  </si>
  <si>
    <t>L</t>
  </si>
  <si>
    <t>B</t>
  </si>
  <si>
    <t>D</t>
  </si>
  <si>
    <t>Qty</t>
  </si>
  <si>
    <t>LS</t>
  </si>
  <si>
    <t>Labour welfare fund @ 1%</t>
  </si>
  <si>
    <t>Contigencies and petty supervision charges @ 2.5%</t>
  </si>
  <si>
    <t>Supervision charges @ 7.5%</t>
  </si>
  <si>
    <t>Supplying of condenser Coil / Cooling coil</t>
  </si>
  <si>
    <t>Supplying of Remote PCB Board</t>
  </si>
  <si>
    <t>Unit</t>
  </si>
  <si>
    <t>Oty</t>
  </si>
  <si>
    <t>Rate</t>
  </si>
  <si>
    <t>Sub Total- I</t>
  </si>
  <si>
    <t>Total</t>
  </si>
  <si>
    <t>Abstract Estimate</t>
  </si>
  <si>
    <t>Annual maintenance of 5.5 TR Ducted AC excluding any kind of major repair  or overhauling involving and kind of sheet metal parts, front grill, air filters, plastic components, outer cover/ casing and painting of any kind .  ( 5Nos )</t>
  </si>
  <si>
    <t>Supplying of condenser Coil 5.5 TR Blue Star</t>
  </si>
  <si>
    <t>Annual maintenance of 1.0 / 1.5 / 2.0 split AC excluding any kind of major repair  or overhauling involving and kind of sheet metal parts, front grill, air filters, plastic components, Labour charges, outer cover/ casing and painting of any kind</t>
  </si>
  <si>
    <t>Supplying of PVC Blower</t>
  </si>
  <si>
    <t>Supplying of PVC Indoor Motar</t>
  </si>
  <si>
    <t>GST @12%</t>
  </si>
  <si>
    <t>Sub Total-II</t>
  </si>
  <si>
    <t>GST @ 12%</t>
  </si>
  <si>
    <t>SAY</t>
  </si>
  <si>
    <t>Dismantling and re erection of Split AC</t>
  </si>
  <si>
    <t>NAME OF THE WORK: Providing Annual Maintenance of Air- Conditioner  in  CBCID  Building at Egmore in Chennai city for the period from 01-04-2021 to 31-03-2022.</t>
  </si>
  <si>
    <t>Supply of indoor unit</t>
  </si>
  <si>
    <t xml:space="preserve">Annual maintenance of 1.0 / 1.5 / 2.0 split AC excluding any kind of major repair  </t>
  </si>
  <si>
    <t>Annual maintenance of 5.5 TR Ducted AC excluding any kind of major repair</t>
  </si>
  <si>
    <t>1 No</t>
  </si>
  <si>
    <t>Amount</t>
  </si>
  <si>
    <t xml:space="preserve"> </t>
  </si>
  <si>
    <t>Supplying of plastic blower of approved make</t>
  </si>
  <si>
    <t>Dismantling and re erection of Split AC including gas topup</t>
  </si>
  <si>
    <t>Supply of indoor unit of approved make</t>
  </si>
  <si>
    <t>Charges for repair and servicing the existing AC stabilizer</t>
  </si>
  <si>
    <t>1254500/-</t>
  </si>
  <si>
    <t>NAME OF THE WORK:  Annual Maintenance work to  Air- Conditioner  in  New CBCID  office Building at Egmore in Chennai city for the period from 01-04-2022 to 31-03-2023.</t>
  </si>
  <si>
    <t>Supplying of Plastic Indoor Motar</t>
  </si>
</sst>
</file>

<file path=xl/styles.xml><?xml version="1.0" encoding="utf-8"?>
<styleSheet xmlns="http://schemas.openxmlformats.org/spreadsheetml/2006/main">
  <numFmts count="7">
    <numFmt numFmtId="5" formatCode="&quot;Rs.&quot;\ #,##0;&quot;Rs.&quot;\ \-#,##0"/>
    <numFmt numFmtId="164" formatCode="&quot;$&quot;#,##0_);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"/>
    <numFmt numFmtId="168" formatCode="0.00_)"/>
    <numFmt numFmtId="169" formatCode="0.000"/>
  </numFmts>
  <fonts count="1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i/>
      <sz val="14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Helv"/>
    </font>
    <font>
      <sz val="11"/>
      <color theme="1"/>
      <name val="Calibri"/>
      <family val="2"/>
      <charset val="1"/>
      <scheme val="minor"/>
    </font>
    <font>
      <sz val="11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2">
    <xf numFmtId="0" fontId="0" fillId="0" borderId="0"/>
    <xf numFmtId="0" fontId="6" fillId="0" borderId="0"/>
    <xf numFmtId="0" fontId="6" fillId="0" borderId="0"/>
    <xf numFmtId="166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10" fillId="0" borderId="0"/>
    <xf numFmtId="0" fontId="4" fillId="0" borderId="0"/>
    <xf numFmtId="0" fontId="6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167" fontId="10" fillId="0" borderId="0"/>
    <xf numFmtId="164" fontId="10" fillId="0" borderId="0"/>
    <xf numFmtId="168" fontId="10" fillId="0" borderId="0"/>
    <xf numFmtId="168" fontId="10" fillId="0" borderId="0"/>
    <xf numFmtId="169" fontId="10" fillId="0" borderId="0"/>
    <xf numFmtId="165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168" fontId="10" fillId="0" borderId="0"/>
    <xf numFmtId="5" fontId="10" fillId="0" borderId="0"/>
    <xf numFmtId="5" fontId="10" fillId="0" borderId="0"/>
    <xf numFmtId="168" fontId="10" fillId="0" borderId="0"/>
    <xf numFmtId="0" fontId="10" fillId="0" borderId="0"/>
    <xf numFmtId="0" fontId="10" fillId="0" borderId="0"/>
    <xf numFmtId="0" fontId="6" fillId="0" borderId="0"/>
    <xf numFmtId="168" fontId="10" fillId="0" borderId="0"/>
    <xf numFmtId="0" fontId="6" fillId="0" borderId="0"/>
    <xf numFmtId="0" fontId="6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6" fillId="0" borderId="0"/>
    <xf numFmtId="0" fontId="2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6" fillId="0" borderId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1">
      <alignment horizontal="left" vertical="center"/>
    </xf>
    <xf numFmtId="0" fontId="6" fillId="0" borderId="0"/>
    <xf numFmtId="0" fontId="6" fillId="0" borderId="0"/>
    <xf numFmtId="0" fontId="1" fillId="0" borderId="0"/>
    <xf numFmtId="167" fontId="10" fillId="0" borderId="0"/>
    <xf numFmtId="0" fontId="6" fillId="0" borderId="0"/>
    <xf numFmtId="0" fontId="1" fillId="0" borderId="0"/>
    <xf numFmtId="0" fontId="6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justify" vertical="top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/>
    <xf numFmtId="2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/>
    <xf numFmtId="0" fontId="7" fillId="0" borderId="0" xfId="0" applyFont="1"/>
    <xf numFmtId="0" fontId="7" fillId="0" borderId="1" xfId="0" applyFont="1" applyBorder="1" applyAlignment="1">
      <alignment horizontal="center" vertical="top"/>
    </xf>
    <xf numFmtId="2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justify" vertical="top"/>
    </xf>
    <xf numFmtId="2" fontId="7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top"/>
    </xf>
    <xf numFmtId="0" fontId="7" fillId="0" borderId="1" xfId="0" applyFont="1" applyBorder="1"/>
    <xf numFmtId="2" fontId="7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top"/>
    </xf>
    <xf numFmtId="2" fontId="3" fillId="0" borderId="1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center"/>
    </xf>
    <xf numFmtId="2" fontId="3" fillId="2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top" wrapText="1"/>
    </xf>
    <xf numFmtId="2" fontId="3" fillId="2" borderId="3" xfId="0" applyNumberFormat="1" applyFont="1" applyFill="1" applyBorder="1" applyAlignment="1">
      <alignment horizontal="center" vertical="top" wrapText="1"/>
    </xf>
    <xf numFmtId="2" fontId="3" fillId="2" borderId="4" xfId="0" applyNumberFormat="1" applyFont="1" applyFill="1" applyBorder="1" applyAlignment="1">
      <alignment horizontal="center" vertical="top" wrapText="1"/>
    </xf>
    <xf numFmtId="2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 wrapText="1"/>
    </xf>
    <xf numFmtId="2" fontId="7" fillId="0" borderId="9" xfId="0" applyNumberFormat="1" applyFont="1" applyBorder="1" applyAlignment="1">
      <alignment horizontal="center" vertical="center" wrapText="1"/>
    </xf>
    <xf numFmtId="2" fontId="7" fillId="0" borderId="8" xfId="0" applyNumberFormat="1" applyFont="1" applyBorder="1" applyAlignment="1">
      <alignment horizontal="center" vertical="center" wrapText="1"/>
    </xf>
  </cellXfs>
  <cellStyles count="82">
    <cellStyle name="0,0_x000d_&#10;NA_x000d_&#10;" xfId="2"/>
    <cellStyle name="Comma 2" xfId="3"/>
    <cellStyle name="Currency 2" xfId="4"/>
    <cellStyle name="Currency 2 2" xfId="5"/>
    <cellStyle name="Currency 3" xfId="6"/>
    <cellStyle name="Currency 4" xfId="7"/>
    <cellStyle name="Hyperlink 2" xfId="8"/>
    <cellStyle name="Normal" xfId="0" builtinId="0"/>
    <cellStyle name="Normal 10" xfId="9"/>
    <cellStyle name="Normal 10 2" xfId="10"/>
    <cellStyle name="Normal 10 2 2" xfId="79"/>
    <cellStyle name="Normal 10 2 3 2 3" xfId="81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3 2 2" xfId="17"/>
    <cellStyle name="Normal 13 3" xfId="18"/>
    <cellStyle name="Normal 14" xfId="19"/>
    <cellStyle name="Normal 15" xfId="20"/>
    <cellStyle name="Normal 16" xfId="21"/>
    <cellStyle name="Normal 17" xfId="22"/>
    <cellStyle name="Normal 18" xfId="23"/>
    <cellStyle name="Normal 18 2" xfId="24"/>
    <cellStyle name="Normal 18 3" xfId="25"/>
    <cellStyle name="Normal 19" xfId="26"/>
    <cellStyle name="Normal 2" xfId="1"/>
    <cellStyle name="Normal 2 2" xfId="27"/>
    <cellStyle name="Normal 2 2 2" xfId="28"/>
    <cellStyle name="Normal 2 2 3" xfId="29"/>
    <cellStyle name="Normal 2 2 4" xfId="30"/>
    <cellStyle name="Normal 2 3" xfId="31"/>
    <cellStyle name="Normal 2 3 2" xfId="32"/>
    <cellStyle name="Normal 2 3 2 2" xfId="76"/>
    <cellStyle name="Normal 2 4" xfId="33"/>
    <cellStyle name="Normal 2 5" xfId="34"/>
    <cellStyle name="Normal 2 6" xfId="35"/>
    <cellStyle name="Normal 2 8" xfId="80"/>
    <cellStyle name="Normal 2 9" xfId="36"/>
    <cellStyle name="Normal 20" xfId="37"/>
    <cellStyle name="Normal 21" xfId="38"/>
    <cellStyle name="Normal 3" xfId="39"/>
    <cellStyle name="Normal 3 2" xfId="40"/>
    <cellStyle name="Normal 3 2 2" xfId="77"/>
    <cellStyle name="Normal 3 3" xfId="41"/>
    <cellStyle name="Normal 4" xfId="42"/>
    <cellStyle name="Normal 4 2" xfId="43"/>
    <cellStyle name="Normal 4 2 2" xfId="44"/>
    <cellStyle name="Normal 4 2 3" xfId="45"/>
    <cellStyle name="Normal 4 3" xfId="46"/>
    <cellStyle name="Normal 4 4" xfId="47"/>
    <cellStyle name="Normal 4 5" xfId="48"/>
    <cellStyle name="Normal 4 6" xfId="49"/>
    <cellStyle name="Normal 5" xfId="50"/>
    <cellStyle name="Normal 5 2" xfId="51"/>
    <cellStyle name="Normal 5 2 2" xfId="52"/>
    <cellStyle name="Normal 5 3" xfId="53"/>
    <cellStyle name="Normal 5 4" xfId="54"/>
    <cellStyle name="Normal 5 5" xfId="55"/>
    <cellStyle name="Normal 5 6" xfId="56"/>
    <cellStyle name="Normal 5 7" xfId="57"/>
    <cellStyle name="Normal 5_4th 11-12" xfId="58"/>
    <cellStyle name="Normal 51" xfId="59"/>
    <cellStyle name="Normal 6" xfId="60"/>
    <cellStyle name="Normal 6 2" xfId="61"/>
    <cellStyle name="Normal 6 3" xfId="78"/>
    <cellStyle name="Normal 7 2" xfId="62"/>
    <cellStyle name="Normal 7 2 2" xfId="63"/>
    <cellStyle name="Normal 7 2 3" xfId="64"/>
    <cellStyle name="Normal 7 3" xfId="65"/>
    <cellStyle name="Normal 8" xfId="66"/>
    <cellStyle name="Normal 9" xfId="67"/>
    <cellStyle name="Normal 9 3" xfId="75"/>
    <cellStyle name="Percent 2" xfId="68"/>
    <cellStyle name="Percent 2 2" xfId="69"/>
    <cellStyle name="Percent 2 3" xfId="70"/>
    <cellStyle name="Percent 3" xfId="71"/>
    <cellStyle name="Percent 3 2" xfId="72"/>
    <cellStyle name="Percent 4" xfId="73"/>
    <cellStyle name="Style 1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B7" sqref="B7"/>
    </sheetView>
  </sheetViews>
  <sheetFormatPr defaultRowHeight="12.75"/>
  <cols>
    <col min="2" max="2" width="49.42578125" customWidth="1"/>
    <col min="3" max="4" width="3.28515625" bestFit="1" customWidth="1"/>
    <col min="5" max="7" width="5.7109375" customWidth="1"/>
    <col min="8" max="8" width="9.85546875" bestFit="1" customWidth="1"/>
  </cols>
  <sheetData>
    <row r="1" spans="1:8" ht="18.75">
      <c r="A1" s="22" t="s">
        <v>0</v>
      </c>
      <c r="B1" s="22"/>
      <c r="C1" s="22"/>
      <c r="D1" s="22"/>
      <c r="E1" s="22"/>
      <c r="F1" s="22"/>
      <c r="G1" s="22"/>
      <c r="H1" s="22"/>
    </row>
    <row r="2" spans="1:8" ht="19.5">
      <c r="A2" s="23" t="s">
        <v>1</v>
      </c>
      <c r="B2" s="23"/>
      <c r="C2" s="23"/>
      <c r="D2" s="23"/>
      <c r="E2" s="23"/>
      <c r="F2" s="23"/>
      <c r="G2" s="23"/>
      <c r="H2" s="23"/>
    </row>
    <row r="3" spans="1:8" ht="53.25" customHeight="1">
      <c r="A3" s="24" t="s">
        <v>32</v>
      </c>
      <c r="B3" s="25"/>
      <c r="C3" s="25"/>
      <c r="D3" s="25"/>
      <c r="E3" s="25"/>
      <c r="F3" s="25"/>
      <c r="G3" s="25"/>
      <c r="H3" s="26"/>
    </row>
    <row r="4" spans="1:8" ht="19.5">
      <c r="A4" s="27" t="s">
        <v>2</v>
      </c>
      <c r="B4" s="27"/>
      <c r="C4" s="27"/>
      <c r="D4" s="27"/>
      <c r="E4" s="27"/>
      <c r="F4" s="27"/>
      <c r="G4" s="27"/>
      <c r="H4" s="27"/>
    </row>
    <row r="5" spans="1:8" ht="18.75">
      <c r="A5" s="1" t="s">
        <v>3</v>
      </c>
      <c r="B5" s="1" t="s">
        <v>4</v>
      </c>
      <c r="C5" s="28" t="s">
        <v>5</v>
      </c>
      <c r="D5" s="28"/>
      <c r="E5" s="1" t="s">
        <v>6</v>
      </c>
      <c r="F5" s="1" t="s">
        <v>7</v>
      </c>
      <c r="G5" s="1" t="s">
        <v>8</v>
      </c>
      <c r="H5" s="1" t="s">
        <v>9</v>
      </c>
    </row>
    <row r="6" spans="1:8" ht="78.75">
      <c r="A6" s="2">
        <v>1</v>
      </c>
      <c r="B6" s="3" t="s">
        <v>24</v>
      </c>
      <c r="C6" s="4">
        <v>12</v>
      </c>
      <c r="D6" s="5">
        <v>81</v>
      </c>
      <c r="E6" s="6"/>
      <c r="F6" s="6"/>
      <c r="G6" s="6"/>
      <c r="H6" s="7">
        <f t="shared" ref="H6:H14" si="0">D6*C6</f>
        <v>972</v>
      </c>
    </row>
    <row r="7" spans="1:8" ht="78.75">
      <c r="A7" s="2">
        <v>2</v>
      </c>
      <c r="B7" s="3" t="s">
        <v>22</v>
      </c>
      <c r="C7" s="4">
        <v>12</v>
      </c>
      <c r="D7" s="5">
        <v>5</v>
      </c>
      <c r="E7" s="6"/>
      <c r="F7" s="6"/>
      <c r="G7" s="6"/>
      <c r="H7" s="7">
        <f t="shared" si="0"/>
        <v>60</v>
      </c>
    </row>
    <row r="8" spans="1:8" ht="15.75">
      <c r="A8" s="2">
        <v>3</v>
      </c>
      <c r="B8" s="3" t="s">
        <v>14</v>
      </c>
      <c r="C8" s="4">
        <v>1</v>
      </c>
      <c r="D8" s="5">
        <v>10</v>
      </c>
      <c r="E8" s="6"/>
      <c r="F8" s="6"/>
      <c r="G8" s="6"/>
      <c r="H8" s="7">
        <f t="shared" si="0"/>
        <v>10</v>
      </c>
    </row>
    <row r="9" spans="1:8" ht="15.75">
      <c r="A9" s="2">
        <v>4</v>
      </c>
      <c r="B9" s="3" t="s">
        <v>23</v>
      </c>
      <c r="C9" s="4">
        <v>1</v>
      </c>
      <c r="D9" s="5">
        <v>2</v>
      </c>
      <c r="E9" s="6"/>
      <c r="F9" s="6"/>
      <c r="G9" s="6"/>
      <c r="H9" s="7">
        <f t="shared" si="0"/>
        <v>2</v>
      </c>
    </row>
    <row r="10" spans="1:8" ht="15.75">
      <c r="A10" s="2">
        <v>5</v>
      </c>
      <c r="B10" s="3" t="s">
        <v>26</v>
      </c>
      <c r="C10" s="4">
        <v>1</v>
      </c>
      <c r="D10" s="5">
        <v>9</v>
      </c>
      <c r="E10" s="6"/>
      <c r="F10" s="6"/>
      <c r="G10" s="6"/>
      <c r="H10" s="7">
        <f t="shared" si="0"/>
        <v>9</v>
      </c>
    </row>
    <row r="11" spans="1:8" ht="15.75">
      <c r="A11" s="2">
        <v>6</v>
      </c>
      <c r="B11" s="3" t="s">
        <v>25</v>
      </c>
      <c r="C11" s="4">
        <v>1</v>
      </c>
      <c r="D11" s="5">
        <v>9</v>
      </c>
      <c r="E11" s="6"/>
      <c r="F11" s="6"/>
      <c r="G11" s="6"/>
      <c r="H11" s="7">
        <f t="shared" si="0"/>
        <v>9</v>
      </c>
    </row>
    <row r="12" spans="1:8" ht="15.75">
      <c r="A12" s="2">
        <v>7</v>
      </c>
      <c r="B12" s="3" t="s">
        <v>15</v>
      </c>
      <c r="C12" s="4">
        <v>1</v>
      </c>
      <c r="D12" s="5">
        <v>10</v>
      </c>
      <c r="E12" s="6"/>
      <c r="F12" s="6"/>
      <c r="G12" s="6"/>
      <c r="H12" s="7">
        <f t="shared" si="0"/>
        <v>10</v>
      </c>
    </row>
    <row r="13" spans="1:8" ht="15.75">
      <c r="A13" s="2">
        <v>8</v>
      </c>
      <c r="B13" s="3" t="s">
        <v>31</v>
      </c>
      <c r="C13" s="4">
        <v>1</v>
      </c>
      <c r="D13" s="5">
        <v>2</v>
      </c>
      <c r="E13" s="6"/>
      <c r="F13" s="6"/>
      <c r="G13" s="6"/>
      <c r="H13" s="7">
        <f t="shared" si="0"/>
        <v>2</v>
      </c>
    </row>
    <row r="14" spans="1:8" ht="15.75">
      <c r="A14" s="2">
        <v>9</v>
      </c>
      <c r="B14" s="3" t="s">
        <v>33</v>
      </c>
      <c r="C14" s="4">
        <v>1</v>
      </c>
      <c r="D14" s="5">
        <v>5</v>
      </c>
      <c r="E14" s="6"/>
      <c r="F14" s="6"/>
      <c r="G14" s="6"/>
      <c r="H14" s="7">
        <f t="shared" si="0"/>
        <v>5</v>
      </c>
    </row>
    <row r="15" spans="1:8" ht="24.75" customHeight="1">
      <c r="A15" s="2">
        <v>10</v>
      </c>
      <c r="B15" s="3" t="s">
        <v>29</v>
      </c>
      <c r="C15" s="4"/>
      <c r="D15" s="5"/>
      <c r="E15" s="6"/>
      <c r="F15" s="6"/>
      <c r="G15" s="6"/>
      <c r="H15" s="7" t="s">
        <v>10</v>
      </c>
    </row>
    <row r="16" spans="1:8" ht="24.75" customHeight="1">
      <c r="A16" s="2">
        <v>11</v>
      </c>
      <c r="B16" s="3" t="s">
        <v>11</v>
      </c>
      <c r="C16" s="4"/>
      <c r="D16" s="5"/>
      <c r="E16" s="8"/>
      <c r="F16" s="8"/>
      <c r="G16" s="8"/>
      <c r="H16" s="7" t="s">
        <v>10</v>
      </c>
    </row>
    <row r="17" spans="1:8" ht="24.75" customHeight="1">
      <c r="A17" s="2">
        <v>12</v>
      </c>
      <c r="B17" s="3" t="s">
        <v>12</v>
      </c>
      <c r="C17" s="4"/>
      <c r="D17" s="5"/>
      <c r="E17" s="8"/>
      <c r="F17" s="8"/>
      <c r="G17" s="8"/>
      <c r="H17" s="7" t="s">
        <v>10</v>
      </c>
    </row>
    <row r="18" spans="1:8" ht="24.75" customHeight="1">
      <c r="A18" s="2">
        <v>13</v>
      </c>
      <c r="B18" s="3" t="s">
        <v>13</v>
      </c>
      <c r="C18" s="4"/>
      <c r="D18" s="5"/>
      <c r="E18" s="8"/>
      <c r="F18" s="8"/>
      <c r="G18" s="8"/>
      <c r="H18" s="7" t="s">
        <v>10</v>
      </c>
    </row>
  </sheetData>
  <mergeCells count="5">
    <mergeCell ref="A1:H1"/>
    <mergeCell ref="A2:H2"/>
    <mergeCell ref="A3:H3"/>
    <mergeCell ref="A4:H4"/>
    <mergeCell ref="C5:D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abSelected="1" view="pageBreakPreview" zoomScale="87" zoomScaleSheetLayoutView="87" workbookViewId="0">
      <selection activeCell="D21" sqref="D21"/>
    </sheetView>
  </sheetViews>
  <sheetFormatPr defaultRowHeight="18.75"/>
  <cols>
    <col min="1" max="1" width="5.140625" style="9" customWidth="1"/>
    <col min="2" max="2" width="8.42578125" style="9" customWidth="1"/>
    <col min="3" max="3" width="41.85546875" style="9" customWidth="1"/>
    <col min="4" max="4" width="12.140625" style="9" customWidth="1"/>
    <col min="5" max="5" width="8.28515625" style="9" customWidth="1"/>
    <col min="6" max="6" width="14.28515625" style="9" customWidth="1"/>
    <col min="7" max="9" width="9.140625" style="9"/>
    <col min="10" max="10" width="9.140625" style="9" customWidth="1"/>
    <col min="11" max="16384" width="9.140625" style="9"/>
  </cols>
  <sheetData>
    <row r="1" spans="1:7" ht="56.25" customHeight="1">
      <c r="A1" s="24" t="s">
        <v>44</v>
      </c>
      <c r="B1" s="25"/>
      <c r="C1" s="25"/>
      <c r="D1" s="25"/>
      <c r="E1" s="25"/>
      <c r="F1" s="26"/>
    </row>
    <row r="2" spans="1:7" ht="17.25" customHeight="1">
      <c r="A2" s="27" t="s">
        <v>21</v>
      </c>
      <c r="B2" s="27"/>
      <c r="C2" s="27"/>
      <c r="D2" s="27"/>
      <c r="E2" s="27"/>
      <c r="F2" s="27"/>
    </row>
    <row r="3" spans="1:7" ht="25.5" customHeight="1">
      <c r="A3" s="17" t="s">
        <v>3</v>
      </c>
      <c r="B3" s="17" t="s">
        <v>17</v>
      </c>
      <c r="C3" s="17" t="s">
        <v>4</v>
      </c>
      <c r="D3" s="17" t="s">
        <v>18</v>
      </c>
      <c r="E3" s="17" t="s">
        <v>16</v>
      </c>
      <c r="F3" s="17" t="s">
        <v>37</v>
      </c>
    </row>
    <row r="4" spans="1:7" ht="43.5" customHeight="1">
      <c r="A4" s="10">
        <v>1</v>
      </c>
      <c r="B4" s="11">
        <v>984</v>
      </c>
      <c r="C4" s="12" t="s">
        <v>34</v>
      </c>
      <c r="D4" s="11">
        <v>632.5</v>
      </c>
      <c r="E4" s="10" t="s">
        <v>36</v>
      </c>
      <c r="F4" s="20">
        <f>D4*B4</f>
        <v>622380</v>
      </c>
    </row>
    <row r="5" spans="1:7" ht="51.75" customHeight="1">
      <c r="A5" s="10">
        <v>2</v>
      </c>
      <c r="B5" s="11">
        <v>60</v>
      </c>
      <c r="C5" s="12" t="s">
        <v>35</v>
      </c>
      <c r="D5" s="11">
        <v>2800</v>
      </c>
      <c r="E5" s="10" t="s">
        <v>36</v>
      </c>
      <c r="F5" s="20">
        <f t="shared" ref="F5:F12" si="0">D5*B5</f>
        <v>168000</v>
      </c>
      <c r="G5" s="9" t="s">
        <v>38</v>
      </c>
    </row>
    <row r="6" spans="1:7" ht="39" customHeight="1">
      <c r="A6" s="10">
        <v>3</v>
      </c>
      <c r="B6" s="11">
        <v>10</v>
      </c>
      <c r="C6" s="12" t="s">
        <v>14</v>
      </c>
      <c r="D6" s="11">
        <v>9200</v>
      </c>
      <c r="E6" s="10" t="s">
        <v>36</v>
      </c>
      <c r="F6" s="20">
        <f t="shared" si="0"/>
        <v>92000</v>
      </c>
    </row>
    <row r="7" spans="1:7" ht="38.25" customHeight="1">
      <c r="A7" s="10">
        <v>4</v>
      </c>
      <c r="B7" s="11">
        <v>9</v>
      </c>
      <c r="C7" s="12" t="s">
        <v>39</v>
      </c>
      <c r="D7" s="11">
        <v>1750</v>
      </c>
      <c r="E7" s="10" t="s">
        <v>36</v>
      </c>
      <c r="F7" s="20">
        <f t="shared" si="0"/>
        <v>15750</v>
      </c>
    </row>
    <row r="8" spans="1:7" ht="27" customHeight="1">
      <c r="A8" s="10">
        <v>5</v>
      </c>
      <c r="B8" s="11">
        <v>10</v>
      </c>
      <c r="C8" s="12" t="s">
        <v>15</v>
      </c>
      <c r="D8" s="11">
        <v>2000</v>
      </c>
      <c r="E8" s="10" t="s">
        <v>36</v>
      </c>
      <c r="F8" s="20">
        <f t="shared" si="0"/>
        <v>20000</v>
      </c>
    </row>
    <row r="9" spans="1:7" ht="27" customHeight="1">
      <c r="A9" s="10">
        <v>6</v>
      </c>
      <c r="B9" s="11">
        <v>2</v>
      </c>
      <c r="C9" s="12" t="s">
        <v>45</v>
      </c>
      <c r="D9" s="11">
        <v>2350</v>
      </c>
      <c r="E9" s="10" t="s">
        <v>36</v>
      </c>
      <c r="F9" s="20">
        <f t="shared" si="0"/>
        <v>4700</v>
      </c>
    </row>
    <row r="10" spans="1:7" ht="37.5">
      <c r="A10" s="10">
        <v>7</v>
      </c>
      <c r="B10" s="11">
        <v>8</v>
      </c>
      <c r="C10" s="12" t="s">
        <v>40</v>
      </c>
      <c r="D10" s="11">
        <v>4700</v>
      </c>
      <c r="E10" s="10" t="s">
        <v>36</v>
      </c>
      <c r="F10" s="20">
        <f t="shared" si="0"/>
        <v>37600</v>
      </c>
    </row>
    <row r="11" spans="1:7" ht="27" customHeight="1">
      <c r="A11" s="10">
        <v>8</v>
      </c>
      <c r="B11" s="11">
        <v>2</v>
      </c>
      <c r="C11" s="12" t="s">
        <v>41</v>
      </c>
      <c r="D11" s="11">
        <v>16800</v>
      </c>
      <c r="E11" s="10" t="s">
        <v>36</v>
      </c>
      <c r="F11" s="20">
        <f t="shared" si="0"/>
        <v>33600</v>
      </c>
    </row>
    <row r="12" spans="1:7" ht="37.5">
      <c r="A12" s="10">
        <v>9</v>
      </c>
      <c r="B12" s="11">
        <v>15</v>
      </c>
      <c r="C12" s="12" t="s">
        <v>42</v>
      </c>
      <c r="D12" s="11">
        <v>1000</v>
      </c>
      <c r="E12" s="10" t="s">
        <v>36</v>
      </c>
      <c r="F12" s="20">
        <f t="shared" si="0"/>
        <v>15000</v>
      </c>
    </row>
    <row r="13" spans="1:7" ht="27" customHeight="1">
      <c r="A13" s="10"/>
      <c r="B13" s="10"/>
      <c r="C13" s="17" t="s">
        <v>19</v>
      </c>
      <c r="D13" s="12"/>
      <c r="E13" s="15"/>
      <c r="F13" s="19">
        <f>SUM(F4:F12)</f>
        <v>1009030</v>
      </c>
    </row>
    <row r="14" spans="1:7" ht="27" customHeight="1">
      <c r="A14" s="10"/>
      <c r="B14" s="13"/>
      <c r="C14" s="12" t="s">
        <v>27</v>
      </c>
      <c r="D14" s="12"/>
      <c r="E14" s="15"/>
      <c r="F14" s="20">
        <f>F13*12%</f>
        <v>121083.59999999999</v>
      </c>
    </row>
    <row r="15" spans="1:7" ht="27" customHeight="1">
      <c r="A15" s="10"/>
      <c r="B15" s="13"/>
      <c r="C15" s="17" t="s">
        <v>28</v>
      </c>
      <c r="D15" s="12"/>
      <c r="E15" s="15"/>
      <c r="F15" s="19">
        <f>SUM(F13:F14)</f>
        <v>1130113.6000000001</v>
      </c>
    </row>
    <row r="16" spans="1:7" ht="27" customHeight="1">
      <c r="A16" s="10"/>
      <c r="B16" s="29" t="s">
        <v>10</v>
      </c>
      <c r="C16" s="12" t="s">
        <v>11</v>
      </c>
      <c r="D16" s="12"/>
      <c r="E16" s="16"/>
      <c r="F16" s="20">
        <f>F15*1%</f>
        <v>11301.136</v>
      </c>
    </row>
    <row r="17" spans="1:6" ht="40.5" customHeight="1">
      <c r="A17" s="10"/>
      <c r="B17" s="30"/>
      <c r="C17" s="12" t="s">
        <v>12</v>
      </c>
      <c r="D17" s="12"/>
      <c r="E17" s="16"/>
      <c r="F17" s="20">
        <f>F15*2.5%</f>
        <v>28252.840000000004</v>
      </c>
    </row>
    <row r="18" spans="1:6" ht="27" customHeight="1">
      <c r="A18" s="10"/>
      <c r="B18" s="31"/>
      <c r="C18" s="12" t="s">
        <v>13</v>
      </c>
      <c r="D18" s="12"/>
      <c r="E18" s="16"/>
      <c r="F18" s="20">
        <f>F15*7.5%</f>
        <v>84758.52</v>
      </c>
    </row>
    <row r="19" spans="1:6" ht="27" customHeight="1">
      <c r="A19" s="10"/>
      <c r="B19" s="13"/>
      <c r="C19" s="17" t="s">
        <v>20</v>
      </c>
      <c r="D19" s="12"/>
      <c r="E19" s="16"/>
      <c r="F19" s="18">
        <f>SUM(F15:F18)</f>
        <v>1254426.0960000001</v>
      </c>
    </row>
    <row r="20" spans="1:6" ht="27" customHeight="1">
      <c r="A20" s="15"/>
      <c r="B20" s="15"/>
      <c r="C20" s="14"/>
      <c r="D20" s="15"/>
      <c r="E20" s="21" t="s">
        <v>30</v>
      </c>
      <c r="F20" s="18" t="s">
        <v>43</v>
      </c>
    </row>
  </sheetData>
  <mergeCells count="3">
    <mergeCell ref="A1:F1"/>
    <mergeCell ref="A2:F2"/>
    <mergeCell ref="B16:B18"/>
  </mergeCells>
  <pageMargins left="0.7" right="0.7" top="0.52" bottom="0.75" header="0.3" footer="0.3"/>
  <pageSetup paperSize="9" scale="98" orientation="portrait" verticalDpi="4294967293" r:id="rId1"/>
  <headerFooter>
    <oddHeader>&amp;L&amp;F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 DET</vt:lpstr>
      <vt:lpstr>New Abst (2)</vt:lpstr>
      <vt:lpstr>'New Abst (2)'!Print_Area</vt:lpstr>
      <vt:lpstr>'New Abst (2)'!Print_Titles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</cp:lastModifiedBy>
  <cp:lastPrinted>2022-04-04T12:38:39Z</cp:lastPrinted>
  <dcterms:created xsi:type="dcterms:W3CDTF">2017-02-27T10:45:15Z</dcterms:created>
  <dcterms:modified xsi:type="dcterms:W3CDTF">2023-04-20T12:03:26Z</dcterms:modified>
</cp:coreProperties>
</file>