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0730" windowHeight="11160"/>
  </bookViews>
  <sheets>
    <sheet name="Quarters" sheetId="4" r:id="rId1"/>
    <sheet name="RPS" sheetId="5" state="hidden" r:id="rId2"/>
  </sheets>
  <externalReferences>
    <externalReference r:id="rId3"/>
    <externalReference r:id="rId4"/>
    <externalReference r:id="rId5"/>
    <externalReference r:id="rId6"/>
  </externalReferences>
  <definedNames>
    <definedName name="______kk232" localSheetId="0">#REF!</definedName>
    <definedName name="______kk232">#REF!</definedName>
    <definedName name="____kk232" localSheetId="0">#REF!</definedName>
    <definedName name="____kk232">#REF!</definedName>
    <definedName name="____xx559" localSheetId="0">#REF!</definedName>
    <definedName name="____xx559">#REF!</definedName>
    <definedName name="___add1157" localSheetId="0">#REF!</definedName>
    <definedName name="___add1157">#REF!</definedName>
    <definedName name="__add1157" localSheetId="0">#REF!</definedName>
    <definedName name="__add1157">#REF!</definedName>
    <definedName name="__kk232" localSheetId="0">#REF!</definedName>
    <definedName name="__kk232">#REF!</definedName>
    <definedName name="__xx559" localSheetId="0">#REF!</definedName>
    <definedName name="__xx559">#REF!</definedName>
    <definedName name="_add1157" localSheetId="0">#REF!</definedName>
    <definedName name="_add1157">#REF!</definedName>
    <definedName name="_kK1312" localSheetId="0">#REF!</definedName>
    <definedName name="_kK1312">#REF!</definedName>
    <definedName name="_m" localSheetId="0">#REF!</definedName>
    <definedName name="_m">#REF!</definedName>
    <definedName name="_xx559" localSheetId="0">#REF!</definedName>
    <definedName name="_xx559">#REF!</definedName>
    <definedName name="A" localSheetId="0">#REF!</definedName>
    <definedName name="A">#REF!</definedName>
    <definedName name="A.C.Pipe">#REF!</definedName>
    <definedName name="aa" localSheetId="0">#REF!</definedName>
    <definedName name="aa">#REF!</definedName>
    <definedName name="AB100an905" localSheetId="0">#REF!</definedName>
    <definedName name="AB100an905">#REF!</definedName>
    <definedName name="Abs" localSheetId="0">#REF!</definedName>
    <definedName name="Abs">#REF!</definedName>
    <definedName name="ADD.STRUTT">#REF!</definedName>
    <definedName name="afsf" localSheetId="0">[1]Data!#REF!</definedName>
    <definedName name="afsf">[1]Data!#REF!</definedName>
    <definedName name="ag" localSheetId="0">#REF!</definedName>
    <definedName name="ag">#REF!</definedName>
    <definedName name="ahfk">#REF!</definedName>
    <definedName name="anbu\" localSheetId="0">#REF!</definedName>
    <definedName name="anbu\">#REF!</definedName>
    <definedName name="asq" localSheetId="0">#REF!</definedName>
    <definedName name="asq">#REF!</definedName>
    <definedName name="b" localSheetId="0">#REF!</definedName>
    <definedName name="b">#REF!</definedName>
    <definedName name="B.C1.3.6_40mm" localSheetId="0">#REF!</definedName>
    <definedName name="B.C1.3.6_40mm">#REF!</definedName>
    <definedName name="B.W.1.3_2.0" localSheetId="0">#REF!</definedName>
    <definedName name="B.W.1.3_2.0">#REF!</definedName>
    <definedName name="B.W.1.3_2.25" localSheetId="0">#REF!</definedName>
    <definedName name="B.W.1.3_2.25">#REF!</definedName>
    <definedName name="B.W.1.3_2.5">#REF!</definedName>
    <definedName name="B.W.1.3_2.75">#REF!</definedName>
    <definedName name="B.W.1.3_3">#REF!</definedName>
    <definedName name="B.W.1.5_2.0" localSheetId="0">#REF!</definedName>
    <definedName name="B.W.1.5_2.0">#REF!</definedName>
    <definedName name="B.W.1.5_2.25" localSheetId="0">#REF!</definedName>
    <definedName name="B.W.1.5_2.25">#REF!</definedName>
    <definedName name="B.W.1.5_2.5">#REF!</definedName>
    <definedName name="B.W.1.5_2.75">#REF!</definedName>
    <definedName name="B.W.1.5_3">#REF!</definedName>
    <definedName name="B.W.1.6_2.0" localSheetId="0">#REF!</definedName>
    <definedName name="B.W.1.6_2.0">#REF!</definedName>
    <definedName name="B.W.1.6_2.25" localSheetId="0">#REF!</definedName>
    <definedName name="B.W.1.6_2.25">#REF!</definedName>
    <definedName name="B.W.1.6_2.5">#REF!</definedName>
    <definedName name="B.W.1.6_2.75">#REF!</definedName>
    <definedName name="B.W.1.6_3">#REF!</definedName>
    <definedName name="BM" localSheetId="0">#REF!</definedName>
    <definedName name="BM">#REF!</definedName>
    <definedName name="bor" localSheetId="0">#REF!</definedName>
    <definedName name="bor">#REF!</definedName>
    <definedName name="Br.Par_2.0">#REF!</definedName>
    <definedName name="Br.Par_2.25">#REF!</definedName>
    <definedName name="Br.Par_2.50">#REF!</definedName>
    <definedName name="Br.Par_2.75">#REF!</definedName>
    <definedName name="Br.Par_3.0">#REF!</definedName>
    <definedName name="Brick_work" localSheetId="0">#REF!</definedName>
    <definedName name="Brick_work">#REF!</definedName>
    <definedName name="Brick_work_11" localSheetId="0">#REF!</definedName>
    <definedName name="Brick_work_11">#REF!</definedName>
    <definedName name="Brick_work_3" localSheetId="0">#REF!</definedName>
    <definedName name="Brick_work_3">#REF!</definedName>
    <definedName name="Brick_work_6" localSheetId="0">#REF!</definedName>
    <definedName name="Brick_work_6">#REF!</definedName>
    <definedName name="Bricks" localSheetId="0">[1]Data!#REF!</definedName>
    <definedName name="Bricks">[1]Data!#REF!</definedName>
    <definedName name="Bricks_11" localSheetId="0">#REF!</definedName>
    <definedName name="Bricks_11">#REF!</definedName>
    <definedName name="Bricks_3" localSheetId="0">#REF!</definedName>
    <definedName name="Bricks_3">#REF!</definedName>
    <definedName name="Bricks_6" localSheetId="0">#REF!</definedName>
    <definedName name="Bricks_6">#REF!</definedName>
    <definedName name="Bricks_7" localSheetId="0">[1]Data!#REF!</definedName>
    <definedName name="Bricks_7">[1]Data!#REF!</definedName>
    <definedName name="Bricks_8" localSheetId="0">[1]Data!#REF!</definedName>
    <definedName name="Bricks_8">[1]Data!#REF!</definedName>
    <definedName name="bui" localSheetId="0">#REF!</definedName>
    <definedName name="bui">#REF!</definedName>
    <definedName name="Buildingevelopment." localSheetId="0">#REF!</definedName>
    <definedName name="Buildingevelopment.">#REF!</definedName>
    <definedName name="c.data" localSheetId="0">#REF!</definedName>
    <definedName name="c.data">#REF!</definedName>
    <definedName name="C.M.1.1">#REF!</definedName>
    <definedName name="C.M.1.1.5">#REF!</definedName>
    <definedName name="Cement_mortar" localSheetId="0">#REF!</definedName>
    <definedName name="Cement_mortar">#REF!</definedName>
    <definedName name="Cement_mortar_11" localSheetId="0">#REF!</definedName>
    <definedName name="Cement_mortar_11">#REF!</definedName>
    <definedName name="Cement_mortar_3" localSheetId="0">#REF!</definedName>
    <definedName name="Cement_mortar_3">#REF!</definedName>
    <definedName name="Cement_mortar_6" localSheetId="0">#REF!</definedName>
    <definedName name="Cement_mortar_6">#REF!</definedName>
    <definedName name="Cement_Paint">#REF!</definedName>
    <definedName name="CENTERING">#REF!</definedName>
    <definedName name="Civil_Data" localSheetId="0">#REF!</definedName>
    <definedName name="Civil_Data">#REF!</definedName>
    <definedName name="Concrete" localSheetId="0">#REF!</definedName>
    <definedName name="Concrete">#REF!</definedName>
    <definedName name="Concrete_11" localSheetId="0">#REF!</definedName>
    <definedName name="Concrete_11">#REF!</definedName>
    <definedName name="Concrete_3" localSheetId="0">#REF!</definedName>
    <definedName name="Concrete_3">#REF!</definedName>
    <definedName name="Concrete_6" localSheetId="0">#REF!</definedName>
    <definedName name="Concrete_6">#REF!</definedName>
    <definedName name="Conveyance_chart" localSheetId="0">#REF!</definedName>
    <definedName name="Conveyance_chart">#REF!</definedName>
    <definedName name="Conveyance_chart_11" localSheetId="0">#REF!</definedName>
    <definedName name="Conveyance_chart_11">#REF!</definedName>
    <definedName name="Conveyance_chart_3" localSheetId="0">#REF!</definedName>
    <definedName name="Conveyance_chart_3">#REF!</definedName>
    <definedName name="Conveyance_chart_6" localSheetId="0">#REF!</definedName>
    <definedName name="Conveyance_chart_6">#REF!</definedName>
    <definedName name="CUDDAPAH_40">#REF!</definedName>
    <definedName name="DADOO_CL.GLZ">#REF!</definedName>
    <definedName name="DADOO_MOSIC" localSheetId="0">#REF!</definedName>
    <definedName name="DADOO_MOSIC">#REF!</definedName>
    <definedName name="DADOO_WT.GLZ">#REF!</definedName>
    <definedName name="Data_civil" localSheetId="0">#REF!</definedName>
    <definedName name="Data_civil">#REF!</definedName>
    <definedName name="Data_civil_11" localSheetId="0">#REF!</definedName>
    <definedName name="Data_civil_11">#REF!</definedName>
    <definedName name="Data_civil_3" localSheetId="0">#REF!</definedName>
    <definedName name="Data_civil_3">#REF!</definedName>
    <definedName name="Data_civil_6" localSheetId="0">#REF!</definedName>
    <definedName name="Data_civil_6">#REF!</definedName>
    <definedName name="Data_electrical" localSheetId="0">#REF!</definedName>
    <definedName name="Data_electrical">#REF!</definedName>
    <definedName name="Data_electrical_11" localSheetId="0">#REF!</definedName>
    <definedName name="Data_electrical_11">#REF!</definedName>
    <definedName name="Data_electrical_3" localSheetId="0">#REF!</definedName>
    <definedName name="Data_electrical_3">#REF!</definedName>
    <definedName name="Data_electrical_6" localSheetId="0">#REF!</definedName>
    <definedName name="Data_electrical_6">#REF!</definedName>
    <definedName name="Data_for_Civil_work" localSheetId="0">#REF!</definedName>
    <definedName name="Data_for_Civil_work">#REF!</definedName>
    <definedName name="Data_for_Road_Work" localSheetId="0">#REF!</definedName>
    <definedName name="Data_for_Road_Work">#REF!</definedName>
    <definedName name="Data_road" localSheetId="0">#REF!</definedName>
    <definedName name="Data_road">#REF!</definedName>
    <definedName name="Data_road_11" localSheetId="0">#REF!</definedName>
    <definedName name="Data_road_11">#REF!</definedName>
    <definedName name="Data_road_3" localSheetId="0">#REF!</definedName>
    <definedName name="Data_road_3">#REF!</definedName>
    <definedName name="Data_road_6" localSheetId="0">#REF!</definedName>
    <definedName name="Data_road_6">#REF!</definedName>
    <definedName name="Data_sanitary" localSheetId="0">#REF!</definedName>
    <definedName name="Data_sanitary">#REF!</definedName>
    <definedName name="Data_sanitary_11" localSheetId="0">#REF!</definedName>
    <definedName name="Data_sanitary_11">#REF!</definedName>
    <definedName name="Data_sanitary_3" localSheetId="0">#REF!</definedName>
    <definedName name="Data_sanitary_3">#REF!</definedName>
    <definedName name="Data_sanitary_6" localSheetId="0">#REF!</definedName>
    <definedName name="Data_sanitary_6">#REF!</definedName>
    <definedName name="DATA3" localSheetId="0">#REF!</definedName>
    <definedName name="DATA3">#REF!</definedName>
    <definedName name="der" localSheetId="0">#REF!</definedName>
    <definedName name="der">#REF!</definedName>
    <definedName name="Dev_Name" localSheetId="0">#REF!</definedName>
    <definedName name="Dev_Name">#REF!</definedName>
    <definedName name="Dev_Road_Name" localSheetId="0">#REF!,#REF!</definedName>
    <definedName name="Dev_Road_Name">#REF!,#REF!</definedName>
    <definedName name="df" localSheetId="0">#REF!</definedName>
    <definedName name="df">#REF!</definedName>
    <definedName name="dfe" localSheetId="0">#REF!</definedName>
    <definedName name="dfe">#REF!</definedName>
    <definedName name="Distember">#REF!</definedName>
    <definedName name="Door" localSheetId="0">[1]Data!#REF!</definedName>
    <definedName name="Door">[1]Data!#REF!</definedName>
    <definedName name="Door_11" localSheetId="0">#REF!</definedName>
    <definedName name="Door_11">#REF!</definedName>
    <definedName name="Door_3" localSheetId="0">#REF!</definedName>
    <definedName name="Door_3">#REF!</definedName>
    <definedName name="Door_6" localSheetId="0">#REF!</definedName>
    <definedName name="Door_6">#REF!</definedName>
    <definedName name="Door_7" localSheetId="0">[1]Data!#REF!</definedName>
    <definedName name="Door_7">[1]Data!#REF!</definedName>
    <definedName name="Door_8" localSheetId="0">[1]Data!#REF!</definedName>
    <definedName name="Door_8">[1]Data!#REF!</definedName>
    <definedName name="Door_Window" localSheetId="0">#REF!</definedName>
    <definedName name="Door_Window">#REF!</definedName>
    <definedName name="Door_Window_11" localSheetId="0">#REF!</definedName>
    <definedName name="Door_Window_11">#REF!</definedName>
    <definedName name="Door_Window_3" localSheetId="0">#REF!</definedName>
    <definedName name="Door_Window_3">#REF!</definedName>
    <definedName name="Door_Window_6" localSheetId="0">#REF!</definedName>
    <definedName name="Door_Window_6">#REF!</definedName>
    <definedName name="E" localSheetId="0">#REF!</definedName>
    <definedName name="E">#REF!</definedName>
    <definedName name="EARTH_FILL">#REF!</definedName>
    <definedName name="Earth_work_sand" localSheetId="0">#REF!</definedName>
    <definedName name="Earth_work_sand">#REF!</definedName>
    <definedName name="Earth_work_sand_11" localSheetId="0">#REF!</definedName>
    <definedName name="Earth_work_sand_11">#REF!</definedName>
    <definedName name="Earth_work_sand_3" localSheetId="0">#REF!</definedName>
    <definedName name="Earth_work_sand_3">#REF!</definedName>
    <definedName name="Earth_work_sand_6" localSheetId="0">#REF!</definedName>
    <definedName name="Earth_work_sand_6">#REF!</definedName>
    <definedName name="electri">#REF!</definedName>
    <definedName name="er" localSheetId="0">#REF!</definedName>
    <definedName name="er">#REF!</definedName>
    <definedName name="ert" localSheetId="0">#REF!</definedName>
    <definedName name="ert">#REF!</definedName>
    <definedName name="ewr" localSheetId="0">[1]Data!#REF!</definedName>
    <definedName name="ewr">[1]Data!#REF!</definedName>
    <definedName name="Excel_BuiltIn__FilterDatabase_6" localSheetId="0">[2]Abstract!#REF!</definedName>
    <definedName name="Excel_BuiltIn__FilterDatabase_6">[2]Abstract!#REF!</definedName>
    <definedName name="Excel_BuiltIn_Print_Area" localSheetId="0">#REF!</definedName>
    <definedName name="Excel_BuiltIn_Print_Area">#REF!</definedName>
    <definedName name="Excel_BuiltIn_Print_Titles" localSheetId="0">#REF!</definedName>
    <definedName name="Excel_BuiltIn_Print_Titles">#REF!</definedName>
    <definedName name="Excel_BuiltIn_Print_Titles_3" localSheetId="0">#REF!</definedName>
    <definedName name="Excel_BuiltIn_Print_Titles_3">#REF!</definedName>
    <definedName name="Excel_BuiltIn_Print_Titles_4" localSheetId="0">#REF!</definedName>
    <definedName name="Excel_BuiltIn_Print_Titles_4">#REF!</definedName>
    <definedName name="F.E.W_ALL">#REF!</definedName>
    <definedName name="F.E.W_H.S.CLAY" localSheetId="0">#REF!</definedName>
    <definedName name="F.E.W_H.S.CLAY">#REF!</definedName>
    <definedName name="F.E.W_S.D.R" localSheetId="0">#REF!</definedName>
    <definedName name="F.E.W_S.D.R">#REF!</definedName>
    <definedName name="F.E.W_SAND" localSheetId="0">#REF!</definedName>
    <definedName name="F.E.W_SAND">#REF!</definedName>
    <definedName name="ff" localSheetId="0">#REF!</definedName>
    <definedName name="ff">#REF!</definedName>
    <definedName name="fftffdttf">#REF!</definedName>
    <definedName name="fhd">#REF!</definedName>
    <definedName name="Filling" localSheetId="0">#REF!</definedName>
    <definedName name="Filling">#REF!</definedName>
    <definedName name="fr" localSheetId="0">#REF!</definedName>
    <definedName name="fr">#REF!</definedName>
    <definedName name="frt" localSheetId="0">#REF!</definedName>
    <definedName name="frt">#REF!</definedName>
    <definedName name="FSEGADRG" localSheetId="0">#REF!</definedName>
    <definedName name="FSEGADRG">#REF!</definedName>
    <definedName name="gfrt" localSheetId="0">#REF!</definedName>
    <definedName name="gfrt">#REF!</definedName>
    <definedName name="GHJYUTYUGNVBN" localSheetId="0">#REF!</definedName>
    <definedName name="GHJYUTYUGNVBN">#REF!</definedName>
    <definedName name="GRANO">#REF!</definedName>
    <definedName name="gt" localSheetId="0">#REF!</definedName>
    <definedName name="gt">#REF!</definedName>
    <definedName name="gtr" localSheetId="0">#REF!</definedName>
    <definedName name="gtr">#REF!</definedName>
    <definedName name="hia" localSheetId="0">#REF!</definedName>
    <definedName name="hia">#REF!</definedName>
    <definedName name="hj" localSheetId="0">[1]Data!#REF!</definedName>
    <definedName name="hj">[1]Data!#REF!</definedName>
    <definedName name="hyu" localSheetId="0">#REF!</definedName>
    <definedName name="hyu">#REF!</definedName>
    <definedName name="ins">#REF!</definedName>
    <definedName name="Iron_Paint">#REF!</definedName>
    <definedName name="jh" localSheetId="0">#REF!</definedName>
    <definedName name="jh">#REF!</definedName>
    <definedName name="jj" localSheetId="0">#REF!</definedName>
    <definedName name="jj">#REF!</definedName>
    <definedName name="jk" localSheetId="0">#REF!</definedName>
    <definedName name="jk">#REF!</definedName>
    <definedName name="Junior_Engineer" localSheetId="0">#REF!</definedName>
    <definedName name="Junior_Engineer">#REF!</definedName>
    <definedName name="k11.1" localSheetId="0">#REF!</definedName>
    <definedName name="k11.1">#REF!</definedName>
    <definedName name="k404.">#REF!</definedName>
    <definedName name="kalil" localSheetId="0">#REF!</definedName>
    <definedName name="kalil">#REF!</definedName>
    <definedName name="klo" localSheetId="0">#REF!</definedName>
    <definedName name="klo">#REF!</definedName>
    <definedName name="KOTA_STONE">#REF!</definedName>
    <definedName name="Labour_Board" localSheetId="0">#REF!</definedName>
    <definedName name="Labour_Board">#REF!</definedName>
    <definedName name="Labour_Board_11" localSheetId="0">#REF!</definedName>
    <definedName name="Labour_Board_11">#REF!</definedName>
    <definedName name="Labour_Board_3" localSheetId="0">#REF!</definedName>
    <definedName name="Labour_Board_3">#REF!</definedName>
    <definedName name="Labour_Board_6" localSheetId="0">#REF!</definedName>
    <definedName name="Labour_Board_6">#REF!</definedName>
    <definedName name="Labour_Data" localSheetId="0">#REF!</definedName>
    <definedName name="Labour_Data">#REF!</definedName>
    <definedName name="Labour_PWD" localSheetId="0">#REF!</definedName>
    <definedName name="Labour_PWD">#REF!</definedName>
    <definedName name="Labour_PWD_11" localSheetId="0">#REF!</definedName>
    <definedName name="Labour_PWD_11">#REF!</definedName>
    <definedName name="Labour_PWD_3" localSheetId="0">#REF!</definedName>
    <definedName name="Labour_PWD_3">#REF!</definedName>
    <definedName name="Labour_PWD_6" localSheetId="0">#REF!</definedName>
    <definedName name="Labour_PWD_6">#REF!</definedName>
    <definedName name="Labour_Rate" localSheetId="0">#REF!</definedName>
    <definedName name="Labour_Rate">#REF!</definedName>
    <definedName name="Labour_rate_civil" localSheetId="0">#REF!</definedName>
    <definedName name="Labour_rate_civil">#REF!</definedName>
    <definedName name="Labour_rate_civil_11" localSheetId="0">#REF!</definedName>
    <definedName name="Labour_rate_civil_11">#REF!</definedName>
    <definedName name="Labour_rate_civil_3" localSheetId="0">#REF!</definedName>
    <definedName name="Labour_rate_civil_3">#REF!</definedName>
    <definedName name="Labour_rate_civil_6" localSheetId="0">#REF!</definedName>
    <definedName name="Labour_rate_civil_6">#REF!</definedName>
    <definedName name="Labour_rate_electrical" localSheetId="0">#REF!</definedName>
    <definedName name="Labour_rate_electrical">#REF!</definedName>
    <definedName name="Labour_rate_electrical_11" localSheetId="0">#REF!</definedName>
    <definedName name="Labour_rate_electrical_11">#REF!</definedName>
    <definedName name="Labour_rate_electrical_3" localSheetId="0">#REF!</definedName>
    <definedName name="Labour_rate_electrical_3">#REF!</definedName>
    <definedName name="Labour_rate_electrical_6" localSheetId="0">#REF!</definedName>
    <definedName name="Labour_rate_electrical_6">#REF!</definedName>
    <definedName name="Labour_rate_road" localSheetId="0">#REF!</definedName>
    <definedName name="Labour_rate_road">#REF!</definedName>
    <definedName name="Labour_rate_road_11" localSheetId="0">#REF!</definedName>
    <definedName name="Labour_rate_road_11">#REF!</definedName>
    <definedName name="Labour_rate_road_3" localSheetId="0">#REF!</definedName>
    <definedName name="Labour_rate_road_3">#REF!</definedName>
    <definedName name="Labour_rate_road_6" localSheetId="0">#REF!</definedName>
    <definedName name="Labour_rate_road_6">#REF!</definedName>
    <definedName name="Labour_road" localSheetId="0">#REF!</definedName>
    <definedName name="Labour_road">#REF!</definedName>
    <definedName name="Labour_road_11" localSheetId="0">#REF!</definedName>
    <definedName name="Labour_road_11">#REF!</definedName>
    <definedName name="Labour_road_3" localSheetId="0">#REF!</definedName>
    <definedName name="Labour_road_3">#REF!</definedName>
    <definedName name="Labour_road_6" localSheetId="0">#REF!</definedName>
    <definedName name="Labour_road_6">#REF!</definedName>
    <definedName name="Lac_Polish">#REF!</definedName>
    <definedName name="lead" localSheetId="0">#REF!</definedName>
    <definedName name="lead">#REF!</definedName>
    <definedName name="Lead_statement" localSheetId="0">#REF!</definedName>
    <definedName name="Lead_statement">#REF!</definedName>
    <definedName name="Lead_statement_11" localSheetId="0">#REF!</definedName>
    <definedName name="Lead_statement_11">#REF!</definedName>
    <definedName name="Lead_statement_3" localSheetId="0">#REF!</definedName>
    <definedName name="Lead_statement_3">#REF!</definedName>
    <definedName name="Lead_statement_6" localSheetId="0">#REF!</definedName>
    <definedName name="Lead_statement_6">#REF!</definedName>
    <definedName name="M.S.Grill">#REF!</definedName>
    <definedName name="Material_Board" localSheetId="0">#REF!</definedName>
    <definedName name="Material_Board">#REF!</definedName>
    <definedName name="Material_Board_11" localSheetId="0">#REF!</definedName>
    <definedName name="Material_Board_11">#REF!</definedName>
    <definedName name="Material_Board_3" localSheetId="0">#REF!</definedName>
    <definedName name="Material_Board_3">#REF!</definedName>
    <definedName name="Material_Board_6" localSheetId="0">#REF!</definedName>
    <definedName name="Material_Board_6">#REF!</definedName>
    <definedName name="Material_PWD" localSheetId="0">#REF!</definedName>
    <definedName name="Material_PWD">#REF!</definedName>
    <definedName name="Material_PWD_11" localSheetId="0">#REF!</definedName>
    <definedName name="Material_PWD_11">#REF!</definedName>
    <definedName name="Material_PWD_3" localSheetId="0">#REF!</definedName>
    <definedName name="Material_PWD_3">#REF!</definedName>
    <definedName name="Material_PWD_6" localSheetId="0">#REF!</definedName>
    <definedName name="Material_PWD_6">#REF!</definedName>
    <definedName name="Material_Rate" localSheetId="0">#REF!</definedName>
    <definedName name="Material_Rate">#REF!</definedName>
    <definedName name="Material_road" localSheetId="0">#REF!</definedName>
    <definedName name="Material_road">#REF!</definedName>
    <definedName name="Material_road_11" localSheetId="0">#REF!</definedName>
    <definedName name="Material_road_11">#REF!</definedName>
    <definedName name="Material_road_3" localSheetId="0">#REF!</definedName>
    <definedName name="Material_road_3">#REF!</definedName>
    <definedName name="Material_road_6" localSheetId="0">#REF!</definedName>
    <definedName name="Material_road_6">#REF!</definedName>
    <definedName name="MOSIC_INSITU">#REF!</definedName>
    <definedName name="MOSIC_TILES">#REF!</definedName>
    <definedName name="N" localSheetId="0">#REF!</definedName>
    <definedName name="N">#REF!</definedName>
    <definedName name="Name_Road" localSheetId="0">#REF!,#REF!,#REF!,#REF!,#REF!</definedName>
    <definedName name="Name_Road">#REF!,#REF!,#REF!,#REF!,#REF!</definedName>
    <definedName name="P" localSheetId="0">#REF!</definedName>
    <definedName name="P">#REF!</definedName>
    <definedName name="P.C.C.1.2.4.10MM" localSheetId="0">#REF!</definedName>
    <definedName name="P.C.C.1.2.4.10MM">#REF!</definedName>
    <definedName name="P.C.C.1.2.4.H.B" localSheetId="0">#REF!</definedName>
    <definedName name="P.C.C.1.2.4.H.B">#REF!</definedName>
    <definedName name="P.C.C.1.2.4.M.B">#REF!+#REF!</definedName>
    <definedName name="P.C.C.1.3.6.40MM" localSheetId="0">#REF!</definedName>
    <definedName name="P.C.C.1.3.6.40MM">#REF!</definedName>
    <definedName name="P.C.C.1.3.6.H.B" localSheetId="0">#REF!</definedName>
    <definedName name="P.C.C.1.3.6.H.B">#REF!</definedName>
    <definedName name="P.C.C.1.4.8" localSheetId="0">#REF!</definedName>
    <definedName name="P.C.C.1.4.8">#REF!</definedName>
    <definedName name="P.C.C.1.5.10">#REF!</definedName>
    <definedName name="P.C.C.1.8.16HB" localSheetId="0">#REF!</definedName>
    <definedName name="P.C.C.1.8.16HB">#REF!</definedName>
    <definedName name="P.C.C1.3.6.MB" localSheetId="0">#REF!</definedName>
    <definedName name="P.C.C1.3.6.MB">#REF!</definedName>
    <definedName name="P.C.C1.3.6mb" localSheetId="0">#REF!</definedName>
    <definedName name="P.C.C1.3.6mb">#REF!</definedName>
    <definedName name="P.C.C1.8.16_MB" localSheetId="0">#REF!</definedName>
    <definedName name="P.C.C1.8.16_MB">#REF!</definedName>
    <definedName name="pa" localSheetId="0">#REF!</definedName>
    <definedName name="pa">#REF!</definedName>
    <definedName name="pc">#REF!</definedName>
    <definedName name="PC_Name" localSheetId="0">#REF!</definedName>
    <definedName name="PC_Name">#REF!</definedName>
    <definedName name="PC_Road_Name" localSheetId="0">#REF!</definedName>
    <definedName name="PC_Road_Name">#REF!</definedName>
    <definedName name="Plast_1.3_W.P.C">#REF!</definedName>
    <definedName name="Plast_1.5_12mm">#REF!</definedName>
    <definedName name="Plast_1.5_20mm">#REF!</definedName>
    <definedName name="Plast_Dummy">#REF!</definedName>
    <definedName name="Plast_Roof">#REF!</definedName>
    <definedName name="Plastering_pointing" localSheetId="0">#REF!</definedName>
    <definedName name="Plastering_pointing">#REF!</definedName>
    <definedName name="Plastering_pointing_11" localSheetId="0">#REF!</definedName>
    <definedName name="Plastering_pointing_11">#REF!</definedName>
    <definedName name="Plastering_pointing_3" localSheetId="0">#REF!</definedName>
    <definedName name="Plastering_pointing_3">#REF!</definedName>
    <definedName name="Plastering_pointing_6" localSheetId="0">#REF!</definedName>
    <definedName name="Plastering_pointing_6">#REF!</definedName>
    <definedName name="Plastic_Emulsion">#REF!</definedName>
    <definedName name="pls" localSheetId="0">#REF!</definedName>
    <definedName name="pls">#REF!</definedName>
    <definedName name="PressedTile">#REF!</definedName>
    <definedName name="pri" localSheetId="0">#REF!</definedName>
    <definedName name="pri">#REF!</definedName>
    <definedName name="PRIN_TITLES_MI" localSheetId="0">#REF!</definedName>
    <definedName name="PRIN_TITLES_MI">#REF!</definedName>
    <definedName name="print" localSheetId="0">#REF!</definedName>
    <definedName name="print">#REF!</definedName>
    <definedName name="PRINT_ARE" localSheetId="0">#REF!</definedName>
    <definedName name="PRINT_ARE">#REF!</definedName>
    <definedName name="_xlnm.Print_Area" localSheetId="0">Quarters!$A$1:$F$24</definedName>
    <definedName name="_xlnm.Print_Area" localSheetId="1">RPS!$A$1:$F$18</definedName>
    <definedName name="_xlnm.Print_Area">#REF!</definedName>
    <definedName name="PRINT_AREA_" localSheetId="0">#REF!</definedName>
    <definedName name="PRINT_AREA_">#REF!</definedName>
    <definedName name="PRINT_AREA_M" localSheetId="0">#REF!</definedName>
    <definedName name="PRINT_AREA_M">#REF!</definedName>
    <definedName name="PRINT_AREA_MI" localSheetId="0">#REF!</definedName>
    <definedName name="PRINT_AREA_MI">#REF!</definedName>
    <definedName name="PRINT_AREA_MI_2" localSheetId="0">#REF!</definedName>
    <definedName name="PRINT_AREA_MI_2">#REF!</definedName>
    <definedName name="Print_T" localSheetId="0">#REF!</definedName>
    <definedName name="Print_T">#REF!</definedName>
    <definedName name="Print_Tit" localSheetId="0">#REF!</definedName>
    <definedName name="Print_Tit">#REF!</definedName>
    <definedName name="Print_Titl" localSheetId="0">#REF!</definedName>
    <definedName name="Print_Titl">#REF!</definedName>
    <definedName name="Print_Title" localSheetId="0">#REF!</definedName>
    <definedName name="Print_Title">#REF!</definedName>
    <definedName name="_xlnm.Print_Titles">#REF!</definedName>
    <definedName name="PRINT_TITLES_MI" localSheetId="0">#REF!</definedName>
    <definedName name="PRINT_TITLES_MI">#REF!</definedName>
    <definedName name="PRINT_TITLES_MI_2" localSheetId="0">#REF!</definedName>
    <definedName name="PRINT_TITLES_MI_2">#REF!</definedName>
    <definedName name="Print_titlesnew" localSheetId="0">#REF!</definedName>
    <definedName name="Print_titlesnew">#REF!</definedName>
    <definedName name="printarea1" localSheetId="0">#REF!</definedName>
    <definedName name="printarea1">#REF!</definedName>
    <definedName name="QQE">#REF!</definedName>
    <definedName name="QWE">#REF!</definedName>
    <definedName name="R.R_1.3" localSheetId="0">#REF!</definedName>
    <definedName name="R.R_1.3">#REF!</definedName>
    <definedName name="R.R_1.5" localSheetId="0">#REF!</definedName>
    <definedName name="R.R_1.5">#REF!</definedName>
    <definedName name="R.R_1.6" localSheetId="0">#REF!</definedName>
    <definedName name="R.R_1.6">#REF!</definedName>
    <definedName name="RATE">#REF!</definedName>
    <definedName name="Rate_for_1_Cum">#REF!</definedName>
    <definedName name="Rates_Charges" localSheetId="0">#REF!</definedName>
    <definedName name="Rates_Charges">#REF!</definedName>
    <definedName name="Rates_Labour" localSheetId="0">#REF!</definedName>
    <definedName name="Rates_Labour">#REF!</definedName>
    <definedName name="Rates_Materials" localSheetId="0">#REF!</definedName>
    <definedName name="Rates_Materials">#REF!</definedName>
    <definedName name="RCC" localSheetId="0">#REF!</definedName>
    <definedName name="RCC">#REF!</definedName>
    <definedName name="RCC.1.1.2_MB" localSheetId="0">#REF!</definedName>
    <definedName name="RCC.1.1.2_MB">#REF!</definedName>
    <definedName name="RCC.1.1.5.3_MB" localSheetId="0">#REF!</definedName>
    <definedName name="RCC.1.1.5.3_MB">#REF!</definedName>
    <definedName name="RCC.1.2.4_MB">#REF!</definedName>
    <definedName name="RCC_11" localSheetId="0">#REF!</definedName>
    <definedName name="RCC_11">#REF!</definedName>
    <definedName name="RCC_3" localSheetId="0">#REF!</definedName>
    <definedName name="RCC_3">#REF!</definedName>
    <definedName name="RCC_6" localSheetId="0">#REF!</definedName>
    <definedName name="RCC_6">#REF!</definedName>
    <definedName name="re" localSheetId="0">#REF!</definedName>
    <definedName name="re">#REF!</definedName>
    <definedName name="red" localSheetId="0">#REF!</definedName>
    <definedName name="red">#REF!</definedName>
    <definedName name="REDOXIDE">#REF!</definedName>
    <definedName name="REINFORCE">#REF!</definedName>
    <definedName name="rerewr" localSheetId="0">#REF!</definedName>
    <definedName name="rerewr">#REF!</definedName>
    <definedName name="Road_Data" localSheetId="0">[1]Data!#REF!</definedName>
    <definedName name="Road_Data">[1]Data!#REF!</definedName>
    <definedName name="Road_data_1" localSheetId="0">#REF!</definedName>
    <definedName name="Road_data_1">#REF!</definedName>
    <definedName name="Road_Data_11" localSheetId="0">#REF!</definedName>
    <definedName name="Road_Data_11">#REF!</definedName>
    <definedName name="Road_data_2" localSheetId="0">#REF!</definedName>
    <definedName name="Road_data_2">#REF!</definedName>
    <definedName name="Road_Data_3" localSheetId="0">#REF!</definedName>
    <definedName name="Road_Data_3">#REF!</definedName>
    <definedName name="Road_data_5" localSheetId="0">#REF!</definedName>
    <definedName name="Road_data_5">#REF!</definedName>
    <definedName name="Road_data_6" localSheetId="0">#REF!</definedName>
    <definedName name="Road_data_6">#REF!</definedName>
    <definedName name="Road_Data_7" localSheetId="0">[1]Data!#REF!</definedName>
    <definedName name="Road_Data_7">[1]Data!#REF!</definedName>
    <definedName name="Road_Data_8" localSheetId="0">[1]Data!#REF!</definedName>
    <definedName name="Road_Data_8">[1]Data!#REF!</definedName>
    <definedName name="Roof_finishing" localSheetId="0">#REF!</definedName>
    <definedName name="Roof_finishing">#REF!</definedName>
    <definedName name="Roof_finishing_11" localSheetId="0">#REF!</definedName>
    <definedName name="Roof_finishing_11">#REF!</definedName>
    <definedName name="Roof_finishing_3" localSheetId="0">#REF!</definedName>
    <definedName name="Roof_finishing_3">#REF!</definedName>
    <definedName name="Roof_finishing_6" localSheetId="0">#REF!</definedName>
    <definedName name="Roof_finishing_6">#REF!</definedName>
    <definedName name="RR_masonary" localSheetId="0">#REF!</definedName>
    <definedName name="RR_masonary">#REF!</definedName>
    <definedName name="RR_masonary_11" localSheetId="0">#REF!</definedName>
    <definedName name="RR_masonary_11">#REF!</definedName>
    <definedName name="RR_masonary_3" localSheetId="0">#REF!</definedName>
    <definedName name="RR_masonary_3">#REF!</definedName>
    <definedName name="RR_masonary_6" localSheetId="0">#REF!</definedName>
    <definedName name="RR_masonary_6">#REF!</definedName>
    <definedName name="rrr" localSheetId="0">#REF!</definedName>
    <definedName name="rrr">#REF!</definedName>
    <definedName name="S" localSheetId="0">#REF!</definedName>
    <definedName name="S">#REF!</definedName>
    <definedName name="SAND_FILL">#REF!</definedName>
    <definedName name="Sanitary_Data" localSheetId="0">[1]Data!#REF!</definedName>
    <definedName name="Sanitary_Data">[1]Data!#REF!</definedName>
    <definedName name="Sanitary_Data_11" localSheetId="0">#REF!</definedName>
    <definedName name="Sanitary_Data_11">#REF!</definedName>
    <definedName name="Sanitary_Data_3" localSheetId="0">#REF!</definedName>
    <definedName name="Sanitary_Data_3">#REF!</definedName>
    <definedName name="Sanitary_Data_6" localSheetId="0">#REF!</definedName>
    <definedName name="Sanitary_Data_6">#REF!</definedName>
    <definedName name="Sanitary_Data_7" localSheetId="0">[1]Data!#REF!</definedName>
    <definedName name="Sanitary_Data_7">[1]Data!#REF!</definedName>
    <definedName name="Sanitary_Data_8" localSheetId="0">[1]Data!#REF!</definedName>
    <definedName name="Sanitary_Data_8">[1]Data!#REF!</definedName>
    <definedName name="Sanitary_Item" localSheetId="0">#REF!</definedName>
    <definedName name="Sanitary_Item">#REF!</definedName>
    <definedName name="sd" localSheetId="0">#REF!</definedName>
    <definedName name="sd">#REF!</definedName>
    <definedName name="sdasfcs" localSheetId="0">#REF!</definedName>
    <definedName name="sdasfcs">#REF!</definedName>
    <definedName name="sddsd" localSheetId="0">#REF!</definedName>
    <definedName name="sddsd">#REF!</definedName>
    <definedName name="SR" localSheetId="0">#REF!</definedName>
    <definedName name="SR">#REF!</definedName>
    <definedName name="ss" localSheetId="0">#REF!</definedName>
    <definedName name="ss">#REF!</definedName>
    <definedName name="ssdde" localSheetId="0">#REF!</definedName>
    <definedName name="ssdde">#REF!</definedName>
    <definedName name="Steel_Form_work" localSheetId="0">#REF!</definedName>
    <definedName name="Steel_Form_work">#REF!</definedName>
    <definedName name="Steel_Form_work_11" localSheetId="0">#REF!</definedName>
    <definedName name="Steel_Form_work_11">#REF!</definedName>
    <definedName name="Steel_Form_work_3" localSheetId="0">#REF!</definedName>
    <definedName name="Steel_Form_work_3">#REF!</definedName>
    <definedName name="Steel_Form_work_6" localSheetId="0">#REF!</definedName>
    <definedName name="Steel_Form_work_6">#REF!</definedName>
    <definedName name="Stucco">#REF!</definedName>
    <definedName name="sxsxsa" localSheetId="0">#REF!</definedName>
    <definedName name="sxsxsa">#REF!</definedName>
    <definedName name="tj" localSheetId="0">#REF!</definedName>
    <definedName name="tj">#REF!</definedName>
    <definedName name="TP" localSheetId="0">#REF!</definedName>
    <definedName name="TP">#REF!</definedName>
    <definedName name="ty" localSheetId="0">#REF!</definedName>
    <definedName name="ty">#REF!</definedName>
    <definedName name="uo" localSheetId="0">#REF!</definedName>
    <definedName name="uo">#REF!</definedName>
    <definedName name="v" localSheetId="0">#REF!</definedName>
    <definedName name="v">#REF!</definedName>
    <definedName name="Vambay">[1]Data!$X$195:$AD$249,[1]Data!$X$251:$AD$357,[1]Data!$X$358:$AD$361,[1]Data!$X$362:$AD$374,[1]Data!$X$376:$AD$398,[1]Data!$X$399:$AD$456,[1]Data!$X$459:$AD$460</definedName>
    <definedName name="Vambay_11" localSheetId="0">#REF!,#REF!,#REF!,#REF!,#REF!,#REF!,#REF!</definedName>
    <definedName name="Vambay_11">#REF!,#REF!,#REF!,#REF!,#REF!,#REF!,#REF!</definedName>
    <definedName name="Vambay_3" localSheetId="0">#REF!,#REF!,#REF!,#REF!,#REF!,#REF!,#REF!</definedName>
    <definedName name="Vambay_3">#REF!,#REF!,#REF!,#REF!,#REF!,#REF!,#REF!</definedName>
    <definedName name="Vambay_6" localSheetId="0">#REF!,#REF!,#REF!,#REF!,#REF!,#REF!,#REF!</definedName>
    <definedName name="Vambay_6">#REF!,#REF!,#REF!,#REF!,#REF!,#REF!,#REF!</definedName>
    <definedName name="Vambay_7">[1]Data!$X$195:$AD$249,[1]Data!$X$251:$AD$357,[1]Data!$X$358:$AD$361,[1]Data!$X$362:$AD$374,[1]Data!$X$376:$AD$398,[1]Data!$X$399:$AD$456,[1]Data!$X$459:$AD$460</definedName>
    <definedName name="Vambay_8">[1]Data!$X$195:$AD$249,[1]Data!$X$251:$AD$357,[1]Data!$X$358:$AD$361,[1]Data!$X$362:$AD$374,[1]Data!$X$376:$AD$398,[1]Data!$X$399:$AD$456,[1]Data!$X$459:$AD$460</definedName>
    <definedName name="Varnish">#REF!</definedName>
    <definedName name="Varnish1">#REF!</definedName>
    <definedName name="w" localSheetId="0">#REF!</definedName>
    <definedName name="w">#REF!</definedName>
    <definedName name="WE" localSheetId="0">#REF!</definedName>
    <definedName name="WE">#REF!</definedName>
    <definedName name="Weath.Course">#REF!</definedName>
    <definedName name="WEE" localSheetId="0">#REF!</definedName>
    <definedName name="WEE">#REF!</definedName>
    <definedName name="White_Wash">#REF!</definedName>
    <definedName name="Win_Grill">#REF!</definedName>
    <definedName name="Win_M.S_RODl">#REF!</definedName>
    <definedName name="Wood_Paint">#REF!</definedName>
    <definedName name="WW_Colour" localSheetId="0">#REF!</definedName>
    <definedName name="WW_Colour">#REF!</definedName>
    <definedName name="WW_Colour_11" localSheetId="0">#REF!</definedName>
    <definedName name="WW_Colour_11">#REF!</definedName>
    <definedName name="WW_Colour_3" localSheetId="0">#REF!</definedName>
    <definedName name="WW_Colour_3">#REF!</definedName>
    <definedName name="WW_Colour_6" localSheetId="0">#REF!</definedName>
    <definedName name="WW_Colour_6">#REF!</definedName>
    <definedName name="yt" localSheetId="0">#REF!</definedName>
    <definedName name="yt">#REF!</definedName>
    <definedName name="yuk" localSheetId="0">[1]Data!#REF!</definedName>
    <definedName name="yuk">[1]Data!#REF!</definedName>
  </definedNames>
  <calcPr calcId="124519"/>
</workbook>
</file>

<file path=xl/calcChain.xml><?xml version="1.0" encoding="utf-8"?>
<calcChain xmlns="http://schemas.openxmlformats.org/spreadsheetml/2006/main">
  <c r="F17" i="4"/>
  <c r="A7"/>
  <c r="A5"/>
  <c r="H5"/>
  <c r="H6" s="1"/>
  <c r="H7" s="1"/>
  <c r="A8" l="1"/>
  <c r="A9" s="1"/>
  <c r="A10" s="1"/>
  <c r="F20" i="5"/>
  <c r="F5"/>
  <c r="F6" s="1"/>
  <c r="F8" s="1"/>
  <c r="A2"/>
  <c r="F26" i="4"/>
  <c r="A2"/>
  <c r="A13" l="1"/>
  <c r="A14" s="1"/>
  <c r="A15" s="1"/>
  <c r="A16" s="1"/>
  <c r="A17" s="1"/>
  <c r="A18" s="1"/>
  <c r="A19" s="1"/>
  <c r="A20" s="1"/>
  <c r="A21" s="1"/>
  <c r="A22" s="1"/>
  <c r="A12"/>
  <c r="F9" i="5"/>
  <c r="F10" l="1"/>
  <c r="F12" s="1"/>
  <c r="F13" l="1"/>
  <c r="F15" s="1"/>
  <c r="F17" s="1"/>
  <c r="F14"/>
  <c r="D18" l="1"/>
  <c r="F4" i="4" l="1"/>
  <c r="F5" s="1"/>
  <c r="F6" l="1"/>
  <c r="F11" s="1"/>
  <c r="F14" s="1"/>
  <c r="F16" l="1"/>
  <c r="F15"/>
  <c r="F18" l="1"/>
  <c r="F23" l="1"/>
  <c r="D24" s="1"/>
  <c r="F25" s="1"/>
  <c r="H23" l="1"/>
</calcChain>
</file>

<file path=xl/sharedStrings.xml><?xml version="1.0" encoding="utf-8"?>
<sst xmlns="http://schemas.openxmlformats.org/spreadsheetml/2006/main" count="77" uniqueCount="42">
  <si>
    <t>GENERAL ABSTRACT</t>
  </si>
  <si>
    <t>Sl. No.</t>
  </si>
  <si>
    <t>Qty.</t>
  </si>
  <si>
    <t>Description</t>
  </si>
  <si>
    <t>Rate</t>
  </si>
  <si>
    <t>Unit</t>
  </si>
  <si>
    <t>Amount</t>
  </si>
  <si>
    <t>BUILDING WORKS</t>
  </si>
  <si>
    <t xml:space="preserve"> AS PER PWD SR 2020 - 2021</t>
  </si>
  <si>
    <t>1 Unit</t>
  </si>
  <si>
    <t>SUB TOTAL - I Rs.</t>
  </si>
  <si>
    <t>SUB TOTAL - II Rs.</t>
  </si>
  <si>
    <t>LS</t>
  </si>
  <si>
    <t>SUB TOTAL - III Rs.</t>
  </si>
  <si>
    <t>GST @ 12.0% (SGST at 6% + CGST 6%)</t>
  </si>
  <si>
    <t>SUB TOTAL - IV Rs.</t>
  </si>
  <si>
    <t xml:space="preserve">Provision for Soil Investigation </t>
  </si>
  <si>
    <t>Provision for Drinking water arrangements</t>
  </si>
  <si>
    <t>SUB TOTAL - V Rs.</t>
  </si>
  <si>
    <t>Labour Welfare fund @ 1.00%</t>
  </si>
  <si>
    <t>Contingencies &amp; Petty Supervision Charges @ 1.00%</t>
  </si>
  <si>
    <t>Supervision Charges @ 5.00%</t>
  </si>
  <si>
    <t>SUB TOTAL - VI Rs.</t>
  </si>
  <si>
    <t xml:space="preserve">Advertisement charges </t>
  </si>
  <si>
    <t>Provision for EB Deposits and pole shifting charges.</t>
  </si>
  <si>
    <t>Provision for planning permission &amp; payment to other department</t>
  </si>
  <si>
    <t>Structural Design / Consultancy charges</t>
  </si>
  <si>
    <t>SAY</t>
  </si>
  <si>
    <t>LAKHS</t>
  </si>
  <si>
    <t>Rural Police Station Building</t>
  </si>
  <si>
    <t>1 unit</t>
  </si>
  <si>
    <t>Provision for Borewell</t>
  </si>
  <si>
    <r>
      <t xml:space="preserve">Construction of 2 SI &amp; 27 PC/HC Quarters </t>
    </r>
    <r>
      <rPr>
        <sz val="12"/>
        <rFont val="Arial"/>
        <family val="2"/>
      </rPr>
      <t xml:space="preserve">with  development works are such as </t>
    </r>
    <r>
      <rPr>
        <b/>
        <sz val="12"/>
        <rFont val="Arial"/>
        <family val="2"/>
      </rPr>
      <t>Septic Tank,Circular Sump with Pump room,Plinth Protection, Sullage Drain, Borewell arrangements, Numbering and Lettering arrangements</t>
    </r>
  </si>
  <si>
    <t>GST @ 12%</t>
  </si>
  <si>
    <t>Provison for CC road (Including the GST @ 12%)</t>
  </si>
  <si>
    <t>Provison for External Electrical and Transformer (Including the GST @ 12%)</t>
  </si>
  <si>
    <t>Provision for Two Wheeler shed  (Including the GST @ 12%)</t>
  </si>
  <si>
    <t>Provision for Compound wall (Including the GST @ 12%)</t>
  </si>
  <si>
    <t>SUB TOTAL - I Rs. (Tender Value)</t>
  </si>
  <si>
    <t>Say</t>
  </si>
  <si>
    <t>Lakhs</t>
  </si>
  <si>
    <t>Grand Total</t>
  </si>
</sst>
</file>

<file path=xl/styles.xml><?xml version="1.0" encoding="utf-8"?>
<styleSheet xmlns="http://schemas.openxmlformats.org/spreadsheetml/2006/main">
  <numFmts count="10">
    <numFmt numFmtId="42" formatCode="_(&quot;$&quot;* #,##0_);_(&quot;$&quot;* \(#,##0\);_(&quot;$&quot;* &quot;-&quot;_);_(@_)"/>
    <numFmt numFmtId="44" formatCode="_(&quot;$&quot;* #,##0.00_);_(&quot;$&quot;* \(#,##0.00\);_(&quot;$&quot;* &quot;-&quot;??_);_(@_)"/>
    <numFmt numFmtId="164" formatCode="&quot;₹&quot;\ #,##0;&quot;₹&quot;\ \-#,##0"/>
    <numFmt numFmtId="165" formatCode="0.00_)"/>
    <numFmt numFmtId="166" formatCode="0.0"/>
    <numFmt numFmtId="167" formatCode="0_)"/>
    <numFmt numFmtId="168" formatCode="&quot;Rs.&quot;\ #,##0;&quot;Rs.&quot;\ \-#,##0"/>
    <numFmt numFmtId="169" formatCode="0.00000_)"/>
    <numFmt numFmtId="170" formatCode="0.000"/>
    <numFmt numFmtId="171" formatCode="0.0000_)"/>
  </numFmts>
  <fonts count="23">
    <font>
      <sz val="11"/>
      <color theme="1"/>
      <name val="Calibri"/>
      <family val="2"/>
      <scheme val="minor"/>
    </font>
    <font>
      <sz val="11"/>
      <color theme="1"/>
      <name val="Calibri"/>
      <family val="2"/>
      <scheme val="minor"/>
    </font>
    <font>
      <sz val="10"/>
      <name val="Arial"/>
    </font>
    <font>
      <b/>
      <u/>
      <sz val="16"/>
      <name val="Calibri"/>
      <family val="2"/>
      <scheme val="minor"/>
    </font>
    <font>
      <sz val="12"/>
      <name val="Helv"/>
    </font>
    <font>
      <sz val="14"/>
      <name val="Calibri"/>
      <family val="2"/>
      <scheme val="minor"/>
    </font>
    <font>
      <b/>
      <sz val="16"/>
      <name val="Calibri"/>
      <family val="2"/>
      <scheme val="minor"/>
    </font>
    <font>
      <b/>
      <sz val="14"/>
      <name val="Calibri"/>
      <family val="2"/>
      <scheme val="minor"/>
    </font>
    <font>
      <sz val="10"/>
      <name val="Arial"/>
      <family val="2"/>
    </font>
    <font>
      <sz val="14"/>
      <name val="Arial"/>
      <family val="2"/>
    </font>
    <font>
      <sz val="15"/>
      <name val="Arial"/>
      <family val="2"/>
    </font>
    <font>
      <u/>
      <sz val="10"/>
      <color indexed="12"/>
      <name val="Arial"/>
      <family val="2"/>
    </font>
    <font>
      <u/>
      <sz val="7.5"/>
      <color indexed="12"/>
      <name val="Arial"/>
      <family val="2"/>
    </font>
    <font>
      <sz val="12"/>
      <name val="Times New Roman"/>
      <family val="1"/>
    </font>
    <font>
      <sz val="11"/>
      <name val="Times New Roman"/>
      <family val="1"/>
    </font>
    <font>
      <sz val="12"/>
      <name val="Arial"/>
      <family val="2"/>
    </font>
    <font>
      <sz val="10"/>
      <name val="Courier"/>
      <family val="3"/>
    </font>
    <font>
      <sz val="14"/>
      <name val="Book Antiqua"/>
      <family val="1"/>
    </font>
    <font>
      <sz val="15"/>
      <name val="Book Antiqua"/>
      <family val="1"/>
    </font>
    <font>
      <sz val="12"/>
      <name val="Book Antiqua"/>
      <family val="1"/>
    </font>
    <font>
      <b/>
      <sz val="12"/>
      <name val="Helv"/>
    </font>
    <font>
      <b/>
      <u/>
      <sz val="12"/>
      <name val="Arial"/>
      <family val="2"/>
    </font>
    <font>
      <b/>
      <sz val="12"/>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02">
    <xf numFmtId="0" fontId="0" fillId="0" borderId="0"/>
    <xf numFmtId="0" fontId="2" fillId="0" borderId="0"/>
    <xf numFmtId="0" fontId="4" fillId="0" borderId="0"/>
    <xf numFmtId="0" fontId="8" fillId="0" borderId="0"/>
    <xf numFmtId="167" fontId="8" fillId="0" borderId="0" applyFont="0" applyFill="0" applyBorder="0" applyAlignment="0" applyProtection="0"/>
    <xf numFmtId="0"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8" fillId="0" borderId="0"/>
    <xf numFmtId="168" fontId="4" fillId="0" borderId="0"/>
    <xf numFmtId="168" fontId="4" fillId="0" borderId="0"/>
    <xf numFmtId="168"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4" fillId="0" borderId="0"/>
    <xf numFmtId="0" fontId="8" fillId="0" borderId="0"/>
    <xf numFmtId="0" fontId="8" fillId="0" borderId="0"/>
    <xf numFmtId="0" fontId="8" fillId="0" borderId="0"/>
    <xf numFmtId="0" fontId="13" fillId="0" borderId="0"/>
    <xf numFmtId="0" fontId="13"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8" fillId="0" borderId="0"/>
    <xf numFmtId="164" fontId="4" fillId="0" borderId="0"/>
    <xf numFmtId="164" fontId="4" fillId="0" borderId="0"/>
    <xf numFmtId="164" fontId="4" fillId="0" borderId="0"/>
    <xf numFmtId="164" fontId="4" fillId="0" borderId="0"/>
    <xf numFmtId="0" fontId="4" fillId="0" borderId="0"/>
    <xf numFmtId="168" fontId="4" fillId="0" borderId="0"/>
    <xf numFmtId="168" fontId="4" fillId="0" borderId="0"/>
    <xf numFmtId="164" fontId="4" fillId="0" borderId="0"/>
    <xf numFmtId="168" fontId="4" fillId="0" borderId="0"/>
    <xf numFmtId="164" fontId="4" fillId="0" borderId="0"/>
    <xf numFmtId="164" fontId="4" fillId="0" borderId="0"/>
    <xf numFmtId="168" fontId="4" fillId="0" borderId="0"/>
    <xf numFmtId="164" fontId="4" fillId="0" borderId="0"/>
    <xf numFmtId="168" fontId="4" fillId="0" borderId="0"/>
    <xf numFmtId="164" fontId="4" fillId="0" borderId="0"/>
    <xf numFmtId="164" fontId="4" fillId="0" borderId="0"/>
    <xf numFmtId="168"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8" fillId="0" borderId="0"/>
    <xf numFmtId="0" fontId="14" fillId="0" borderId="0"/>
    <xf numFmtId="165" fontId="4" fillId="0" borderId="0"/>
    <xf numFmtId="0" fontId="1" fillId="0" borderId="0"/>
    <xf numFmtId="0" fontId="4" fillId="0" borderId="0"/>
    <xf numFmtId="0" fontId="8" fillId="0" borderId="0"/>
    <xf numFmtId="0" fontId="13" fillId="0" borderId="0"/>
    <xf numFmtId="0" fontId="8" fillId="0" borderId="0"/>
    <xf numFmtId="0" fontId="8" fillId="0" borderId="0"/>
    <xf numFmtId="42" fontId="4" fillId="0" borderId="0"/>
    <xf numFmtId="0" fontId="8" fillId="0" borderId="0"/>
    <xf numFmtId="0" fontId="8" fillId="0" borderId="0"/>
    <xf numFmtId="0" fontId="8" fillId="0" borderId="0"/>
    <xf numFmtId="0" fontId="8" fillId="0" borderId="0"/>
    <xf numFmtId="0" fontId="8" fillId="0" borderId="0"/>
    <xf numFmtId="169" fontId="4" fillId="0" borderId="0"/>
    <xf numFmtId="169" fontId="4" fillId="0" borderId="0"/>
    <xf numFmtId="0" fontId="1" fillId="0" borderId="0"/>
    <xf numFmtId="164" fontId="4" fillId="0" borderId="0"/>
    <xf numFmtId="0" fontId="1" fillId="0" borderId="0"/>
    <xf numFmtId="0" fontId="1" fillId="0" borderId="0"/>
    <xf numFmtId="0" fontId="14" fillId="0" borderId="0"/>
    <xf numFmtId="0" fontId="13" fillId="0" borderId="0"/>
    <xf numFmtId="170" fontId="4" fillId="0" borderId="0"/>
    <xf numFmtId="171" fontId="4" fillId="0" borderId="0"/>
    <xf numFmtId="0" fontId="8" fillId="0" borderId="0"/>
    <xf numFmtId="168" fontId="15" fillId="0" borderId="0"/>
    <xf numFmtId="0" fontId="16" fillId="0" borderId="0"/>
    <xf numFmtId="168" fontId="15" fillId="0" borderId="0"/>
    <xf numFmtId="0" fontId="1"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cellStyleXfs>
  <cellXfs count="59">
    <xf numFmtId="0" fontId="0" fillId="0" borderId="0" xfId="0"/>
    <xf numFmtId="0" fontId="7" fillId="0" borderId="1" xfId="1" applyFont="1" applyBorder="1" applyAlignment="1">
      <alignment horizontal="center" vertical="center" wrapText="1"/>
    </xf>
    <xf numFmtId="0" fontId="5" fillId="0" borderId="1" xfId="1" applyFont="1" applyBorder="1" applyAlignment="1">
      <alignment horizontal="center" vertical="center" wrapText="1"/>
    </xf>
    <xf numFmtId="2" fontId="5" fillId="0" borderId="1" xfId="3" applyNumberFormat="1" applyFont="1" applyBorder="1" applyAlignment="1">
      <alignment vertical="center" wrapText="1"/>
    </xf>
    <xf numFmtId="2" fontId="7" fillId="0" borderId="1" xfId="3" applyNumberFormat="1" applyFont="1" applyBorder="1" applyAlignment="1">
      <alignment vertical="center" wrapText="1"/>
    </xf>
    <xf numFmtId="166" fontId="5" fillId="0" borderId="1" xfId="3" applyNumberFormat="1" applyFont="1" applyBorder="1" applyAlignment="1">
      <alignment horizontal="center" vertical="center" wrapText="1"/>
    </xf>
    <xf numFmtId="0" fontId="7" fillId="0" borderId="2" xfId="3" applyFont="1" applyBorder="1" applyAlignment="1">
      <alignment horizontal="center" vertical="center" wrapText="1"/>
    </xf>
    <xf numFmtId="0" fontId="7" fillId="0" borderId="0" xfId="1" applyFont="1" applyAlignment="1">
      <alignment horizontal="center" vertical="center" wrapText="1"/>
    </xf>
    <xf numFmtId="166" fontId="9" fillId="0" borderId="1" xfId="3" applyNumberFormat="1" applyFont="1" applyBorder="1" applyAlignment="1">
      <alignment horizontal="center" vertical="center" wrapText="1"/>
    </xf>
    <xf numFmtId="166" fontId="10" fillId="0" borderId="1" xfId="3" applyNumberFormat="1" applyFont="1" applyBorder="1" applyAlignment="1">
      <alignment vertical="top" wrapText="1"/>
    </xf>
    <xf numFmtId="2" fontId="10" fillId="0" borderId="1" xfId="3" applyNumberFormat="1" applyFont="1" applyBorder="1" applyAlignment="1">
      <alignment vertical="center" wrapText="1"/>
    </xf>
    <xf numFmtId="0" fontId="5" fillId="0" borderId="1" xfId="3" applyFont="1" applyBorder="1" applyAlignment="1">
      <alignment horizontal="left" vertical="center" wrapText="1"/>
    </xf>
    <xf numFmtId="166" fontId="5" fillId="0" borderId="1" xfId="3" applyNumberFormat="1" applyFont="1" applyBorder="1" applyAlignment="1">
      <alignment vertical="center" wrapText="1"/>
    </xf>
    <xf numFmtId="2" fontId="5" fillId="0" borderId="0" xfId="3" applyNumberFormat="1" applyFont="1" applyAlignment="1">
      <alignment vertical="center" wrapText="1"/>
    </xf>
    <xf numFmtId="2" fontId="7" fillId="0" borderId="0" xfId="3" applyNumberFormat="1" applyFont="1" applyAlignment="1">
      <alignment vertical="center" wrapText="1"/>
    </xf>
    <xf numFmtId="0" fontId="5" fillId="0" borderId="1" xfId="3" applyFont="1" applyBorder="1" applyAlignment="1">
      <alignment horizontal="center" vertical="center" wrapText="1"/>
    </xf>
    <xf numFmtId="166" fontId="7" fillId="0" borderId="1" xfId="3" applyNumberFormat="1" applyFont="1" applyBorder="1" applyAlignment="1">
      <alignment horizontal="right" vertical="center" wrapText="1"/>
    </xf>
    <xf numFmtId="165" fontId="5" fillId="0" borderId="0" xfId="0" applyNumberFormat="1" applyFont="1" applyAlignment="1">
      <alignment vertical="center"/>
    </xf>
    <xf numFmtId="0" fontId="17" fillId="0" borderId="1" xfId="3" applyFont="1" applyBorder="1" applyAlignment="1">
      <alignment horizontal="center" vertical="center" wrapText="1"/>
    </xf>
    <xf numFmtId="2" fontId="18" fillId="0" borderId="1" xfId="3" applyNumberFormat="1" applyFont="1" applyBorder="1" applyAlignment="1">
      <alignment vertical="center" wrapText="1"/>
    </xf>
    <xf numFmtId="165" fontId="19" fillId="0" borderId="0" xfId="0" applyNumberFormat="1" applyFont="1" applyAlignment="1">
      <alignment vertical="top"/>
    </xf>
    <xf numFmtId="165" fontId="7" fillId="0" borderId="1" xfId="0" applyNumberFormat="1" applyFont="1" applyBorder="1" applyAlignment="1">
      <alignment horizontal="center" vertical="center"/>
    </xf>
    <xf numFmtId="165" fontId="0" fillId="0" borderId="0" xfId="0" applyNumberFormat="1"/>
    <xf numFmtId="165" fontId="20" fillId="0" borderId="0" xfId="0" applyNumberFormat="1" applyFont="1"/>
    <xf numFmtId="165" fontId="15" fillId="0" borderId="0" xfId="2" applyNumberFormat="1" applyFont="1" applyAlignment="1">
      <alignment vertical="center"/>
    </xf>
    <xf numFmtId="0" fontId="22" fillId="0" borderId="1" xfId="1" applyFont="1" applyBorder="1" applyAlignment="1">
      <alignment horizontal="center" vertical="center" wrapText="1"/>
    </xf>
    <xf numFmtId="0" fontId="15" fillId="0" borderId="1" xfId="1" applyFont="1" applyBorder="1" applyAlignment="1">
      <alignment horizontal="center" vertical="center" wrapText="1"/>
    </xf>
    <xf numFmtId="2" fontId="15" fillId="0" borderId="1" xfId="3" applyNumberFormat="1" applyFont="1" applyBorder="1" applyAlignment="1">
      <alignment vertical="center" wrapText="1"/>
    </xf>
    <xf numFmtId="0" fontId="15" fillId="0" borderId="1" xfId="1" applyFont="1" applyBorder="1" applyAlignment="1">
      <alignment horizontal="left" vertical="center" wrapText="1"/>
    </xf>
    <xf numFmtId="2" fontId="15" fillId="0" borderId="1" xfId="1" applyNumberFormat="1" applyFont="1" applyBorder="1" applyAlignment="1">
      <alignment horizontal="right" vertical="center" wrapText="1"/>
    </xf>
    <xf numFmtId="166" fontId="15" fillId="0" borderId="1" xfId="3" applyNumberFormat="1" applyFont="1" applyBorder="1" applyAlignment="1">
      <alignment horizontal="center" vertical="center" wrapText="1"/>
    </xf>
    <xf numFmtId="2" fontId="22" fillId="0" borderId="1" xfId="3" applyNumberFormat="1" applyFont="1" applyBorder="1" applyAlignment="1">
      <alignment vertical="center" wrapText="1"/>
    </xf>
    <xf numFmtId="0" fontId="22" fillId="0" borderId="0" xfId="1" applyFont="1" applyAlignment="1">
      <alignment horizontal="center" vertical="center" wrapText="1"/>
    </xf>
    <xf numFmtId="166" fontId="15" fillId="0" borderId="1" xfId="3" applyNumberFormat="1" applyFont="1" applyBorder="1" applyAlignment="1">
      <alignment vertical="center" wrapText="1"/>
    </xf>
    <xf numFmtId="2" fontId="15" fillId="0" borderId="0" xfId="3" applyNumberFormat="1" applyFont="1" applyAlignment="1">
      <alignment vertical="center" wrapText="1"/>
    </xf>
    <xf numFmtId="2" fontId="22" fillId="0" borderId="0" xfId="3" applyNumberFormat="1" applyFont="1" applyAlignment="1">
      <alignment vertical="center" wrapText="1"/>
    </xf>
    <xf numFmtId="0" fontId="15" fillId="0" borderId="1" xfId="3" applyFont="1" applyBorder="1" applyAlignment="1">
      <alignment horizontal="center" vertical="center" wrapText="1"/>
    </xf>
    <xf numFmtId="166" fontId="22" fillId="0" borderId="1" xfId="3" applyNumberFormat="1" applyFont="1" applyBorder="1" applyAlignment="1">
      <alignment horizontal="right" vertical="center" wrapText="1"/>
    </xf>
    <xf numFmtId="0" fontId="22" fillId="0" borderId="1" xfId="1" applyFont="1" applyBorder="1" applyAlignment="1">
      <alignment horizontal="left" vertical="center" wrapText="1"/>
    </xf>
    <xf numFmtId="2" fontId="22" fillId="0" borderId="1" xfId="3" applyNumberFormat="1" applyFont="1" applyBorder="1" applyAlignment="1">
      <alignment horizontal="center" vertical="center" wrapText="1"/>
    </xf>
    <xf numFmtId="166" fontId="22" fillId="0" borderId="1" xfId="3" applyNumberFormat="1" applyFont="1" applyBorder="1" applyAlignment="1">
      <alignment horizontal="center" vertical="center" wrapText="1"/>
    </xf>
    <xf numFmtId="0" fontId="22" fillId="0" borderId="1" xfId="3" applyFont="1" applyBorder="1" applyAlignment="1">
      <alignment horizontal="center" vertical="center" wrapText="1"/>
    </xf>
    <xf numFmtId="166" fontId="15" fillId="0" borderId="1" xfId="3" applyNumberFormat="1" applyFont="1" applyBorder="1" applyAlignment="1">
      <alignment horizontal="center" vertical="center" wrapText="1"/>
    </xf>
    <xf numFmtId="2" fontId="22" fillId="0" borderId="1" xfId="3" applyNumberFormat="1" applyFont="1" applyBorder="1" applyAlignment="1">
      <alignment horizontal="left" vertical="center" wrapText="1"/>
    </xf>
    <xf numFmtId="0" fontId="22" fillId="0" borderId="1" xfId="3" applyFont="1" applyBorder="1" applyAlignment="1">
      <alignment horizontal="center" vertical="center" wrapText="1"/>
    </xf>
    <xf numFmtId="0" fontId="21" fillId="0" borderId="0" xfId="1" applyFont="1" applyAlignment="1">
      <alignment horizontal="center" vertical="center" wrapText="1"/>
    </xf>
    <xf numFmtId="0" fontId="22" fillId="0" borderId="1" xfId="1" applyFont="1" applyBorder="1" applyAlignment="1">
      <alignment horizontal="center" vertical="center" wrapText="1"/>
    </xf>
    <xf numFmtId="165" fontId="7" fillId="0" borderId="2" xfId="0" applyNumberFormat="1" applyFont="1" applyBorder="1" applyAlignment="1">
      <alignment horizontal="center" vertical="center"/>
    </xf>
    <xf numFmtId="165" fontId="7" fillId="0" borderId="3" xfId="0" applyNumberFormat="1" applyFont="1" applyBorder="1" applyAlignment="1">
      <alignment horizontal="center" vertical="center"/>
    </xf>
    <xf numFmtId="0" fontId="3" fillId="0" borderId="0" xfId="1" applyFont="1" applyAlignment="1">
      <alignment horizontal="center" vertical="center" wrapText="1"/>
    </xf>
    <xf numFmtId="0" fontId="6" fillId="0" borderId="2" xfId="1" applyFont="1" applyBorder="1" applyAlignment="1">
      <alignment horizontal="center" vertical="center" wrapText="1"/>
    </xf>
    <xf numFmtId="0" fontId="6" fillId="0" borderId="4" xfId="1" applyFont="1" applyBorder="1" applyAlignment="1">
      <alignment horizontal="center" vertical="center" wrapText="1"/>
    </xf>
    <xf numFmtId="0" fontId="6" fillId="0" borderId="3" xfId="1" applyFont="1" applyBorder="1" applyAlignment="1">
      <alignment horizontal="center" vertical="center" wrapText="1"/>
    </xf>
    <xf numFmtId="0" fontId="7" fillId="0" borderId="1" xfId="1" applyFont="1" applyBorder="1" applyAlignment="1">
      <alignment horizontal="center" vertical="center" wrapText="1"/>
    </xf>
    <xf numFmtId="166" fontId="9" fillId="0" borderId="1" xfId="3" applyNumberFormat="1" applyFont="1" applyBorder="1" applyAlignment="1">
      <alignment horizontal="center" vertical="center" wrapText="1"/>
    </xf>
    <xf numFmtId="0" fontId="7" fillId="0" borderId="2" xfId="3" applyFont="1" applyBorder="1" applyAlignment="1">
      <alignment horizontal="center" vertical="center" wrapText="1"/>
    </xf>
    <xf numFmtId="0" fontId="7" fillId="0" borderId="3" xfId="3" applyFont="1" applyBorder="1" applyAlignment="1">
      <alignment horizontal="center" vertical="center" wrapText="1"/>
    </xf>
    <xf numFmtId="166" fontId="9" fillId="0" borderId="1" xfId="3" applyNumberFormat="1" applyFont="1" applyBorder="1" applyAlignment="1">
      <alignment horizontal="center" vertical="top" wrapText="1"/>
    </xf>
    <xf numFmtId="2" fontId="7" fillId="0" borderId="1" xfId="3" applyNumberFormat="1" applyFont="1" applyBorder="1" applyAlignment="1">
      <alignment horizontal="right" vertical="center" wrapText="1"/>
    </xf>
  </cellXfs>
  <cellStyles count="102">
    <cellStyle name="Comma 2" xfId="4"/>
    <cellStyle name="Comma 2 2" xfId="5"/>
    <cellStyle name="Currency 2" xfId="6"/>
    <cellStyle name="Currency 2 2" xfId="7"/>
    <cellStyle name="Currency 3" xfId="8"/>
    <cellStyle name="Currency 3 2" xfId="9"/>
    <cellStyle name="Hyperlink 2" xfId="10"/>
    <cellStyle name="Hyperlink 3" xfId="11"/>
    <cellStyle name="Normal" xfId="0" builtinId="0"/>
    <cellStyle name="Normal - Style1" xfId="12"/>
    <cellStyle name="Normal 10" xfId="13"/>
    <cellStyle name="Normal 11" xfId="14"/>
    <cellStyle name="Normal 12" xfId="15"/>
    <cellStyle name="Normal 13" xfId="16"/>
    <cellStyle name="Normal 14" xfId="17"/>
    <cellStyle name="Normal 15" xfId="18"/>
    <cellStyle name="Normal 16" xfId="19"/>
    <cellStyle name="Normal 17" xfId="20"/>
    <cellStyle name="Normal 18" xfId="21"/>
    <cellStyle name="Normal 19" xfId="22"/>
    <cellStyle name="Normal 2" xfId="2"/>
    <cellStyle name="Normal 2 10" xfId="23"/>
    <cellStyle name="Normal 2 2" xfId="24"/>
    <cellStyle name="Normal 2 2 2" xfId="25"/>
    <cellStyle name="Normal 2 3" xfId="26"/>
    <cellStyle name="Normal 2 3 2" xfId="27"/>
    <cellStyle name="Normal 2 3 2 2" xfId="28"/>
    <cellStyle name="Normal 2 3 2 2 2" xfId="29"/>
    <cellStyle name="Normal 2 3 2 3" xfId="30"/>
    <cellStyle name="Normal 2 3 3" xfId="31"/>
    <cellStyle name="Normal 2 3 3 2" xfId="32"/>
    <cellStyle name="Normal 2 3 3 2 2" xfId="33"/>
    <cellStyle name="Normal 2 3 3 2 3" xfId="34"/>
    <cellStyle name="Normal 2 3 3 3" xfId="35"/>
    <cellStyle name="Normal 2 3 4" xfId="36"/>
    <cellStyle name="Normal 2 3 5" xfId="37"/>
    <cellStyle name="Normal 2 3 6" xfId="38"/>
    <cellStyle name="Normal 2 3 7" xfId="39"/>
    <cellStyle name="Normal 2 3 8" xfId="40"/>
    <cellStyle name="Normal 2 4" xfId="41"/>
    <cellStyle name="Normal 2 4 2" xfId="42"/>
    <cellStyle name="Normal 2 4 3" xfId="43"/>
    <cellStyle name="Normal 2 4 4" xfId="44"/>
    <cellStyle name="Normal 2 5" xfId="45"/>
    <cellStyle name="Normal 2 5 2" xfId="46"/>
    <cellStyle name="Normal 2 5 3" xfId="47"/>
    <cellStyle name="Normal 2 6" xfId="48"/>
    <cellStyle name="Normal 2 6 2" xfId="49"/>
    <cellStyle name="Normal 2 6 3" xfId="50"/>
    <cellStyle name="Normal 2 7" xfId="51"/>
    <cellStyle name="Normal 2 7 2" xfId="52"/>
    <cellStyle name="Normal 2 7 3" xfId="53"/>
    <cellStyle name="Normal 20" xfId="54"/>
    <cellStyle name="Normal 21" xfId="55"/>
    <cellStyle name="Normal 22" xfId="56"/>
    <cellStyle name="Normal 23" xfId="57"/>
    <cellStyle name="Normal 24" xfId="58"/>
    <cellStyle name="Normal 25" xfId="59"/>
    <cellStyle name="Normal 26" xfId="60"/>
    <cellStyle name="Normal 27" xfId="61"/>
    <cellStyle name="Normal 28" xfId="62"/>
    <cellStyle name="Normal 3" xfId="63"/>
    <cellStyle name="Normal 3 2" xfId="64"/>
    <cellStyle name="Normal 3 2 2" xfId="65"/>
    <cellStyle name="Normal 3 2 2 2" xfId="66"/>
    <cellStyle name="Normal 3 2 2 2 2" xfId="67"/>
    <cellStyle name="Normal 3 2 3" xfId="68"/>
    <cellStyle name="Normal 3 3" xfId="69"/>
    <cellStyle name="Normal 3 3 2" xfId="70"/>
    <cellStyle name="Normal 3 4" xfId="71"/>
    <cellStyle name="Normal 3 5" xfId="72"/>
    <cellStyle name="Normal 4" xfId="73"/>
    <cellStyle name="Normal 4 2" xfId="74"/>
    <cellStyle name="Normal 4 2 2" xfId="75"/>
    <cellStyle name="Normal 4 3" xfId="76"/>
    <cellStyle name="Normal 4 3 2" xfId="77"/>
    <cellStyle name="Normal 4 4" xfId="78"/>
    <cellStyle name="Normal 4 5" xfId="79"/>
    <cellStyle name="Normal 5" xfId="80"/>
    <cellStyle name="Normal 5 2" xfId="81"/>
    <cellStyle name="Normal 5 2 2" xfId="82"/>
    <cellStyle name="Normal 5 3" xfId="83"/>
    <cellStyle name="Normal 6" xfId="84"/>
    <cellStyle name="Normal 6 2" xfId="85"/>
    <cellStyle name="Normal 6 3" xfId="86"/>
    <cellStyle name="Normal 6 4" xfId="87"/>
    <cellStyle name="Normal 7" xfId="88"/>
    <cellStyle name="Normal 7 2" xfId="89"/>
    <cellStyle name="Normal 8" xfId="90"/>
    <cellStyle name="Normal 8 2" xfId="91"/>
    <cellStyle name="Normal 9" xfId="92"/>
    <cellStyle name="Normal_Phase XI QS" xfId="1"/>
    <cellStyle name="Normal_Phase XI QS 2" xfId="3"/>
    <cellStyle name="Percent 12" xfId="93"/>
    <cellStyle name="Percent 2" xfId="94"/>
    <cellStyle name="Percent 2 2" xfId="95"/>
    <cellStyle name="Percent 3" xfId="96"/>
    <cellStyle name="Percent 4" xfId="97"/>
    <cellStyle name="Percent 5" xfId="98"/>
    <cellStyle name="Percent 5 2" xfId="99"/>
    <cellStyle name="Percent 6" xfId="100"/>
    <cellStyle name="Percent 7" xfId="10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Vambay%20Phase-IV%20Estimates\VELLAKO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nphc-pc\new%20folder\Users\ACER\Desktop\CAP%20&amp;%20TAILORING%20additional%20propos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NPHC/20-21%20Estimates/Malaiyur%20RPS/Main%20estimate%20RPS/Final%20RPS%20estimate%20rev%20SOR%2020-2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sheetName val="Feed"/>
      <sheetName val="detailed Pro"/>
      <sheetName val="abstract Pro"/>
      <sheetName val="abstract Pro (2)"/>
      <sheetName val="Lead statement"/>
    </sheetNames>
    <sheetDataSet>
      <sheetData sheetId="0">
        <row r="195">
          <cell r="X195" t="str">
            <v xml:space="preserve">DATA FOR THE YEAR 2004 - 2005 FOR </v>
          </cell>
        </row>
        <row r="196">
          <cell r="X196" t="str">
            <v xml:space="preserve">SIVANATHAPURAM, AMMAN KOIL STREET &amp; MAHALIAMMAN KOIL STREET in VELLAKOIL MUNICIPALITY, ERODE </v>
          </cell>
        </row>
        <row r="197">
          <cell r="X197" t="str">
            <v>Sl No</v>
          </cell>
          <cell r="Y197" t="str">
            <v>Qty.</v>
          </cell>
          <cell r="AA197" t="str">
            <v>Description</v>
          </cell>
          <cell r="AB197" t="str">
            <v xml:space="preserve">Rate </v>
          </cell>
          <cell r="AC197" t="str">
            <v>Unit</v>
          </cell>
          <cell r="AD197" t="str">
            <v>Amount</v>
          </cell>
        </row>
        <row r="199">
          <cell r="X199">
            <v>1</v>
          </cell>
          <cell r="Y199" t="str">
            <v>Cement mortar 1:2 for 1 M³</v>
          </cell>
        </row>
        <row r="200">
          <cell r="Y200">
            <v>0.72</v>
          </cell>
          <cell r="Z200" t="str">
            <v>MT</v>
          </cell>
          <cell r="AA200" t="str">
            <v>Cement</v>
          </cell>
          <cell r="AB200">
            <v>2840</v>
          </cell>
          <cell r="AC200" t="str">
            <v>1M.T.</v>
          </cell>
          <cell r="AD200">
            <v>2044.8</v>
          </cell>
        </row>
        <row r="201">
          <cell r="Y201">
            <v>1</v>
          </cell>
          <cell r="Z201" t="str">
            <v>M³</v>
          </cell>
          <cell r="AA201" t="str">
            <v>Sand for mortar</v>
          </cell>
          <cell r="AB201">
            <v>165.6</v>
          </cell>
          <cell r="AC201" t="str">
            <v>1M³</v>
          </cell>
          <cell r="AD201">
            <v>165.6</v>
          </cell>
        </row>
        <row r="202">
          <cell r="Y202">
            <v>1</v>
          </cell>
          <cell r="Z202" t="str">
            <v>M³</v>
          </cell>
          <cell r="AA202" t="str">
            <v>Mixing charges</v>
          </cell>
          <cell r="AB202">
            <v>26</v>
          </cell>
          <cell r="AC202" t="str">
            <v>1M³</v>
          </cell>
          <cell r="AD202">
            <v>26</v>
          </cell>
        </row>
        <row r="204">
          <cell r="AC204" t="str">
            <v>Total=</v>
          </cell>
          <cell r="AD204">
            <v>2236.4</v>
          </cell>
        </row>
        <row r="205">
          <cell r="X205">
            <v>2</v>
          </cell>
          <cell r="Y205" t="str">
            <v>Cement mortar 1:3 for 1 M³</v>
          </cell>
        </row>
        <row r="206">
          <cell r="Y206">
            <v>0.48</v>
          </cell>
          <cell r="Z206" t="str">
            <v>MT</v>
          </cell>
          <cell r="AA206" t="str">
            <v>Cement</v>
          </cell>
          <cell r="AB206">
            <v>2840</v>
          </cell>
          <cell r="AC206" t="str">
            <v>1M.T.</v>
          </cell>
          <cell r="AD206">
            <v>1363.2</v>
          </cell>
        </row>
        <row r="207">
          <cell r="Y207">
            <v>1</v>
          </cell>
          <cell r="Z207" t="str">
            <v>M³</v>
          </cell>
          <cell r="AA207" t="str">
            <v>Sand for mortar</v>
          </cell>
          <cell r="AB207">
            <v>165.6</v>
          </cell>
          <cell r="AC207" t="str">
            <v>1M³</v>
          </cell>
          <cell r="AD207">
            <v>165.6</v>
          </cell>
        </row>
        <row r="208">
          <cell r="Y208">
            <v>1</v>
          </cell>
          <cell r="Z208" t="str">
            <v>M³</v>
          </cell>
          <cell r="AA208" t="str">
            <v>Mixing charges</v>
          </cell>
          <cell r="AB208">
            <v>26</v>
          </cell>
          <cell r="AC208" t="str">
            <v>1M³</v>
          </cell>
          <cell r="AD208">
            <v>26</v>
          </cell>
        </row>
        <row r="210">
          <cell r="AC210" t="str">
            <v>Total=</v>
          </cell>
          <cell r="AD210">
            <v>1554.8</v>
          </cell>
        </row>
        <row r="211">
          <cell r="X211">
            <v>3</v>
          </cell>
          <cell r="Y211" t="str">
            <v>Cement mortar 1:4 for 1 M³</v>
          </cell>
        </row>
        <row r="212">
          <cell r="Y212">
            <v>0.36</v>
          </cell>
          <cell r="Z212" t="str">
            <v>MT</v>
          </cell>
          <cell r="AA212" t="str">
            <v>Cement</v>
          </cell>
          <cell r="AB212">
            <v>2840</v>
          </cell>
          <cell r="AC212" t="str">
            <v>1M.T.</v>
          </cell>
          <cell r="AD212">
            <v>1022.4</v>
          </cell>
        </row>
        <row r="213">
          <cell r="Y213">
            <v>1</v>
          </cell>
          <cell r="Z213" t="str">
            <v>M³</v>
          </cell>
          <cell r="AA213" t="str">
            <v>Sand for mortar</v>
          </cell>
          <cell r="AB213">
            <v>165.6</v>
          </cell>
          <cell r="AC213" t="str">
            <v>1M³</v>
          </cell>
          <cell r="AD213">
            <v>165.6</v>
          </cell>
        </row>
        <row r="214">
          <cell r="Y214">
            <v>1</v>
          </cell>
          <cell r="Z214" t="str">
            <v>M³</v>
          </cell>
          <cell r="AA214" t="str">
            <v>Mixing charges</v>
          </cell>
          <cell r="AB214">
            <v>26</v>
          </cell>
          <cell r="AC214" t="str">
            <v>1M³</v>
          </cell>
          <cell r="AD214">
            <v>26</v>
          </cell>
        </row>
        <row r="216">
          <cell r="AC216" t="str">
            <v>Total=</v>
          </cell>
          <cell r="AD216">
            <v>1214</v>
          </cell>
        </row>
        <row r="217">
          <cell r="X217">
            <v>4</v>
          </cell>
          <cell r="Y217" t="str">
            <v>Cement mortar 1:5 for 1 M³</v>
          </cell>
        </row>
        <row r="218">
          <cell r="Y218">
            <v>0.28799999999999998</v>
          </cell>
          <cell r="Z218" t="str">
            <v>MT</v>
          </cell>
          <cell r="AA218" t="str">
            <v>Cement</v>
          </cell>
          <cell r="AB218">
            <v>2840</v>
          </cell>
          <cell r="AC218" t="str">
            <v>1M.T.</v>
          </cell>
          <cell r="AD218">
            <v>817.92</v>
          </cell>
        </row>
        <row r="219">
          <cell r="Y219">
            <v>1</v>
          </cell>
          <cell r="Z219" t="str">
            <v>M³</v>
          </cell>
          <cell r="AA219" t="str">
            <v>Sand for mortar</v>
          </cell>
          <cell r="AB219">
            <v>165.6</v>
          </cell>
          <cell r="AC219" t="str">
            <v>1M³</v>
          </cell>
          <cell r="AD219">
            <v>165.6</v>
          </cell>
        </row>
        <row r="220">
          <cell r="Y220">
            <v>1</v>
          </cell>
          <cell r="Z220" t="str">
            <v>M³</v>
          </cell>
          <cell r="AA220" t="str">
            <v>Mixing charges</v>
          </cell>
          <cell r="AB220">
            <v>26</v>
          </cell>
          <cell r="AC220" t="str">
            <v>1M³</v>
          </cell>
          <cell r="AD220">
            <v>26</v>
          </cell>
        </row>
        <row r="222">
          <cell r="AC222" t="str">
            <v>Total=</v>
          </cell>
          <cell r="AD222">
            <v>1009.52</v>
          </cell>
        </row>
        <row r="223">
          <cell r="X223">
            <v>5</v>
          </cell>
          <cell r="Y223" t="str">
            <v>Cement mortar 1:6 for 1 M³</v>
          </cell>
        </row>
        <row r="224">
          <cell r="Y224">
            <v>0.24</v>
          </cell>
          <cell r="Z224" t="str">
            <v>MT</v>
          </cell>
          <cell r="AA224" t="str">
            <v>Cement</v>
          </cell>
          <cell r="AB224">
            <v>2840</v>
          </cell>
          <cell r="AC224" t="str">
            <v>1M.T.</v>
          </cell>
          <cell r="AD224">
            <v>681.6</v>
          </cell>
        </row>
        <row r="225">
          <cell r="Y225">
            <v>1</v>
          </cell>
          <cell r="Z225" t="str">
            <v>M³</v>
          </cell>
          <cell r="AA225" t="str">
            <v>Sand for mortar</v>
          </cell>
          <cell r="AB225">
            <v>165.6</v>
          </cell>
          <cell r="AC225" t="str">
            <v>1M³</v>
          </cell>
          <cell r="AD225">
            <v>165.6</v>
          </cell>
        </row>
        <row r="226">
          <cell r="Y226">
            <v>1</v>
          </cell>
          <cell r="Z226" t="str">
            <v>M³</v>
          </cell>
          <cell r="AA226" t="str">
            <v>Mixing charges</v>
          </cell>
          <cell r="AB226">
            <v>26</v>
          </cell>
          <cell r="AC226" t="str">
            <v>1M³</v>
          </cell>
          <cell r="AD226">
            <v>26</v>
          </cell>
        </row>
        <row r="228">
          <cell r="AC228" t="str">
            <v>Total=</v>
          </cell>
          <cell r="AD228">
            <v>873.2</v>
          </cell>
        </row>
        <row r="230">
          <cell r="X230">
            <v>6</v>
          </cell>
          <cell r="Y230" t="str">
            <v>Earth work excavation for foundation with all leads and lifts in all soils and sub soils and to the required depth as may be directed except hard rock requiring blasting inclusive of shoring, strutting and bailing out water wherever necessary refilling th</v>
          </cell>
        </row>
        <row r="231">
          <cell r="Y231">
            <v>1</v>
          </cell>
          <cell r="Z231" t="str">
            <v>M³</v>
          </cell>
          <cell r="AA231" t="str">
            <v>Sand ordinary soil SS20B</v>
          </cell>
          <cell r="AB231">
            <v>16.399999999999999</v>
          </cell>
          <cell r="AC231" t="str">
            <v>1M³</v>
          </cell>
          <cell r="AD231">
            <v>16.399999999999999</v>
          </cell>
        </row>
        <row r="232">
          <cell r="Y232">
            <v>1</v>
          </cell>
          <cell r="Z232" t="str">
            <v>M³</v>
          </cell>
          <cell r="AA232" t="str">
            <v>Hard stiff clay SS20B</v>
          </cell>
          <cell r="AB232">
            <v>24.9</v>
          </cell>
          <cell r="AC232" t="str">
            <v>1M³</v>
          </cell>
          <cell r="AD232">
            <v>24.9</v>
          </cell>
        </row>
        <row r="234">
          <cell r="AD234">
            <v>41.3</v>
          </cell>
        </row>
        <row r="235">
          <cell r="AA235" t="str">
            <v>Average rate</v>
          </cell>
          <cell r="AB235">
            <v>41.3</v>
          </cell>
          <cell r="AC235" t="str">
            <v xml:space="preserve"> / 2</v>
          </cell>
          <cell r="AD235">
            <v>20.65</v>
          </cell>
        </row>
        <row r="237">
          <cell r="Y237">
            <v>1</v>
          </cell>
          <cell r="Z237" t="str">
            <v>M³</v>
          </cell>
          <cell r="AA237" t="str">
            <v>Double the relevant rate for narrow excavation</v>
          </cell>
          <cell r="AB237">
            <v>41.3</v>
          </cell>
          <cell r="AC237" t="str">
            <v>1M³</v>
          </cell>
          <cell r="AD237">
            <v>41.3</v>
          </cell>
        </row>
        <row r="238">
          <cell r="Y238">
            <v>0.33333333333333331</v>
          </cell>
          <cell r="Z238" t="str">
            <v>M³</v>
          </cell>
          <cell r="AA238" t="str">
            <v>Add 1/3 of refilling rate</v>
          </cell>
          <cell r="AB238">
            <v>8.75</v>
          </cell>
          <cell r="AC238" t="str">
            <v>1M³</v>
          </cell>
          <cell r="AD238">
            <v>2.92</v>
          </cell>
        </row>
        <row r="239">
          <cell r="AB239" t="str">
            <v>FOR  1  M³      =</v>
          </cell>
          <cell r="AD239">
            <v>44.22</v>
          </cell>
        </row>
        <row r="240">
          <cell r="X240">
            <v>7</v>
          </cell>
          <cell r="Y240" t="str">
            <v>Cement concrete 1:5:10 (One of cement, five of sand and ten of hard broken stone) using 40mm size hard broken stone inclusive of shoring, strutting, bailing out water, ramming, curing etc., complete in all respects as directed by the departmental officers</v>
          </cell>
        </row>
        <row r="241">
          <cell r="Y241">
            <v>9</v>
          </cell>
          <cell r="Z241" t="str">
            <v>M³</v>
          </cell>
          <cell r="AA241" t="str">
            <v>Hard broken granite stones 40mm-ISS</v>
          </cell>
          <cell r="AB241">
            <v>346.8</v>
          </cell>
          <cell r="AC241" t="str">
            <v>1M³</v>
          </cell>
          <cell r="AD241">
            <v>3121.2</v>
          </cell>
        </row>
        <row r="242">
          <cell r="Y242">
            <v>4.5</v>
          </cell>
          <cell r="Z242" t="str">
            <v>M³</v>
          </cell>
          <cell r="AA242" t="str">
            <v>Cement mortar 1:5</v>
          </cell>
          <cell r="AB242">
            <v>1009.52</v>
          </cell>
          <cell r="AC242" t="str">
            <v>1M³</v>
          </cell>
          <cell r="AD242">
            <v>4542.84</v>
          </cell>
        </row>
        <row r="243">
          <cell r="Y243">
            <v>1.8</v>
          </cell>
          <cell r="Z243" t="str">
            <v>No</v>
          </cell>
          <cell r="AA243" t="str">
            <v>Mason II class</v>
          </cell>
          <cell r="AB243">
            <v>126</v>
          </cell>
          <cell r="AC243" t="str">
            <v>Each</v>
          </cell>
          <cell r="AD243">
            <v>226.8</v>
          </cell>
        </row>
        <row r="244">
          <cell r="Y244">
            <v>17.7</v>
          </cell>
          <cell r="Z244" t="str">
            <v>No</v>
          </cell>
          <cell r="AA244" t="str">
            <v>Mazdoor category I</v>
          </cell>
          <cell r="AB244">
            <v>85</v>
          </cell>
          <cell r="AC244" t="str">
            <v>Each</v>
          </cell>
          <cell r="AD244">
            <v>1504.5</v>
          </cell>
        </row>
        <row r="245">
          <cell r="Y245">
            <v>14.1</v>
          </cell>
          <cell r="Z245" t="str">
            <v>No</v>
          </cell>
          <cell r="AA245" t="str">
            <v>Mazdoor category II</v>
          </cell>
          <cell r="AB245">
            <v>80</v>
          </cell>
          <cell r="AC245" t="str">
            <v>Each</v>
          </cell>
          <cell r="AD245">
            <v>1128</v>
          </cell>
        </row>
        <row r="247">
          <cell r="AB247" t="str">
            <v>FOR 10 M³      =</v>
          </cell>
          <cell r="AD247">
            <v>10523.34</v>
          </cell>
        </row>
        <row r="249">
          <cell r="AA249" t="str">
            <v>For foundation &amp; Basement</v>
          </cell>
          <cell r="AB249" t="str">
            <v>FOR  1  M³      =</v>
          </cell>
          <cell r="AD249">
            <v>1052.33</v>
          </cell>
        </row>
        <row r="251">
          <cell r="X251">
            <v>8</v>
          </cell>
          <cell r="Y251" t="str">
            <v>Cement concrete 1:2:4 (One of cement, two of sand and four of hard broken granite stones ) using 20mm gauge hard broken granite stones for all reinforced cement concrete works viz. Raft slabs, raft beams, column footing, plinth beam, lintel, square or cir</v>
          </cell>
        </row>
        <row r="252">
          <cell r="Y252">
            <v>9</v>
          </cell>
          <cell r="Z252" t="str">
            <v>M³</v>
          </cell>
          <cell r="AA252" t="str">
            <v xml:space="preserve">20 mm H.B.G.  ISS. Stone </v>
          </cell>
          <cell r="AB252">
            <v>421.8</v>
          </cell>
          <cell r="AC252" t="str">
            <v>1M³</v>
          </cell>
          <cell r="AD252">
            <v>3796.2</v>
          </cell>
        </row>
        <row r="253">
          <cell r="Y253">
            <v>4.5</v>
          </cell>
          <cell r="Z253" t="str">
            <v>M³</v>
          </cell>
          <cell r="AA253" t="str">
            <v>Sand for mortar</v>
          </cell>
          <cell r="AB253">
            <v>165.6</v>
          </cell>
          <cell r="AC253" t="str">
            <v>1M³</v>
          </cell>
          <cell r="AD253">
            <v>745.2</v>
          </cell>
        </row>
        <row r="254">
          <cell r="Y254">
            <v>3.2309999999999999</v>
          </cell>
          <cell r="Z254" t="str">
            <v>MT</v>
          </cell>
          <cell r="AA254" t="str">
            <v>Cement</v>
          </cell>
          <cell r="AB254">
            <v>2840</v>
          </cell>
          <cell r="AC254" t="str">
            <v>1MT</v>
          </cell>
          <cell r="AD254">
            <v>9176.0400000000009</v>
          </cell>
        </row>
        <row r="255">
          <cell r="Y255">
            <v>3.5</v>
          </cell>
          <cell r="Z255" t="str">
            <v>No</v>
          </cell>
          <cell r="AA255" t="str">
            <v>Mason II Class</v>
          </cell>
          <cell r="AB255">
            <v>126</v>
          </cell>
          <cell r="AC255" t="str">
            <v>Each</v>
          </cell>
          <cell r="AD255">
            <v>441</v>
          </cell>
        </row>
        <row r="256">
          <cell r="Y256">
            <v>21.2</v>
          </cell>
          <cell r="Z256" t="str">
            <v>No</v>
          </cell>
          <cell r="AA256" t="str">
            <v>Mazdoor Category I</v>
          </cell>
          <cell r="AB256">
            <v>85</v>
          </cell>
          <cell r="AC256" t="str">
            <v>Each</v>
          </cell>
          <cell r="AD256">
            <v>1802</v>
          </cell>
        </row>
        <row r="257">
          <cell r="Y257">
            <v>35.299999999999997</v>
          </cell>
          <cell r="Z257" t="str">
            <v>No</v>
          </cell>
          <cell r="AA257" t="str">
            <v>Mazdoor Category II</v>
          </cell>
          <cell r="AB257">
            <v>80</v>
          </cell>
          <cell r="AC257" t="str">
            <v>Each</v>
          </cell>
          <cell r="AD257">
            <v>2824</v>
          </cell>
        </row>
        <row r="259">
          <cell r="AA259" t="str">
            <v>Rate excluding vibration charges</v>
          </cell>
          <cell r="AB259" t="str">
            <v xml:space="preserve">FOR 10 M³    =     </v>
          </cell>
          <cell r="AD259">
            <v>18784.440000000002</v>
          </cell>
        </row>
        <row r="261">
          <cell r="AB261" t="str">
            <v xml:space="preserve"> FOR 1 M³     =</v>
          </cell>
          <cell r="AD261">
            <v>1878.44</v>
          </cell>
        </row>
        <row r="262">
          <cell r="AA262" t="str">
            <v>Add vibration charges</v>
          </cell>
          <cell r="AB262" t="str">
            <v xml:space="preserve"> FOR 1 M³     =</v>
          </cell>
          <cell r="AD262">
            <v>20.6</v>
          </cell>
        </row>
        <row r="264">
          <cell r="Z264" t="str">
            <v>A</v>
          </cell>
          <cell r="AA264" t="str">
            <v xml:space="preserve">In Foundation &amp; basement </v>
          </cell>
          <cell r="AB264" t="str">
            <v xml:space="preserve"> FOR 1 M³     =</v>
          </cell>
          <cell r="AD264">
            <v>1899.04</v>
          </cell>
        </row>
        <row r="265">
          <cell r="AA265" t="str">
            <v>Add for lift charges</v>
          </cell>
          <cell r="AC265" t="str">
            <v>`</v>
          </cell>
          <cell r="AD265">
            <v>26.3</v>
          </cell>
        </row>
        <row r="266">
          <cell r="Z266" t="str">
            <v>B</v>
          </cell>
          <cell r="AA266" t="str">
            <v>In Ground floor</v>
          </cell>
          <cell r="AB266" t="str">
            <v xml:space="preserve"> FOR 1 M³     =</v>
          </cell>
          <cell r="AD266">
            <v>1925.34</v>
          </cell>
        </row>
        <row r="268">
          <cell r="X268">
            <v>9</v>
          </cell>
          <cell r="Y268" t="str">
            <v>Reinforced cement concrete 1:2:4 (One of cement, two of sand and four of hard broken granite stones ) using 20mm gauge hard broken granite stones for petty works excluding the cost and fabrication  of reinforcement grills in position but including cost of</v>
          </cell>
        </row>
        <row r="269">
          <cell r="Y269">
            <v>1</v>
          </cell>
          <cell r="Z269" t="str">
            <v>M³</v>
          </cell>
          <cell r="AA269" t="str">
            <v>RCC 1:2:4 (without vibration charges)</v>
          </cell>
          <cell r="AB269">
            <v>1878.44</v>
          </cell>
          <cell r="AC269" t="str">
            <v>1M³</v>
          </cell>
          <cell r="AD269">
            <v>1878.44</v>
          </cell>
        </row>
        <row r="270">
          <cell r="Y270" t="str">
            <v xml:space="preserve">               LS</v>
          </cell>
          <cell r="AA270" t="str">
            <v>Sundries including cost of casting, moulding,curing,finishing etc.</v>
          </cell>
          <cell r="AB270" t="str">
            <v xml:space="preserve">               LS</v>
          </cell>
          <cell r="AD270">
            <v>61.559999999999945</v>
          </cell>
        </row>
        <row r="272">
          <cell r="AA272" t="str">
            <v>In all Floors</v>
          </cell>
          <cell r="AB272" t="str">
            <v xml:space="preserve"> FOR 1 M³     =</v>
          </cell>
          <cell r="AD272">
            <v>1940</v>
          </cell>
        </row>
        <row r="274">
          <cell r="X274">
            <v>10</v>
          </cell>
          <cell r="Y274" t="str">
            <v>Fabricating and placing the following kinds of steel grills for reinforcement for all reinforced cement concrete works such as plinth beam, lintels, beams, sunshade, roof and floor slabs etc., including cost of steel and fabricating the reinforcement gril</v>
          </cell>
        </row>
        <row r="275">
          <cell r="X275" t="str">
            <v>a)</v>
          </cell>
          <cell r="Y275" t="str">
            <v>Steel upto 16mm dia - 100 Kg.</v>
          </cell>
        </row>
        <row r="276">
          <cell r="Y276">
            <v>0.1</v>
          </cell>
          <cell r="Z276" t="str">
            <v>MT</v>
          </cell>
          <cell r="AA276" t="str">
            <v>Steel upto 16mm dia</v>
          </cell>
          <cell r="AB276">
            <v>28000</v>
          </cell>
          <cell r="AC276" t="str">
            <v>1MT</v>
          </cell>
          <cell r="AD276">
            <v>2800</v>
          </cell>
        </row>
        <row r="277">
          <cell r="Y277">
            <v>1</v>
          </cell>
          <cell r="Z277" t="str">
            <v>KG</v>
          </cell>
          <cell r="AA277" t="str">
            <v>Binding wire</v>
          </cell>
          <cell r="AB277">
            <v>30</v>
          </cell>
          <cell r="AC277" t="str">
            <v>1KG</v>
          </cell>
          <cell r="AD277">
            <v>30</v>
          </cell>
        </row>
        <row r="278">
          <cell r="Y278">
            <v>3.5</v>
          </cell>
          <cell r="Z278" t="str">
            <v>No</v>
          </cell>
          <cell r="AA278" t="str">
            <v>Fitter I class for bar bending,tying</v>
          </cell>
          <cell r="AB278">
            <v>106</v>
          </cell>
          <cell r="AC278" t="str">
            <v>Each</v>
          </cell>
          <cell r="AD278">
            <v>371</v>
          </cell>
        </row>
        <row r="280">
          <cell r="AB280" t="str">
            <v>FOR 100KG    =</v>
          </cell>
          <cell r="AD280">
            <v>3201</v>
          </cell>
        </row>
        <row r="282">
          <cell r="AB282" t="str">
            <v>FOR 1 M.T.     =</v>
          </cell>
          <cell r="AD282">
            <v>32010</v>
          </cell>
        </row>
        <row r="284">
          <cell r="X284" t="str">
            <v>b)</v>
          </cell>
          <cell r="Y284" t="str">
            <v>Steel above 16mm dia - 100Kg.</v>
          </cell>
        </row>
        <row r="285">
          <cell r="Y285">
            <v>0.1</v>
          </cell>
          <cell r="Z285" t="str">
            <v>MT</v>
          </cell>
          <cell r="AA285" t="str">
            <v>Steel above 16mm dia</v>
          </cell>
          <cell r="AB285">
            <v>24000</v>
          </cell>
          <cell r="AC285" t="str">
            <v>1MT</v>
          </cell>
          <cell r="AD285">
            <v>2400</v>
          </cell>
        </row>
        <row r="286">
          <cell r="Y286">
            <v>1</v>
          </cell>
          <cell r="Z286" t="str">
            <v>KG</v>
          </cell>
          <cell r="AA286" t="str">
            <v>Binding wire</v>
          </cell>
          <cell r="AB286">
            <v>30</v>
          </cell>
          <cell r="AC286" t="str">
            <v>1KG</v>
          </cell>
          <cell r="AD286">
            <v>30</v>
          </cell>
        </row>
        <row r="287">
          <cell r="Y287">
            <v>3.5</v>
          </cell>
          <cell r="Z287" t="str">
            <v>No</v>
          </cell>
          <cell r="AA287" t="str">
            <v>Fitter I class for bar bending,tying</v>
          </cell>
          <cell r="AB287">
            <v>106</v>
          </cell>
          <cell r="AC287" t="str">
            <v>Each</v>
          </cell>
          <cell r="AD287">
            <v>371</v>
          </cell>
        </row>
        <row r="289">
          <cell r="AB289" t="str">
            <v>FOR 100KG    =</v>
          </cell>
          <cell r="AD289">
            <v>2801</v>
          </cell>
        </row>
        <row r="291">
          <cell r="AB291" t="str">
            <v>FOR 1 M.T.     =</v>
          </cell>
          <cell r="AD291">
            <v>28010</v>
          </cell>
        </row>
        <row r="293">
          <cell r="X293">
            <v>11</v>
          </cell>
          <cell r="Y293" t="str">
            <v>Providing form work for  all reinforced cement concrete works like lintels, beams,etc., including strutting 3M high using Mild steel sheets of size 90cm × 60cm and B.G. 10, stiffened with Mild steel Angles of size 25mm × 25mm × 3mm laid over Silver oak (c</v>
          </cell>
        </row>
        <row r="294">
          <cell r="Y294" t="str">
            <v>cost of M.S. Sheet and angles for each set weight of M.S.Sheet B.G. 10 of size 90cm × 60cm × 3.175mm (3.175mm thick)</v>
          </cell>
        </row>
        <row r="295">
          <cell r="Y295" t="str">
            <v>(Weight of M.S.Sheet =7850 kg/ M³)</v>
          </cell>
        </row>
        <row r="296">
          <cell r="Y296" t="str">
            <v>3.175mm × 7850kg/ 1000cm³=24.924kg × 0.54M²=13.46kg.</v>
          </cell>
        </row>
        <row r="297">
          <cell r="Y297" t="str">
            <v>weight of M.S.angles of size 25mm × 25mm × 3mm= 3.6M × 1.10kg/ M= 4kg</v>
          </cell>
        </row>
        <row r="298">
          <cell r="Y298" t="str">
            <v>SUB DATA 1 FOR COST OF ONE SHEET WITH ANGLES</v>
          </cell>
        </row>
        <row r="299">
          <cell r="Y299">
            <v>13.46</v>
          </cell>
          <cell r="Z299" t="str">
            <v>kg</v>
          </cell>
          <cell r="AA299" t="str">
            <v>Cost of M.S. Sheet</v>
          </cell>
          <cell r="AB299">
            <v>30</v>
          </cell>
          <cell r="AC299" t="str">
            <v>1Kg</v>
          </cell>
          <cell r="AD299">
            <v>403.8</v>
          </cell>
        </row>
        <row r="300">
          <cell r="Y300">
            <v>4</v>
          </cell>
          <cell r="Z300" t="str">
            <v>kg</v>
          </cell>
          <cell r="AA300" t="str">
            <v>Cost of M.S. Angles</v>
          </cell>
          <cell r="AB300">
            <v>30</v>
          </cell>
          <cell r="AC300" t="str">
            <v>1Kg</v>
          </cell>
          <cell r="AD300">
            <v>120</v>
          </cell>
        </row>
        <row r="301">
          <cell r="Y301" t="str">
            <v>L.S.</v>
          </cell>
          <cell r="AA301" t="str">
            <v>Add for cutting, bending, welding etc.,</v>
          </cell>
          <cell r="AC301" t="str">
            <v>L.S.</v>
          </cell>
          <cell r="AD301">
            <v>26.2</v>
          </cell>
        </row>
        <row r="302">
          <cell r="AB302" t="str">
            <v>FOR 1No  =</v>
          </cell>
          <cell r="AD302">
            <v>550</v>
          </cell>
        </row>
        <row r="303">
          <cell r="Y303" t="str">
            <v xml:space="preserve">SUB DATA 2 FOR COST OF M.S. SHEETS AND ANGLES FOR 1 USE ADOPTING 40 USES - 10M² </v>
          </cell>
        </row>
        <row r="304">
          <cell r="Y304">
            <v>19</v>
          </cell>
          <cell r="Z304" t="str">
            <v>nos</v>
          </cell>
          <cell r="AA304" t="str">
            <v>Cost of M.S.Sheet and Angle for 40 Uses</v>
          </cell>
          <cell r="AB304">
            <v>550</v>
          </cell>
          <cell r="AC304" t="str">
            <v>Each</v>
          </cell>
          <cell r="AD304">
            <v>10450</v>
          </cell>
        </row>
        <row r="306">
          <cell r="Y306" t="str">
            <v>Hence cost of M.S.Sheet and Angle for 1 Use =</v>
          </cell>
          <cell r="AB306">
            <v>10450</v>
          </cell>
          <cell r="AC306" t="str">
            <v xml:space="preserve"> ÷ 40   = </v>
          </cell>
          <cell r="AD306">
            <v>261.25</v>
          </cell>
        </row>
        <row r="308">
          <cell r="Y308" t="str">
            <v xml:space="preserve">SUB DATA 3 FOR COST OF  SILVER OAK JOISTS AND CASURINA PROPS ADOPTING 5 USES - 10M² </v>
          </cell>
        </row>
        <row r="309">
          <cell r="Y309">
            <v>0.12</v>
          </cell>
          <cell r="Z309" t="str">
            <v>M³</v>
          </cell>
          <cell r="AA309" t="str">
            <v>Silver oak (C.W.) joists 10cm × 6.5cm at about 90cm c/c</v>
          </cell>
          <cell r="AB309">
            <v>9300</v>
          </cell>
          <cell r="AC309" t="str">
            <v>1M³</v>
          </cell>
          <cell r="AD309">
            <v>1116</v>
          </cell>
        </row>
        <row r="310">
          <cell r="Y310">
            <v>98.5</v>
          </cell>
          <cell r="Z310" t="str">
            <v>RM</v>
          </cell>
          <cell r="AA310" t="str">
            <v>Casurina poles 10cm to 13cm dia at about 75cm c/c</v>
          </cell>
          <cell r="AB310">
            <v>15</v>
          </cell>
          <cell r="AC310" t="str">
            <v>1RM</v>
          </cell>
          <cell r="AD310">
            <v>1477.5</v>
          </cell>
        </row>
        <row r="311">
          <cell r="AA311" t="str">
            <v>FOR 5 USES OF 10M²  =</v>
          </cell>
          <cell r="AD311">
            <v>2593.5</v>
          </cell>
        </row>
        <row r="313">
          <cell r="Y313" t="str">
            <v>Hence cost of silver oak joists and casurina props for 1 Use =</v>
          </cell>
          <cell r="AB313">
            <v>2593.5</v>
          </cell>
          <cell r="AC313" t="str">
            <v xml:space="preserve"> ÷ 5   = </v>
          </cell>
          <cell r="AD313">
            <v>518.70000000000005</v>
          </cell>
        </row>
        <row r="314">
          <cell r="Y314" t="str">
            <v>MAIN DATA FOR CENTERING FOR  10M²</v>
          </cell>
        </row>
        <row r="315">
          <cell r="Y315">
            <v>10</v>
          </cell>
          <cell r="Z315" t="str">
            <v>M²</v>
          </cell>
          <cell r="AA315" t="str">
            <v xml:space="preserve"> M.S.Sheet and Angle for 1 Use </v>
          </cell>
          <cell r="AB315">
            <v>261.25</v>
          </cell>
          <cell r="AC315" t="str">
            <v>10M²</v>
          </cell>
          <cell r="AD315">
            <v>261.25</v>
          </cell>
        </row>
        <row r="316">
          <cell r="Y316">
            <v>10</v>
          </cell>
          <cell r="Z316" t="str">
            <v>M²</v>
          </cell>
          <cell r="AA316" t="str">
            <v xml:space="preserve">Silver oak joists and casurina props for 1 Use </v>
          </cell>
          <cell r="AB316">
            <v>518.70000000000005</v>
          </cell>
          <cell r="AC316" t="str">
            <v>10M²</v>
          </cell>
          <cell r="AD316">
            <v>518.70000000000005</v>
          </cell>
        </row>
        <row r="317">
          <cell r="Y317">
            <v>3.8</v>
          </cell>
          <cell r="Z317" t="str">
            <v>Nos</v>
          </cell>
          <cell r="AA317" t="str">
            <v>Carpenter I class</v>
          </cell>
          <cell r="AB317">
            <v>148</v>
          </cell>
          <cell r="AC317" t="str">
            <v>Each</v>
          </cell>
          <cell r="AD317">
            <v>562.4</v>
          </cell>
        </row>
        <row r="318">
          <cell r="Y318">
            <v>5.4</v>
          </cell>
          <cell r="Z318" t="str">
            <v>Nos</v>
          </cell>
          <cell r="AA318" t="str">
            <v>Mazdoor I class</v>
          </cell>
          <cell r="AB318">
            <v>85</v>
          </cell>
          <cell r="AC318" t="str">
            <v>Each</v>
          </cell>
          <cell r="AD318">
            <v>459</v>
          </cell>
        </row>
        <row r="319">
          <cell r="Y319">
            <v>1</v>
          </cell>
          <cell r="Z319" t="str">
            <v>No</v>
          </cell>
          <cell r="AA319" t="str">
            <v>Fitter II class</v>
          </cell>
          <cell r="AB319">
            <v>98</v>
          </cell>
          <cell r="AC319" t="str">
            <v>Each</v>
          </cell>
          <cell r="AD319">
            <v>98</v>
          </cell>
        </row>
        <row r="320">
          <cell r="Y320" t="str">
            <v>L.S.</v>
          </cell>
          <cell r="AA320" t="str">
            <v>Silver oak planks</v>
          </cell>
          <cell r="AB320" t="str">
            <v>L.S.</v>
          </cell>
          <cell r="AD320">
            <v>9</v>
          </cell>
        </row>
        <row r="321">
          <cell r="Y321" t="str">
            <v>L.S.</v>
          </cell>
          <cell r="AA321" t="str">
            <v>Wedges nails coir etc.,</v>
          </cell>
          <cell r="AB321" t="str">
            <v>L.S.</v>
          </cell>
          <cell r="AD321">
            <v>10</v>
          </cell>
        </row>
        <row r="322">
          <cell r="Y322" t="str">
            <v>L.S.</v>
          </cell>
          <cell r="AA322" t="str">
            <v>Periodical cleaning and painting of the MS Sheet &amp; angles</v>
          </cell>
          <cell r="AB322" t="str">
            <v>L.S.</v>
          </cell>
          <cell r="AD322">
            <v>50</v>
          </cell>
        </row>
        <row r="324">
          <cell r="AB324" t="str">
            <v>FOR 10 M²    =</v>
          </cell>
          <cell r="AD324">
            <v>1968.35</v>
          </cell>
        </row>
        <row r="326">
          <cell r="Z326" t="str">
            <v>a)</v>
          </cell>
          <cell r="AA326" t="str">
            <v>For Slabs, Lintels, Beams etc.</v>
          </cell>
          <cell r="AB326" t="str">
            <v>FOR 1 M²      =</v>
          </cell>
          <cell r="AD326">
            <v>196.84</v>
          </cell>
        </row>
        <row r="328">
          <cell r="Z328" t="str">
            <v>b)</v>
          </cell>
          <cell r="AA328" t="str">
            <v>For Plinth Beam/Raft Beam etc.not requiring strutting 3 metre high.</v>
          </cell>
          <cell r="AB328" t="str">
            <v>FOR 1 M²      =</v>
          </cell>
          <cell r="AD328">
            <v>98.42</v>
          </cell>
        </row>
        <row r="330">
          <cell r="X330">
            <v>12</v>
          </cell>
          <cell r="Y330" t="str">
            <v>Plastering the top of flooring with cement mortar 1:5 (One of cement and five of sand) 20mm thick including providing band cornice, finishing smooth, proper setting, curing etc., complete as directed by the departmental officers - 10M²</v>
          </cell>
        </row>
        <row r="331">
          <cell r="Y331">
            <v>0.22</v>
          </cell>
          <cell r="Z331" t="str">
            <v>M³</v>
          </cell>
          <cell r="AA331" t="str">
            <v>Cement Mortar 1:5</v>
          </cell>
          <cell r="AB331">
            <v>1009.52</v>
          </cell>
          <cell r="AC331" t="str">
            <v>1M³</v>
          </cell>
          <cell r="AD331">
            <v>222.09</v>
          </cell>
        </row>
        <row r="332">
          <cell r="Y332">
            <v>2.2000000000000002</v>
          </cell>
          <cell r="Z332" t="str">
            <v>No</v>
          </cell>
          <cell r="AA332" t="str">
            <v>Mason I class</v>
          </cell>
          <cell r="AB332">
            <v>148</v>
          </cell>
          <cell r="AC332" t="str">
            <v>Each</v>
          </cell>
          <cell r="AD332">
            <v>325.60000000000002</v>
          </cell>
        </row>
        <row r="333">
          <cell r="Y333">
            <v>0.5</v>
          </cell>
          <cell r="Z333" t="str">
            <v>No</v>
          </cell>
          <cell r="AA333" t="str">
            <v>Mazdoor I class</v>
          </cell>
          <cell r="AB333">
            <v>85</v>
          </cell>
          <cell r="AC333" t="str">
            <v>Each</v>
          </cell>
          <cell r="AD333">
            <v>42.5</v>
          </cell>
        </row>
        <row r="334">
          <cell r="Y334">
            <v>3.2</v>
          </cell>
          <cell r="Z334" t="str">
            <v>No</v>
          </cell>
          <cell r="AA334" t="str">
            <v>Mazdoor II class</v>
          </cell>
          <cell r="AB334">
            <v>80</v>
          </cell>
          <cell r="AC334" t="str">
            <v>Each</v>
          </cell>
          <cell r="AD334">
            <v>256</v>
          </cell>
        </row>
        <row r="335">
          <cell r="Y335" t="str">
            <v/>
          </cell>
        </row>
        <row r="336">
          <cell r="AB336" t="str">
            <v>FOR 10 M²    =</v>
          </cell>
          <cell r="AD336">
            <v>846.19</v>
          </cell>
        </row>
        <row r="338">
          <cell r="AA338" t="str">
            <v>In all Floors</v>
          </cell>
          <cell r="AB338" t="str">
            <v>FOR 1 M²      =</v>
          </cell>
          <cell r="AD338">
            <v>84.62</v>
          </cell>
        </row>
        <row r="340">
          <cell r="X340">
            <v>13</v>
          </cell>
          <cell r="Y340" t="str">
            <v>Plastering the walls with cement mortar 1:5 (One of cement and five of sand) 12mm thick including finishing smooth, scaffolding, setting, curing etc., complete as directed by the departmental officers - 10M².</v>
          </cell>
        </row>
        <row r="341">
          <cell r="Y341">
            <v>0.14000000000000001</v>
          </cell>
          <cell r="Z341" t="str">
            <v>M³</v>
          </cell>
          <cell r="AA341" t="str">
            <v>Cement Mortar 1:5</v>
          </cell>
          <cell r="AB341">
            <v>1009.52</v>
          </cell>
          <cell r="AC341" t="str">
            <v>1M³</v>
          </cell>
          <cell r="AD341">
            <v>141.33000000000001</v>
          </cell>
        </row>
        <row r="342">
          <cell r="Y342">
            <v>1.1000000000000001</v>
          </cell>
          <cell r="Z342" t="str">
            <v>No</v>
          </cell>
          <cell r="AA342" t="str">
            <v>Mason I class</v>
          </cell>
          <cell r="AB342">
            <v>148</v>
          </cell>
          <cell r="AC342" t="str">
            <v>Each</v>
          </cell>
          <cell r="AD342">
            <v>162.80000000000001</v>
          </cell>
        </row>
        <row r="343">
          <cell r="Y343">
            <v>0.5</v>
          </cell>
          <cell r="Z343" t="str">
            <v>No</v>
          </cell>
          <cell r="AA343" t="str">
            <v>Mazdoor I class</v>
          </cell>
          <cell r="AB343">
            <v>85</v>
          </cell>
          <cell r="AC343" t="str">
            <v>Each</v>
          </cell>
          <cell r="AD343">
            <v>42.5</v>
          </cell>
        </row>
        <row r="344">
          <cell r="Y344">
            <v>1.1000000000000001</v>
          </cell>
          <cell r="Z344" t="str">
            <v>No</v>
          </cell>
          <cell r="AA344" t="str">
            <v>Mazdoor II class</v>
          </cell>
          <cell r="AB344">
            <v>80</v>
          </cell>
          <cell r="AC344" t="str">
            <v>Each</v>
          </cell>
          <cell r="AD344">
            <v>88</v>
          </cell>
        </row>
        <row r="345">
          <cell r="Y345" t="str">
            <v/>
          </cell>
        </row>
        <row r="346">
          <cell r="AB346" t="str">
            <v>FOR 10 M²    =</v>
          </cell>
          <cell r="AD346">
            <v>434.63</v>
          </cell>
        </row>
        <row r="348">
          <cell r="AA348" t="str">
            <v>In all Floors</v>
          </cell>
          <cell r="AB348" t="str">
            <v>FOR 1 M²      =</v>
          </cell>
          <cell r="AD348">
            <v>43.46</v>
          </cell>
        </row>
        <row r="350">
          <cell r="X350">
            <v>14</v>
          </cell>
          <cell r="Y350" t="str">
            <v>Plastering the top of roof slab with cement mortar 1:5 (One of cement and five of sand) 12mm thick with crude oil 5%by weight of cement used including finishing smooth, scaffolding, setting, curing etc., complete as directed by the departmental officers -</v>
          </cell>
        </row>
        <row r="351">
          <cell r="Y351">
            <v>10</v>
          </cell>
          <cell r="Z351" t="str">
            <v>M²</v>
          </cell>
          <cell r="AA351" t="str">
            <v>Cement Mortar 1:5, 12mm thick</v>
          </cell>
          <cell r="AB351">
            <v>434.63</v>
          </cell>
          <cell r="AC351" t="str">
            <v>10M²</v>
          </cell>
          <cell r="AD351">
            <v>434.63</v>
          </cell>
        </row>
        <row r="352">
          <cell r="Y352">
            <v>2.02</v>
          </cell>
          <cell r="Z352" t="str">
            <v>Kg</v>
          </cell>
          <cell r="AA352" t="str">
            <v>Crude oil</v>
          </cell>
          <cell r="AB352">
            <v>16</v>
          </cell>
          <cell r="AC352" t="str">
            <v>1Kg</v>
          </cell>
          <cell r="AD352">
            <v>32.32</v>
          </cell>
        </row>
        <row r="353">
          <cell r="Y353" t="str">
            <v/>
          </cell>
        </row>
        <row r="354">
          <cell r="AB354" t="str">
            <v>FOR 10 M²    =</v>
          </cell>
          <cell r="AD354">
            <v>466.95</v>
          </cell>
        </row>
        <row r="356">
          <cell r="AA356" t="str">
            <v>In all Floors</v>
          </cell>
          <cell r="AB356" t="str">
            <v>FOR 1 M²      =</v>
          </cell>
          <cell r="AD356">
            <v>46.7</v>
          </cell>
        </row>
        <row r="358">
          <cell r="X358">
            <v>15</v>
          </cell>
          <cell r="Y358" t="str">
            <v>Refilling with selected excavated earth complying with standard specifications for refilling in foundation and basement etc., complete as directed by the departmental officers - 1M³</v>
          </cell>
        </row>
        <row r="359">
          <cell r="Y359">
            <v>1</v>
          </cell>
          <cell r="Z359" t="str">
            <v>M³</v>
          </cell>
          <cell r="AA359" t="str">
            <v>Filling in foundation and basement</v>
          </cell>
          <cell r="AB359">
            <v>8.75</v>
          </cell>
          <cell r="AC359" t="str">
            <v>1M³</v>
          </cell>
          <cell r="AD359">
            <v>8.75</v>
          </cell>
        </row>
        <row r="361">
          <cell r="AB361" t="str">
            <v>FOR  1  M³      =</v>
          </cell>
          <cell r="AD361">
            <v>8.75</v>
          </cell>
        </row>
        <row r="362">
          <cell r="X362">
            <v>16</v>
          </cell>
          <cell r="Y362" t="str">
            <v xml:space="preserve">Brick work in cement mortar 1:6 (One of cement and six of sand) using  II Class Chamber Burnt Bricks  (Table moulded) of size 9"×4-3/8"×2-3/4" including proper setting, curing, etc., complete in all respects - 10M³. </v>
          </cell>
        </row>
        <row r="363">
          <cell r="Y363">
            <v>4600</v>
          </cell>
          <cell r="Z363" t="str">
            <v>No</v>
          </cell>
          <cell r="AA363" t="str">
            <v>Bricks Class II (Table moulded) Chamber Burnt  of size 9"×4-3/8"×2-3/4"</v>
          </cell>
          <cell r="AB363">
            <v>1840.1</v>
          </cell>
          <cell r="AC363" t="str">
            <v>1000No</v>
          </cell>
          <cell r="AD363">
            <v>8464.4599999999991</v>
          </cell>
        </row>
        <row r="364">
          <cell r="Y364">
            <v>2.5</v>
          </cell>
          <cell r="Z364" t="str">
            <v>M³</v>
          </cell>
          <cell r="AA364" t="str">
            <v>Cement mortar 1:6</v>
          </cell>
          <cell r="AB364">
            <v>873.2</v>
          </cell>
          <cell r="AC364" t="str">
            <v>1M³</v>
          </cell>
          <cell r="AD364">
            <v>2183</v>
          </cell>
        </row>
        <row r="365">
          <cell r="Y365">
            <v>3.5</v>
          </cell>
          <cell r="Z365" t="str">
            <v>No</v>
          </cell>
          <cell r="AA365" t="str">
            <v>Mason I class</v>
          </cell>
          <cell r="AB365">
            <v>148</v>
          </cell>
          <cell r="AC365" t="str">
            <v>Each</v>
          </cell>
          <cell r="AD365">
            <v>518</v>
          </cell>
        </row>
        <row r="366">
          <cell r="Y366">
            <v>10.6</v>
          </cell>
          <cell r="Z366" t="str">
            <v>No</v>
          </cell>
          <cell r="AA366" t="str">
            <v>Mason II class</v>
          </cell>
          <cell r="AB366">
            <v>126</v>
          </cell>
          <cell r="AC366" t="str">
            <v>Each</v>
          </cell>
          <cell r="AD366">
            <v>1335.6</v>
          </cell>
        </row>
        <row r="367">
          <cell r="Y367">
            <v>7.1</v>
          </cell>
          <cell r="Z367" t="str">
            <v>No</v>
          </cell>
          <cell r="AA367" t="str">
            <v>Mazdoor category I</v>
          </cell>
          <cell r="AB367">
            <v>85</v>
          </cell>
          <cell r="AC367" t="str">
            <v>Each</v>
          </cell>
          <cell r="AD367">
            <v>603.5</v>
          </cell>
        </row>
        <row r="368">
          <cell r="Y368">
            <v>21.2</v>
          </cell>
          <cell r="Z368" t="str">
            <v>No</v>
          </cell>
          <cell r="AA368" t="str">
            <v>Mazdoor category II</v>
          </cell>
          <cell r="AB368">
            <v>80</v>
          </cell>
          <cell r="AC368" t="str">
            <v>Each</v>
          </cell>
          <cell r="AD368">
            <v>1696</v>
          </cell>
        </row>
        <row r="370">
          <cell r="AB370" t="str">
            <v>FOR 10 M³      =</v>
          </cell>
          <cell r="AD370">
            <v>14800.56</v>
          </cell>
        </row>
        <row r="372">
          <cell r="Z372" t="str">
            <v>A</v>
          </cell>
          <cell r="AA372" t="str">
            <v>In Foundation &amp; Basement</v>
          </cell>
          <cell r="AB372" t="str">
            <v>FOR  1  M³      =</v>
          </cell>
          <cell r="AD372">
            <v>1480.06</v>
          </cell>
        </row>
        <row r="373">
          <cell r="AA373" t="str">
            <v>Add for lift charges</v>
          </cell>
          <cell r="AD373">
            <v>17.5</v>
          </cell>
        </row>
        <row r="374">
          <cell r="Z374" t="str">
            <v>B</v>
          </cell>
          <cell r="AA374" t="str">
            <v>In ground Floor</v>
          </cell>
          <cell r="AB374" t="str">
            <v>FOR  1  M³      =</v>
          </cell>
          <cell r="AD374">
            <v>1497.56</v>
          </cell>
        </row>
        <row r="376">
          <cell r="X376">
            <v>17</v>
          </cell>
          <cell r="Y376" t="str">
            <v>Brick partition wall 11cm thick in cement mortar 1:6 (One of cement and six of sand) using II Class Chamber Burnt Bricks (Table moulded) of size 9"×4-3/8"×2-3/4" including  proper setting, curing, etc., complete in all respects. - 10M²</v>
          </cell>
        </row>
        <row r="377">
          <cell r="AA377" t="str">
            <v>Sub-Data                                  --10M³</v>
          </cell>
        </row>
        <row r="378">
          <cell r="Y378">
            <v>4600</v>
          </cell>
          <cell r="Z378" t="str">
            <v>No</v>
          </cell>
          <cell r="AA378" t="str">
            <v>Bricks Class II (Table moulded) Chamber Burnt  of size 9"×4-3/8"×2-3/4"</v>
          </cell>
          <cell r="AB378">
            <v>1840.1</v>
          </cell>
          <cell r="AC378" t="str">
            <v>1000No</v>
          </cell>
          <cell r="AD378">
            <v>8464.4599999999991</v>
          </cell>
        </row>
        <row r="379">
          <cell r="Y379">
            <v>1.59</v>
          </cell>
          <cell r="Z379" t="str">
            <v>M³</v>
          </cell>
          <cell r="AA379" t="str">
            <v>Cement mortar 1:6</v>
          </cell>
          <cell r="AB379">
            <v>873.2</v>
          </cell>
          <cell r="AC379" t="str">
            <v>1M³</v>
          </cell>
          <cell r="AD379">
            <v>1388.39</v>
          </cell>
        </row>
        <row r="380">
          <cell r="Y380">
            <v>7</v>
          </cell>
          <cell r="Z380" t="str">
            <v>No</v>
          </cell>
          <cell r="AA380" t="str">
            <v>Mason I class</v>
          </cell>
          <cell r="AB380">
            <v>148</v>
          </cell>
          <cell r="AC380" t="str">
            <v>Each</v>
          </cell>
          <cell r="AD380">
            <v>1036</v>
          </cell>
        </row>
        <row r="381">
          <cell r="Y381">
            <v>7.1</v>
          </cell>
          <cell r="Z381" t="str">
            <v>No</v>
          </cell>
          <cell r="AA381" t="str">
            <v>Mason II class</v>
          </cell>
          <cell r="AB381">
            <v>126</v>
          </cell>
          <cell r="AC381" t="str">
            <v>Each</v>
          </cell>
          <cell r="AD381">
            <v>894.6</v>
          </cell>
        </row>
        <row r="382">
          <cell r="Y382">
            <v>7.1</v>
          </cell>
          <cell r="Z382" t="str">
            <v>No</v>
          </cell>
          <cell r="AA382" t="str">
            <v>Mazdoor category I</v>
          </cell>
          <cell r="AB382">
            <v>85</v>
          </cell>
          <cell r="AC382" t="str">
            <v>Each</v>
          </cell>
          <cell r="AD382">
            <v>603.5</v>
          </cell>
        </row>
        <row r="383">
          <cell r="Y383">
            <v>21.2</v>
          </cell>
          <cell r="Z383" t="str">
            <v>No</v>
          </cell>
          <cell r="AA383" t="str">
            <v>Mazdoor category II</v>
          </cell>
          <cell r="AB383">
            <v>80</v>
          </cell>
          <cell r="AC383" t="str">
            <v>Each</v>
          </cell>
          <cell r="AD383">
            <v>1696</v>
          </cell>
        </row>
        <row r="385">
          <cell r="AB385" t="str">
            <v>FOR 10 M³      =</v>
          </cell>
          <cell r="AD385">
            <v>14082.949999999999</v>
          </cell>
        </row>
        <row r="387">
          <cell r="AB387" t="str">
            <v>FOR  1 M³       =</v>
          </cell>
          <cell r="AD387">
            <v>1408.3</v>
          </cell>
        </row>
        <row r="388">
          <cell r="AA388" t="str">
            <v>Main-Data                                 --10M²</v>
          </cell>
        </row>
        <row r="390">
          <cell r="Y390">
            <v>1.1100000000000001</v>
          </cell>
          <cell r="Z390" t="str">
            <v>M³</v>
          </cell>
          <cell r="AA390" t="str">
            <v>Brick partition wall in cement mortar 1:6</v>
          </cell>
          <cell r="AB390">
            <v>1408.3</v>
          </cell>
          <cell r="AC390" t="str">
            <v>1M³</v>
          </cell>
          <cell r="AD390">
            <v>1563.21</v>
          </cell>
        </row>
        <row r="391">
          <cell r="Y391">
            <v>1</v>
          </cell>
          <cell r="Z391" t="str">
            <v>No</v>
          </cell>
          <cell r="AA391" t="str">
            <v>Mason I class</v>
          </cell>
          <cell r="AB391">
            <v>148</v>
          </cell>
          <cell r="AC391" t="str">
            <v>Each</v>
          </cell>
          <cell r="AD391">
            <v>148</v>
          </cell>
        </row>
        <row r="393">
          <cell r="AB393" t="str">
            <v>FOR 10 M²      =</v>
          </cell>
          <cell r="AD393">
            <v>1711.21</v>
          </cell>
        </row>
        <row r="395">
          <cell r="Z395" t="str">
            <v>A</v>
          </cell>
          <cell r="AA395" t="str">
            <v>In Foundation &amp; Basement</v>
          </cell>
          <cell r="AB395" t="str">
            <v>FOR  1 M²       =</v>
          </cell>
          <cell r="AD395">
            <v>171.12</v>
          </cell>
        </row>
        <row r="396">
          <cell r="AA396" t="str">
            <v>Add for lift charges</v>
          </cell>
          <cell r="AD396">
            <v>1.92</v>
          </cell>
        </row>
        <row r="397">
          <cell r="Z397" t="str">
            <v>B</v>
          </cell>
          <cell r="AA397" t="str">
            <v>In ground Floor</v>
          </cell>
          <cell r="AB397" t="str">
            <v>FOR  1 M²       =</v>
          </cell>
          <cell r="AD397">
            <v>173.04</v>
          </cell>
        </row>
        <row r="399">
          <cell r="X399">
            <v>18</v>
          </cell>
          <cell r="Y399" t="e">
            <v>#REF!</v>
          </cell>
        </row>
        <row r="400">
          <cell r="Y400">
            <v>1</v>
          </cell>
          <cell r="Z400" t="str">
            <v>M³</v>
          </cell>
          <cell r="AA400" t="str">
            <v>Filling with brick jelly 40mm size</v>
          </cell>
          <cell r="AB400">
            <v>235.2</v>
          </cell>
          <cell r="AC400" t="str">
            <v>1M³</v>
          </cell>
          <cell r="AD400">
            <v>235.2</v>
          </cell>
        </row>
        <row r="402">
          <cell r="AB402" t="str">
            <v>FOR 1 M3      =</v>
          </cell>
          <cell r="AD402">
            <v>235.2</v>
          </cell>
        </row>
        <row r="404">
          <cell r="X404">
            <v>16</v>
          </cell>
          <cell r="Y404" t="str">
            <v xml:space="preserve">Brick work in cement mortar 1:6 (One of cement and six of sand) using III class Kiln burnt country bricks of size 8-¾"×4-¼"×2-¼" including proper setting, curing, etc., complete in all respects - 10M³. </v>
          </cell>
        </row>
        <row r="405">
          <cell r="Y405">
            <v>6000</v>
          </cell>
          <cell r="Z405" t="str">
            <v>Nos</v>
          </cell>
          <cell r="AA405" t="str">
            <v>III class Kiln burnt country bricks of size 8-¾"×4-¼"×2-¼"</v>
          </cell>
          <cell r="AB405">
            <v>1337.3</v>
          </cell>
          <cell r="AC405" t="str">
            <v>1000No</v>
          </cell>
          <cell r="AD405">
            <v>8023.8</v>
          </cell>
        </row>
        <row r="406">
          <cell r="Y406">
            <v>2.8</v>
          </cell>
          <cell r="Z406" t="str">
            <v>M³</v>
          </cell>
          <cell r="AA406" t="str">
            <v>Cement mortar 1:6</v>
          </cell>
          <cell r="AB406">
            <v>873.2</v>
          </cell>
          <cell r="AC406" t="str">
            <v>1M³</v>
          </cell>
          <cell r="AD406">
            <v>2444.96</v>
          </cell>
        </row>
        <row r="407">
          <cell r="Y407">
            <v>3.5</v>
          </cell>
          <cell r="Z407" t="str">
            <v>No</v>
          </cell>
          <cell r="AA407" t="str">
            <v>Mason I class</v>
          </cell>
          <cell r="AB407">
            <v>148</v>
          </cell>
          <cell r="AC407" t="str">
            <v>Each</v>
          </cell>
          <cell r="AD407">
            <v>518</v>
          </cell>
        </row>
        <row r="408">
          <cell r="Y408">
            <v>7.1</v>
          </cell>
          <cell r="Z408" t="str">
            <v>No</v>
          </cell>
          <cell r="AA408" t="str">
            <v>Mason II class</v>
          </cell>
          <cell r="AB408">
            <v>126</v>
          </cell>
          <cell r="AC408" t="str">
            <v>Each</v>
          </cell>
          <cell r="AD408">
            <v>894.6</v>
          </cell>
        </row>
        <row r="409">
          <cell r="Y409">
            <v>7.1</v>
          </cell>
          <cell r="Z409" t="str">
            <v>No</v>
          </cell>
          <cell r="AA409" t="str">
            <v>Mazdoor category I</v>
          </cell>
          <cell r="AB409">
            <v>85</v>
          </cell>
          <cell r="AC409" t="str">
            <v>Each</v>
          </cell>
          <cell r="AD409">
            <v>603.5</v>
          </cell>
        </row>
        <row r="410">
          <cell r="Y410">
            <v>14.1</v>
          </cell>
          <cell r="Z410" t="str">
            <v>No</v>
          </cell>
          <cell r="AA410" t="str">
            <v>Mazdoor category II</v>
          </cell>
          <cell r="AB410">
            <v>80</v>
          </cell>
          <cell r="AC410" t="str">
            <v>Each</v>
          </cell>
          <cell r="AD410">
            <v>1128</v>
          </cell>
        </row>
        <row r="412">
          <cell r="AB412" t="str">
            <v>FOR 10 M³      =</v>
          </cell>
          <cell r="AD412">
            <v>13612.86</v>
          </cell>
        </row>
        <row r="414">
          <cell r="Z414" t="str">
            <v>A</v>
          </cell>
          <cell r="AA414" t="str">
            <v>In Foundation &amp; Basement</v>
          </cell>
          <cell r="AB414" t="str">
            <v>FOR  1  M³      =</v>
          </cell>
          <cell r="AD414">
            <v>1361.29</v>
          </cell>
        </row>
        <row r="415">
          <cell r="AA415" t="str">
            <v>Add for lift charges</v>
          </cell>
          <cell r="AD415">
            <v>17.5</v>
          </cell>
        </row>
        <row r="416">
          <cell r="Z416" t="str">
            <v>B</v>
          </cell>
          <cell r="AA416" t="str">
            <v>In ground Floor</v>
          </cell>
          <cell r="AB416" t="str">
            <v>FOR  1  M³      =</v>
          </cell>
          <cell r="AD416">
            <v>1378.79</v>
          </cell>
        </row>
        <row r="418">
          <cell r="X418">
            <v>17</v>
          </cell>
          <cell r="Y418" t="str">
            <v>Brick partition wall 11cm thick in cement mortar 1:6 (One of cement and six of sand) using III class Kiln burnt country bricks of size 8-¾"×4-¼"×2-¼" including  proper setting, curing, etc., complete in all respects. - 10M²</v>
          </cell>
        </row>
        <row r="419">
          <cell r="AA419" t="str">
            <v>Sub-Data                                  --10M³</v>
          </cell>
        </row>
        <row r="420">
          <cell r="Y420">
            <v>6000</v>
          </cell>
          <cell r="Z420" t="str">
            <v>Nos</v>
          </cell>
          <cell r="AA420" t="str">
            <v>III class Kiln burnt country bricks of size 8-¾"×4-¼"×2-¼"</v>
          </cell>
          <cell r="AB420">
            <v>1337.3</v>
          </cell>
          <cell r="AC420" t="str">
            <v>1000No</v>
          </cell>
          <cell r="AD420">
            <v>8023.8</v>
          </cell>
        </row>
        <row r="421">
          <cell r="Y421">
            <v>1.79</v>
          </cell>
          <cell r="Z421" t="str">
            <v>M³</v>
          </cell>
          <cell r="AA421" t="str">
            <v>Cement mortar 1:6</v>
          </cell>
          <cell r="AB421">
            <v>873.2</v>
          </cell>
          <cell r="AC421" t="str">
            <v>1M³</v>
          </cell>
          <cell r="AD421">
            <v>1563.03</v>
          </cell>
        </row>
        <row r="422">
          <cell r="Y422">
            <v>7</v>
          </cell>
          <cell r="Z422" t="str">
            <v>No</v>
          </cell>
          <cell r="AA422" t="str">
            <v>Mason I class</v>
          </cell>
          <cell r="AB422">
            <v>148</v>
          </cell>
          <cell r="AC422" t="str">
            <v>Each</v>
          </cell>
          <cell r="AD422">
            <v>1036</v>
          </cell>
        </row>
        <row r="423">
          <cell r="Y423">
            <v>3.6</v>
          </cell>
          <cell r="Z423" t="str">
            <v>No</v>
          </cell>
          <cell r="AA423" t="str">
            <v>Mason II class</v>
          </cell>
          <cell r="AB423">
            <v>126</v>
          </cell>
          <cell r="AC423" t="str">
            <v>Each</v>
          </cell>
          <cell r="AD423">
            <v>453.6</v>
          </cell>
        </row>
        <row r="424">
          <cell r="Y424">
            <v>7.1</v>
          </cell>
          <cell r="Z424" t="str">
            <v>No</v>
          </cell>
          <cell r="AA424" t="str">
            <v>Mazdoor category I</v>
          </cell>
          <cell r="AB424">
            <v>85</v>
          </cell>
          <cell r="AC424" t="str">
            <v>Each</v>
          </cell>
          <cell r="AD424">
            <v>603.5</v>
          </cell>
        </row>
        <row r="425">
          <cell r="Y425">
            <v>14.1</v>
          </cell>
          <cell r="Z425" t="str">
            <v>No</v>
          </cell>
          <cell r="AA425" t="str">
            <v>Mazdoor category II</v>
          </cell>
          <cell r="AB425">
            <v>80</v>
          </cell>
          <cell r="AC425" t="str">
            <v>Each</v>
          </cell>
          <cell r="AD425">
            <v>1128</v>
          </cell>
        </row>
        <row r="427">
          <cell r="AB427" t="str">
            <v>FOR 10 M³      =</v>
          </cell>
          <cell r="AD427">
            <v>12807.93</v>
          </cell>
        </row>
        <row r="429">
          <cell r="AB429" t="str">
            <v>FOR  1 M³       =</v>
          </cell>
          <cell r="AD429">
            <v>1280.79</v>
          </cell>
        </row>
        <row r="430">
          <cell r="AA430" t="str">
            <v>Main-Data                                 --10M²</v>
          </cell>
        </row>
        <row r="432">
          <cell r="Y432">
            <v>1.1000000000000001</v>
          </cell>
          <cell r="Z432" t="str">
            <v>M³</v>
          </cell>
          <cell r="AA432" t="str">
            <v>Brick partition wall in cement mortar 1:6</v>
          </cell>
          <cell r="AB432">
            <v>1280.79</v>
          </cell>
          <cell r="AC432" t="str">
            <v>1M³</v>
          </cell>
          <cell r="AD432">
            <v>1408.87</v>
          </cell>
        </row>
        <row r="433">
          <cell r="Y433">
            <v>1</v>
          </cell>
          <cell r="Z433" t="str">
            <v>No</v>
          </cell>
          <cell r="AA433" t="str">
            <v>Mason I class</v>
          </cell>
          <cell r="AB433">
            <v>148</v>
          </cell>
          <cell r="AC433" t="str">
            <v>Each</v>
          </cell>
          <cell r="AD433">
            <v>148</v>
          </cell>
        </row>
        <row r="435">
          <cell r="AB435" t="str">
            <v>FOR 10 M²      =</v>
          </cell>
          <cell r="AD435">
            <v>1556.87</v>
          </cell>
        </row>
        <row r="437">
          <cell r="Z437" t="str">
            <v>A</v>
          </cell>
          <cell r="AA437" t="str">
            <v>In Foundation &amp; Basement</v>
          </cell>
          <cell r="AB437" t="str">
            <v>FOR  1 M²       =</v>
          </cell>
          <cell r="AD437">
            <v>155.69</v>
          </cell>
        </row>
        <row r="438">
          <cell r="AA438" t="str">
            <v>Add for lift charges</v>
          </cell>
          <cell r="AD438">
            <v>1.92</v>
          </cell>
        </row>
        <row r="439">
          <cell r="Z439" t="str">
            <v>B</v>
          </cell>
          <cell r="AA439" t="str">
            <v>In ground Floor</v>
          </cell>
          <cell r="AB439" t="str">
            <v>FOR  1 M²       =</v>
          </cell>
          <cell r="AD439">
            <v>157.60999999999999</v>
          </cell>
        </row>
        <row r="441">
          <cell r="X441">
            <v>18</v>
          </cell>
          <cell r="Y441" t="str">
            <v xml:space="preserve">White washing two coats with best shell lime including cost of lime, gum, cunjee, brushes, scaffolding, etc., complete in all respects as directed by the departmental officers </v>
          </cell>
        </row>
        <row r="442">
          <cell r="Y442">
            <v>7.0000000000000007E-2</v>
          </cell>
          <cell r="Z442" t="str">
            <v>M³</v>
          </cell>
          <cell r="AA442" t="str">
            <v>Fine screened Shell Lime</v>
          </cell>
          <cell r="AB442">
            <v>775.2</v>
          </cell>
          <cell r="AC442" t="str">
            <v>1M³</v>
          </cell>
          <cell r="AD442">
            <v>54.26</v>
          </cell>
        </row>
        <row r="443">
          <cell r="Y443">
            <v>1.6</v>
          </cell>
          <cell r="Z443" t="str">
            <v>No</v>
          </cell>
          <cell r="AA443" t="str">
            <v>Mason II class</v>
          </cell>
          <cell r="AB443">
            <v>126</v>
          </cell>
          <cell r="AC443" t="str">
            <v>Each</v>
          </cell>
          <cell r="AD443">
            <v>201.6</v>
          </cell>
        </row>
        <row r="444">
          <cell r="Y444">
            <v>0.5</v>
          </cell>
          <cell r="Z444" t="str">
            <v>No</v>
          </cell>
          <cell r="AA444" t="str">
            <v>Mazdoor I class</v>
          </cell>
          <cell r="AB444">
            <v>85</v>
          </cell>
          <cell r="AC444" t="str">
            <v>Each</v>
          </cell>
          <cell r="AD444">
            <v>42.5</v>
          </cell>
        </row>
        <row r="445">
          <cell r="Y445">
            <v>2.7</v>
          </cell>
          <cell r="Z445" t="str">
            <v>No</v>
          </cell>
          <cell r="AA445" t="str">
            <v>Mazdoor II class</v>
          </cell>
          <cell r="AB445">
            <v>80</v>
          </cell>
          <cell r="AC445" t="str">
            <v>Each</v>
          </cell>
          <cell r="AD445">
            <v>216</v>
          </cell>
        </row>
        <row r="446">
          <cell r="Y446" t="str">
            <v>LS</v>
          </cell>
          <cell r="AA446" t="str">
            <v>Gum, conjee, water or prickly pear juice</v>
          </cell>
          <cell r="AB446" t="str">
            <v xml:space="preserve">              LS</v>
          </cell>
          <cell r="AD446">
            <v>1.81</v>
          </cell>
        </row>
        <row r="448">
          <cell r="AB448" t="str">
            <v>FOR 100 M²  =</v>
          </cell>
          <cell r="AD448">
            <v>516.16999999999996</v>
          </cell>
        </row>
        <row r="450">
          <cell r="AA450" t="str">
            <v>In all Floors</v>
          </cell>
          <cell r="AB450" t="str">
            <v>FOR 1 M²      =</v>
          </cell>
          <cell r="AD450">
            <v>5.16</v>
          </cell>
        </row>
        <row r="452">
          <cell r="X452">
            <v>20</v>
          </cell>
          <cell r="Y452" t="e">
            <v>#REF!</v>
          </cell>
        </row>
        <row r="453">
          <cell r="Y453">
            <v>1</v>
          </cell>
          <cell r="Z453" t="str">
            <v>M²</v>
          </cell>
          <cell r="AA453" t="str">
            <v>Cuddapah slab 38mm/40mm thick</v>
          </cell>
          <cell r="AB453">
            <v>245</v>
          </cell>
          <cell r="AC453" t="str">
            <v>1M²</v>
          </cell>
          <cell r="AD453">
            <v>245</v>
          </cell>
        </row>
        <row r="455">
          <cell r="AB455" t="str">
            <v>FOR 1 M²      =</v>
          </cell>
          <cell r="AD455">
            <v>245</v>
          </cell>
        </row>
        <row r="459">
          <cell r="Y459">
            <v>1</v>
          </cell>
          <cell r="Z459" t="str">
            <v>RM</v>
          </cell>
          <cell r="AA459" t="str">
            <v>63mm dia pvc pipe 4kg/cm2</v>
          </cell>
          <cell r="AB459">
            <v>26</v>
          </cell>
          <cell r="AC459" t="str">
            <v>RM</v>
          </cell>
          <cell r="AD459">
            <v>26</v>
          </cell>
        </row>
        <row r="460">
          <cell r="AB460" t="str">
            <v>FOR 1m      =</v>
          </cell>
          <cell r="AD460">
            <v>26</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lead  charge"/>
      <sheetName val="Elec_Data"/>
      <sheetName val="Elec_abs"/>
      <sheetName val="Data"/>
      <sheetName val="Bldg_Dev"/>
      <sheetName val="123"/>
      <sheetName val="7 in 1   "/>
      <sheetName val="Print Data"/>
      <sheetName val="printing data"/>
      <sheetName val="pro detail"/>
      <sheetName val="pro abs"/>
      <sheetName val="pri data"/>
      <sheetName val="Detail"/>
      <sheetName val="Abstract"/>
      <sheetName val="Compatibility 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ile data ( M30 grade) (2)"/>
      <sheetName val="det -detail"/>
      <sheetName val="G. Abstract Final (2)"/>
      <sheetName val="G. Abstract Final (3)"/>
      <sheetName val="design of sump"/>
      <sheetName val="Abstract (21.4.18)"/>
      <sheetName val="Building (2)"/>
      <sheetName val="G. Abstract (2)"/>
      <sheetName val="pile data ( M20 grade)"/>
      <sheetName val="  Coastal  Elec.Data "/>
      <sheetName val="lead  charge"/>
      <sheetName val="Elec.Data"/>
      <sheetName val="Elec.abs"/>
      <sheetName val="Data"/>
      <sheetName val="OHT(A4)"/>
      <sheetName val="Sheet3"/>
      <sheetName val="paver"/>
      <sheetName val="SL DRAIN (A4)"/>
      <sheetName val="Storm Water Drain"/>
      <sheetName val="SUMP (A4)"/>
      <sheetName val="Sliding and french window"/>
      <sheetName val="3 in 1 ( up to base)"/>
      <sheetName val="3 in 1 ( AB)"/>
      <sheetName val="Si(G+1)"/>
      <sheetName val="6 in 1 above base"/>
      <sheetName val="6 IN 1 PCHC"/>
      <sheetName val="6 in 1 ( up base)"/>
      <sheetName val="Abst"/>
      <sheetName val="Coding Sheet"/>
      <sheetName val="G. Abstract Final"/>
      <sheetName val="numbering"/>
      <sheetName val="Sheet1"/>
      <sheetName val="Main Building Details"/>
      <sheetName val="PP"/>
      <sheetName val="CULVERT "/>
      <sheetName val="Sullage Drain"/>
      <sheetName val="road"/>
      <sheetName val="TW SHED"/>
      <sheetName val="Ext. Elec."/>
      <sheetName val="Compound wall"/>
      <sheetName val="EWS"/>
      <sheetName val="Sump det"/>
      <sheetName val="Sheet2"/>
      <sheetName val="Design of septic tank"/>
      <sheetName val="Septic tank"/>
      <sheetName val="data1"/>
      <sheetName val="data1 (2)"/>
      <sheetName val="water pipe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1">
          <cell r="A1" t="str">
            <v xml:space="preserve">Name of work:  Construction of 2 Nos of SI Quarters and 27 Nos of PC/HC Quarters  with development works at Malaiyur in Pudukkottai District. </v>
          </cell>
        </row>
      </sheetData>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  external water supply "/>
      <sheetName val="Sheet1"/>
      <sheetName val="pile data ( M30 grade) (2)"/>
      <sheetName val="Development - ii"/>
      <sheetName val="G. Abstract (2)"/>
      <sheetName val="pile data ( M20 grade)"/>
      <sheetName val="  Coastal  Elec.Data "/>
      <sheetName val="Sliding and french window"/>
      <sheetName val="Sheet4"/>
      <sheetName val="lead  charge"/>
      <sheetName val="Elec.Data"/>
      <sheetName val="Elec.abs"/>
      <sheetName val="Data"/>
      <sheetName val="OHT(A4)"/>
      <sheetName val="Sheet3"/>
      <sheetName val="paver"/>
      <sheetName val="SEPTIC TANK (A4)"/>
      <sheetName val="P.P WALL (A4)"/>
      <sheetName val="SL DRAIN (A4)"/>
      <sheetName val="Storm Water Drain"/>
      <sheetName val="SUMP (A4)"/>
      <sheetName val="Culvert"/>
      <sheetName val="DATA 2020-2021"/>
      <sheetName val="Development - i"/>
      <sheetName val="Building (2)"/>
      <sheetName val="G. Abstractfinal"/>
      <sheetName val="Water supply Data"/>
      <sheetName val="Sheet2"/>
      <sheetName val="Abstract "/>
      <sheetName val="Sheet5"/>
      <sheetName val="Main Building Details"/>
      <sheetName val="Sheet6"/>
      <sheetName val="Sheet1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3">
          <cell r="A3" t="str">
            <v xml:space="preserve">Construction of New Rural Police station Building for  Malaiyur Police station in Pudukkottai District </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rgb="FF00B050"/>
  </sheetPr>
  <dimension ref="A1:J26"/>
  <sheetViews>
    <sheetView tabSelected="1" view="pageBreakPreview" topLeftCell="B1" zoomScale="130" zoomScaleNormal="75" zoomScaleSheetLayoutView="130" workbookViewId="0">
      <selection activeCell="F23" sqref="F23"/>
    </sheetView>
  </sheetViews>
  <sheetFormatPr defaultRowHeight="35.1" customHeight="1"/>
  <cols>
    <col min="1" max="1" width="6.85546875" style="24" customWidth="1"/>
    <col min="2" max="2" width="8.5703125" style="24" customWidth="1"/>
    <col min="3" max="3" width="45.85546875" style="24" customWidth="1"/>
    <col min="4" max="4" width="15.28515625" style="24" customWidth="1"/>
    <col min="5" max="5" width="8.85546875" style="24" customWidth="1"/>
    <col min="6" max="6" width="16.7109375" style="24" customWidth="1"/>
    <col min="7" max="7" width="24.5703125" style="24" customWidth="1"/>
    <col min="8" max="8" width="24.42578125" style="24" customWidth="1"/>
    <col min="9" max="9" width="22.28515625" style="24" customWidth="1"/>
    <col min="10" max="10" width="43.85546875" style="24" customWidth="1"/>
    <col min="11" max="256" width="9.140625" style="24"/>
    <col min="257" max="257" width="6.85546875" style="24" customWidth="1"/>
    <col min="258" max="258" width="8.5703125" style="24" customWidth="1"/>
    <col min="259" max="259" width="42.28515625" style="24" customWidth="1"/>
    <col min="260" max="260" width="18.85546875" style="24" customWidth="1"/>
    <col min="261" max="261" width="9" style="24" customWidth="1"/>
    <col min="262" max="262" width="19.140625" style="24" customWidth="1"/>
    <col min="263" max="263" width="24.5703125" style="24" customWidth="1"/>
    <col min="264" max="264" width="24.42578125" style="24" customWidth="1"/>
    <col min="265" max="265" width="22.28515625" style="24" customWidth="1"/>
    <col min="266" max="266" width="43.85546875" style="24" customWidth="1"/>
    <col min="267" max="512" width="9.140625" style="24"/>
    <col min="513" max="513" width="6.85546875" style="24" customWidth="1"/>
    <col min="514" max="514" width="8.5703125" style="24" customWidth="1"/>
    <col min="515" max="515" width="42.28515625" style="24" customWidth="1"/>
    <col min="516" max="516" width="18.85546875" style="24" customWidth="1"/>
    <col min="517" max="517" width="9" style="24" customWidth="1"/>
    <col min="518" max="518" width="19.140625" style="24" customWidth="1"/>
    <col min="519" max="519" width="24.5703125" style="24" customWidth="1"/>
    <col min="520" max="520" width="24.42578125" style="24" customWidth="1"/>
    <col min="521" max="521" width="22.28515625" style="24" customWidth="1"/>
    <col min="522" max="522" width="43.85546875" style="24" customWidth="1"/>
    <col min="523" max="768" width="9.140625" style="24"/>
    <col min="769" max="769" width="6.85546875" style="24" customWidth="1"/>
    <col min="770" max="770" width="8.5703125" style="24" customWidth="1"/>
    <col min="771" max="771" width="42.28515625" style="24" customWidth="1"/>
    <col min="772" max="772" width="18.85546875" style="24" customWidth="1"/>
    <col min="773" max="773" width="9" style="24" customWidth="1"/>
    <col min="774" max="774" width="19.140625" style="24" customWidth="1"/>
    <col min="775" max="775" width="24.5703125" style="24" customWidth="1"/>
    <col min="776" max="776" width="24.42578125" style="24" customWidth="1"/>
    <col min="777" max="777" width="22.28515625" style="24" customWidth="1"/>
    <col min="778" max="778" width="43.85546875" style="24" customWidth="1"/>
    <col min="779" max="1024" width="9.140625" style="24"/>
    <col min="1025" max="1025" width="6.85546875" style="24" customWidth="1"/>
    <col min="1026" max="1026" width="8.5703125" style="24" customWidth="1"/>
    <col min="1027" max="1027" width="42.28515625" style="24" customWidth="1"/>
    <col min="1028" max="1028" width="18.85546875" style="24" customWidth="1"/>
    <col min="1029" max="1029" width="9" style="24" customWidth="1"/>
    <col min="1030" max="1030" width="19.140625" style="24" customWidth="1"/>
    <col min="1031" max="1031" width="24.5703125" style="24" customWidth="1"/>
    <col min="1032" max="1032" width="24.42578125" style="24" customWidth="1"/>
    <col min="1033" max="1033" width="22.28515625" style="24" customWidth="1"/>
    <col min="1034" max="1034" width="43.85546875" style="24" customWidth="1"/>
    <col min="1035" max="1280" width="9.140625" style="24"/>
    <col min="1281" max="1281" width="6.85546875" style="24" customWidth="1"/>
    <col min="1282" max="1282" width="8.5703125" style="24" customWidth="1"/>
    <col min="1283" max="1283" width="42.28515625" style="24" customWidth="1"/>
    <col min="1284" max="1284" width="18.85546875" style="24" customWidth="1"/>
    <col min="1285" max="1285" width="9" style="24" customWidth="1"/>
    <col min="1286" max="1286" width="19.140625" style="24" customWidth="1"/>
    <col min="1287" max="1287" width="24.5703125" style="24" customWidth="1"/>
    <col min="1288" max="1288" width="24.42578125" style="24" customWidth="1"/>
    <col min="1289" max="1289" width="22.28515625" style="24" customWidth="1"/>
    <col min="1290" max="1290" width="43.85546875" style="24" customWidth="1"/>
    <col min="1291" max="1536" width="9.140625" style="24"/>
    <col min="1537" max="1537" width="6.85546875" style="24" customWidth="1"/>
    <col min="1538" max="1538" width="8.5703125" style="24" customWidth="1"/>
    <col min="1539" max="1539" width="42.28515625" style="24" customWidth="1"/>
    <col min="1540" max="1540" width="18.85546875" style="24" customWidth="1"/>
    <col min="1541" max="1541" width="9" style="24" customWidth="1"/>
    <col min="1542" max="1542" width="19.140625" style="24" customWidth="1"/>
    <col min="1543" max="1543" width="24.5703125" style="24" customWidth="1"/>
    <col min="1544" max="1544" width="24.42578125" style="24" customWidth="1"/>
    <col min="1545" max="1545" width="22.28515625" style="24" customWidth="1"/>
    <col min="1546" max="1546" width="43.85546875" style="24" customWidth="1"/>
    <col min="1547" max="1792" width="9.140625" style="24"/>
    <col min="1793" max="1793" width="6.85546875" style="24" customWidth="1"/>
    <col min="1794" max="1794" width="8.5703125" style="24" customWidth="1"/>
    <col min="1795" max="1795" width="42.28515625" style="24" customWidth="1"/>
    <col min="1796" max="1796" width="18.85546875" style="24" customWidth="1"/>
    <col min="1797" max="1797" width="9" style="24" customWidth="1"/>
    <col min="1798" max="1798" width="19.140625" style="24" customWidth="1"/>
    <col min="1799" max="1799" width="24.5703125" style="24" customWidth="1"/>
    <col min="1800" max="1800" width="24.42578125" style="24" customWidth="1"/>
    <col min="1801" max="1801" width="22.28515625" style="24" customWidth="1"/>
    <col min="1802" max="1802" width="43.85546875" style="24" customWidth="1"/>
    <col min="1803" max="2048" width="9.140625" style="24"/>
    <col min="2049" max="2049" width="6.85546875" style="24" customWidth="1"/>
    <col min="2050" max="2050" width="8.5703125" style="24" customWidth="1"/>
    <col min="2051" max="2051" width="42.28515625" style="24" customWidth="1"/>
    <col min="2052" max="2052" width="18.85546875" style="24" customWidth="1"/>
    <col min="2053" max="2053" width="9" style="24" customWidth="1"/>
    <col min="2054" max="2054" width="19.140625" style="24" customWidth="1"/>
    <col min="2055" max="2055" width="24.5703125" style="24" customWidth="1"/>
    <col min="2056" max="2056" width="24.42578125" style="24" customWidth="1"/>
    <col min="2057" max="2057" width="22.28515625" style="24" customWidth="1"/>
    <col min="2058" max="2058" width="43.85546875" style="24" customWidth="1"/>
    <col min="2059" max="2304" width="9.140625" style="24"/>
    <col min="2305" max="2305" width="6.85546875" style="24" customWidth="1"/>
    <col min="2306" max="2306" width="8.5703125" style="24" customWidth="1"/>
    <col min="2307" max="2307" width="42.28515625" style="24" customWidth="1"/>
    <col min="2308" max="2308" width="18.85546875" style="24" customWidth="1"/>
    <col min="2309" max="2309" width="9" style="24" customWidth="1"/>
    <col min="2310" max="2310" width="19.140625" style="24" customWidth="1"/>
    <col min="2311" max="2311" width="24.5703125" style="24" customWidth="1"/>
    <col min="2312" max="2312" width="24.42578125" style="24" customWidth="1"/>
    <col min="2313" max="2313" width="22.28515625" style="24" customWidth="1"/>
    <col min="2314" max="2314" width="43.85546875" style="24" customWidth="1"/>
    <col min="2315" max="2560" width="9.140625" style="24"/>
    <col min="2561" max="2561" width="6.85546875" style="24" customWidth="1"/>
    <col min="2562" max="2562" width="8.5703125" style="24" customWidth="1"/>
    <col min="2563" max="2563" width="42.28515625" style="24" customWidth="1"/>
    <col min="2564" max="2564" width="18.85546875" style="24" customWidth="1"/>
    <col min="2565" max="2565" width="9" style="24" customWidth="1"/>
    <col min="2566" max="2566" width="19.140625" style="24" customWidth="1"/>
    <col min="2567" max="2567" width="24.5703125" style="24" customWidth="1"/>
    <col min="2568" max="2568" width="24.42578125" style="24" customWidth="1"/>
    <col min="2569" max="2569" width="22.28515625" style="24" customWidth="1"/>
    <col min="2570" max="2570" width="43.85546875" style="24" customWidth="1"/>
    <col min="2571" max="2816" width="9.140625" style="24"/>
    <col min="2817" max="2817" width="6.85546875" style="24" customWidth="1"/>
    <col min="2818" max="2818" width="8.5703125" style="24" customWidth="1"/>
    <col min="2819" max="2819" width="42.28515625" style="24" customWidth="1"/>
    <col min="2820" max="2820" width="18.85546875" style="24" customWidth="1"/>
    <col min="2821" max="2821" width="9" style="24" customWidth="1"/>
    <col min="2822" max="2822" width="19.140625" style="24" customWidth="1"/>
    <col min="2823" max="2823" width="24.5703125" style="24" customWidth="1"/>
    <col min="2824" max="2824" width="24.42578125" style="24" customWidth="1"/>
    <col min="2825" max="2825" width="22.28515625" style="24" customWidth="1"/>
    <col min="2826" max="2826" width="43.85546875" style="24" customWidth="1"/>
    <col min="2827" max="3072" width="9.140625" style="24"/>
    <col min="3073" max="3073" width="6.85546875" style="24" customWidth="1"/>
    <col min="3074" max="3074" width="8.5703125" style="24" customWidth="1"/>
    <col min="3075" max="3075" width="42.28515625" style="24" customWidth="1"/>
    <col min="3076" max="3076" width="18.85546875" style="24" customWidth="1"/>
    <col min="3077" max="3077" width="9" style="24" customWidth="1"/>
    <col min="3078" max="3078" width="19.140625" style="24" customWidth="1"/>
    <col min="3079" max="3079" width="24.5703125" style="24" customWidth="1"/>
    <col min="3080" max="3080" width="24.42578125" style="24" customWidth="1"/>
    <col min="3081" max="3081" width="22.28515625" style="24" customWidth="1"/>
    <col min="3082" max="3082" width="43.85546875" style="24" customWidth="1"/>
    <col min="3083" max="3328" width="9.140625" style="24"/>
    <col min="3329" max="3329" width="6.85546875" style="24" customWidth="1"/>
    <col min="3330" max="3330" width="8.5703125" style="24" customWidth="1"/>
    <col min="3331" max="3331" width="42.28515625" style="24" customWidth="1"/>
    <col min="3332" max="3332" width="18.85546875" style="24" customWidth="1"/>
    <col min="3333" max="3333" width="9" style="24" customWidth="1"/>
    <col min="3334" max="3334" width="19.140625" style="24" customWidth="1"/>
    <col min="3335" max="3335" width="24.5703125" style="24" customWidth="1"/>
    <col min="3336" max="3336" width="24.42578125" style="24" customWidth="1"/>
    <col min="3337" max="3337" width="22.28515625" style="24" customWidth="1"/>
    <col min="3338" max="3338" width="43.85546875" style="24" customWidth="1"/>
    <col min="3339" max="3584" width="9.140625" style="24"/>
    <col min="3585" max="3585" width="6.85546875" style="24" customWidth="1"/>
    <col min="3586" max="3586" width="8.5703125" style="24" customWidth="1"/>
    <col min="3587" max="3587" width="42.28515625" style="24" customWidth="1"/>
    <col min="3588" max="3588" width="18.85546875" style="24" customWidth="1"/>
    <col min="3589" max="3589" width="9" style="24" customWidth="1"/>
    <col min="3590" max="3590" width="19.140625" style="24" customWidth="1"/>
    <col min="3591" max="3591" width="24.5703125" style="24" customWidth="1"/>
    <col min="3592" max="3592" width="24.42578125" style="24" customWidth="1"/>
    <col min="3593" max="3593" width="22.28515625" style="24" customWidth="1"/>
    <col min="3594" max="3594" width="43.85546875" style="24" customWidth="1"/>
    <col min="3595" max="3840" width="9.140625" style="24"/>
    <col min="3841" max="3841" width="6.85546875" style="24" customWidth="1"/>
    <col min="3842" max="3842" width="8.5703125" style="24" customWidth="1"/>
    <col min="3843" max="3843" width="42.28515625" style="24" customWidth="1"/>
    <col min="3844" max="3844" width="18.85546875" style="24" customWidth="1"/>
    <col min="3845" max="3845" width="9" style="24" customWidth="1"/>
    <col min="3846" max="3846" width="19.140625" style="24" customWidth="1"/>
    <col min="3847" max="3847" width="24.5703125" style="24" customWidth="1"/>
    <col min="3848" max="3848" width="24.42578125" style="24" customWidth="1"/>
    <col min="3849" max="3849" width="22.28515625" style="24" customWidth="1"/>
    <col min="3850" max="3850" width="43.85546875" style="24" customWidth="1"/>
    <col min="3851" max="4096" width="9.140625" style="24"/>
    <col min="4097" max="4097" width="6.85546875" style="24" customWidth="1"/>
    <col min="4098" max="4098" width="8.5703125" style="24" customWidth="1"/>
    <col min="4099" max="4099" width="42.28515625" style="24" customWidth="1"/>
    <col min="4100" max="4100" width="18.85546875" style="24" customWidth="1"/>
    <col min="4101" max="4101" width="9" style="24" customWidth="1"/>
    <col min="4102" max="4102" width="19.140625" style="24" customWidth="1"/>
    <col min="4103" max="4103" width="24.5703125" style="24" customWidth="1"/>
    <col min="4104" max="4104" width="24.42578125" style="24" customWidth="1"/>
    <col min="4105" max="4105" width="22.28515625" style="24" customWidth="1"/>
    <col min="4106" max="4106" width="43.85546875" style="24" customWidth="1"/>
    <col min="4107" max="4352" width="9.140625" style="24"/>
    <col min="4353" max="4353" width="6.85546875" style="24" customWidth="1"/>
    <col min="4354" max="4354" width="8.5703125" style="24" customWidth="1"/>
    <col min="4355" max="4355" width="42.28515625" style="24" customWidth="1"/>
    <col min="4356" max="4356" width="18.85546875" style="24" customWidth="1"/>
    <col min="4357" max="4357" width="9" style="24" customWidth="1"/>
    <col min="4358" max="4358" width="19.140625" style="24" customWidth="1"/>
    <col min="4359" max="4359" width="24.5703125" style="24" customWidth="1"/>
    <col min="4360" max="4360" width="24.42578125" style="24" customWidth="1"/>
    <col min="4361" max="4361" width="22.28515625" style="24" customWidth="1"/>
    <col min="4362" max="4362" width="43.85546875" style="24" customWidth="1"/>
    <col min="4363" max="4608" width="9.140625" style="24"/>
    <col min="4609" max="4609" width="6.85546875" style="24" customWidth="1"/>
    <col min="4610" max="4610" width="8.5703125" style="24" customWidth="1"/>
    <col min="4611" max="4611" width="42.28515625" style="24" customWidth="1"/>
    <col min="4612" max="4612" width="18.85546875" style="24" customWidth="1"/>
    <col min="4613" max="4613" width="9" style="24" customWidth="1"/>
    <col min="4614" max="4614" width="19.140625" style="24" customWidth="1"/>
    <col min="4615" max="4615" width="24.5703125" style="24" customWidth="1"/>
    <col min="4616" max="4616" width="24.42578125" style="24" customWidth="1"/>
    <col min="4617" max="4617" width="22.28515625" style="24" customWidth="1"/>
    <col min="4618" max="4618" width="43.85546875" style="24" customWidth="1"/>
    <col min="4619" max="4864" width="9.140625" style="24"/>
    <col min="4865" max="4865" width="6.85546875" style="24" customWidth="1"/>
    <col min="4866" max="4866" width="8.5703125" style="24" customWidth="1"/>
    <col min="4867" max="4867" width="42.28515625" style="24" customWidth="1"/>
    <col min="4868" max="4868" width="18.85546875" style="24" customWidth="1"/>
    <col min="4869" max="4869" width="9" style="24" customWidth="1"/>
    <col min="4870" max="4870" width="19.140625" style="24" customWidth="1"/>
    <col min="4871" max="4871" width="24.5703125" style="24" customWidth="1"/>
    <col min="4872" max="4872" width="24.42578125" style="24" customWidth="1"/>
    <col min="4873" max="4873" width="22.28515625" style="24" customWidth="1"/>
    <col min="4874" max="4874" width="43.85546875" style="24" customWidth="1"/>
    <col min="4875" max="5120" width="9.140625" style="24"/>
    <col min="5121" max="5121" width="6.85546875" style="24" customWidth="1"/>
    <col min="5122" max="5122" width="8.5703125" style="24" customWidth="1"/>
    <col min="5123" max="5123" width="42.28515625" style="24" customWidth="1"/>
    <col min="5124" max="5124" width="18.85546875" style="24" customWidth="1"/>
    <col min="5125" max="5125" width="9" style="24" customWidth="1"/>
    <col min="5126" max="5126" width="19.140625" style="24" customWidth="1"/>
    <col min="5127" max="5127" width="24.5703125" style="24" customWidth="1"/>
    <col min="5128" max="5128" width="24.42578125" style="24" customWidth="1"/>
    <col min="5129" max="5129" width="22.28515625" style="24" customWidth="1"/>
    <col min="5130" max="5130" width="43.85546875" style="24" customWidth="1"/>
    <col min="5131" max="5376" width="9.140625" style="24"/>
    <col min="5377" max="5377" width="6.85546875" style="24" customWidth="1"/>
    <col min="5378" max="5378" width="8.5703125" style="24" customWidth="1"/>
    <col min="5379" max="5379" width="42.28515625" style="24" customWidth="1"/>
    <col min="5380" max="5380" width="18.85546875" style="24" customWidth="1"/>
    <col min="5381" max="5381" width="9" style="24" customWidth="1"/>
    <col min="5382" max="5382" width="19.140625" style="24" customWidth="1"/>
    <col min="5383" max="5383" width="24.5703125" style="24" customWidth="1"/>
    <col min="5384" max="5384" width="24.42578125" style="24" customWidth="1"/>
    <col min="5385" max="5385" width="22.28515625" style="24" customWidth="1"/>
    <col min="5386" max="5386" width="43.85546875" style="24" customWidth="1"/>
    <col min="5387" max="5632" width="9.140625" style="24"/>
    <col min="5633" max="5633" width="6.85546875" style="24" customWidth="1"/>
    <col min="5634" max="5634" width="8.5703125" style="24" customWidth="1"/>
    <col min="5635" max="5635" width="42.28515625" style="24" customWidth="1"/>
    <col min="5636" max="5636" width="18.85546875" style="24" customWidth="1"/>
    <col min="5637" max="5637" width="9" style="24" customWidth="1"/>
    <col min="5638" max="5638" width="19.140625" style="24" customWidth="1"/>
    <col min="5639" max="5639" width="24.5703125" style="24" customWidth="1"/>
    <col min="5640" max="5640" width="24.42578125" style="24" customWidth="1"/>
    <col min="5641" max="5641" width="22.28515625" style="24" customWidth="1"/>
    <col min="5642" max="5642" width="43.85546875" style="24" customWidth="1"/>
    <col min="5643" max="5888" width="9.140625" style="24"/>
    <col min="5889" max="5889" width="6.85546875" style="24" customWidth="1"/>
    <col min="5890" max="5890" width="8.5703125" style="24" customWidth="1"/>
    <col min="5891" max="5891" width="42.28515625" style="24" customWidth="1"/>
    <col min="5892" max="5892" width="18.85546875" style="24" customWidth="1"/>
    <col min="5893" max="5893" width="9" style="24" customWidth="1"/>
    <col min="5894" max="5894" width="19.140625" style="24" customWidth="1"/>
    <col min="5895" max="5895" width="24.5703125" style="24" customWidth="1"/>
    <col min="5896" max="5896" width="24.42578125" style="24" customWidth="1"/>
    <col min="5897" max="5897" width="22.28515625" style="24" customWidth="1"/>
    <col min="5898" max="5898" width="43.85546875" style="24" customWidth="1"/>
    <col min="5899" max="6144" width="9.140625" style="24"/>
    <col min="6145" max="6145" width="6.85546875" style="24" customWidth="1"/>
    <col min="6146" max="6146" width="8.5703125" style="24" customWidth="1"/>
    <col min="6147" max="6147" width="42.28515625" style="24" customWidth="1"/>
    <col min="6148" max="6148" width="18.85546875" style="24" customWidth="1"/>
    <col min="6149" max="6149" width="9" style="24" customWidth="1"/>
    <col min="6150" max="6150" width="19.140625" style="24" customWidth="1"/>
    <col min="6151" max="6151" width="24.5703125" style="24" customWidth="1"/>
    <col min="6152" max="6152" width="24.42578125" style="24" customWidth="1"/>
    <col min="6153" max="6153" width="22.28515625" style="24" customWidth="1"/>
    <col min="6154" max="6154" width="43.85546875" style="24" customWidth="1"/>
    <col min="6155" max="6400" width="9.140625" style="24"/>
    <col min="6401" max="6401" width="6.85546875" style="24" customWidth="1"/>
    <col min="6402" max="6402" width="8.5703125" style="24" customWidth="1"/>
    <col min="6403" max="6403" width="42.28515625" style="24" customWidth="1"/>
    <col min="6404" max="6404" width="18.85546875" style="24" customWidth="1"/>
    <col min="6405" max="6405" width="9" style="24" customWidth="1"/>
    <col min="6406" max="6406" width="19.140625" style="24" customWidth="1"/>
    <col min="6407" max="6407" width="24.5703125" style="24" customWidth="1"/>
    <col min="6408" max="6408" width="24.42578125" style="24" customWidth="1"/>
    <col min="6409" max="6409" width="22.28515625" style="24" customWidth="1"/>
    <col min="6410" max="6410" width="43.85546875" style="24" customWidth="1"/>
    <col min="6411" max="6656" width="9.140625" style="24"/>
    <col min="6657" max="6657" width="6.85546875" style="24" customWidth="1"/>
    <col min="6658" max="6658" width="8.5703125" style="24" customWidth="1"/>
    <col min="6659" max="6659" width="42.28515625" style="24" customWidth="1"/>
    <col min="6660" max="6660" width="18.85546875" style="24" customWidth="1"/>
    <col min="6661" max="6661" width="9" style="24" customWidth="1"/>
    <col min="6662" max="6662" width="19.140625" style="24" customWidth="1"/>
    <col min="6663" max="6663" width="24.5703125" style="24" customWidth="1"/>
    <col min="6664" max="6664" width="24.42578125" style="24" customWidth="1"/>
    <col min="6665" max="6665" width="22.28515625" style="24" customWidth="1"/>
    <col min="6666" max="6666" width="43.85546875" style="24" customWidth="1"/>
    <col min="6667" max="6912" width="9.140625" style="24"/>
    <col min="6913" max="6913" width="6.85546875" style="24" customWidth="1"/>
    <col min="6914" max="6914" width="8.5703125" style="24" customWidth="1"/>
    <col min="6915" max="6915" width="42.28515625" style="24" customWidth="1"/>
    <col min="6916" max="6916" width="18.85546875" style="24" customWidth="1"/>
    <col min="6917" max="6917" width="9" style="24" customWidth="1"/>
    <col min="6918" max="6918" width="19.140625" style="24" customWidth="1"/>
    <col min="6919" max="6919" width="24.5703125" style="24" customWidth="1"/>
    <col min="6920" max="6920" width="24.42578125" style="24" customWidth="1"/>
    <col min="6921" max="6921" width="22.28515625" style="24" customWidth="1"/>
    <col min="6922" max="6922" width="43.85546875" style="24" customWidth="1"/>
    <col min="6923" max="7168" width="9.140625" style="24"/>
    <col min="7169" max="7169" width="6.85546875" style="24" customWidth="1"/>
    <col min="7170" max="7170" width="8.5703125" style="24" customWidth="1"/>
    <col min="7171" max="7171" width="42.28515625" style="24" customWidth="1"/>
    <col min="7172" max="7172" width="18.85546875" style="24" customWidth="1"/>
    <col min="7173" max="7173" width="9" style="24" customWidth="1"/>
    <col min="7174" max="7174" width="19.140625" style="24" customWidth="1"/>
    <col min="7175" max="7175" width="24.5703125" style="24" customWidth="1"/>
    <col min="7176" max="7176" width="24.42578125" style="24" customWidth="1"/>
    <col min="7177" max="7177" width="22.28515625" style="24" customWidth="1"/>
    <col min="7178" max="7178" width="43.85546875" style="24" customWidth="1"/>
    <col min="7179" max="7424" width="9.140625" style="24"/>
    <col min="7425" max="7425" width="6.85546875" style="24" customWidth="1"/>
    <col min="7426" max="7426" width="8.5703125" style="24" customWidth="1"/>
    <col min="7427" max="7427" width="42.28515625" style="24" customWidth="1"/>
    <col min="7428" max="7428" width="18.85546875" style="24" customWidth="1"/>
    <col min="7429" max="7429" width="9" style="24" customWidth="1"/>
    <col min="7430" max="7430" width="19.140625" style="24" customWidth="1"/>
    <col min="7431" max="7431" width="24.5703125" style="24" customWidth="1"/>
    <col min="7432" max="7432" width="24.42578125" style="24" customWidth="1"/>
    <col min="7433" max="7433" width="22.28515625" style="24" customWidth="1"/>
    <col min="7434" max="7434" width="43.85546875" style="24" customWidth="1"/>
    <col min="7435" max="7680" width="9.140625" style="24"/>
    <col min="7681" max="7681" width="6.85546875" style="24" customWidth="1"/>
    <col min="7682" max="7682" width="8.5703125" style="24" customWidth="1"/>
    <col min="7683" max="7683" width="42.28515625" style="24" customWidth="1"/>
    <col min="7684" max="7684" width="18.85546875" style="24" customWidth="1"/>
    <col min="7685" max="7685" width="9" style="24" customWidth="1"/>
    <col min="7686" max="7686" width="19.140625" style="24" customWidth="1"/>
    <col min="7687" max="7687" width="24.5703125" style="24" customWidth="1"/>
    <col min="7688" max="7688" width="24.42578125" style="24" customWidth="1"/>
    <col min="7689" max="7689" width="22.28515625" style="24" customWidth="1"/>
    <col min="7690" max="7690" width="43.85546875" style="24" customWidth="1"/>
    <col min="7691" max="7936" width="9.140625" style="24"/>
    <col min="7937" max="7937" width="6.85546875" style="24" customWidth="1"/>
    <col min="7938" max="7938" width="8.5703125" style="24" customWidth="1"/>
    <col min="7939" max="7939" width="42.28515625" style="24" customWidth="1"/>
    <col min="7940" max="7940" width="18.85546875" style="24" customWidth="1"/>
    <col min="7941" max="7941" width="9" style="24" customWidth="1"/>
    <col min="7942" max="7942" width="19.140625" style="24" customWidth="1"/>
    <col min="7943" max="7943" width="24.5703125" style="24" customWidth="1"/>
    <col min="7944" max="7944" width="24.42578125" style="24" customWidth="1"/>
    <col min="7945" max="7945" width="22.28515625" style="24" customWidth="1"/>
    <col min="7946" max="7946" width="43.85546875" style="24" customWidth="1"/>
    <col min="7947" max="8192" width="9.140625" style="24"/>
    <col min="8193" max="8193" width="6.85546875" style="24" customWidth="1"/>
    <col min="8194" max="8194" width="8.5703125" style="24" customWidth="1"/>
    <col min="8195" max="8195" width="42.28515625" style="24" customWidth="1"/>
    <col min="8196" max="8196" width="18.85546875" style="24" customWidth="1"/>
    <col min="8197" max="8197" width="9" style="24" customWidth="1"/>
    <col min="8198" max="8198" width="19.140625" style="24" customWidth="1"/>
    <col min="8199" max="8199" width="24.5703125" style="24" customWidth="1"/>
    <col min="8200" max="8200" width="24.42578125" style="24" customWidth="1"/>
    <col min="8201" max="8201" width="22.28515625" style="24" customWidth="1"/>
    <col min="8202" max="8202" width="43.85546875" style="24" customWidth="1"/>
    <col min="8203" max="8448" width="9.140625" style="24"/>
    <col min="8449" max="8449" width="6.85546875" style="24" customWidth="1"/>
    <col min="8450" max="8450" width="8.5703125" style="24" customWidth="1"/>
    <col min="8451" max="8451" width="42.28515625" style="24" customWidth="1"/>
    <col min="8452" max="8452" width="18.85546875" style="24" customWidth="1"/>
    <col min="8453" max="8453" width="9" style="24" customWidth="1"/>
    <col min="8454" max="8454" width="19.140625" style="24" customWidth="1"/>
    <col min="8455" max="8455" width="24.5703125" style="24" customWidth="1"/>
    <col min="8456" max="8456" width="24.42578125" style="24" customWidth="1"/>
    <col min="8457" max="8457" width="22.28515625" style="24" customWidth="1"/>
    <col min="8458" max="8458" width="43.85546875" style="24" customWidth="1"/>
    <col min="8459" max="8704" width="9.140625" style="24"/>
    <col min="8705" max="8705" width="6.85546875" style="24" customWidth="1"/>
    <col min="8706" max="8706" width="8.5703125" style="24" customWidth="1"/>
    <col min="8707" max="8707" width="42.28515625" style="24" customWidth="1"/>
    <col min="8708" max="8708" width="18.85546875" style="24" customWidth="1"/>
    <col min="8709" max="8709" width="9" style="24" customWidth="1"/>
    <col min="8710" max="8710" width="19.140625" style="24" customWidth="1"/>
    <col min="8711" max="8711" width="24.5703125" style="24" customWidth="1"/>
    <col min="8712" max="8712" width="24.42578125" style="24" customWidth="1"/>
    <col min="8713" max="8713" width="22.28515625" style="24" customWidth="1"/>
    <col min="8714" max="8714" width="43.85546875" style="24" customWidth="1"/>
    <col min="8715" max="8960" width="9.140625" style="24"/>
    <col min="8961" max="8961" width="6.85546875" style="24" customWidth="1"/>
    <col min="8962" max="8962" width="8.5703125" style="24" customWidth="1"/>
    <col min="8963" max="8963" width="42.28515625" style="24" customWidth="1"/>
    <col min="8964" max="8964" width="18.85546875" style="24" customWidth="1"/>
    <col min="8965" max="8965" width="9" style="24" customWidth="1"/>
    <col min="8966" max="8966" width="19.140625" style="24" customWidth="1"/>
    <col min="8967" max="8967" width="24.5703125" style="24" customWidth="1"/>
    <col min="8968" max="8968" width="24.42578125" style="24" customWidth="1"/>
    <col min="8969" max="8969" width="22.28515625" style="24" customWidth="1"/>
    <col min="8970" max="8970" width="43.85546875" style="24" customWidth="1"/>
    <col min="8971" max="9216" width="9.140625" style="24"/>
    <col min="9217" max="9217" width="6.85546875" style="24" customWidth="1"/>
    <col min="9218" max="9218" width="8.5703125" style="24" customWidth="1"/>
    <col min="9219" max="9219" width="42.28515625" style="24" customWidth="1"/>
    <col min="9220" max="9220" width="18.85546875" style="24" customWidth="1"/>
    <col min="9221" max="9221" width="9" style="24" customWidth="1"/>
    <col min="9222" max="9222" width="19.140625" style="24" customWidth="1"/>
    <col min="9223" max="9223" width="24.5703125" style="24" customWidth="1"/>
    <col min="9224" max="9224" width="24.42578125" style="24" customWidth="1"/>
    <col min="9225" max="9225" width="22.28515625" style="24" customWidth="1"/>
    <col min="9226" max="9226" width="43.85546875" style="24" customWidth="1"/>
    <col min="9227" max="9472" width="9.140625" style="24"/>
    <col min="9473" max="9473" width="6.85546875" style="24" customWidth="1"/>
    <col min="9474" max="9474" width="8.5703125" style="24" customWidth="1"/>
    <col min="9475" max="9475" width="42.28515625" style="24" customWidth="1"/>
    <col min="9476" max="9476" width="18.85546875" style="24" customWidth="1"/>
    <col min="9477" max="9477" width="9" style="24" customWidth="1"/>
    <col min="9478" max="9478" width="19.140625" style="24" customWidth="1"/>
    <col min="9479" max="9479" width="24.5703125" style="24" customWidth="1"/>
    <col min="9480" max="9480" width="24.42578125" style="24" customWidth="1"/>
    <col min="9481" max="9481" width="22.28515625" style="24" customWidth="1"/>
    <col min="9482" max="9482" width="43.85546875" style="24" customWidth="1"/>
    <col min="9483" max="9728" width="9.140625" style="24"/>
    <col min="9729" max="9729" width="6.85546875" style="24" customWidth="1"/>
    <col min="9730" max="9730" width="8.5703125" style="24" customWidth="1"/>
    <col min="9731" max="9731" width="42.28515625" style="24" customWidth="1"/>
    <col min="9732" max="9732" width="18.85546875" style="24" customWidth="1"/>
    <col min="9733" max="9733" width="9" style="24" customWidth="1"/>
    <col min="9734" max="9734" width="19.140625" style="24" customWidth="1"/>
    <col min="9735" max="9735" width="24.5703125" style="24" customWidth="1"/>
    <col min="9736" max="9736" width="24.42578125" style="24" customWidth="1"/>
    <col min="9737" max="9737" width="22.28515625" style="24" customWidth="1"/>
    <col min="9738" max="9738" width="43.85546875" style="24" customWidth="1"/>
    <col min="9739" max="9984" width="9.140625" style="24"/>
    <col min="9985" max="9985" width="6.85546875" style="24" customWidth="1"/>
    <col min="9986" max="9986" width="8.5703125" style="24" customWidth="1"/>
    <col min="9987" max="9987" width="42.28515625" style="24" customWidth="1"/>
    <col min="9988" max="9988" width="18.85546875" style="24" customWidth="1"/>
    <col min="9989" max="9989" width="9" style="24" customWidth="1"/>
    <col min="9990" max="9990" width="19.140625" style="24" customWidth="1"/>
    <col min="9991" max="9991" width="24.5703125" style="24" customWidth="1"/>
    <col min="9992" max="9992" width="24.42578125" style="24" customWidth="1"/>
    <col min="9993" max="9993" width="22.28515625" style="24" customWidth="1"/>
    <col min="9994" max="9994" width="43.85546875" style="24" customWidth="1"/>
    <col min="9995" max="10240" width="9.140625" style="24"/>
    <col min="10241" max="10241" width="6.85546875" style="24" customWidth="1"/>
    <col min="10242" max="10242" width="8.5703125" style="24" customWidth="1"/>
    <col min="10243" max="10243" width="42.28515625" style="24" customWidth="1"/>
    <col min="10244" max="10244" width="18.85546875" style="24" customWidth="1"/>
    <col min="10245" max="10245" width="9" style="24" customWidth="1"/>
    <col min="10246" max="10246" width="19.140625" style="24" customWidth="1"/>
    <col min="10247" max="10247" width="24.5703125" style="24" customWidth="1"/>
    <col min="10248" max="10248" width="24.42578125" style="24" customWidth="1"/>
    <col min="10249" max="10249" width="22.28515625" style="24" customWidth="1"/>
    <col min="10250" max="10250" width="43.85546875" style="24" customWidth="1"/>
    <col min="10251" max="10496" width="9.140625" style="24"/>
    <col min="10497" max="10497" width="6.85546875" style="24" customWidth="1"/>
    <col min="10498" max="10498" width="8.5703125" style="24" customWidth="1"/>
    <col min="10499" max="10499" width="42.28515625" style="24" customWidth="1"/>
    <col min="10500" max="10500" width="18.85546875" style="24" customWidth="1"/>
    <col min="10501" max="10501" width="9" style="24" customWidth="1"/>
    <col min="10502" max="10502" width="19.140625" style="24" customWidth="1"/>
    <col min="10503" max="10503" width="24.5703125" style="24" customWidth="1"/>
    <col min="10504" max="10504" width="24.42578125" style="24" customWidth="1"/>
    <col min="10505" max="10505" width="22.28515625" style="24" customWidth="1"/>
    <col min="10506" max="10506" width="43.85546875" style="24" customWidth="1"/>
    <col min="10507" max="10752" width="9.140625" style="24"/>
    <col min="10753" max="10753" width="6.85546875" style="24" customWidth="1"/>
    <col min="10754" max="10754" width="8.5703125" style="24" customWidth="1"/>
    <col min="10755" max="10755" width="42.28515625" style="24" customWidth="1"/>
    <col min="10756" max="10756" width="18.85546875" style="24" customWidth="1"/>
    <col min="10757" max="10757" width="9" style="24" customWidth="1"/>
    <col min="10758" max="10758" width="19.140625" style="24" customWidth="1"/>
    <col min="10759" max="10759" width="24.5703125" style="24" customWidth="1"/>
    <col min="10760" max="10760" width="24.42578125" style="24" customWidth="1"/>
    <col min="10761" max="10761" width="22.28515625" style="24" customWidth="1"/>
    <col min="10762" max="10762" width="43.85546875" style="24" customWidth="1"/>
    <col min="10763" max="11008" width="9.140625" style="24"/>
    <col min="11009" max="11009" width="6.85546875" style="24" customWidth="1"/>
    <col min="11010" max="11010" width="8.5703125" style="24" customWidth="1"/>
    <col min="11011" max="11011" width="42.28515625" style="24" customWidth="1"/>
    <col min="11012" max="11012" width="18.85546875" style="24" customWidth="1"/>
    <col min="11013" max="11013" width="9" style="24" customWidth="1"/>
    <col min="11014" max="11014" width="19.140625" style="24" customWidth="1"/>
    <col min="11015" max="11015" width="24.5703125" style="24" customWidth="1"/>
    <col min="11016" max="11016" width="24.42578125" style="24" customWidth="1"/>
    <col min="11017" max="11017" width="22.28515625" style="24" customWidth="1"/>
    <col min="11018" max="11018" width="43.85546875" style="24" customWidth="1"/>
    <col min="11019" max="11264" width="9.140625" style="24"/>
    <col min="11265" max="11265" width="6.85546875" style="24" customWidth="1"/>
    <col min="11266" max="11266" width="8.5703125" style="24" customWidth="1"/>
    <col min="11267" max="11267" width="42.28515625" style="24" customWidth="1"/>
    <col min="11268" max="11268" width="18.85546875" style="24" customWidth="1"/>
    <col min="11269" max="11269" width="9" style="24" customWidth="1"/>
    <col min="11270" max="11270" width="19.140625" style="24" customWidth="1"/>
    <col min="11271" max="11271" width="24.5703125" style="24" customWidth="1"/>
    <col min="11272" max="11272" width="24.42578125" style="24" customWidth="1"/>
    <col min="11273" max="11273" width="22.28515625" style="24" customWidth="1"/>
    <col min="11274" max="11274" width="43.85546875" style="24" customWidth="1"/>
    <col min="11275" max="11520" width="9.140625" style="24"/>
    <col min="11521" max="11521" width="6.85546875" style="24" customWidth="1"/>
    <col min="11522" max="11522" width="8.5703125" style="24" customWidth="1"/>
    <col min="11523" max="11523" width="42.28515625" style="24" customWidth="1"/>
    <col min="11524" max="11524" width="18.85546875" style="24" customWidth="1"/>
    <col min="11525" max="11525" width="9" style="24" customWidth="1"/>
    <col min="11526" max="11526" width="19.140625" style="24" customWidth="1"/>
    <col min="11527" max="11527" width="24.5703125" style="24" customWidth="1"/>
    <col min="11528" max="11528" width="24.42578125" style="24" customWidth="1"/>
    <col min="11529" max="11529" width="22.28515625" style="24" customWidth="1"/>
    <col min="11530" max="11530" width="43.85546875" style="24" customWidth="1"/>
    <col min="11531" max="11776" width="9.140625" style="24"/>
    <col min="11777" max="11777" width="6.85546875" style="24" customWidth="1"/>
    <col min="11778" max="11778" width="8.5703125" style="24" customWidth="1"/>
    <col min="11779" max="11779" width="42.28515625" style="24" customWidth="1"/>
    <col min="11780" max="11780" width="18.85546875" style="24" customWidth="1"/>
    <col min="11781" max="11781" width="9" style="24" customWidth="1"/>
    <col min="11782" max="11782" width="19.140625" style="24" customWidth="1"/>
    <col min="11783" max="11783" width="24.5703125" style="24" customWidth="1"/>
    <col min="11784" max="11784" width="24.42578125" style="24" customWidth="1"/>
    <col min="11785" max="11785" width="22.28515625" style="24" customWidth="1"/>
    <col min="11786" max="11786" width="43.85546875" style="24" customWidth="1"/>
    <col min="11787" max="12032" width="9.140625" style="24"/>
    <col min="12033" max="12033" width="6.85546875" style="24" customWidth="1"/>
    <col min="12034" max="12034" width="8.5703125" style="24" customWidth="1"/>
    <col min="12035" max="12035" width="42.28515625" style="24" customWidth="1"/>
    <col min="12036" max="12036" width="18.85546875" style="24" customWidth="1"/>
    <col min="12037" max="12037" width="9" style="24" customWidth="1"/>
    <col min="12038" max="12038" width="19.140625" style="24" customWidth="1"/>
    <col min="12039" max="12039" width="24.5703125" style="24" customWidth="1"/>
    <col min="12040" max="12040" width="24.42578125" style="24" customWidth="1"/>
    <col min="12041" max="12041" width="22.28515625" style="24" customWidth="1"/>
    <col min="12042" max="12042" width="43.85546875" style="24" customWidth="1"/>
    <col min="12043" max="12288" width="9.140625" style="24"/>
    <col min="12289" max="12289" width="6.85546875" style="24" customWidth="1"/>
    <col min="12290" max="12290" width="8.5703125" style="24" customWidth="1"/>
    <col min="12291" max="12291" width="42.28515625" style="24" customWidth="1"/>
    <col min="12292" max="12292" width="18.85546875" style="24" customWidth="1"/>
    <col min="12293" max="12293" width="9" style="24" customWidth="1"/>
    <col min="12294" max="12294" width="19.140625" style="24" customWidth="1"/>
    <col min="12295" max="12295" width="24.5703125" style="24" customWidth="1"/>
    <col min="12296" max="12296" width="24.42578125" style="24" customWidth="1"/>
    <col min="12297" max="12297" width="22.28515625" style="24" customWidth="1"/>
    <col min="12298" max="12298" width="43.85546875" style="24" customWidth="1"/>
    <col min="12299" max="12544" width="9.140625" style="24"/>
    <col min="12545" max="12545" width="6.85546875" style="24" customWidth="1"/>
    <col min="12546" max="12546" width="8.5703125" style="24" customWidth="1"/>
    <col min="12547" max="12547" width="42.28515625" style="24" customWidth="1"/>
    <col min="12548" max="12548" width="18.85546875" style="24" customWidth="1"/>
    <col min="12549" max="12549" width="9" style="24" customWidth="1"/>
    <col min="12550" max="12550" width="19.140625" style="24" customWidth="1"/>
    <col min="12551" max="12551" width="24.5703125" style="24" customWidth="1"/>
    <col min="12552" max="12552" width="24.42578125" style="24" customWidth="1"/>
    <col min="12553" max="12553" width="22.28515625" style="24" customWidth="1"/>
    <col min="12554" max="12554" width="43.85546875" style="24" customWidth="1"/>
    <col min="12555" max="12800" width="9.140625" style="24"/>
    <col min="12801" max="12801" width="6.85546875" style="24" customWidth="1"/>
    <col min="12802" max="12802" width="8.5703125" style="24" customWidth="1"/>
    <col min="12803" max="12803" width="42.28515625" style="24" customWidth="1"/>
    <col min="12804" max="12804" width="18.85546875" style="24" customWidth="1"/>
    <col min="12805" max="12805" width="9" style="24" customWidth="1"/>
    <col min="12806" max="12806" width="19.140625" style="24" customWidth="1"/>
    <col min="12807" max="12807" width="24.5703125" style="24" customWidth="1"/>
    <col min="12808" max="12808" width="24.42578125" style="24" customWidth="1"/>
    <col min="12809" max="12809" width="22.28515625" style="24" customWidth="1"/>
    <col min="12810" max="12810" width="43.85546875" style="24" customWidth="1"/>
    <col min="12811" max="13056" width="9.140625" style="24"/>
    <col min="13057" max="13057" width="6.85546875" style="24" customWidth="1"/>
    <col min="13058" max="13058" width="8.5703125" style="24" customWidth="1"/>
    <col min="13059" max="13059" width="42.28515625" style="24" customWidth="1"/>
    <col min="13060" max="13060" width="18.85546875" style="24" customWidth="1"/>
    <col min="13061" max="13061" width="9" style="24" customWidth="1"/>
    <col min="13062" max="13062" width="19.140625" style="24" customWidth="1"/>
    <col min="13063" max="13063" width="24.5703125" style="24" customWidth="1"/>
    <col min="13064" max="13064" width="24.42578125" style="24" customWidth="1"/>
    <col min="13065" max="13065" width="22.28515625" style="24" customWidth="1"/>
    <col min="13066" max="13066" width="43.85546875" style="24" customWidth="1"/>
    <col min="13067" max="13312" width="9.140625" style="24"/>
    <col min="13313" max="13313" width="6.85546875" style="24" customWidth="1"/>
    <col min="13314" max="13314" width="8.5703125" style="24" customWidth="1"/>
    <col min="13315" max="13315" width="42.28515625" style="24" customWidth="1"/>
    <col min="13316" max="13316" width="18.85546875" style="24" customWidth="1"/>
    <col min="13317" max="13317" width="9" style="24" customWidth="1"/>
    <col min="13318" max="13318" width="19.140625" style="24" customWidth="1"/>
    <col min="13319" max="13319" width="24.5703125" style="24" customWidth="1"/>
    <col min="13320" max="13320" width="24.42578125" style="24" customWidth="1"/>
    <col min="13321" max="13321" width="22.28515625" style="24" customWidth="1"/>
    <col min="13322" max="13322" width="43.85546875" style="24" customWidth="1"/>
    <col min="13323" max="13568" width="9.140625" style="24"/>
    <col min="13569" max="13569" width="6.85546875" style="24" customWidth="1"/>
    <col min="13570" max="13570" width="8.5703125" style="24" customWidth="1"/>
    <col min="13571" max="13571" width="42.28515625" style="24" customWidth="1"/>
    <col min="13572" max="13572" width="18.85546875" style="24" customWidth="1"/>
    <col min="13573" max="13573" width="9" style="24" customWidth="1"/>
    <col min="13574" max="13574" width="19.140625" style="24" customWidth="1"/>
    <col min="13575" max="13575" width="24.5703125" style="24" customWidth="1"/>
    <col min="13576" max="13576" width="24.42578125" style="24" customWidth="1"/>
    <col min="13577" max="13577" width="22.28515625" style="24" customWidth="1"/>
    <col min="13578" max="13578" width="43.85546875" style="24" customWidth="1"/>
    <col min="13579" max="13824" width="9.140625" style="24"/>
    <col min="13825" max="13825" width="6.85546875" style="24" customWidth="1"/>
    <col min="13826" max="13826" width="8.5703125" style="24" customWidth="1"/>
    <col min="13827" max="13827" width="42.28515625" style="24" customWidth="1"/>
    <col min="13828" max="13828" width="18.85546875" style="24" customWidth="1"/>
    <col min="13829" max="13829" width="9" style="24" customWidth="1"/>
    <col min="13830" max="13830" width="19.140625" style="24" customWidth="1"/>
    <col min="13831" max="13831" width="24.5703125" style="24" customWidth="1"/>
    <col min="13832" max="13832" width="24.42578125" style="24" customWidth="1"/>
    <col min="13833" max="13833" width="22.28515625" style="24" customWidth="1"/>
    <col min="13834" max="13834" width="43.85546875" style="24" customWidth="1"/>
    <col min="13835" max="14080" width="9.140625" style="24"/>
    <col min="14081" max="14081" width="6.85546875" style="24" customWidth="1"/>
    <col min="14082" max="14082" width="8.5703125" style="24" customWidth="1"/>
    <col min="14083" max="14083" width="42.28515625" style="24" customWidth="1"/>
    <col min="14084" max="14084" width="18.85546875" style="24" customWidth="1"/>
    <col min="14085" max="14085" width="9" style="24" customWidth="1"/>
    <col min="14086" max="14086" width="19.140625" style="24" customWidth="1"/>
    <col min="14087" max="14087" width="24.5703125" style="24" customWidth="1"/>
    <col min="14088" max="14088" width="24.42578125" style="24" customWidth="1"/>
    <col min="14089" max="14089" width="22.28515625" style="24" customWidth="1"/>
    <col min="14090" max="14090" width="43.85546875" style="24" customWidth="1"/>
    <col min="14091" max="14336" width="9.140625" style="24"/>
    <col min="14337" max="14337" width="6.85546875" style="24" customWidth="1"/>
    <col min="14338" max="14338" width="8.5703125" style="24" customWidth="1"/>
    <col min="14339" max="14339" width="42.28515625" style="24" customWidth="1"/>
    <col min="14340" max="14340" width="18.85546875" style="24" customWidth="1"/>
    <col min="14341" max="14341" width="9" style="24" customWidth="1"/>
    <col min="14342" max="14342" width="19.140625" style="24" customWidth="1"/>
    <col min="14343" max="14343" width="24.5703125" style="24" customWidth="1"/>
    <col min="14344" max="14344" width="24.42578125" style="24" customWidth="1"/>
    <col min="14345" max="14345" width="22.28515625" style="24" customWidth="1"/>
    <col min="14346" max="14346" width="43.85546875" style="24" customWidth="1"/>
    <col min="14347" max="14592" width="9.140625" style="24"/>
    <col min="14593" max="14593" width="6.85546875" style="24" customWidth="1"/>
    <col min="14594" max="14594" width="8.5703125" style="24" customWidth="1"/>
    <col min="14595" max="14595" width="42.28515625" style="24" customWidth="1"/>
    <col min="14596" max="14596" width="18.85546875" style="24" customWidth="1"/>
    <col min="14597" max="14597" width="9" style="24" customWidth="1"/>
    <col min="14598" max="14598" width="19.140625" style="24" customWidth="1"/>
    <col min="14599" max="14599" width="24.5703125" style="24" customWidth="1"/>
    <col min="14600" max="14600" width="24.42578125" style="24" customWidth="1"/>
    <col min="14601" max="14601" width="22.28515625" style="24" customWidth="1"/>
    <col min="14602" max="14602" width="43.85546875" style="24" customWidth="1"/>
    <col min="14603" max="14848" width="9.140625" style="24"/>
    <col min="14849" max="14849" width="6.85546875" style="24" customWidth="1"/>
    <col min="14850" max="14850" width="8.5703125" style="24" customWidth="1"/>
    <col min="14851" max="14851" width="42.28515625" style="24" customWidth="1"/>
    <col min="14852" max="14852" width="18.85546875" style="24" customWidth="1"/>
    <col min="14853" max="14853" width="9" style="24" customWidth="1"/>
    <col min="14854" max="14854" width="19.140625" style="24" customWidth="1"/>
    <col min="14855" max="14855" width="24.5703125" style="24" customWidth="1"/>
    <col min="14856" max="14856" width="24.42578125" style="24" customWidth="1"/>
    <col min="14857" max="14857" width="22.28515625" style="24" customWidth="1"/>
    <col min="14858" max="14858" width="43.85546875" style="24" customWidth="1"/>
    <col min="14859" max="15104" width="9.140625" style="24"/>
    <col min="15105" max="15105" width="6.85546875" style="24" customWidth="1"/>
    <col min="15106" max="15106" width="8.5703125" style="24" customWidth="1"/>
    <col min="15107" max="15107" width="42.28515625" style="24" customWidth="1"/>
    <col min="15108" max="15108" width="18.85546875" style="24" customWidth="1"/>
    <col min="15109" max="15109" width="9" style="24" customWidth="1"/>
    <col min="15110" max="15110" width="19.140625" style="24" customWidth="1"/>
    <col min="15111" max="15111" width="24.5703125" style="24" customWidth="1"/>
    <col min="15112" max="15112" width="24.42578125" style="24" customWidth="1"/>
    <col min="15113" max="15113" width="22.28515625" style="24" customWidth="1"/>
    <col min="15114" max="15114" width="43.85546875" style="24" customWidth="1"/>
    <col min="15115" max="15360" width="9.140625" style="24"/>
    <col min="15361" max="15361" width="6.85546875" style="24" customWidth="1"/>
    <col min="15362" max="15362" width="8.5703125" style="24" customWidth="1"/>
    <col min="15363" max="15363" width="42.28515625" style="24" customWidth="1"/>
    <col min="15364" max="15364" width="18.85546875" style="24" customWidth="1"/>
    <col min="15365" max="15365" width="9" style="24" customWidth="1"/>
    <col min="15366" max="15366" width="19.140625" style="24" customWidth="1"/>
    <col min="15367" max="15367" width="24.5703125" style="24" customWidth="1"/>
    <col min="15368" max="15368" width="24.42578125" style="24" customWidth="1"/>
    <col min="15369" max="15369" width="22.28515625" style="24" customWidth="1"/>
    <col min="15370" max="15370" width="43.85546875" style="24" customWidth="1"/>
    <col min="15371" max="15616" width="9.140625" style="24"/>
    <col min="15617" max="15617" width="6.85546875" style="24" customWidth="1"/>
    <col min="15618" max="15618" width="8.5703125" style="24" customWidth="1"/>
    <col min="15619" max="15619" width="42.28515625" style="24" customWidth="1"/>
    <col min="15620" max="15620" width="18.85546875" style="24" customWidth="1"/>
    <col min="15621" max="15621" width="9" style="24" customWidth="1"/>
    <col min="15622" max="15622" width="19.140625" style="24" customWidth="1"/>
    <col min="15623" max="15623" width="24.5703125" style="24" customWidth="1"/>
    <col min="15624" max="15624" width="24.42578125" style="24" customWidth="1"/>
    <col min="15625" max="15625" width="22.28515625" style="24" customWidth="1"/>
    <col min="15626" max="15626" width="43.85546875" style="24" customWidth="1"/>
    <col min="15627" max="15872" width="9.140625" style="24"/>
    <col min="15873" max="15873" width="6.85546875" style="24" customWidth="1"/>
    <col min="15874" max="15874" width="8.5703125" style="24" customWidth="1"/>
    <col min="15875" max="15875" width="42.28515625" style="24" customWidth="1"/>
    <col min="15876" max="15876" width="18.85546875" style="24" customWidth="1"/>
    <col min="15877" max="15877" width="9" style="24" customWidth="1"/>
    <col min="15878" max="15878" width="19.140625" style="24" customWidth="1"/>
    <col min="15879" max="15879" width="24.5703125" style="24" customWidth="1"/>
    <col min="15880" max="15880" width="24.42578125" style="24" customWidth="1"/>
    <col min="15881" max="15881" width="22.28515625" style="24" customWidth="1"/>
    <col min="15882" max="15882" width="43.85546875" style="24" customWidth="1"/>
    <col min="15883" max="16128" width="9.140625" style="24"/>
    <col min="16129" max="16129" width="6.85546875" style="24" customWidth="1"/>
    <col min="16130" max="16130" width="8.5703125" style="24" customWidth="1"/>
    <col min="16131" max="16131" width="42.28515625" style="24" customWidth="1"/>
    <col min="16132" max="16132" width="18.85546875" style="24" customWidth="1"/>
    <col min="16133" max="16133" width="9" style="24" customWidth="1"/>
    <col min="16134" max="16134" width="19.140625" style="24" customWidth="1"/>
    <col min="16135" max="16135" width="24.5703125" style="24" customWidth="1"/>
    <col min="16136" max="16136" width="24.42578125" style="24" customWidth="1"/>
    <col min="16137" max="16137" width="22.28515625" style="24" customWidth="1"/>
    <col min="16138" max="16138" width="43.85546875" style="24" customWidth="1"/>
    <col min="16139" max="16384" width="9.140625" style="24"/>
  </cols>
  <sheetData>
    <row r="1" spans="1:10" ht="23.25" customHeight="1">
      <c r="A1" s="45" t="s">
        <v>0</v>
      </c>
      <c r="B1" s="45"/>
      <c r="C1" s="45"/>
      <c r="D1" s="45"/>
      <c r="E1" s="45"/>
      <c r="F1" s="45"/>
    </row>
    <row r="2" spans="1:10" ht="49.5" customHeight="1">
      <c r="A2" s="46" t="str">
        <f>'[3]Coding Sheet'!A1</f>
        <v xml:space="preserve">Name of work:  Construction of 2 Nos of SI Quarters and 27 Nos of PC/HC Quarters  with development works at Malaiyur in Pudukkottai District. </v>
      </c>
      <c r="B2" s="46"/>
      <c r="C2" s="46"/>
      <c r="D2" s="46"/>
      <c r="E2" s="46"/>
      <c r="F2" s="46"/>
    </row>
    <row r="3" spans="1:10" ht="30.75" customHeight="1">
      <c r="A3" s="25" t="s">
        <v>1</v>
      </c>
      <c r="B3" s="25" t="s">
        <v>2</v>
      </c>
      <c r="C3" s="25" t="s">
        <v>3</v>
      </c>
      <c r="D3" s="25" t="s">
        <v>4</v>
      </c>
      <c r="E3" s="25" t="s">
        <v>5</v>
      </c>
      <c r="F3" s="25" t="s">
        <v>6</v>
      </c>
    </row>
    <row r="4" spans="1:10" ht="111.75" customHeight="1">
      <c r="A4" s="26">
        <v>1</v>
      </c>
      <c r="B4" s="27">
        <v>1</v>
      </c>
      <c r="C4" s="38" t="s">
        <v>32</v>
      </c>
      <c r="D4" s="29">
        <v>37220361.600000001</v>
      </c>
      <c r="E4" s="27" t="s">
        <v>9</v>
      </c>
      <c r="F4" s="27">
        <f>B4*D4</f>
        <v>37220361.600000001</v>
      </c>
      <c r="H4" s="24">
        <v>41686804.990000002</v>
      </c>
    </row>
    <row r="5" spans="1:10" ht="31.5" customHeight="1">
      <c r="A5" s="26">
        <f>+A4+1</f>
        <v>2</v>
      </c>
      <c r="B5" s="27"/>
      <c r="C5" s="28" t="s">
        <v>33</v>
      </c>
      <c r="D5" s="29"/>
      <c r="E5" s="27"/>
      <c r="F5" s="27">
        <f>F4*12%</f>
        <v>4466443.392</v>
      </c>
      <c r="H5" s="24">
        <f>H4/112</f>
        <v>372203.61598214286</v>
      </c>
    </row>
    <row r="6" spans="1:10" ht="31.5" customHeight="1">
      <c r="A6" s="26"/>
      <c r="B6" s="30"/>
      <c r="C6" s="41" t="s">
        <v>38</v>
      </c>
      <c r="D6" s="44"/>
      <c r="E6" s="44"/>
      <c r="F6" s="31">
        <f>SUM(F4:F5)</f>
        <v>41686804.991999999</v>
      </c>
      <c r="H6" s="24">
        <f>H5*100</f>
        <v>37220361.598214284</v>
      </c>
      <c r="J6" s="32"/>
    </row>
    <row r="7" spans="1:10" ht="36.75" customHeight="1">
      <c r="A7" s="26">
        <f>++A5+1</f>
        <v>3</v>
      </c>
      <c r="B7" s="30" t="s">
        <v>12</v>
      </c>
      <c r="C7" s="33" t="s">
        <v>34</v>
      </c>
      <c r="D7" s="42" t="s">
        <v>12</v>
      </c>
      <c r="E7" s="42"/>
      <c r="F7" s="27">
        <v>2240000</v>
      </c>
      <c r="H7" s="24" t="e">
        <f>+H6+#REF!</f>
        <v>#REF!</v>
      </c>
    </row>
    <row r="8" spans="1:10" ht="36.75" customHeight="1">
      <c r="A8" s="26">
        <f t="shared" ref="A8:A22" si="0">A7+1</f>
        <v>4</v>
      </c>
      <c r="B8" s="30" t="s">
        <v>12</v>
      </c>
      <c r="C8" s="33" t="s">
        <v>35</v>
      </c>
      <c r="D8" s="42" t="s">
        <v>12</v>
      </c>
      <c r="E8" s="42"/>
      <c r="F8" s="27">
        <v>1680000</v>
      </c>
    </row>
    <row r="9" spans="1:10" ht="36.75" customHeight="1">
      <c r="A9" s="26">
        <f t="shared" si="0"/>
        <v>5</v>
      </c>
      <c r="B9" s="30" t="s">
        <v>12</v>
      </c>
      <c r="C9" s="33" t="s">
        <v>36</v>
      </c>
      <c r="D9" s="42" t="s">
        <v>12</v>
      </c>
      <c r="E9" s="42"/>
      <c r="F9" s="27">
        <v>1120000</v>
      </c>
    </row>
    <row r="10" spans="1:10" ht="36.75" customHeight="1">
      <c r="A10" s="26">
        <f t="shared" si="0"/>
        <v>6</v>
      </c>
      <c r="B10" s="30" t="s">
        <v>12</v>
      </c>
      <c r="C10" s="33" t="s">
        <v>37</v>
      </c>
      <c r="D10" s="42" t="s">
        <v>12</v>
      </c>
      <c r="E10" s="42"/>
      <c r="F10" s="27">
        <v>3360000</v>
      </c>
    </row>
    <row r="11" spans="1:10" ht="24" customHeight="1">
      <c r="A11" s="26"/>
      <c r="B11" s="30"/>
      <c r="C11" s="41" t="s">
        <v>11</v>
      </c>
      <c r="D11" s="44"/>
      <c r="E11" s="44"/>
      <c r="F11" s="31">
        <f>SUM(F6:F10)</f>
        <v>50086804.991999999</v>
      </c>
      <c r="J11" s="32"/>
    </row>
    <row r="12" spans="1:10" ht="24" customHeight="1">
      <c r="A12" s="26">
        <f>+A10+1</f>
        <v>7</v>
      </c>
      <c r="B12" s="30"/>
      <c r="C12" s="33" t="s">
        <v>16</v>
      </c>
      <c r="D12" s="42" t="s">
        <v>12</v>
      </c>
      <c r="E12" s="42"/>
      <c r="F12" s="27">
        <v>72500</v>
      </c>
    </row>
    <row r="13" spans="1:10" ht="24" customHeight="1">
      <c r="A13" s="26">
        <f t="shared" si="0"/>
        <v>8</v>
      </c>
      <c r="B13" s="30"/>
      <c r="C13" s="33" t="s">
        <v>17</v>
      </c>
      <c r="D13" s="42" t="s">
        <v>12</v>
      </c>
      <c r="E13" s="42"/>
      <c r="F13" s="27">
        <v>200000</v>
      </c>
    </row>
    <row r="14" spans="1:10" ht="24" customHeight="1">
      <c r="A14" s="26">
        <f t="shared" si="0"/>
        <v>9</v>
      </c>
      <c r="B14" s="30"/>
      <c r="C14" s="41" t="s">
        <v>13</v>
      </c>
      <c r="D14" s="44"/>
      <c r="E14" s="44"/>
      <c r="F14" s="31">
        <f>SUM(F11:F13)</f>
        <v>50359304.991999999</v>
      </c>
      <c r="J14" s="32"/>
    </row>
    <row r="15" spans="1:10" ht="24" customHeight="1">
      <c r="A15" s="26">
        <f t="shared" si="0"/>
        <v>10</v>
      </c>
      <c r="B15" s="30"/>
      <c r="C15" s="33" t="s">
        <v>19</v>
      </c>
      <c r="D15" s="42" t="s">
        <v>12</v>
      </c>
      <c r="E15" s="42"/>
      <c r="F15" s="27">
        <f>F14*1/100</f>
        <v>503593.04991999996</v>
      </c>
      <c r="G15" s="34"/>
    </row>
    <row r="16" spans="1:10" ht="33.75" customHeight="1">
      <c r="A16" s="26">
        <f t="shared" si="0"/>
        <v>11</v>
      </c>
      <c r="B16" s="30"/>
      <c r="C16" s="33" t="s">
        <v>20</v>
      </c>
      <c r="D16" s="42" t="s">
        <v>12</v>
      </c>
      <c r="E16" s="42"/>
      <c r="F16" s="27">
        <f>F14*1/100</f>
        <v>503593.04991999996</v>
      </c>
      <c r="G16" s="34"/>
    </row>
    <row r="17" spans="1:8" ht="24" customHeight="1">
      <c r="A17" s="26">
        <f t="shared" si="0"/>
        <v>12</v>
      </c>
      <c r="B17" s="30"/>
      <c r="C17" s="33" t="s">
        <v>21</v>
      </c>
      <c r="D17" s="42" t="s">
        <v>12</v>
      </c>
      <c r="E17" s="42"/>
      <c r="F17" s="27">
        <f>F14*5/100+543.66</f>
        <v>2518508.9095999999</v>
      </c>
      <c r="G17" s="34"/>
    </row>
    <row r="18" spans="1:8" ht="24" customHeight="1">
      <c r="A18" s="26">
        <f t="shared" si="0"/>
        <v>13</v>
      </c>
      <c r="B18" s="30"/>
      <c r="C18" s="41" t="s">
        <v>15</v>
      </c>
      <c r="D18" s="44"/>
      <c r="E18" s="44"/>
      <c r="F18" s="31">
        <f>SUM(F14:F17)</f>
        <v>53885000.001439996</v>
      </c>
      <c r="G18" s="35"/>
    </row>
    <row r="19" spans="1:8" ht="24" customHeight="1">
      <c r="A19" s="26">
        <f t="shared" si="0"/>
        <v>14</v>
      </c>
      <c r="B19" s="30"/>
      <c r="C19" s="33" t="s">
        <v>23</v>
      </c>
      <c r="D19" s="42" t="s">
        <v>12</v>
      </c>
      <c r="E19" s="42"/>
      <c r="F19" s="27">
        <v>100000</v>
      </c>
    </row>
    <row r="20" spans="1:8" ht="36" customHeight="1">
      <c r="A20" s="26">
        <f t="shared" si="0"/>
        <v>15</v>
      </c>
      <c r="B20" s="30"/>
      <c r="C20" s="33" t="s">
        <v>24</v>
      </c>
      <c r="D20" s="42" t="s">
        <v>12</v>
      </c>
      <c r="E20" s="42"/>
      <c r="F20" s="27">
        <v>650000</v>
      </c>
    </row>
    <row r="21" spans="1:8" ht="36" customHeight="1">
      <c r="A21" s="26">
        <f t="shared" si="0"/>
        <v>16</v>
      </c>
      <c r="B21" s="30"/>
      <c r="C21" s="33" t="s">
        <v>25</v>
      </c>
      <c r="D21" s="42" t="s">
        <v>12</v>
      </c>
      <c r="E21" s="42"/>
      <c r="F21" s="27">
        <v>150000</v>
      </c>
    </row>
    <row r="22" spans="1:8" ht="24" customHeight="1">
      <c r="A22" s="26">
        <f t="shared" si="0"/>
        <v>17</v>
      </c>
      <c r="B22" s="30"/>
      <c r="C22" s="33" t="s">
        <v>26</v>
      </c>
      <c r="D22" s="42" t="s">
        <v>12</v>
      </c>
      <c r="E22" s="42"/>
      <c r="F22" s="27">
        <v>100000</v>
      </c>
    </row>
    <row r="23" spans="1:8" ht="24" customHeight="1">
      <c r="A23" s="36"/>
      <c r="B23" s="30"/>
      <c r="C23" s="40" t="s">
        <v>41</v>
      </c>
      <c r="D23" s="42"/>
      <c r="E23" s="42"/>
      <c r="F23" s="31">
        <f>SUM(F18:F22)</f>
        <v>54885000.001439996</v>
      </c>
      <c r="G23" s="24">
        <v>54885000</v>
      </c>
      <c r="H23" s="24">
        <f>G23-F23</f>
        <v>-1.439996063709259E-3</v>
      </c>
    </row>
    <row r="24" spans="1:8" ht="30" customHeight="1">
      <c r="A24" s="36"/>
      <c r="B24" s="30"/>
      <c r="C24" s="37" t="s">
        <v>39</v>
      </c>
      <c r="D24" s="39">
        <f>F23/100000</f>
        <v>548.85000001439994</v>
      </c>
      <c r="E24" s="43" t="s">
        <v>40</v>
      </c>
      <c r="F24" s="43"/>
    </row>
    <row r="25" spans="1:8" ht="35.1" customHeight="1">
      <c r="F25" s="24">
        <f>548.85-D24</f>
        <v>-1.4399915926333051E-8</v>
      </c>
    </row>
    <row r="26" spans="1:8" ht="35.1" customHeight="1">
      <c r="F26" s="24" t="e">
        <f>#REF!-183190000</f>
        <v>#REF!</v>
      </c>
    </row>
  </sheetData>
  <mergeCells count="21">
    <mergeCell ref="A1:F1"/>
    <mergeCell ref="A2:F2"/>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E24:F24"/>
    <mergeCell ref="D23:E23"/>
  </mergeCells>
  <printOptions horizontalCentered="1"/>
  <pageMargins left="0.49" right="0.4" top="0.47" bottom="0.4" header="0.32" footer="0.28000000000000003"/>
  <pageSetup paperSize="9" scale="90" orientation="portrait" r:id="rId1"/>
  <headerFooter alignWithMargins="0">
    <oddHeader>&amp;R&amp;P</oddHeader>
  </headerFooter>
</worksheet>
</file>

<file path=xl/worksheets/sheet2.xml><?xml version="1.0" encoding="utf-8"?>
<worksheet xmlns="http://schemas.openxmlformats.org/spreadsheetml/2006/main" xmlns:r="http://schemas.openxmlformats.org/officeDocument/2006/relationships">
  <dimension ref="A1:J20"/>
  <sheetViews>
    <sheetView view="pageBreakPreview" zoomScale="80" zoomScaleSheetLayoutView="80" workbookViewId="0">
      <selection activeCell="C18" sqref="C18"/>
    </sheetView>
  </sheetViews>
  <sheetFormatPr defaultRowHeight="18.75"/>
  <cols>
    <col min="1" max="1" width="8" style="17" customWidth="1"/>
    <col min="2" max="2" width="9.28515625" style="17" bestFit="1" customWidth="1"/>
    <col min="3" max="3" width="41.7109375" style="17" customWidth="1"/>
    <col min="4" max="4" width="19" style="17" customWidth="1"/>
    <col min="5" max="5" width="9.140625" style="17"/>
    <col min="6" max="6" width="17" style="17" customWidth="1"/>
    <col min="7" max="7" width="9.28515625" style="17" bestFit="1" customWidth="1"/>
    <col min="8" max="8" width="15.85546875" style="17" bestFit="1" customWidth="1"/>
    <col min="9" max="9" width="9.140625" style="17"/>
    <col min="10" max="10" width="14.42578125" style="17" bestFit="1" customWidth="1"/>
    <col min="11" max="16384" width="9.140625" style="17"/>
  </cols>
  <sheetData>
    <row r="1" spans="1:10" ht="21">
      <c r="A1" s="49" t="s">
        <v>0</v>
      </c>
      <c r="B1" s="49"/>
      <c r="C1" s="49"/>
      <c r="D1" s="49"/>
      <c r="E1" s="49"/>
      <c r="F1" s="49"/>
    </row>
    <row r="2" spans="1:10" ht="42" customHeight="1">
      <c r="A2" s="50" t="str">
        <f>'[4]Main Building Details'!$A$3:$H$3</f>
        <v xml:space="preserve">Construction of New Rural Police station Building for  Malaiyur Police station in Pudukkottai District </v>
      </c>
      <c r="B2" s="51"/>
      <c r="C2" s="51"/>
      <c r="D2" s="51"/>
      <c r="E2" s="51"/>
      <c r="F2" s="52"/>
    </row>
    <row r="3" spans="1:10" ht="37.5">
      <c r="A3" s="1" t="s">
        <v>1</v>
      </c>
      <c r="B3" s="1" t="s">
        <v>2</v>
      </c>
      <c r="C3" s="1" t="s">
        <v>3</v>
      </c>
      <c r="D3" s="1" t="s">
        <v>4</v>
      </c>
      <c r="E3" s="1" t="s">
        <v>5</v>
      </c>
      <c r="F3" s="1" t="s">
        <v>6</v>
      </c>
    </row>
    <row r="4" spans="1:10" ht="30.75" customHeight="1">
      <c r="A4" s="1"/>
      <c r="B4" s="1"/>
      <c r="C4" s="1" t="s">
        <v>7</v>
      </c>
      <c r="D4" s="53" t="s">
        <v>8</v>
      </c>
      <c r="E4" s="53"/>
      <c r="F4" s="53"/>
    </row>
    <row r="5" spans="1:10" s="20" customFormat="1" ht="30.75" customHeight="1">
      <c r="A5" s="18">
        <v>1</v>
      </c>
      <c r="B5" s="19">
        <v>1</v>
      </c>
      <c r="C5" s="19" t="s">
        <v>29</v>
      </c>
      <c r="D5" s="19">
        <v>6550198.5199999996</v>
      </c>
      <c r="E5" s="19" t="s">
        <v>30</v>
      </c>
      <c r="F5" s="19">
        <f>B5*D5</f>
        <v>6550198.5199999996</v>
      </c>
    </row>
    <row r="6" spans="1:10" ht="30.75" customHeight="1">
      <c r="A6" s="2"/>
      <c r="B6" s="21"/>
      <c r="C6" s="21" t="s">
        <v>10</v>
      </c>
      <c r="D6" s="47"/>
      <c r="E6" s="48"/>
      <c r="F6" s="4">
        <f>SUM(F5)</f>
        <v>6550198.5199999996</v>
      </c>
    </row>
    <row r="7" spans="1:10" ht="30.75" customHeight="1">
      <c r="A7" s="2">
        <v>2</v>
      </c>
      <c r="B7" s="5"/>
      <c r="C7" s="11" t="s">
        <v>31</v>
      </c>
      <c r="D7" s="54" t="s">
        <v>12</v>
      </c>
      <c r="E7" s="54"/>
      <c r="F7" s="3">
        <v>155000</v>
      </c>
      <c r="J7" s="7"/>
    </row>
    <row r="8" spans="1:10" ht="30.75" customHeight="1">
      <c r="A8" s="2"/>
      <c r="B8" s="21"/>
      <c r="C8" s="21" t="s">
        <v>11</v>
      </c>
      <c r="D8" s="47"/>
      <c r="E8" s="48"/>
      <c r="F8" s="4">
        <f>SUM(F6:F7)</f>
        <v>6705198.5199999996</v>
      </c>
    </row>
    <row r="9" spans="1:10" ht="30.75" customHeight="1">
      <c r="A9" s="2">
        <v>3</v>
      </c>
      <c r="B9" s="5"/>
      <c r="C9" s="11" t="s">
        <v>14</v>
      </c>
      <c r="D9" s="55"/>
      <c r="E9" s="56"/>
      <c r="F9" s="3">
        <f>F8*12/100</f>
        <v>804623.82239999995</v>
      </c>
      <c r="J9" s="7"/>
    </row>
    <row r="10" spans="1:10" ht="30.75" customHeight="1">
      <c r="A10" s="2"/>
      <c r="B10" s="5"/>
      <c r="C10" s="6" t="s">
        <v>13</v>
      </c>
      <c r="D10" s="55"/>
      <c r="E10" s="56"/>
      <c r="F10" s="4">
        <f>SUM(F8:F9)</f>
        <v>7509822.3423999995</v>
      </c>
      <c r="J10" s="7"/>
    </row>
    <row r="11" spans="1:10" s="22" customFormat="1" ht="30.75" customHeight="1">
      <c r="A11" s="2">
        <v>4</v>
      </c>
      <c r="B11" s="8"/>
      <c r="C11" s="9" t="s">
        <v>16</v>
      </c>
      <c r="D11" s="54" t="s">
        <v>12</v>
      </c>
      <c r="E11" s="54"/>
      <c r="F11" s="10">
        <v>25000</v>
      </c>
    </row>
    <row r="12" spans="1:10" ht="30.75" customHeight="1">
      <c r="A12" s="2"/>
      <c r="B12" s="5"/>
      <c r="C12" s="6" t="s">
        <v>15</v>
      </c>
      <c r="D12" s="55"/>
      <c r="E12" s="56"/>
      <c r="F12" s="4">
        <f>SUM(F10:F11)</f>
        <v>7534822.3423999995</v>
      </c>
      <c r="J12" s="7"/>
    </row>
    <row r="13" spans="1:10" ht="30.75" customHeight="1">
      <c r="A13" s="2">
        <v>5</v>
      </c>
      <c r="B13" s="5"/>
      <c r="C13" s="12" t="s">
        <v>19</v>
      </c>
      <c r="D13" s="57" t="s">
        <v>12</v>
      </c>
      <c r="E13" s="57"/>
      <c r="F13" s="3">
        <f>F12*1/100</f>
        <v>75348.223423999996</v>
      </c>
      <c r="G13" s="13"/>
    </row>
    <row r="14" spans="1:10" ht="30.75" customHeight="1">
      <c r="A14" s="2">
        <v>6</v>
      </c>
      <c r="B14" s="5"/>
      <c r="C14" s="12" t="s">
        <v>21</v>
      </c>
      <c r="D14" s="57" t="s">
        <v>12</v>
      </c>
      <c r="E14" s="57"/>
      <c r="F14" s="3">
        <f>F12*5/100+88.32</f>
        <v>376829.43711999996</v>
      </c>
      <c r="G14" s="13"/>
    </row>
    <row r="15" spans="1:10" ht="30.75" customHeight="1">
      <c r="A15" s="2"/>
      <c r="B15" s="5"/>
      <c r="C15" s="6" t="s">
        <v>18</v>
      </c>
      <c r="D15" s="55"/>
      <c r="E15" s="56"/>
      <c r="F15" s="4">
        <f>SUM(F12:F14)</f>
        <v>7987000.0029439991</v>
      </c>
      <c r="G15" s="14"/>
    </row>
    <row r="16" spans="1:10" s="22" customFormat="1" ht="30.75" customHeight="1">
      <c r="A16" s="2">
        <v>7</v>
      </c>
      <c r="B16" s="8"/>
      <c r="C16" s="9" t="s">
        <v>23</v>
      </c>
      <c r="D16" s="57" t="s">
        <v>12</v>
      </c>
      <c r="E16" s="57"/>
      <c r="F16" s="10">
        <v>21000</v>
      </c>
      <c r="I16" s="23"/>
    </row>
    <row r="17" spans="1:7" ht="30.75" customHeight="1">
      <c r="A17" s="2"/>
      <c r="B17" s="5"/>
      <c r="C17" s="6" t="s">
        <v>22</v>
      </c>
      <c r="D17" s="55"/>
      <c r="E17" s="56"/>
      <c r="F17" s="4">
        <f>SUM(F15:F16)</f>
        <v>8008000.0029439991</v>
      </c>
      <c r="G17" s="14"/>
    </row>
    <row r="18" spans="1:7" ht="30.75" customHeight="1">
      <c r="A18" s="15"/>
      <c r="B18" s="5"/>
      <c r="C18" s="16" t="s">
        <v>27</v>
      </c>
      <c r="D18" s="58">
        <f>F17/100000</f>
        <v>80.080000029439987</v>
      </c>
      <c r="E18" s="58"/>
      <c r="F18" s="4" t="s">
        <v>28</v>
      </c>
    </row>
    <row r="20" spans="1:7">
      <c r="F20" s="17" t="e">
        <f>#REF!-183190000</f>
        <v>#REF!</v>
      </c>
    </row>
  </sheetData>
  <mergeCells count="16">
    <mergeCell ref="D15:E15"/>
    <mergeCell ref="D16:E16"/>
    <mergeCell ref="D17:E17"/>
    <mergeCell ref="D18:E18"/>
    <mergeCell ref="D9:E9"/>
    <mergeCell ref="D10:E10"/>
    <mergeCell ref="D11:E11"/>
    <mergeCell ref="D12:E12"/>
    <mergeCell ref="D13:E13"/>
    <mergeCell ref="D14:E14"/>
    <mergeCell ref="D8:E8"/>
    <mergeCell ref="A1:F1"/>
    <mergeCell ref="A2:F2"/>
    <mergeCell ref="D4:F4"/>
    <mergeCell ref="D6:E6"/>
    <mergeCell ref="D7:E7"/>
  </mergeCells>
  <pageMargins left="0.7" right="0.7" top="0.75" bottom="0.75" header="0.3" footer="0.3"/>
  <pageSetup scale="8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Quarters</vt:lpstr>
      <vt:lpstr>RPS</vt:lpstr>
      <vt:lpstr>Quarters!Print_Area</vt:lpstr>
      <vt:lpstr>RPS!Print_Area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2023-04-20T07:30:30Z</dcterms:modified>
</cp:coreProperties>
</file>