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9440" windowHeight="7755" activeTab="2"/>
  </bookViews>
  <sheets>
    <sheet name="DATA" sheetId="4" r:id="rId1"/>
    <sheet name="Detail" sheetId="1" r:id="rId2"/>
    <sheet name="New Abst" sheetId="6" r:id="rId3"/>
  </sheets>
  <definedNames>
    <definedName name="_______ach1">#REF!</definedName>
    <definedName name="_______RWE1">#REF!</definedName>
    <definedName name="_____ach1">#REF!</definedName>
    <definedName name="_____RWE1">#REF!</definedName>
    <definedName name="____A65539">#REF!</definedName>
    <definedName name="___A65539">#REF!</definedName>
    <definedName name="___ach1">#REF!</definedName>
    <definedName name="___RWE1">#REF!</definedName>
    <definedName name="__A65539">#REF!</definedName>
    <definedName name="__ach1">#REF!</definedName>
    <definedName name="__RWE1">#REF!</definedName>
    <definedName name="_A65539">#REF!</definedName>
    <definedName name="_ach1">#REF!</definedName>
    <definedName name="_RWE1">#REF!</definedName>
    <definedName name="a">#REF!</definedName>
    <definedName name="a3424\">#REF!</definedName>
    <definedName name="abh">#REF!</definedName>
    <definedName name="ablk">#REF!</definedName>
    <definedName name="Abstract">#REF!</definedName>
    <definedName name="ach">#REF!</definedName>
    <definedName name="ahfk">#REF!</definedName>
    <definedName name="ahh">#REF!</definedName>
    <definedName name="ass">#REF!</definedName>
    <definedName name="bc">#REF!</definedName>
    <definedName name="Beg_Bal">#REF!</definedName>
    <definedName name="c641.">#REF!</definedName>
    <definedName name="CMDA">#REF!</definedName>
    <definedName name="CMDA1">#REF!</definedName>
    <definedName name="cvdb">#REF!</definedName>
    <definedName name="Data">#REF!</definedName>
    <definedName name="detpada">#REF!</definedName>
    <definedName name="df">#REF!</definedName>
    <definedName name="dfg">#REF!</definedName>
    <definedName name="electri">#REF!</definedName>
    <definedName name="End_Bal">#REF!</definedName>
    <definedName name="er">#REF!</definedName>
    <definedName name="Extra_Pay">#REF!</definedName>
    <definedName name="fggg">#REF!</definedName>
    <definedName name="fhd">#REF!</definedName>
    <definedName name="Full_Print">#REF!</definedName>
    <definedName name="Header_Row">ROW(#REF!)</definedName>
    <definedName name="hha">#REF!</definedName>
    <definedName name="hia">#REF!</definedName>
    <definedName name="hj">#REF!</definedName>
    <definedName name="hvbglb">#REF!</definedName>
    <definedName name="i">#REF!</definedName>
    <definedName name="ins">#REF!</definedName>
    <definedName name="Int">#REF!</definedName>
    <definedName name="Interest_Rate">#REF!</definedName>
    <definedName name="jayavel">#REF!</definedName>
    <definedName name="K">#REF!</definedName>
    <definedName name="k404.">#REF!</definedName>
    <definedName name="kasper">#REF!</definedName>
    <definedName name="Last_Row">#N/A</definedName>
    <definedName name="Loan_Amount">#REF!</definedName>
    <definedName name="Loan_Start">#REF!</definedName>
    <definedName name="Loan_Years">#REF!</definedName>
    <definedName name="Num_Pmt_Per_Year">#REF!</definedName>
    <definedName name="Number_of_Payments">MATCH(0.01,End_Bal,-1)+1</definedName>
    <definedName name="Pay_Date">#REF!</definedName>
    <definedName name="Pay_Num">#REF!</definedName>
    <definedName name="payment">#REF!</definedName>
    <definedName name="Payment_Date">DATE(YEAR(Loan_Start),MONTH(Loan_Start)+Payment_Number,DAY(Loan_Start))</definedName>
    <definedName name="pc">#REF!</definedName>
    <definedName name="PRA">#REF!</definedName>
    <definedName name="PRABHU">#REF!</definedName>
    <definedName name="Princ">#REF!</definedName>
    <definedName name="print">#REF!</definedName>
    <definedName name="_xlnm.Print_Area" localSheetId="0">DATA!$A$1:$F$42</definedName>
    <definedName name="_xlnm.Print_Area" localSheetId="1">Detail!$A$1:$H$102</definedName>
    <definedName name="_xlnm.Print_Area" localSheetId="2">'New Abst'!$A$1:$F$83</definedName>
    <definedName name="_xlnm.Print_Area">#REF!</definedName>
    <definedName name="PRINT_AREA_MI">#REF!</definedName>
    <definedName name="Print_Area_Reset">OFFSET(Full_Print,0,0,Last_Row)</definedName>
    <definedName name="_xlnm.Print_Titles" localSheetId="1">Detail!$5:$5</definedName>
    <definedName name="_xlnm.Print_Titles" localSheetId="2">'New Abst'!$5:$5</definedName>
    <definedName name="_xlnm.Print_Titles">#REF!</definedName>
    <definedName name="PRINT_TITLES_MI">#REF!</definedName>
    <definedName name="ps_app">#REF!</definedName>
    <definedName name="ps_est">#REF!</definedName>
    <definedName name="ps_max">#REF!</definedName>
    <definedName name="ps_paid">#REF!</definedName>
    <definedName name="ps_quo">#REF!</definedName>
    <definedName name="ps_rec">#REF!</definedName>
    <definedName name="Q">#REF!</definedName>
    <definedName name="QQE">#REF!</definedName>
    <definedName name="QWE">#REF!</definedName>
    <definedName name="roya">#REF!</definedName>
    <definedName name="rwe">#REF!</definedName>
    <definedName name="s">#REF!</definedName>
    <definedName name="saq">#REF!</definedName>
    <definedName name="sasi">#REF!</definedName>
    <definedName name="Sched_Pay">#REF!</definedName>
    <definedName name="Scheduled_Extra_Payments">#REF!</definedName>
    <definedName name="Scheduled_Interest_Rate">#REF!</definedName>
    <definedName name="Scheduled_Monthly_Payment">#REF!</definedName>
    <definedName name="sda">#REF!</definedName>
    <definedName name="sdfghskjgrkjg">#REF!</definedName>
    <definedName name="sfysisjghisufgisghifdgh">#REF!</definedName>
    <definedName name="srgfrthfjjhgj">#REF!</definedName>
    <definedName name="sump">#REF!</definedName>
    <definedName name="Total_Interest">#REF!</definedName>
    <definedName name="Total_Pay">#REF!</definedName>
    <definedName name="Total_Payment">Scheduled_Payment+Extra_Payment</definedName>
    <definedName name="v_app">#REF!</definedName>
    <definedName name="v_est">#REF!</definedName>
    <definedName name="v_paid">#REF!</definedName>
    <definedName name="v_quo">#REF!</definedName>
    <definedName name="v_rec">#REF!</definedName>
    <definedName name="v_tot">#REF!</definedName>
    <definedName name="Values_Entered">IF(Loan_Amount*Interest_Rate*Loan_Years*Loan_Start&gt;0,1,0)</definedName>
    <definedName name="vignesh">#REF!</definedName>
    <definedName name="W">#REF!</definedName>
  </definedNames>
  <calcPr calcId="124519"/>
</workbook>
</file>

<file path=xl/calcChain.xml><?xml version="1.0" encoding="utf-8"?>
<calcChain xmlns="http://schemas.openxmlformats.org/spreadsheetml/2006/main">
  <c r="F73" i="6"/>
  <c r="F72"/>
  <c r="F71"/>
  <c r="F9" l="1"/>
  <c r="F70"/>
  <c r="F68"/>
  <c r="F59"/>
  <c r="F58"/>
  <c r="F52"/>
  <c r="F38"/>
  <c r="F28"/>
  <c r="F27"/>
  <c r="F26"/>
  <c r="F25"/>
  <c r="F24"/>
  <c r="F18"/>
  <c r="F6" l="1"/>
  <c r="F10" s="1"/>
  <c r="F76" s="1"/>
  <c r="F7"/>
  <c r="F8"/>
  <c r="F11"/>
  <c r="F12"/>
  <c r="F13"/>
  <c r="F14"/>
  <c r="F15"/>
  <c r="F16"/>
  <c r="F17"/>
  <c r="F19"/>
  <c r="F20"/>
  <c r="F21"/>
  <c r="F22"/>
  <c r="F23"/>
  <c r="F29"/>
  <c r="F30"/>
  <c r="F31"/>
  <c r="F32"/>
  <c r="F33"/>
  <c r="F34"/>
  <c r="F35"/>
  <c r="F36"/>
  <c r="F37"/>
  <c r="F39"/>
  <c r="F40"/>
  <c r="F41"/>
  <c r="F42"/>
  <c r="F43"/>
  <c r="F44"/>
  <c r="F45"/>
  <c r="F46"/>
  <c r="F47"/>
  <c r="F48"/>
  <c r="F49"/>
  <c r="F50"/>
  <c r="F51"/>
  <c r="F53"/>
  <c r="F54"/>
  <c r="F55"/>
  <c r="F56"/>
  <c r="F57"/>
  <c r="F60"/>
  <c r="F61"/>
  <c r="F62"/>
  <c r="F63"/>
  <c r="F64"/>
  <c r="F65"/>
  <c r="F66"/>
  <c r="F67"/>
  <c r="F69"/>
  <c r="H74"/>
  <c r="K62"/>
  <c r="K13"/>
  <c r="F74" l="1"/>
  <c r="H94" i="1"/>
  <c r="H93"/>
  <c r="H91"/>
  <c r="H90"/>
  <c r="H89"/>
  <c r="H88"/>
  <c r="H87"/>
  <c r="H86"/>
  <c r="H85"/>
  <c r="H84"/>
  <c r="H83"/>
  <c r="H82"/>
  <c r="H81"/>
  <c r="H80"/>
  <c r="H79"/>
  <c r="H78"/>
  <c r="H77"/>
  <c r="H76"/>
  <c r="H75"/>
  <c r="H74"/>
  <c r="H73"/>
  <c r="H72"/>
  <c r="H71"/>
  <c r="H70"/>
  <c r="H69"/>
  <c r="H67"/>
  <c r="H66"/>
  <c r="H65"/>
  <c r="H63"/>
  <c r="H62"/>
  <c r="H61"/>
  <c r="H60"/>
  <c r="H59"/>
  <c r="H58"/>
  <c r="H57"/>
  <c r="H56"/>
  <c r="H55"/>
  <c r="H54"/>
  <c r="H51"/>
  <c r="H50"/>
  <c r="H49"/>
  <c r="H48"/>
  <c r="H47"/>
  <c r="H45"/>
  <c r="H44"/>
  <c r="H43"/>
  <c r="H42"/>
  <c r="H41"/>
  <c r="H40"/>
  <c r="H39"/>
  <c r="H36"/>
  <c r="H33"/>
  <c r="H32"/>
  <c r="H31"/>
  <c r="H30"/>
  <c r="H29"/>
  <c r="H28"/>
  <c r="H27"/>
  <c r="H26"/>
  <c r="H25"/>
  <c r="H24"/>
  <c r="H23"/>
  <c r="H22"/>
  <c r="H18"/>
  <c r="H17"/>
  <c r="H16"/>
  <c r="H15"/>
  <c r="H14"/>
  <c r="H13"/>
  <c r="H12"/>
  <c r="H11"/>
  <c r="H10"/>
  <c r="H9"/>
  <c r="H8"/>
  <c r="H7"/>
  <c r="F77" i="6" l="1"/>
  <c r="F75"/>
  <c r="G74"/>
  <c r="H19" i="1"/>
  <c r="H34"/>
  <c r="F78" i="6" l="1"/>
  <c r="F81" s="1"/>
  <c r="F80" l="1"/>
  <c r="F79"/>
  <c r="F82" l="1"/>
</calcChain>
</file>

<file path=xl/sharedStrings.xml><?xml version="1.0" encoding="utf-8"?>
<sst xmlns="http://schemas.openxmlformats.org/spreadsheetml/2006/main" count="324" uniqueCount="223">
  <si>
    <t>DATA   - 57</t>
  </si>
  <si>
    <t>Exhaust fan of 225 mm  dia ( 9 ") sweep</t>
  </si>
  <si>
    <t>Exhaust fan of 225 mm dia ( Part- B 2 a p-71</t>
  </si>
  <si>
    <t>No</t>
  </si>
  <si>
    <t>Provision of hole in the wall and making good of the wall</t>
  </si>
  <si>
    <t>Clamp fixing by cheche screws bolts and nuts including connections ( as per SD-114, Elec Data 2017-18)</t>
  </si>
  <si>
    <t>Add 1 % sundries</t>
  </si>
  <si>
    <t>Labour charges for fixing</t>
  </si>
  <si>
    <t xml:space="preserve">Rate for each </t>
  </si>
  <si>
    <t>2 X1.5 Sqmm in fully concealed PVC conduit</t>
  </si>
  <si>
    <t>Run off mains with 2 wires of 1.5 Sqmm copper PVC insulated unsheathed single core 1.1KV cable wire contuinuous earth by means of 1.5 Sqmm copper PVC insulated unsheathed single core 1.1 KV grade cable in fully concealed 19 mm / 20 mm dia rigid PVC open conduit pipe heavy duty with ISI mark including cost of all materials, specials, etc., all complete.</t>
  </si>
  <si>
    <t>Rmt</t>
  </si>
  <si>
    <t>1.5 sqmm copper PVC insulated unsheathed single core cable</t>
  </si>
  <si>
    <t>PVC rigid conduit pipe 19 mm / 20mm heavy duty with ISI mark</t>
  </si>
  <si>
    <t>gross</t>
  </si>
  <si>
    <t>MS saddles 19mm p85 L 3b</t>
  </si>
  <si>
    <t>Nos</t>
  </si>
  <si>
    <t>TW plugs 38x25x19mm p84 J e</t>
  </si>
  <si>
    <t>1000Nos</t>
  </si>
  <si>
    <t>Gross</t>
  </si>
  <si>
    <t>Brass screws 38mm</t>
  </si>
  <si>
    <t>Bag</t>
  </si>
  <si>
    <t>Cement</t>
  </si>
  <si>
    <t>1.5 sqmm copper PVC insulated unsheathed single core cable for continuous earth connection</t>
  </si>
  <si>
    <t xml:space="preserve"> Rmt</t>
  </si>
  <si>
    <t>2/3</t>
  </si>
  <si>
    <t>Labour charges</t>
  </si>
  <si>
    <t>Sundries</t>
  </si>
  <si>
    <t>Total for 90 Metres</t>
  </si>
  <si>
    <t>Rate for 1 Rmt</t>
  </si>
  <si>
    <t>23.2</t>
  </si>
  <si>
    <t>*</t>
  </si>
  <si>
    <t>Supplying and fixing 4mm thick pin</t>
  </si>
  <si>
    <t>headed glass panels 450x1350</t>
  </si>
  <si>
    <t>-</t>
  </si>
  <si>
    <t>Sqm</t>
  </si>
  <si>
    <t xml:space="preserve"> 4mm glass frosted </t>
  </si>
  <si>
    <t xml:space="preserve"> 12x12mm Alu.Beedings</t>
  </si>
  <si>
    <t>No.</t>
  </si>
  <si>
    <t>Alu. bolts and nuts</t>
  </si>
  <si>
    <t>Each</t>
  </si>
  <si>
    <t>Labour for fixing glass paneles</t>
  </si>
  <si>
    <t>L.S</t>
  </si>
  <si>
    <t xml:space="preserve"> (1.08SQM LABOUR =.25CARPENTER-II)</t>
  </si>
  <si>
    <t>Total for 0.5334 Sqm</t>
  </si>
  <si>
    <t>Rate for one Sqm.</t>
  </si>
  <si>
    <t>TAMILNADU POLICE HOUSING CORPORATION Ltd</t>
  </si>
  <si>
    <t>Chennai Division - I</t>
  </si>
  <si>
    <t>DETAILED ESTIMATE</t>
  </si>
  <si>
    <t>SI.NO</t>
  </si>
  <si>
    <t xml:space="preserve">DESCRIPTION </t>
  </si>
  <si>
    <t>NO</t>
  </si>
  <si>
    <t>L</t>
  </si>
  <si>
    <t>B</t>
  </si>
  <si>
    <t>D</t>
  </si>
  <si>
    <t>QTY</t>
  </si>
  <si>
    <t>Labour charges for engaging carpenter -II for attending the repairs in door closures,inner door, repair work etc all complete</t>
  </si>
  <si>
    <t>Supplying and fixing of water supply / sanitary fittings of approved make (ISI) etc all complete and as directed by the departmental officers.</t>
  </si>
  <si>
    <t>a)Flushing tank</t>
  </si>
  <si>
    <t>b)EWC Seat cover</t>
  </si>
  <si>
    <t>c)15mm dia cp tap Long body</t>
  </si>
  <si>
    <t xml:space="preserve">d)15mm dia cp angle cock </t>
  </si>
  <si>
    <t>e)Waste hose</t>
  </si>
  <si>
    <t>f)connection hose</t>
  </si>
  <si>
    <t>g)Exhaust fan -225mm sweep</t>
  </si>
  <si>
    <t>h)GM gate valves</t>
  </si>
  <si>
    <t>i)32mm dia</t>
  </si>
  <si>
    <t>j) Stainless Steel Health Faucet</t>
  </si>
  <si>
    <t>k) Piller Tap</t>
  </si>
  <si>
    <t>n) SS Heavy duty Long body Tap 15mm</t>
  </si>
  <si>
    <t>r) SS 2 Way Bib cock with health facet</t>
  </si>
  <si>
    <t>Supply of the following electrical fitting of best approved make (ISI)including etc., all complete</t>
  </si>
  <si>
    <t>a)36 watts slim tube light</t>
  </si>
  <si>
    <t>b)Electronic choke</t>
  </si>
  <si>
    <t>d) PLLAMP 36 Watts</t>
  </si>
  <si>
    <t>e) PLLAMP 18 Watts</t>
  </si>
  <si>
    <t>f)Dimmer Type Electronic 300W / 450W Square Type Fan Regulator (Anchor Deluxe / Equivalent)</t>
  </si>
  <si>
    <t>g) 4' 18W Crystal Glass LED Tube Light</t>
  </si>
  <si>
    <t>h) 18W LED 3000K Round Type Recessed Fitting</t>
  </si>
  <si>
    <t>i) Run off mains with 2 wires of 1.5 Sqmm copper PVC insulated unsheathed single core 1.1KV cable wire contuinuous earth by means of 1.5 Sqmm copper PVC insulated unsheathed single core 1.1 KV grade cable in fully concealed 19 mm / 20 mm dia rigid PVC open conduit pipe heavy duty with ISI mark including cost of all materials, specials, etc., all complete.</t>
  </si>
  <si>
    <t xml:space="preserve">Removing the existing ceiling fan 48" dia sweep and rewinding with copper coil of approved make, removing the wornout coil, rewinding with new coil of approved make(ISI) etc.,all complete and as directed by the departmental officers </t>
  </si>
  <si>
    <t>a)Sump</t>
  </si>
  <si>
    <t xml:space="preserve">Cleaning the existing 5000 liters capacity cylindrical HDPE / PVC over head water tanks 2 nos without affecting the adjustant structures and pipe lines using cleaning powder of water retaining tanks approved make (ISI) including cost of cleaning powder,brush, labour charges,lader arrangements, scaffolding etc all complete </t>
  </si>
  <si>
    <t>Supply of hydraulic door enclosure (Heavy type) of ISI Mark complete complying with relevent standard etc all complete</t>
  </si>
  <si>
    <t>Supply and fixing of electrical accessories with ISI mark etc.,</t>
  </si>
  <si>
    <t>a)S &amp; F of 20 amps DP plug &amp; Socket in sheet enclosure with 32 A DP MCB in flush wall with earth connection(For AC Plug)(Legrand (MDS)/Hager (L&amp;T) equalivalent /superior variety SD-140</t>
  </si>
  <si>
    <t>b)Supply of 40A,4P RCCB(legared make)</t>
  </si>
  <si>
    <t>c)Supply of 40A,DP MCB</t>
  </si>
  <si>
    <t>d)Supply of 63A, 4P MCB</t>
  </si>
  <si>
    <t>e)Supply of 100A,4P MCB isolator</t>
  </si>
  <si>
    <t>f)Switches 5 amps Flush Type</t>
  </si>
  <si>
    <t>g)Socket 5amps 3pin</t>
  </si>
  <si>
    <t>h)PVC insulation tape</t>
  </si>
  <si>
    <t>i) Rotary handle for 250A/125A</t>
  </si>
  <si>
    <t>j)32 amps HRC Fuse unit</t>
  </si>
  <si>
    <t>k)63 amps HRC fuse unit</t>
  </si>
  <si>
    <t>l)125 amps HRC unit</t>
  </si>
  <si>
    <t>m)LED Street light 48W</t>
  </si>
  <si>
    <t>n) Single Pole 6A to 32A, 10KA</t>
  </si>
  <si>
    <t>o)24 W LED 4000K 2 X 2 square type recessed fitting</t>
  </si>
  <si>
    <t>p) Aluminium Door Stopper with Rubber Bush with required screws</t>
  </si>
  <si>
    <t>q) Tower Bolts of various lengths and diameter (with required screws) 150mm long and 12mm dia</t>
  </si>
  <si>
    <t>r) Aldrops of following lengths and diameter with  required screws, bolts and nuts. 200mm long and 12mm dia</t>
  </si>
  <si>
    <t>s) Handles "D" type of various sizes with required screws 150mm long</t>
  </si>
  <si>
    <t>t) 4mm thick pin headed glass panels</t>
  </si>
  <si>
    <t>PVC Roller for Sliding Windows</t>
  </si>
  <si>
    <t>125A 3 pole MCCB</t>
  </si>
  <si>
    <t>Hydraulic Floor springs of various sizes double acton hydraulic floor sping of approved quality, brand, manufacture asper BIS standards for doors including cost of cutting floors as required, embedding in to floors and Stainles Steel Cover plates with Aluminium Pivet and single piece M.S. sheet outer box with side
plate etc., capaple of taking upto 130 Kg. weight from door shutter, like HARDWYN make (U-32) or its euivalent with ISI monogram.</t>
  </si>
  <si>
    <t>Mortice Lock-(Godrej or equivalent) with required screws with 3 Keys</t>
  </si>
  <si>
    <t>With night latch</t>
  </si>
  <si>
    <t>GST @ 12.00%</t>
  </si>
  <si>
    <t>Labour welfare fund @ 1%</t>
  </si>
  <si>
    <t>Contigencies and petty supervision charges @ 2.5%</t>
  </si>
  <si>
    <t>Supervision charges @7. 5%</t>
  </si>
  <si>
    <t>TAMIL NADU POLICE HOUSING CORPORATION Ltd</t>
  </si>
  <si>
    <t>ABSTRACT ESTIMATE</t>
  </si>
  <si>
    <t>Sl.No.</t>
  </si>
  <si>
    <t>Qty</t>
  </si>
  <si>
    <t>Description</t>
  </si>
  <si>
    <t>Rate</t>
  </si>
  <si>
    <t>unit</t>
  </si>
  <si>
    <t>Amount</t>
  </si>
  <si>
    <t>Sr p 64 17-18</t>
  </si>
  <si>
    <t>Sr p 47 17-18</t>
  </si>
  <si>
    <t>GST 12%</t>
  </si>
  <si>
    <t>Contigencies  @ 2.5%</t>
  </si>
  <si>
    <t>Grand Total</t>
  </si>
  <si>
    <t>Cleaning the following existing 25000 liter sump using bleaching powder, white cement two coats on wall and floor including  labour charges etc all complete</t>
  </si>
  <si>
    <t>Name of work : Annual maintanance works to TNUSRB office building at Egmore in Chennai city for the period from 01.04.2021 to 31.03.2022 .</t>
  </si>
  <si>
    <t>Labour charges for engaging electrician grade-I for attending the electrical repairs and other installation works as directed by the departmental officers 01-4-2021 to 31-03-2022.</t>
  </si>
  <si>
    <t>April.2021</t>
  </si>
  <si>
    <t>May.2021</t>
  </si>
  <si>
    <t>June.2021</t>
  </si>
  <si>
    <t>July.2021</t>
  </si>
  <si>
    <t>August.2021</t>
  </si>
  <si>
    <t>September.2021</t>
  </si>
  <si>
    <t>October.2021</t>
  </si>
  <si>
    <t>November.2021</t>
  </si>
  <si>
    <t>December.2021</t>
  </si>
  <si>
    <t>January.2022</t>
  </si>
  <si>
    <t>February.2022</t>
  </si>
  <si>
    <t>March.2022</t>
  </si>
  <si>
    <t>Labour charges for engaging plumber grade-I for attending repairs of pumpset and other petty works as directed by the departmental officers 01-4-2021 to 31-03-2022.</t>
  </si>
  <si>
    <t>Removing the motor coil for the existing monoblock pumpset of following including removing coil, rewinding, servicing and refixing the motor in good condition etc.,all complete and as directed by the departmental officers  3 hp</t>
  </si>
  <si>
    <t>c)LED (12 Watts)</t>
  </si>
  <si>
    <t>SAY</t>
  </si>
  <si>
    <t>1 Day</t>
  </si>
  <si>
    <t xml:space="preserve">Removing the existing ceiling fan 48" dia sweep and rewinding with copper coil of approved make, </t>
  </si>
  <si>
    <t xml:space="preserve">Cleaning the existing 5000 liters capacity cylindrical HDPE / PVC over head water tanks 2 nos </t>
  </si>
  <si>
    <t>Removing the motor coil for the existing monoblock pumpset   3 hp</t>
  </si>
  <si>
    <t xml:space="preserve"> 1 No</t>
  </si>
  <si>
    <t>Labour charges for engaging carpenter -II for attending the repairs in door closures,inner door, repair work</t>
  </si>
  <si>
    <t xml:space="preserve">d)15mm dia CP angle cock </t>
  </si>
  <si>
    <t>n) Single Pole 6A to 32A, 10KA (legared/Hager /Equivalent make)</t>
  </si>
  <si>
    <t>Sub-Total - I1</t>
  </si>
  <si>
    <t>Sub-Total - I1I (Sub Total-I+II)</t>
  </si>
  <si>
    <t>Sub-Total - IV (Sub Total-III+5%+12%)</t>
  </si>
  <si>
    <t>k)Brass chromium plated  Piller Tap (heavy type) 15/12mm dia</t>
  </si>
  <si>
    <t>g) CP Shower Arm with Overhead Shower rose</t>
  </si>
  <si>
    <t>r) CI Grating -100mm dia</t>
  </si>
  <si>
    <t>c)LED 7W/9W bulb</t>
  </si>
  <si>
    <t>Supply and fixing of electrical accessories with ISI mark etc.,
a)20 Amps MC Plug with 3 Pin top</t>
  </si>
  <si>
    <t xml:space="preserve">e)Supply of 100A,4P MCB isolator </t>
  </si>
  <si>
    <t>j) 250 Amps Three phase 4 pole Change Over Switch</t>
  </si>
  <si>
    <t>Mortice Lock-(Godrej or equivalent) with required screws with 3 Keys With night latch</t>
  </si>
  <si>
    <t>Labour charges for engaging electrician grade-I for attending the electrical repairs 01-4-2022 to 31-03-2023.</t>
  </si>
  <si>
    <t>Labour charges for engaging plumber grade-I for attending repairs of pumpset 01-4-2022 to 31-03-2023.</t>
  </si>
  <si>
    <t>GST 5% (1 to 4)</t>
  </si>
  <si>
    <t>j) AC Exhaust Fan 225mm (9") Sweep (Light Duty)</t>
  </si>
  <si>
    <t>c) Aldrops of following lengths and diameter with  required screws, bolts and nuts. 200mm long and 12mm dia</t>
  </si>
  <si>
    <t>f) PVC Roller for Sliding Windows</t>
  </si>
  <si>
    <t>Supplying and fixing of single leaf Solid core flush door shutters
a) 1000 x 2400mm</t>
  </si>
  <si>
    <t>1 Sqm</t>
  </si>
  <si>
    <t>1957300/-</t>
  </si>
  <si>
    <t>Supplying and fixing of water supply / sanitary fittings of approved make (ISI) 
a) PVC low level flushing tank with all internal fittings (wall mounting type)White - 10 litre capacity</t>
  </si>
  <si>
    <t>Labour charges for engaging scanvengers for cleaning the sewer blockages (Mazdoor -I)</t>
  </si>
  <si>
    <t>e)Waste hose x1'1/4" (32mm)</t>
  </si>
  <si>
    <t>f)Connection hose</t>
  </si>
  <si>
    <t>h) Stainless steel Swan Neck Tap</t>
  </si>
  <si>
    <t>GM gate valves (Heavy duty)
i)32mm dia</t>
  </si>
  <si>
    <t>l) Stainless Steel Heavy duty Long body Tap 15mm</t>
  </si>
  <si>
    <t>m)CP Two Way Bib Cock with Health Faucet</t>
  </si>
  <si>
    <t xml:space="preserve">o)Lipped mouth porcelain Flat back urinal (white) </t>
  </si>
  <si>
    <t xml:space="preserve"> 1 Set</t>
  </si>
  <si>
    <t>p) Washhand basin of Size 550x 400mm (White without Pedastal)</t>
  </si>
  <si>
    <t xml:space="preserve">q) Stainless Steel Towel Rack 600mm long with lower hanger </t>
  </si>
  <si>
    <t>d) PL LAMP 36 Watts</t>
  </si>
  <si>
    <t>e) PL LAMP 18 Watts</t>
  </si>
  <si>
    <t>g) 44' 18W Crystal Glass LED Tube Light Fitting</t>
  </si>
  <si>
    <t>h) 18W LED 3000K Round Type Recessed Fitting (Lower End)</t>
  </si>
  <si>
    <t>i) Run off mains with 2 wires of 1.5 Sqmm copper PVC insulated unsheathed single core 1.1KV cable (Open wiring)</t>
  </si>
  <si>
    <t>Cleaning the following existing 25000 liter sump using bleaching powder,
a)Sump/RCC over head water tank</t>
  </si>
  <si>
    <t xml:space="preserve"> 1 Job</t>
  </si>
  <si>
    <t>c)Supply of 40A,DP  MCB isolator</t>
  </si>
  <si>
    <t>f)Switches 5 Amps Flush Type</t>
  </si>
  <si>
    <t>g)Socket 5Amps 3pin</t>
  </si>
  <si>
    <t>h)PVC insulation tape (19mm)</t>
  </si>
  <si>
    <t>k)63 Amps HRC fuse unit</t>
  </si>
  <si>
    <t>l)250 Amps HRC fuse unit</t>
  </si>
  <si>
    <t xml:space="preserve">m) 48W LED Street Light Fitting with LED ( higher end) </t>
  </si>
  <si>
    <t>o)24 W LED 4000K 2 X 2 square type recessed fitting (Higher end)</t>
  </si>
  <si>
    <t>Supply, delivery and fixing of carpentering Materials for doors and windows repair with ISI mark
a) Aluminium Door Stopper with Rubber Bush with required screws</t>
  </si>
  <si>
    <t>b) Tower Bolts (with required screws) 150mm long and 12mm dia</t>
  </si>
  <si>
    <t>e) Supplying and fixing of  4mm thick pin headed glass panels</t>
  </si>
  <si>
    <t xml:space="preserve">Hydraulic Floor springs of various sizes double action hydraulic floor sping of approved quality, </t>
  </si>
  <si>
    <t>Labour Charges for removel of Horizontal shaft, centrifugal pumpset (Coupled /Monoblock) in bore well/Open well</t>
  </si>
  <si>
    <t>Labour Charges for re-erection of Horizontal shaft, centrifugal pumpset (Coupled/ Monoblock) in bore well/Open well</t>
  </si>
  <si>
    <t xml:space="preserve">Painting the new wood work with two coats of approved first class synthetic enamel ready mixed paint </t>
  </si>
  <si>
    <t xml:space="preserve">Painting the Old walls one coats with Plastic emulsion paint, including thorough scrapping </t>
  </si>
  <si>
    <t>c)15mm dia Engineering polymer Long body tap</t>
  </si>
  <si>
    <t>n) PVC / Fibre Glass Framed 5.5mm thick Mirror, Shelf Type with Hard Board Backing mirror 600mm x 450mm</t>
  </si>
  <si>
    <t>Supply of the following electrical fitting of best approved make (ISI)
a) Fluorescent Tubular Lamps with  Cool Day Light 4 Ft. 36 Watts</t>
  </si>
  <si>
    <t>b)Polyster filled Copper choke 250v / 50hz grade suitable for . 36/40W for Fluoresent tube (Philips/Crompten/equivalent)</t>
  </si>
  <si>
    <t>b)Supply of 40A,30 MA 4P RCCB/ELCB (Lower End)</t>
  </si>
  <si>
    <t>f)Stepped Electronic 300W / 450W Square Type Fan
Regulator</t>
  </si>
  <si>
    <t>1Sqm</t>
  </si>
  <si>
    <t xml:space="preserve"> 1 Roll/
10 mtrs</t>
  </si>
  <si>
    <t xml:space="preserve">d) Handles "D" type of 150mm long with required screws </t>
  </si>
  <si>
    <t>d)Supply of 63A, 4P  MCB  isolator</t>
  </si>
  <si>
    <t xml:space="preserve"> 1 Rmt</t>
  </si>
  <si>
    <t xml:space="preserve">Name of work : Annual maintanance works to CBCID office building at Egmore in Chennai city for the period from 01.04.2022 to 31.03.2023 </t>
  </si>
  <si>
    <t xml:space="preserve">p) 125A 4 pole MCCB </t>
  </si>
  <si>
    <t xml:space="preserve">q) 250A 4 pole MCCB </t>
  </si>
</sst>
</file>

<file path=xl/styles.xml><?xml version="1.0" encoding="utf-8"?>
<styleSheet xmlns="http://schemas.openxmlformats.org/spreadsheetml/2006/main">
  <numFmts count="24">
    <numFmt numFmtId="5" formatCode="&quot;Rs.&quot;\ #,##0;&quot;Rs.&quot;\ \-#,##0"/>
    <numFmt numFmtId="43" formatCode="_ * #,##0.00_ ;_ * \-#,##0.00_ ;_ * &quot;-&quot;??_ ;_ @_ "/>
    <numFmt numFmtId="164" formatCode="_(&quot;$&quot;* #,##0.00_);_(&quot;$&quot;* \(#,##0.00\);_(&quot;$&quot;* &quot;-&quot;??_);_(@_)"/>
    <numFmt numFmtId="165" formatCode="_(* #,##0.00_);_(* \(#,##0.00\);_(* &quot;-&quot;??_);_(@_)"/>
    <numFmt numFmtId="166" formatCode="0.00_ "/>
    <numFmt numFmtId="167" formatCode="0.00_)"/>
    <numFmt numFmtId="168" formatCode="#,##0.0"/>
    <numFmt numFmtId="170" formatCode="0.0"/>
    <numFmt numFmtId="172" formatCode="&quot;₹&quot;\ #,##0.00"/>
    <numFmt numFmtId="173" formatCode="&quot;$&quot;#,##0_);\(&quot;$&quot;#,##0\)"/>
    <numFmt numFmtId="174" formatCode="&quot;L.&quot;\ #,##0;[Red]\-&quot;L.&quot;\ #,##0"/>
    <numFmt numFmtId="175" formatCode="#,##0.0000_);\(#,##0.0000\)"/>
    <numFmt numFmtId="176" formatCode="_-* #,##0\ &quot;F&quot;_-;\-* #,##0\ &quot;F&quot;_-;_-* &quot;-&quot;\ &quot;F&quot;_-;_-@_-"/>
    <numFmt numFmtId="177" formatCode="0.00000_)"/>
    <numFmt numFmtId="178" formatCode="_-* #,##0\ _F_-;\-* #,##0\ _F_-;_-* &quot;-&quot;\ _F_-;_-@_-"/>
    <numFmt numFmtId="179" formatCode="&quot;\&quot;#,##0.00;[Red]\-&quot;\&quot;#,##0.00"/>
    <numFmt numFmtId="180" formatCode="0.00_);\(0.00\)"/>
    <numFmt numFmtId="181" formatCode="_([$€-2]* #,##0.00_);_([$€-2]* \(#,##0.00\);_([$€-2]* &quot;-&quot;??_)"/>
    <numFmt numFmtId="182" formatCode="0.000"/>
    <numFmt numFmtId="183" formatCode="_-* #,##0.00\ _F_-;\-* #,##0.00\ _F_-;_-* &quot;-&quot;??\ _F_-;_-@_-"/>
    <numFmt numFmtId="184" formatCode="_ * #,##0_)\ &quot;$&quot;_ ;_ * \(#,##0\)\ &quot;$&quot;_ ;_ * &quot;-&quot;_)\ &quot;$&quot;_ ;_ @_ "/>
    <numFmt numFmtId="185" formatCode="_ * #,##0.00_)\ &quot;$&quot;_ ;_ * \(#,##0.00\)\ &quot;$&quot;_ ;_ * &quot;-&quot;??_)\ &quot;$&quot;_ ;_ @_ "/>
    <numFmt numFmtId="186" formatCode="0.0000000000"/>
    <numFmt numFmtId="187" formatCode="_ [$₹-4009]\ * #,##0.00_ ;_ [$₹-4009]\ * \-#,##0.00_ ;_ [$₹-4009]\ * &quot;-&quot;??_ ;_ @_ "/>
  </numFmts>
  <fonts count="5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4"/>
      <color theme="1"/>
      <name val="Times New Roman"/>
      <family val="1"/>
    </font>
    <font>
      <b/>
      <sz val="14"/>
      <color theme="1"/>
      <name val="Times New Roman"/>
      <family val="1"/>
    </font>
    <font>
      <b/>
      <sz val="13"/>
      <name val="Times New Roman"/>
      <family val="1"/>
    </font>
    <font>
      <b/>
      <sz val="12"/>
      <name val="Times New Roman"/>
      <family val="1"/>
    </font>
    <font>
      <b/>
      <sz val="12"/>
      <name val="Arial"/>
      <family val="2"/>
    </font>
    <font>
      <b/>
      <sz val="11"/>
      <name val="Times New Roman"/>
      <family val="1"/>
    </font>
    <font>
      <b/>
      <sz val="12"/>
      <color theme="1"/>
      <name val="Times New Roman"/>
      <family val="1"/>
    </font>
    <font>
      <sz val="12"/>
      <color theme="1"/>
      <name val="Times New Roman"/>
      <family val="1"/>
    </font>
    <font>
      <sz val="12"/>
      <name val="Times New Roman"/>
      <family val="1"/>
    </font>
    <font>
      <b/>
      <sz val="11"/>
      <color theme="1"/>
      <name val="Calibri"/>
      <family val="2"/>
      <scheme val="minor"/>
    </font>
    <font>
      <b/>
      <sz val="14"/>
      <name val="Times New Roman"/>
      <family val="1"/>
    </font>
    <font>
      <sz val="12"/>
      <color theme="1"/>
      <name val="Calibri"/>
      <family val="2"/>
      <scheme val="minor"/>
    </font>
    <font>
      <sz val="11"/>
      <name val="Arial"/>
      <family val="2"/>
    </font>
    <font>
      <sz val="12"/>
      <name val="Helv"/>
    </font>
    <font>
      <sz val="14"/>
      <name val="Times New Roman"/>
      <family val="1"/>
    </font>
    <font>
      <sz val="10"/>
      <name val="Arial"/>
      <family val="2"/>
    </font>
    <font>
      <sz val="8"/>
      <name val="Arial"/>
      <family val="2"/>
    </font>
    <font>
      <u/>
      <sz val="10"/>
      <color indexed="12"/>
      <name val="Arial"/>
      <family val="2"/>
    </font>
    <font>
      <b/>
      <i/>
      <sz val="16"/>
      <name val="Helv"/>
    </font>
    <font>
      <sz val="11"/>
      <name val="Times New Roman"/>
      <family val="1"/>
    </font>
    <font>
      <sz val="11"/>
      <color indexed="8"/>
      <name val="Calibri"/>
      <family val="2"/>
    </font>
    <font>
      <sz val="10"/>
      <name val="Helv"/>
    </font>
    <font>
      <b/>
      <sz val="14"/>
      <name val="Arial"/>
      <family val="2"/>
    </font>
    <font>
      <sz val="14"/>
      <color theme="1"/>
      <name val="Calibri"/>
      <family val="2"/>
      <scheme val="minor"/>
    </font>
    <font>
      <u/>
      <sz val="11"/>
      <color theme="10"/>
      <name val="Calibri"/>
      <family val="2"/>
    </font>
    <font>
      <sz val="11"/>
      <color theme="1"/>
      <name val="Calibri"/>
      <family val="2"/>
      <charset val="1"/>
      <scheme val="minor"/>
    </font>
    <font>
      <sz val="12"/>
      <name val="Arial"/>
      <family val="2"/>
    </font>
    <font>
      <sz val="11"/>
      <name val="?? ??"/>
      <family val="1"/>
      <charset val="128"/>
    </font>
    <font>
      <sz val="14"/>
      <name val="Terminal"/>
      <family val="3"/>
      <charset val="128"/>
    </font>
    <font>
      <sz val="10"/>
      <name val="Helv"/>
      <charset val="204"/>
    </font>
    <font>
      <sz val="10"/>
      <name val="Helv"/>
      <family val="2"/>
    </font>
    <font>
      <sz val="14"/>
      <name val="AngsanaUPC"/>
      <family val="1"/>
    </font>
    <font>
      <sz val="12"/>
      <name val="¹ÙÅÁÃ¼"/>
      <charset val="129"/>
    </font>
    <font>
      <sz val="9"/>
      <name val="Bookman Old Style"/>
      <family val="1"/>
    </font>
    <font>
      <sz val="12"/>
      <name val="HP-TIMES"/>
    </font>
    <font>
      <sz val="10"/>
      <color indexed="10"/>
      <name val="Arial"/>
      <family val="2"/>
    </font>
    <font>
      <sz val="12"/>
      <name val="Gill Sans"/>
      <family val="2"/>
    </font>
    <font>
      <u/>
      <sz val="7.5"/>
      <color indexed="12"/>
      <name val="Arial"/>
      <family val="2"/>
    </font>
    <font>
      <u/>
      <sz val="9"/>
      <color indexed="12"/>
      <name val="Arial"/>
      <family val="2"/>
    </font>
    <font>
      <b/>
      <sz val="14"/>
      <name val="HP-TIMES"/>
    </font>
    <font>
      <sz val="7"/>
      <name val="Small Fonts"/>
      <family val="2"/>
    </font>
    <font>
      <b/>
      <sz val="10"/>
      <name val="Arial CE"/>
      <family val="2"/>
      <charset val="238"/>
    </font>
    <font>
      <u/>
      <sz val="9"/>
      <color indexed="36"/>
      <name val="Arial"/>
      <family val="2"/>
    </font>
    <font>
      <sz val="10"/>
      <name val="MS Sans Serif"/>
      <family val="2"/>
    </font>
    <font>
      <sz val="12"/>
      <name val="Univers (WN)"/>
    </font>
    <font>
      <sz val="24"/>
      <color indexed="13"/>
      <name val="Helv"/>
    </font>
    <font>
      <sz val="12"/>
      <name val="華康粗圓體"/>
      <family val="3"/>
      <charset val="136"/>
    </font>
    <font>
      <sz val="11"/>
      <name val="ＭＳ 明朝"/>
      <family val="1"/>
      <charset val="128"/>
    </font>
    <font>
      <sz val="10"/>
      <name val="ＭＳ ゴシック"/>
      <family val="3"/>
      <charset val="128"/>
    </font>
  </fonts>
  <fills count="7">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style="thin">
        <color indexed="8"/>
      </left>
      <right style="thin">
        <color indexed="8"/>
      </right>
      <top style="double">
        <color indexed="8"/>
      </top>
      <bottom style="thin">
        <color indexed="8"/>
      </bottom>
      <diagonal/>
    </border>
    <border>
      <left style="thin">
        <color indexed="8"/>
      </left>
      <right style="thin">
        <color indexed="8"/>
      </right>
      <top style="thin">
        <color indexed="8"/>
      </top>
      <bottom style="thin">
        <color indexed="8"/>
      </bottom>
      <diagonal/>
    </border>
  </borders>
  <cellStyleXfs count="503">
    <xf numFmtId="0" fontId="0" fillId="0" borderId="0"/>
    <xf numFmtId="0" fontId="16" fillId="0" borderId="0"/>
    <xf numFmtId="165" fontId="16" fillId="0" borderId="0" applyFont="0" applyFill="0" applyBorder="0" applyAlignment="0" applyProtection="0"/>
    <xf numFmtId="166" fontId="17" fillId="0" borderId="0"/>
    <xf numFmtId="0" fontId="3" fillId="0" borderId="0"/>
    <xf numFmtId="0" fontId="3" fillId="0" borderId="0"/>
    <xf numFmtId="0" fontId="17" fillId="0" borderId="0"/>
    <xf numFmtId="0" fontId="19" fillId="0" borderId="0"/>
    <xf numFmtId="0" fontId="3" fillId="0" borderId="0"/>
    <xf numFmtId="0" fontId="19" fillId="0" borderId="0"/>
    <xf numFmtId="166" fontId="17" fillId="0" borderId="0"/>
    <xf numFmtId="0" fontId="19" fillId="0" borderId="0"/>
    <xf numFmtId="0" fontId="3" fillId="0" borderId="0"/>
    <xf numFmtId="165" fontId="19" fillId="0" borderId="0" applyFont="0" applyFill="0" applyBorder="0" applyAlignment="0" applyProtection="0"/>
    <xf numFmtId="167" fontId="3"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38" fontId="20" fillId="3" borderId="0" applyNumberFormat="0" applyBorder="0" applyAlignment="0" applyProtection="0"/>
    <xf numFmtId="0" fontId="21" fillId="0" borderId="0" applyNumberFormat="0" applyFill="0" applyBorder="0" applyAlignment="0" applyProtection="0">
      <alignment vertical="top"/>
      <protection locked="0"/>
    </xf>
    <xf numFmtId="10" fontId="20" fillId="4" borderId="1" applyNumberFormat="0" applyBorder="0" applyAlignment="0" applyProtection="0"/>
    <xf numFmtId="167" fontId="22" fillId="0" borderId="0"/>
    <xf numFmtId="0" fontId="19" fillId="0" borderId="0"/>
    <xf numFmtId="0" fontId="17" fillId="0" borderId="0"/>
    <xf numFmtId="0" fontId="19" fillId="0" borderId="0"/>
    <xf numFmtId="0" fontId="3" fillId="0" borderId="0"/>
    <xf numFmtId="0" fontId="17" fillId="0" borderId="0"/>
    <xf numFmtId="0" fontId="19" fillId="0" borderId="0"/>
    <xf numFmtId="5" fontId="17" fillId="0" borderId="0"/>
    <xf numFmtId="5" fontId="17" fillId="0" borderId="0"/>
    <xf numFmtId="5" fontId="17" fillId="0" borderId="0"/>
    <xf numFmtId="0" fontId="19" fillId="0" borderId="0"/>
    <xf numFmtId="0" fontId="19" fillId="0" borderId="0"/>
    <xf numFmtId="167" fontId="17" fillId="0" borderId="0"/>
    <xf numFmtId="167" fontId="17" fillId="0" borderId="0"/>
    <xf numFmtId="0" fontId="19" fillId="0" borderId="0"/>
    <xf numFmtId="43" fontId="17" fillId="0" borderId="0"/>
    <xf numFmtId="0" fontId="19" fillId="0" borderId="0"/>
    <xf numFmtId="0" fontId="19" fillId="0" borderId="0"/>
    <xf numFmtId="0" fontId="19" fillId="0" borderId="0"/>
    <xf numFmtId="0" fontId="19" fillId="0" borderId="0"/>
    <xf numFmtId="0" fontId="19" fillId="0" borderId="0"/>
    <xf numFmtId="0" fontId="19" fillId="0" borderId="0"/>
    <xf numFmtId="167" fontId="17"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0" borderId="0"/>
    <xf numFmtId="0" fontId="12" fillId="0" borderId="0"/>
    <xf numFmtId="0" fontId="12" fillId="0" borderId="0"/>
    <xf numFmtId="0" fontId="3" fillId="0" borderId="0"/>
    <xf numFmtId="0" fontId="12" fillId="0" borderId="0"/>
    <xf numFmtId="0" fontId="23" fillId="0" borderId="0"/>
    <xf numFmtId="167" fontId="17" fillId="0" borderId="0"/>
    <xf numFmtId="0" fontId="19" fillId="0" borderId="0"/>
    <xf numFmtId="0" fontId="19" fillId="0" borderId="0"/>
    <xf numFmtId="10"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4" fillId="0" borderId="0" applyFont="0" applyFill="0" applyBorder="0" applyAlignment="0" applyProtection="0"/>
    <xf numFmtId="9" fontId="12" fillId="0" borderId="0" applyFont="0" applyFill="0" applyBorder="0" applyAlignment="0" applyProtection="0"/>
    <xf numFmtId="0" fontId="25" fillId="0" borderId="0"/>
    <xf numFmtId="40" fontId="9" fillId="0" borderId="0"/>
    <xf numFmtId="0" fontId="19" fillId="0" borderId="0"/>
    <xf numFmtId="0" fontId="2" fillId="0" borderId="0"/>
    <xf numFmtId="0" fontId="2" fillId="0" borderId="0"/>
    <xf numFmtId="0" fontId="2" fillId="0" borderId="0"/>
    <xf numFmtId="0" fontId="2" fillId="0" borderId="0"/>
    <xf numFmtId="0" fontId="19" fillId="0" borderId="0"/>
    <xf numFmtId="0" fontId="19" fillId="0" borderId="0"/>
    <xf numFmtId="0" fontId="19" fillId="0" borderId="0"/>
    <xf numFmtId="0" fontId="2" fillId="0" borderId="0"/>
    <xf numFmtId="0" fontId="2" fillId="0" borderId="0"/>
    <xf numFmtId="0" fontId="2" fillId="0" borderId="0"/>
    <xf numFmtId="0" fontId="2" fillId="0" borderId="0"/>
    <xf numFmtId="167" fontId="17" fillId="0" borderId="0"/>
    <xf numFmtId="167" fontId="17" fillId="0" borderId="0"/>
    <xf numFmtId="165" fontId="19" fillId="0" borderId="0" applyFont="0" applyFill="0" applyBorder="0" applyAlignment="0" applyProtection="0"/>
    <xf numFmtId="167" fontId="1" fillId="0" borderId="0" applyFont="0" applyFill="0" applyBorder="0" applyAlignment="0" applyProtection="0"/>
    <xf numFmtId="0" fontId="28" fillId="0" borderId="0" applyNumberFormat="0" applyFill="0" applyBorder="0" applyAlignment="0" applyProtection="0">
      <alignment vertical="top"/>
      <protection locked="0"/>
    </xf>
    <xf numFmtId="0" fontId="12" fillId="0" borderId="0"/>
    <xf numFmtId="0" fontId="12" fillId="0" borderId="0"/>
    <xf numFmtId="0" fontId="1" fillId="0" borderId="0"/>
    <xf numFmtId="167" fontId="17" fillId="0" borderId="0"/>
    <xf numFmtId="167" fontId="17" fillId="0" borderId="0"/>
    <xf numFmtId="5" fontId="17" fillId="0" borderId="0"/>
    <xf numFmtId="167" fontId="17" fillId="0" borderId="0"/>
    <xf numFmtId="0" fontId="17" fillId="0" borderId="0"/>
    <xf numFmtId="0" fontId="19" fillId="0" borderId="0"/>
    <xf numFmtId="0" fontId="19" fillId="0" borderId="0"/>
    <xf numFmtId="0" fontId="17" fillId="0" borderId="0"/>
    <xf numFmtId="0" fontId="29" fillId="0" borderId="0"/>
    <xf numFmtId="167" fontId="17" fillId="0" borderId="0"/>
    <xf numFmtId="0" fontId="19" fillId="0" borderId="0"/>
    <xf numFmtId="5" fontId="17" fillId="0" borderId="0"/>
    <xf numFmtId="167" fontId="17" fillId="0" borderId="0"/>
    <xf numFmtId="0" fontId="1" fillId="0" borderId="0"/>
    <xf numFmtId="167" fontId="17" fillId="0" borderId="0"/>
    <xf numFmtId="0" fontId="1" fillId="0" borderId="0"/>
    <xf numFmtId="0" fontId="12" fillId="0" borderId="0"/>
    <xf numFmtId="0" fontId="12" fillId="0" borderId="0"/>
    <xf numFmtId="167" fontId="17" fillId="0" borderId="0"/>
    <xf numFmtId="0" fontId="1" fillId="0" borderId="0"/>
    <xf numFmtId="0" fontId="19" fillId="0" borderId="0"/>
    <xf numFmtId="167" fontId="17" fillId="0" borderId="0"/>
    <xf numFmtId="167" fontId="1" fillId="0" borderId="0" applyFont="0" applyFill="0" applyBorder="0" applyAlignment="0" applyProtection="0"/>
    <xf numFmtId="167" fontId="17" fillId="0" borderId="0"/>
    <xf numFmtId="0" fontId="12" fillId="0" borderId="1">
      <alignment horizontal="left" vertical="center"/>
    </xf>
    <xf numFmtId="165" fontId="19" fillId="0" borderId="0" applyFont="0" applyFill="0" applyBorder="0" applyAlignment="0" applyProtection="0"/>
    <xf numFmtId="0" fontId="29" fillId="0" borderId="0"/>
    <xf numFmtId="0" fontId="19" fillId="0" borderId="0"/>
    <xf numFmtId="168" fontId="19" fillId="0" borderId="0" applyFont="0" applyFill="0" applyBorder="0" applyAlignment="0" applyProtection="0"/>
    <xf numFmtId="174"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40" fontId="31" fillId="0" borderId="0" applyFont="0" applyFill="0" applyBorder="0" applyAlignment="0" applyProtection="0"/>
    <xf numFmtId="38" fontId="31" fillId="0" borderId="0" applyFont="0" applyFill="0" applyBorder="0" applyAlignment="0" applyProtection="0"/>
    <xf numFmtId="0" fontId="32" fillId="0" borderId="0"/>
    <xf numFmtId="0" fontId="33" fillId="0" borderId="0"/>
    <xf numFmtId="0" fontId="33" fillId="0" borderId="0"/>
    <xf numFmtId="0" fontId="34" fillId="0" borderId="0"/>
    <xf numFmtId="0" fontId="19" fillId="0" borderId="0"/>
    <xf numFmtId="0" fontId="19" fillId="0" borderId="0"/>
    <xf numFmtId="9" fontId="35" fillId="0" borderId="0"/>
    <xf numFmtId="9" fontId="35" fillId="0" borderId="0"/>
    <xf numFmtId="9" fontId="35" fillId="0" borderId="0"/>
    <xf numFmtId="9" fontId="35" fillId="0" borderId="0"/>
    <xf numFmtId="0" fontId="20" fillId="0" borderId="0" applyNumberFormat="0" applyAlignment="0"/>
    <xf numFmtId="175" fontId="35" fillId="0" borderId="0" applyFont="0" applyFill="0" applyBorder="0" applyAlignment="0" applyProtection="0"/>
    <xf numFmtId="176" fontId="35" fillId="0" borderId="0" applyFont="0" applyFill="0" applyBorder="0" applyAlignment="0" applyProtection="0"/>
    <xf numFmtId="177" fontId="35" fillId="0" borderId="0" applyFont="0" applyFill="0" applyBorder="0" applyAlignment="0" applyProtection="0"/>
    <xf numFmtId="178" fontId="35" fillId="0" borderId="0" applyFont="0" applyFill="0" applyBorder="0" applyAlignment="0" applyProtection="0"/>
    <xf numFmtId="0" fontId="30" fillId="0" borderId="0"/>
    <xf numFmtId="0" fontId="36"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65" fontId="16"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80" fontId="19" fillId="0" borderId="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0" fontId="38" fillId="0" borderId="0"/>
    <xf numFmtId="0" fontId="38" fillId="0" borderId="11"/>
    <xf numFmtId="181" fontId="19" fillId="0" borderId="0" applyFont="0" applyFill="0" applyBorder="0" applyAlignment="0" applyProtection="0"/>
    <xf numFmtId="181" fontId="19" fillId="0" borderId="0" applyFont="0" applyFill="0" applyBorder="0" applyAlignment="0" applyProtection="0"/>
    <xf numFmtId="181" fontId="19" fillId="0" borderId="0" applyFont="0" applyFill="0" applyBorder="0" applyAlignment="0" applyProtection="0"/>
    <xf numFmtId="181" fontId="19"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168" fontId="39" fillId="0" borderId="12">
      <alignment horizontal="right"/>
    </xf>
    <xf numFmtId="168" fontId="39" fillId="0" borderId="12">
      <alignment horizontal="right"/>
    </xf>
    <xf numFmtId="168" fontId="39" fillId="0" borderId="12">
      <alignment horizontal="right"/>
    </xf>
    <xf numFmtId="168" fontId="39" fillId="0" borderId="12">
      <alignment horizontal="right"/>
    </xf>
    <xf numFmtId="2" fontId="40" fillId="0" borderId="1">
      <alignment horizontal="center" vertical="top" wrapText="1"/>
    </xf>
    <xf numFmtId="0" fontId="8" fillId="0" borderId="13" applyNumberFormat="0" applyAlignment="0" applyProtection="0">
      <alignment horizontal="left" vertical="center"/>
    </xf>
    <xf numFmtId="0" fontId="8" fillId="0" borderId="4">
      <alignment horizontal="left" vertical="center"/>
    </xf>
    <xf numFmtId="0" fontId="2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1" fillId="0" borderId="0"/>
    <xf numFmtId="182" fontId="40" fillId="0" borderId="1">
      <alignment horizontal="right" vertical="center" wrapText="1"/>
    </xf>
    <xf numFmtId="0" fontId="43" fillId="5" borderId="11"/>
    <xf numFmtId="0" fontId="30" fillId="0" borderId="0"/>
    <xf numFmtId="178" fontId="19" fillId="0" borderId="0" applyFont="0" applyFill="0" applyBorder="0" applyAlignment="0" applyProtection="0"/>
    <xf numFmtId="183" fontId="19" fillId="0" borderId="0" applyFont="0" applyFill="0" applyBorder="0" applyAlignment="0" applyProtection="0"/>
    <xf numFmtId="184" fontId="19" fillId="0" borderId="0" applyFont="0" applyFill="0" applyBorder="0" applyAlignment="0" applyProtection="0"/>
    <xf numFmtId="185" fontId="19" fillId="0" borderId="0" applyFont="0" applyFill="0" applyBorder="0" applyAlignment="0" applyProtection="0"/>
    <xf numFmtId="37" fontId="44" fillId="0" borderId="0"/>
    <xf numFmtId="37" fontId="44" fillId="0" borderId="0"/>
    <xf numFmtId="37" fontId="44" fillId="0" borderId="0"/>
    <xf numFmtId="37" fontId="44" fillId="0" borderId="0"/>
    <xf numFmtId="186" fontId="19" fillId="0" borderId="0"/>
    <xf numFmtId="186" fontId="19" fillId="0" borderId="0"/>
    <xf numFmtId="186" fontId="19" fillId="0" borderId="0"/>
    <xf numFmtId="167" fontId="22" fillId="0" borderId="0"/>
    <xf numFmtId="167" fontId="22" fillId="0" borderId="0"/>
    <xf numFmtId="0" fontId="19" fillId="0" borderId="0"/>
    <xf numFmtId="0" fontId="19" fillId="0" borderId="0"/>
    <xf numFmtId="0" fontId="17" fillId="0" borderId="0"/>
    <xf numFmtId="0" fontId="12" fillId="0" borderId="0"/>
    <xf numFmtId="0" fontId="29" fillId="0" borderId="0"/>
    <xf numFmtId="0" fontId="1" fillId="0" borderId="0"/>
    <xf numFmtId="0" fontId="17" fillId="0" borderId="0"/>
    <xf numFmtId="0" fontId="1" fillId="0" borderId="0"/>
    <xf numFmtId="5" fontId="17" fillId="0" borderId="0"/>
    <xf numFmtId="0" fontId="17" fillId="0" borderId="0"/>
    <xf numFmtId="0" fontId="17" fillId="0" borderId="0"/>
    <xf numFmtId="170" fontId="17" fillId="0" borderId="0"/>
    <xf numFmtId="173" fontId="17" fillId="0" borderId="0"/>
    <xf numFmtId="167" fontId="17" fillId="0" borderId="0"/>
    <xf numFmtId="182" fontId="17" fillId="0" borderId="0"/>
    <xf numFmtId="164" fontId="17" fillId="0" borderId="0"/>
    <xf numFmtId="0" fontId="16" fillId="0" borderId="0"/>
    <xf numFmtId="0" fontId="17" fillId="0" borderId="0"/>
    <xf numFmtId="164" fontId="17" fillId="0" borderId="0"/>
    <xf numFmtId="0" fontId="19" fillId="0" borderId="0"/>
    <xf numFmtId="0" fontId="19" fillId="0" borderId="0"/>
    <xf numFmtId="0" fontId="19" fillId="0" borderId="0"/>
    <xf numFmtId="0" fontId="19" fillId="0" borderId="0"/>
    <xf numFmtId="43" fontId="17" fillId="0" borderId="0"/>
    <xf numFmtId="0" fontId="19" fillId="0" borderId="0"/>
    <xf numFmtId="0" fontId="19" fillId="0" borderId="0"/>
    <xf numFmtId="0" fontId="1" fillId="0" borderId="0"/>
    <xf numFmtId="0" fontId="19" fillId="0" borderId="0"/>
    <xf numFmtId="0" fontId="19" fillId="0" borderId="0"/>
    <xf numFmtId="0" fontId="19" fillId="0" borderId="0"/>
    <xf numFmtId="5" fontId="17" fillId="0" borderId="0"/>
    <xf numFmtId="5" fontId="17" fillId="0" borderId="0"/>
    <xf numFmtId="5" fontId="17" fillId="0" borderId="0"/>
    <xf numFmtId="5" fontId="17" fillId="0" borderId="0"/>
    <xf numFmtId="0" fontId="1" fillId="0" borderId="0"/>
    <xf numFmtId="0" fontId="19" fillId="0" borderId="0"/>
    <xf numFmtId="167" fontId="17" fillId="0" borderId="0"/>
    <xf numFmtId="172" fontId="17" fillId="0" borderId="0"/>
    <xf numFmtId="0" fontId="17" fillId="0" borderId="0"/>
    <xf numFmtId="0" fontId="17" fillId="0" borderId="0"/>
    <xf numFmtId="0" fontId="1" fillId="0" borderId="0"/>
    <xf numFmtId="43" fontId="17" fillId="0" borderId="0"/>
    <xf numFmtId="187" fontId="17" fillId="0" borderId="0"/>
    <xf numFmtId="43" fontId="17" fillId="0" borderId="0"/>
    <xf numFmtId="167" fontId="17" fillId="0" borderId="0"/>
    <xf numFmtId="0" fontId="12" fillId="0" borderId="0"/>
    <xf numFmtId="0" fontId="12" fillId="0" borderId="0"/>
    <xf numFmtId="0" fontId="19" fillId="0" borderId="0"/>
    <xf numFmtId="0" fontId="19" fillId="0" borderId="0"/>
    <xf numFmtId="0" fontId="19" fillId="0" borderId="0"/>
    <xf numFmtId="0" fontId="24" fillId="0" borderId="0"/>
    <xf numFmtId="0" fontId="1" fillId="0" borderId="0"/>
    <xf numFmtId="0" fontId="28" fillId="0" borderId="0" applyNumberFormat="0" applyFill="0" applyBorder="0" applyAlignment="0" applyProtection="0">
      <alignment vertical="top"/>
      <protection locked="0"/>
    </xf>
    <xf numFmtId="0" fontId="1" fillId="0" borderId="0"/>
    <xf numFmtId="0" fontId="1" fillId="0" borderId="0"/>
    <xf numFmtId="0" fontId="1" fillId="0" borderId="0"/>
    <xf numFmtId="0" fontId="19" fillId="0" borderId="0"/>
    <xf numFmtId="0" fontId="1" fillId="0" borderId="0"/>
    <xf numFmtId="167" fontId="17" fillId="0" borderId="0"/>
    <xf numFmtId="0" fontId="1" fillId="0" borderId="0"/>
    <xf numFmtId="0" fontId="23" fillId="0" borderId="0"/>
    <xf numFmtId="0" fontId="23" fillId="0" borderId="0"/>
    <xf numFmtId="0" fontId="15" fillId="0" borderId="0"/>
    <xf numFmtId="0" fontId="19" fillId="0" borderId="0"/>
    <xf numFmtId="0" fontId="19" fillId="0" borderId="0"/>
    <xf numFmtId="14" fontId="19" fillId="0" borderId="0"/>
    <xf numFmtId="14" fontId="19" fillId="0" borderId="0"/>
    <xf numFmtId="0" fontId="19" fillId="0" borderId="0"/>
    <xf numFmtId="0" fontId="19" fillId="0" borderId="0"/>
    <xf numFmtId="10" fontId="19" fillId="0" borderId="0" applyFont="0" applyFill="0" applyBorder="0" applyAlignment="0" applyProtection="0"/>
    <xf numFmtId="10" fontId="19" fillId="0" borderId="0" applyFont="0" applyFill="0" applyBorder="0" applyAlignment="0" applyProtection="0"/>
    <xf numFmtId="10" fontId="1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45" fillId="0" borderId="0" applyFont="0"/>
    <xf numFmtId="0" fontId="38" fillId="0" borderId="0"/>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7" fillId="0" borderId="0"/>
    <xf numFmtId="0" fontId="48" fillId="0" borderId="0"/>
    <xf numFmtId="0" fontId="25" fillId="0" borderId="0"/>
    <xf numFmtId="14" fontId="33" fillId="0" borderId="0"/>
    <xf numFmtId="0" fontId="25" fillId="0" borderId="0"/>
    <xf numFmtId="0" fontId="25" fillId="0" borderId="0"/>
    <xf numFmtId="0" fontId="38" fillId="0" borderId="11"/>
    <xf numFmtId="0" fontId="49" fillId="6" borderId="0"/>
    <xf numFmtId="0" fontId="43" fillId="0" borderId="14"/>
    <xf numFmtId="0" fontId="43" fillId="0" borderId="11"/>
    <xf numFmtId="167" fontId="17" fillId="0" borderId="0"/>
    <xf numFmtId="0" fontId="50" fillId="0" borderId="0"/>
    <xf numFmtId="40" fontId="51" fillId="0" borderId="0" applyFont="0" applyFill="0" applyBorder="0" applyAlignment="0" applyProtection="0"/>
    <xf numFmtId="38" fontId="51" fillId="0" borderId="0" applyFont="0" applyFill="0" applyBorder="0" applyAlignment="0" applyProtection="0"/>
    <xf numFmtId="0" fontId="52" fillId="0" borderId="0"/>
    <xf numFmtId="174" fontId="19" fillId="0" borderId="0" applyFont="0" applyFill="0" applyBorder="0" applyAlignment="0" applyProtection="0"/>
    <xf numFmtId="168" fontId="19" fillId="0" borderId="0" applyFont="0" applyFill="0" applyBorder="0" applyAlignment="0" applyProtection="0"/>
    <xf numFmtId="0" fontId="12" fillId="0" borderId="0"/>
    <xf numFmtId="0" fontId="12" fillId="0" borderId="0"/>
    <xf numFmtId="0" fontId="12" fillId="0" borderId="0"/>
    <xf numFmtId="170" fontId="17" fillId="0" borderId="0"/>
    <xf numFmtId="170" fontId="17" fillId="0" borderId="0"/>
    <xf numFmtId="170" fontId="17" fillId="0" borderId="0"/>
    <xf numFmtId="0" fontId="12" fillId="0" borderId="0"/>
    <xf numFmtId="0" fontId="12" fillId="0" borderId="0"/>
    <xf numFmtId="0" fontId="12" fillId="0" borderId="0"/>
    <xf numFmtId="0" fontId="19" fillId="0" borderId="0"/>
    <xf numFmtId="0" fontId="19" fillId="0" borderId="0"/>
    <xf numFmtId="0" fontId="19" fillId="0" borderId="0"/>
    <xf numFmtId="167" fontId="17" fillId="0" borderId="0"/>
    <xf numFmtId="167" fontId="17" fillId="0" borderId="0"/>
    <xf numFmtId="167" fontId="17" fillId="0" borderId="0"/>
    <xf numFmtId="0" fontId="29" fillId="0" borderId="0"/>
    <xf numFmtId="0" fontId="19" fillId="0" borderId="0"/>
    <xf numFmtId="0" fontId="29" fillId="0" borderId="0"/>
    <xf numFmtId="0" fontId="19" fillId="0" borderId="0"/>
    <xf numFmtId="0" fontId="19" fillId="0" borderId="0"/>
    <xf numFmtId="0" fontId="19"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9" fillId="0" borderId="0"/>
    <xf numFmtId="0" fontId="1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0" fontId="12" fillId="0" borderId="1">
      <alignment horizontal="left" vertical="center"/>
    </xf>
    <xf numFmtId="0" fontId="12" fillId="0" borderId="1">
      <alignment horizontal="left" vertical="center"/>
    </xf>
    <xf numFmtId="0" fontId="12" fillId="0" borderId="1">
      <alignment horizontal="left" vertical="center"/>
    </xf>
    <xf numFmtId="0" fontId="12" fillId="0" borderId="0"/>
    <xf numFmtId="0" fontId="19" fillId="0" borderId="0"/>
    <xf numFmtId="0" fontId="19" fillId="0" borderId="0"/>
    <xf numFmtId="0" fontId="19" fillId="0" borderId="0"/>
    <xf numFmtId="0" fontId="12" fillId="0" borderId="0"/>
    <xf numFmtId="0" fontId="17" fillId="0" borderId="0"/>
    <xf numFmtId="0" fontId="17" fillId="0" borderId="0"/>
    <xf numFmtId="0" fontId="17" fillId="0" borderId="0"/>
    <xf numFmtId="0" fontId="19" fillId="0" borderId="0"/>
    <xf numFmtId="167" fontId="17" fillId="0" borderId="0"/>
    <xf numFmtId="167" fontId="17" fillId="0" borderId="0"/>
    <xf numFmtId="0" fontId="19" fillId="0" borderId="0"/>
    <xf numFmtId="0" fontId="19" fillId="0" borderId="0"/>
    <xf numFmtId="0" fontId="19" fillId="0" borderId="0"/>
    <xf numFmtId="0" fontId="19" fillId="0" borderId="0"/>
    <xf numFmtId="167" fontId="17" fillId="0" borderId="0"/>
    <xf numFmtId="167" fontId="17" fillId="0" borderId="0"/>
    <xf numFmtId="0" fontId="19" fillId="0" borderId="0"/>
    <xf numFmtId="0" fontId="17" fillId="0" borderId="0"/>
    <xf numFmtId="0" fontId="17" fillId="0" borderId="0"/>
    <xf numFmtId="0" fontId="17" fillId="0" borderId="0"/>
    <xf numFmtId="0" fontId="12" fillId="0" borderId="0"/>
    <xf numFmtId="0" fontId="12" fillId="0" borderId="0"/>
    <xf numFmtId="0" fontId="12" fillId="0" borderId="0"/>
    <xf numFmtId="0" fontId="12" fillId="0" borderId="0"/>
    <xf numFmtId="0" fontId="12" fillId="0" borderId="0"/>
    <xf numFmtId="0" fontId="19" fillId="0" borderId="0"/>
    <xf numFmtId="9" fontId="24" fillId="0" borderId="0" applyFont="0" applyFill="0" applyBorder="0" applyAlignment="0" applyProtection="0"/>
    <xf numFmtId="0" fontId="12" fillId="0" borderId="1">
      <alignment horizontal="left" vertical="center"/>
    </xf>
    <xf numFmtId="164" fontId="17" fillId="0" borderId="0"/>
    <xf numFmtId="0" fontId="17" fillId="0" borderId="0"/>
    <xf numFmtId="0" fontId="19" fillId="0" borderId="0"/>
    <xf numFmtId="0" fontId="12" fillId="0" borderId="0"/>
    <xf numFmtId="0" fontId="12" fillId="0" borderId="0"/>
    <xf numFmtId="0" fontId="12" fillId="0" borderId="0"/>
    <xf numFmtId="9" fontId="24" fillId="0" borderId="0" applyFont="0" applyFill="0" applyBorder="0" applyAlignment="0" applyProtection="0"/>
    <xf numFmtId="0" fontId="12" fillId="0" borderId="1">
      <alignment horizontal="left" vertical="center"/>
    </xf>
    <xf numFmtId="9" fontId="24" fillId="0" borderId="0" applyFont="0" applyFill="0" applyBorder="0" applyAlignment="0" applyProtection="0"/>
    <xf numFmtId="165" fontId="16" fillId="0" borderId="0" applyFont="0" applyFill="0" applyBorder="0" applyAlignment="0" applyProtection="0"/>
    <xf numFmtId="165" fontId="19" fillId="0" borderId="0" applyFont="0" applyFill="0" applyBorder="0" applyAlignment="0" applyProtection="0"/>
    <xf numFmtId="0" fontId="21" fillId="0" borderId="0" applyNumberFormat="0" applyFill="0" applyBorder="0" applyAlignment="0" applyProtection="0">
      <alignment vertical="top"/>
      <protection locked="0"/>
    </xf>
    <xf numFmtId="0" fontId="19" fillId="0" borderId="0"/>
    <xf numFmtId="0" fontId="17" fillId="0" borderId="0"/>
    <xf numFmtId="0" fontId="12" fillId="0" borderId="0"/>
    <xf numFmtId="0" fontId="16" fillId="0" borderId="0"/>
    <xf numFmtId="0" fontId="17" fillId="0" borderId="0"/>
    <xf numFmtId="164" fontId="17" fillId="0" borderId="0"/>
    <xf numFmtId="0" fontId="19" fillId="0" borderId="0"/>
    <xf numFmtId="43" fontId="17" fillId="0" borderId="0"/>
    <xf numFmtId="0" fontId="19" fillId="0" borderId="0"/>
    <xf numFmtId="0" fontId="1" fillId="0" borderId="0"/>
    <xf numFmtId="0" fontId="19" fillId="0" borderId="0"/>
    <xf numFmtId="5" fontId="17" fillId="0" borderId="0"/>
    <xf numFmtId="5" fontId="17" fillId="0" borderId="0"/>
    <xf numFmtId="167" fontId="17" fillId="0" borderId="0"/>
    <xf numFmtId="172" fontId="17" fillId="0" borderId="0"/>
    <xf numFmtId="0" fontId="1" fillId="0" borderId="0"/>
    <xf numFmtId="43" fontId="17" fillId="0" borderId="0"/>
    <xf numFmtId="187" fontId="17" fillId="0" borderId="0"/>
    <xf numFmtId="43" fontId="17" fillId="0" borderId="0"/>
    <xf numFmtId="167" fontId="17" fillId="0" borderId="0"/>
    <xf numFmtId="0" fontId="1" fillId="0" borderId="0"/>
    <xf numFmtId="0" fontId="1" fillId="0" borderId="0"/>
    <xf numFmtId="167" fontId="17" fillId="0" borderId="0"/>
    <xf numFmtId="0" fontId="1" fillId="0" borderId="0"/>
    <xf numFmtId="0" fontId="15" fillId="0" borderId="0"/>
    <xf numFmtId="0" fontId="19" fillId="0" borderId="0"/>
    <xf numFmtId="0" fontId="25" fillId="0" borderId="0"/>
    <xf numFmtId="14" fontId="33" fillId="0" borderId="0"/>
    <xf numFmtId="0" fontId="12" fillId="0" borderId="0"/>
    <xf numFmtId="0" fontId="29" fillId="0" borderId="0"/>
    <xf numFmtId="0" fontId="19" fillId="0" borderId="0"/>
    <xf numFmtId="0" fontId="12" fillId="0" borderId="0"/>
    <xf numFmtId="167" fontId="17" fillId="0" borderId="0"/>
    <xf numFmtId="0" fontId="1" fillId="0" borderId="0"/>
    <xf numFmtId="0" fontId="19" fillId="0" borderId="0"/>
    <xf numFmtId="167" fontId="17" fillId="0" borderId="0"/>
    <xf numFmtId="167" fontId="17" fillId="0" borderId="0"/>
    <xf numFmtId="0" fontId="12" fillId="0" borderId="1">
      <alignment horizontal="left" vertical="center"/>
    </xf>
    <xf numFmtId="165" fontId="16" fillId="0" borderId="0" applyFont="0" applyFill="0" applyBorder="0" applyAlignment="0" applyProtection="0"/>
    <xf numFmtId="165" fontId="19" fillId="0" borderId="0" applyFont="0" applyFill="0" applyBorder="0" applyAlignment="0" applyProtection="0"/>
    <xf numFmtId="0" fontId="38" fillId="0" borderId="15"/>
    <xf numFmtId="0" fontId="21" fillId="0" borderId="0" applyNumberFormat="0" applyFill="0" applyBorder="0" applyAlignment="0" applyProtection="0">
      <alignment vertical="top"/>
      <protection locked="0"/>
    </xf>
    <xf numFmtId="0" fontId="43" fillId="5" borderId="15"/>
    <xf numFmtId="0" fontId="19" fillId="0" borderId="0"/>
    <xf numFmtId="0" fontId="17" fillId="0" borderId="0"/>
    <xf numFmtId="0" fontId="12" fillId="0" borderId="0"/>
    <xf numFmtId="0" fontId="29" fillId="0" borderId="0"/>
    <xf numFmtId="0" fontId="1" fillId="0" borderId="0"/>
    <xf numFmtId="5" fontId="17" fillId="0" borderId="0"/>
    <xf numFmtId="0" fontId="17" fillId="0" borderId="0"/>
    <xf numFmtId="170" fontId="17" fillId="0" borderId="0"/>
    <xf numFmtId="173" fontId="17" fillId="0" borderId="0"/>
    <xf numFmtId="167" fontId="17" fillId="0" borderId="0"/>
    <xf numFmtId="0" fontId="16" fillId="0" borderId="0"/>
    <xf numFmtId="0" fontId="17" fillId="0" borderId="0"/>
    <xf numFmtId="164" fontId="17" fillId="0" borderId="0"/>
    <xf numFmtId="0" fontId="19" fillId="0" borderId="0"/>
    <xf numFmtId="43" fontId="17" fillId="0" borderId="0"/>
    <xf numFmtId="0" fontId="19" fillId="0" borderId="0"/>
    <xf numFmtId="0" fontId="1" fillId="0" borderId="0"/>
    <xf numFmtId="0" fontId="19" fillId="0" borderId="0"/>
    <xf numFmtId="5" fontId="17" fillId="0" borderId="0"/>
    <xf numFmtId="5" fontId="17" fillId="0" borderId="0"/>
    <xf numFmtId="167" fontId="17" fillId="0" borderId="0"/>
    <xf numFmtId="172" fontId="17" fillId="0" borderId="0"/>
    <xf numFmtId="0" fontId="1" fillId="0" borderId="0"/>
    <xf numFmtId="43" fontId="17" fillId="0" borderId="0"/>
    <xf numFmtId="187" fontId="17" fillId="0" borderId="0"/>
    <xf numFmtId="43" fontId="17" fillId="0" borderId="0"/>
    <xf numFmtId="167" fontId="17" fillId="0" borderId="0"/>
    <xf numFmtId="0" fontId="1" fillId="0" borderId="0"/>
    <xf numFmtId="0" fontId="1" fillId="0" borderId="0"/>
    <xf numFmtId="167" fontId="17" fillId="0" borderId="0"/>
    <xf numFmtId="0" fontId="1" fillId="0" borderId="0"/>
    <xf numFmtId="0" fontId="15" fillId="0" borderId="0"/>
    <xf numFmtId="0" fontId="19" fillId="0" borderId="0"/>
    <xf numFmtId="0" fontId="19" fillId="0" borderId="0"/>
    <xf numFmtId="0" fontId="25" fillId="0" borderId="0"/>
    <xf numFmtId="14" fontId="33" fillId="0" borderId="0"/>
    <xf numFmtId="0" fontId="38" fillId="0" borderId="15"/>
    <xf numFmtId="0" fontId="43" fillId="0" borderId="15"/>
    <xf numFmtId="0" fontId="12" fillId="0" borderId="0"/>
    <xf numFmtId="0" fontId="29" fillId="0" borderId="0"/>
    <xf numFmtId="0" fontId="19" fillId="0" borderId="0"/>
    <xf numFmtId="0" fontId="12" fillId="0" borderId="0"/>
    <xf numFmtId="0" fontId="17" fillId="0" borderId="0"/>
    <xf numFmtId="0" fontId="1" fillId="0" borderId="0"/>
  </cellStyleXfs>
  <cellXfs count="88">
    <xf numFmtId="0" fontId="0" fillId="0" borderId="0" xfId="0"/>
    <xf numFmtId="0" fontId="0" fillId="0" borderId="0" xfId="0" applyAlignment="1">
      <alignment wrapText="1"/>
    </xf>
    <xf numFmtId="0" fontId="0" fillId="0" borderId="0" xfId="0" applyBorder="1"/>
    <xf numFmtId="0" fontId="0" fillId="0" borderId="0" xfId="0" applyAlignment="1">
      <alignment horizontal="left" vertical="center"/>
    </xf>
    <xf numFmtId="0" fontId="0" fillId="0" borderId="0" xfId="0" applyAlignment="1">
      <alignment vertical="center"/>
    </xf>
    <xf numFmtId="167" fontId="8" fillId="2" borderId="0" xfId="0" applyNumberFormat="1" applyFont="1" applyFill="1" applyBorder="1" applyAlignment="1">
      <alignment vertical="top" wrapText="1"/>
    </xf>
    <xf numFmtId="0" fontId="10" fillId="0" borderId="1" xfId="0" applyFont="1" applyBorder="1" applyAlignment="1">
      <alignment horizontal="center" vertical="center"/>
    </xf>
    <xf numFmtId="0" fontId="11" fillId="0" borderId="1" xfId="0" applyFont="1" applyBorder="1" applyAlignment="1">
      <alignment horizontal="left" vertical="center" wrapText="1"/>
    </xf>
    <xf numFmtId="2" fontId="11" fillId="0" borderId="1" xfId="0" applyNumberFormat="1" applyFont="1" applyFill="1" applyBorder="1" applyAlignment="1"/>
    <xf numFmtId="0" fontId="11" fillId="0" borderId="1" xfId="0" applyFont="1" applyBorder="1" applyAlignment="1">
      <alignment horizontal="center" vertical="center"/>
    </xf>
    <xf numFmtId="0" fontId="11" fillId="0" borderId="1" xfId="0" applyFont="1" applyBorder="1" applyAlignment="1">
      <alignment vertical="top"/>
    </xf>
    <xf numFmtId="0" fontId="11" fillId="0" borderId="1" xfId="0" applyFont="1" applyBorder="1" applyAlignment="1">
      <alignment wrapText="1"/>
    </xf>
    <xf numFmtId="2" fontId="11" fillId="0" borderId="1" xfId="0" applyNumberFormat="1" applyFont="1" applyBorder="1"/>
    <xf numFmtId="0" fontId="11" fillId="0" borderId="1" xfId="0" applyFont="1" applyBorder="1" applyAlignment="1">
      <alignment horizontal="center"/>
    </xf>
    <xf numFmtId="0" fontId="11" fillId="0" borderId="1" xfId="0" applyFont="1" applyBorder="1"/>
    <xf numFmtId="0" fontId="12" fillId="0" borderId="1" xfId="0" applyFont="1" applyBorder="1" applyAlignment="1">
      <alignment horizontal="left" vertical="top" wrapText="1"/>
    </xf>
    <xf numFmtId="0" fontId="12" fillId="0" borderId="1" xfId="0" applyFont="1" applyBorder="1" applyAlignment="1">
      <alignment horizontal="justify" vertical="top"/>
    </xf>
    <xf numFmtId="0" fontId="13" fillId="0" borderId="0" xfId="0" applyFont="1"/>
    <xf numFmtId="0" fontId="0" fillId="0" borderId="0" xfId="0" applyFont="1" applyFill="1" applyAlignment="1"/>
    <xf numFmtId="0" fontId="11" fillId="0" borderId="1" xfId="0" applyFont="1" applyBorder="1" applyAlignment="1">
      <alignment horizontal="left" vertical="top" wrapText="1"/>
    </xf>
    <xf numFmtId="0" fontId="11" fillId="0" borderId="1" xfId="0" applyFont="1" applyFill="1" applyBorder="1" applyAlignment="1">
      <alignment vertical="top"/>
    </xf>
    <xf numFmtId="0" fontId="11" fillId="0" borderId="1" xfId="0" applyFont="1" applyFill="1" applyBorder="1" applyAlignment="1">
      <alignment wrapText="1"/>
    </xf>
    <xf numFmtId="0" fontId="11" fillId="0" borderId="1" xfId="0" applyFont="1" applyFill="1" applyBorder="1" applyAlignment="1"/>
    <xf numFmtId="0" fontId="10" fillId="0" borderId="1" xfId="0" applyFont="1" applyBorder="1" applyAlignment="1">
      <alignment horizontal="left" vertical="center"/>
    </xf>
    <xf numFmtId="166" fontId="10" fillId="0" borderId="1" xfId="0" applyNumberFormat="1" applyFont="1" applyBorder="1" applyAlignment="1">
      <alignment horizontal="center" vertical="center"/>
    </xf>
    <xf numFmtId="0" fontId="11" fillId="0" borderId="1" xfId="0" applyFont="1" applyFill="1" applyBorder="1"/>
    <xf numFmtId="0" fontId="11" fillId="0" borderId="1" xfId="0" applyFont="1" applyBorder="1" applyAlignment="1">
      <alignment vertical="top" wrapText="1"/>
    </xf>
    <xf numFmtId="0" fontId="12" fillId="0" borderId="1" xfId="0" applyFont="1" applyBorder="1"/>
    <xf numFmtId="0" fontId="11" fillId="0" borderId="8" xfId="0" applyFont="1" applyBorder="1"/>
    <xf numFmtId="0" fontId="11" fillId="0" borderId="0" xfId="0" applyFont="1" applyBorder="1"/>
    <xf numFmtId="2" fontId="11" fillId="0" borderId="8" xfId="0" applyNumberFormat="1" applyFont="1" applyBorder="1"/>
    <xf numFmtId="0" fontId="0" fillId="0" borderId="1" xfId="0" applyBorder="1"/>
    <xf numFmtId="0" fontId="15" fillId="0" borderId="1" xfId="0" applyFont="1" applyBorder="1"/>
    <xf numFmtId="0" fontId="4" fillId="0" borderId="1" xfId="0" applyFont="1" applyBorder="1" applyAlignment="1">
      <alignment vertical="top" wrapText="1"/>
    </xf>
    <xf numFmtId="0" fontId="26" fillId="0" borderId="0" xfId="0" applyFont="1" applyBorder="1" applyAlignment="1">
      <alignment wrapText="1"/>
    </xf>
    <xf numFmtId="167" fontId="26" fillId="2" borderId="0" xfId="0" applyNumberFormat="1" applyFont="1" applyFill="1" applyBorder="1" applyAlignment="1">
      <alignment vertical="top" wrapText="1"/>
    </xf>
    <xf numFmtId="167" fontId="26" fillId="2" borderId="0" xfId="0" applyNumberFormat="1" applyFont="1" applyFill="1" applyBorder="1" applyAlignment="1">
      <alignment vertical="top"/>
    </xf>
    <xf numFmtId="0" fontId="5" fillId="0" borderId="1" xfId="0" applyFont="1" applyBorder="1" applyAlignment="1">
      <alignment horizontal="center" vertical="center"/>
    </xf>
    <xf numFmtId="0" fontId="27" fillId="0" borderId="0" xfId="0" applyFont="1"/>
    <xf numFmtId="0" fontId="4" fillId="0" borderId="1" xfId="0" applyFont="1" applyBorder="1" applyAlignment="1">
      <alignment horizontal="right" vertical="top"/>
    </xf>
    <xf numFmtId="166" fontId="4" fillId="0" borderId="1" xfId="0" applyNumberFormat="1" applyFont="1" applyBorder="1" applyAlignment="1">
      <alignment horizontal="center" vertical="center"/>
    </xf>
    <xf numFmtId="2" fontId="4" fillId="0" borderId="1" xfId="0" applyNumberFormat="1" applyFont="1" applyFill="1" applyBorder="1" applyAlignment="1"/>
    <xf numFmtId="0" fontId="4" fillId="0" borderId="1" xfId="0" applyFont="1" applyBorder="1" applyAlignment="1">
      <alignment horizontal="center" vertical="center"/>
    </xf>
    <xf numFmtId="2" fontId="4" fillId="0" borderId="1" xfId="0" applyNumberFormat="1" applyFont="1" applyBorder="1" applyAlignment="1">
      <alignment horizontal="left" vertical="center"/>
    </xf>
    <xf numFmtId="0" fontId="4" fillId="0" borderId="1" xfId="0" applyFont="1" applyBorder="1" applyAlignment="1">
      <alignment horizontal="left" vertical="center"/>
    </xf>
    <xf numFmtId="0" fontId="27" fillId="0" borderId="0" xfId="0" applyFont="1" applyAlignment="1">
      <alignment horizontal="left" vertical="center"/>
    </xf>
    <xf numFmtId="2" fontId="4" fillId="0" borderId="1" xfId="0" applyNumberFormat="1" applyFont="1" applyBorder="1"/>
    <xf numFmtId="2" fontId="4" fillId="0" borderId="1" xfId="0" applyNumberFormat="1" applyFont="1" applyBorder="1" applyAlignment="1">
      <alignment vertical="center"/>
    </xf>
    <xf numFmtId="0" fontId="27" fillId="0" borderId="0" xfId="0" applyFont="1" applyAlignment="1">
      <alignment vertical="center"/>
    </xf>
    <xf numFmtId="0" fontId="4" fillId="0" borderId="1" xfId="0" applyFont="1" applyBorder="1" applyAlignment="1">
      <alignment horizontal="center"/>
    </xf>
    <xf numFmtId="2" fontId="18" fillId="0" borderId="1" xfId="0" applyNumberFormat="1" applyFont="1" applyBorder="1" applyAlignment="1">
      <alignment vertical="center"/>
    </xf>
    <xf numFmtId="2" fontId="27" fillId="0" borderId="0" xfId="0" applyNumberFormat="1" applyFont="1" applyAlignment="1">
      <alignment vertical="center"/>
    </xf>
    <xf numFmtId="0" fontId="4" fillId="0" borderId="1" xfId="0" applyFont="1" applyBorder="1" applyAlignment="1">
      <alignment vertical="top"/>
    </xf>
    <xf numFmtId="2" fontId="4" fillId="0" borderId="1" xfId="0" applyNumberFormat="1" applyFont="1" applyBorder="1" applyAlignment="1">
      <alignment vertical="top"/>
    </xf>
    <xf numFmtId="0" fontId="5" fillId="0" borderId="1" xfId="0" applyFont="1" applyBorder="1" applyAlignment="1">
      <alignment horizontal="center" vertical="top"/>
    </xf>
    <xf numFmtId="2" fontId="5" fillId="0" borderId="1" xfId="0" applyNumberFormat="1" applyFont="1" applyBorder="1"/>
    <xf numFmtId="2" fontId="27" fillId="0" borderId="0" xfId="0" applyNumberFormat="1" applyFont="1"/>
    <xf numFmtId="0" fontId="4" fillId="0" borderId="1" xfId="0" applyFont="1" applyBorder="1"/>
    <xf numFmtId="0" fontId="18" fillId="0" borderId="1" xfId="0" applyFont="1" applyBorder="1" applyAlignment="1">
      <alignment horizontal="left" vertical="top" wrapText="1"/>
    </xf>
    <xf numFmtId="0" fontId="18" fillId="0" borderId="1" xfId="0" applyFont="1" applyBorder="1" applyAlignment="1">
      <alignment horizontal="justify" vertical="top"/>
    </xf>
    <xf numFmtId="0" fontId="27" fillId="0" borderId="1" xfId="0" applyFont="1" applyBorder="1"/>
    <xf numFmtId="2" fontId="5" fillId="0" borderId="1" xfId="0" applyNumberFormat="1" applyFont="1" applyBorder="1" applyAlignment="1">
      <alignment horizontal="left" vertical="center"/>
    </xf>
    <xf numFmtId="0" fontId="4" fillId="0" borderId="1" xfId="0" applyFont="1" applyBorder="1" applyAlignment="1">
      <alignment horizontal="left" vertical="top" wrapText="1"/>
    </xf>
    <xf numFmtId="0" fontId="27" fillId="0" borderId="1" xfId="0" applyFont="1" applyBorder="1" applyAlignment="1">
      <alignment vertical="top"/>
    </xf>
    <xf numFmtId="0" fontId="0" fillId="0" borderId="0" xfId="0" applyAlignment="1">
      <alignment vertical="top"/>
    </xf>
    <xf numFmtId="2" fontId="12" fillId="0" borderId="1" xfId="68" applyNumberFormat="1" applyFont="1" applyBorder="1" applyAlignment="1">
      <alignment horizontal="center" vertical="top"/>
    </xf>
    <xf numFmtId="0" fontId="4" fillId="0" borderId="1" xfId="0" applyFont="1" applyBorder="1" applyAlignment="1">
      <alignment horizontal="center" vertical="center" wrapText="1"/>
    </xf>
    <xf numFmtId="0" fontId="0" fillId="0" borderId="0" xfId="0" applyAlignment="1">
      <alignment horizontal="center" vertical="center" wrapText="1"/>
    </xf>
    <xf numFmtId="0" fontId="6" fillId="0" borderId="2" xfId="0" applyFont="1" applyBorder="1" applyAlignment="1">
      <alignment horizontal="center"/>
    </xf>
    <xf numFmtId="0" fontId="6" fillId="0" borderId="4" xfId="0" applyFont="1" applyBorder="1" applyAlignment="1">
      <alignment horizontal="center"/>
    </xf>
    <xf numFmtId="0" fontId="6" fillId="0" borderId="3"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6" fillId="0" borderId="7" xfId="0" applyFont="1" applyBorder="1" applyAlignment="1">
      <alignment horizontal="center"/>
    </xf>
    <xf numFmtId="167" fontId="14" fillId="2" borderId="1" xfId="0" applyNumberFormat="1" applyFont="1" applyFill="1" applyBorder="1" applyAlignment="1">
      <alignment horizontal="center" vertical="top" wrapText="1"/>
    </xf>
    <xf numFmtId="167" fontId="14" fillId="2" borderId="2" xfId="0" applyNumberFormat="1" applyFont="1" applyFill="1" applyBorder="1" applyAlignment="1">
      <alignment horizontal="center" vertical="top" wrapText="1"/>
    </xf>
    <xf numFmtId="167" fontId="14" fillId="2" borderId="4" xfId="0" applyNumberFormat="1" applyFont="1" applyFill="1" applyBorder="1" applyAlignment="1">
      <alignment horizontal="center" vertical="top" wrapText="1"/>
    </xf>
    <xf numFmtId="167" fontId="14" fillId="2" borderId="3" xfId="0" applyNumberFormat="1" applyFont="1" applyFill="1" applyBorder="1" applyAlignment="1">
      <alignment horizontal="center" vertical="top" wrapText="1"/>
    </xf>
    <xf numFmtId="0" fontId="10" fillId="0" borderId="1" xfId="0" applyFont="1" applyBorder="1" applyAlignment="1">
      <alignment horizontal="center" vertical="center"/>
    </xf>
    <xf numFmtId="167" fontId="7" fillId="2" borderId="2" xfId="68" applyNumberFormat="1" applyFont="1" applyFill="1" applyBorder="1" applyAlignment="1">
      <alignment horizontal="center" vertical="top" wrapText="1"/>
    </xf>
    <xf numFmtId="167" fontId="7" fillId="2" borderId="4" xfId="68" applyNumberFormat="1" applyFont="1" applyFill="1" applyBorder="1" applyAlignment="1">
      <alignment horizontal="center" vertical="top" wrapText="1"/>
    </xf>
    <xf numFmtId="167" fontId="7" fillId="2" borderId="3" xfId="68" applyNumberFormat="1" applyFont="1" applyFill="1" applyBorder="1" applyAlignment="1">
      <alignment horizontal="center" vertical="top" wrapText="1"/>
    </xf>
    <xf numFmtId="0" fontId="5" fillId="0" borderId="1" xfId="0" applyFont="1" applyBorder="1" applyAlignment="1">
      <alignment horizontal="center"/>
    </xf>
    <xf numFmtId="0" fontId="14" fillId="0" borderId="1" xfId="0" applyFont="1" applyBorder="1" applyAlignment="1">
      <alignment horizontal="center" wrapText="1"/>
    </xf>
    <xf numFmtId="167" fontId="14" fillId="2" borderId="1" xfId="0" applyNumberFormat="1" applyFont="1" applyFill="1" applyBorder="1" applyAlignment="1">
      <alignment horizontal="center" vertical="top"/>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8" xfId="0" applyFont="1" applyBorder="1" applyAlignment="1">
      <alignment horizontal="center" vertical="center"/>
    </xf>
  </cellXfs>
  <cellStyles count="503">
    <cellStyle name="??" xfId="115"/>
    <cellStyle name="?? [0.00]_laroux" xfId="116"/>
    <cellStyle name="?? 2" xfId="117"/>
    <cellStyle name="?? 3" xfId="118"/>
    <cellStyle name="?? 4" xfId="119"/>
    <cellStyle name="???? [0.00]_laroux" xfId="120"/>
    <cellStyle name="????_laroux" xfId="121"/>
    <cellStyle name="??_??" xfId="122"/>
    <cellStyle name="_Pri Sch 7216" xfId="123"/>
    <cellStyle name="_Pri Sch 7220" xfId="124"/>
    <cellStyle name="_Pri Sch 7403" xfId="125"/>
    <cellStyle name="•W_Electrical" xfId="126"/>
    <cellStyle name="0,0_x000d_&#10;NA_x000d_&#10;" xfId="127"/>
    <cellStyle name="75" xfId="128"/>
    <cellStyle name="75 2" xfId="129"/>
    <cellStyle name="75 3" xfId="130"/>
    <cellStyle name="75 4" xfId="131"/>
    <cellStyle name="active" xfId="132"/>
    <cellStyle name="ÅëÈ­ [0]_±âÅ¸" xfId="133"/>
    <cellStyle name="ÅëÈ­_±âÅ¸" xfId="134"/>
    <cellStyle name="ÄÞ¸¶ [0]_±âÅ¸" xfId="135"/>
    <cellStyle name="ÄÞ¸¶_±âÅ¸" xfId="136"/>
    <cellStyle name="br" xfId="137"/>
    <cellStyle name="Ç¥ÁØ_¿¬°£´©°è¿¹»ó" xfId="138"/>
    <cellStyle name="Comma  - Style1" xfId="139"/>
    <cellStyle name="Comma  - Style1 2" xfId="140"/>
    <cellStyle name="Comma  - Style1 3" xfId="141"/>
    <cellStyle name="Comma  - Style1 4" xfId="142"/>
    <cellStyle name="Comma  - Style2" xfId="143"/>
    <cellStyle name="Comma  - Style2 2" xfId="144"/>
    <cellStyle name="Comma  - Style2 3" xfId="145"/>
    <cellStyle name="Comma  - Style2 4" xfId="146"/>
    <cellStyle name="Comma  - Style3" xfId="147"/>
    <cellStyle name="Comma  - Style3 2" xfId="148"/>
    <cellStyle name="Comma  - Style3 3" xfId="149"/>
    <cellStyle name="Comma  - Style3 4" xfId="150"/>
    <cellStyle name="Comma  - Style4" xfId="151"/>
    <cellStyle name="Comma  - Style4 2" xfId="152"/>
    <cellStyle name="Comma  - Style4 3" xfId="153"/>
    <cellStyle name="Comma  - Style4 4" xfId="154"/>
    <cellStyle name="Comma  - Style5" xfId="155"/>
    <cellStyle name="Comma  - Style5 2" xfId="156"/>
    <cellStyle name="Comma  - Style5 3" xfId="157"/>
    <cellStyle name="Comma  - Style5 4" xfId="158"/>
    <cellStyle name="Comma  - Style6" xfId="159"/>
    <cellStyle name="Comma  - Style6 2" xfId="160"/>
    <cellStyle name="Comma  - Style6 3" xfId="161"/>
    <cellStyle name="Comma  - Style6 4" xfId="162"/>
    <cellStyle name="Comma  - Style7" xfId="163"/>
    <cellStyle name="Comma  - Style7 2" xfId="164"/>
    <cellStyle name="Comma  - Style7 3" xfId="165"/>
    <cellStyle name="Comma  - Style7 4" xfId="166"/>
    <cellStyle name="Comma  - Style8" xfId="167"/>
    <cellStyle name="Comma  - Style8 2" xfId="168"/>
    <cellStyle name="Comma  - Style8 3" xfId="169"/>
    <cellStyle name="Comma  - Style8 4" xfId="170"/>
    <cellStyle name="Comma 2" xfId="2"/>
    <cellStyle name="Comma 2 10" xfId="112"/>
    <cellStyle name="Comma 2 2" xfId="13"/>
    <cellStyle name="Comma 2 3" xfId="81"/>
    <cellStyle name="Comma 2 3 2" xfId="171"/>
    <cellStyle name="Comma 2 3 2 2" xfId="172"/>
    <cellStyle name="Comma 2 3 2 3" xfId="455"/>
    <cellStyle name="Comma 2 3 3" xfId="414"/>
    <cellStyle name="Comma 2 3 4" xfId="454"/>
    <cellStyle name="Comma 2 4" xfId="173"/>
    <cellStyle name="Comma 2 5" xfId="174"/>
    <cellStyle name="Comma 2 6" xfId="175"/>
    <cellStyle name="Comma 2 7" xfId="176"/>
    <cellStyle name="Comma 2 8" xfId="177"/>
    <cellStyle name="Comma 2 9" xfId="413"/>
    <cellStyle name="Comma 2_1. Summary_cost_1" xfId="178"/>
    <cellStyle name="Comma 3" xfId="14"/>
    <cellStyle name="Comma 3 2" xfId="82"/>
    <cellStyle name="Comma 3 3" xfId="109"/>
    <cellStyle name="Comma 4" xfId="179"/>
    <cellStyle name="Comma 4 2" xfId="180"/>
    <cellStyle name="Comma 4 3" xfId="181"/>
    <cellStyle name="Comma 4 4" xfId="182"/>
    <cellStyle name="Currency 2" xfId="15"/>
    <cellStyle name="Currency 2 2" xfId="16"/>
    <cellStyle name="Currency 3" xfId="17"/>
    <cellStyle name="Currency 4" xfId="18"/>
    <cellStyle name="Custom - Style8" xfId="183"/>
    <cellStyle name="Data   - Style2" xfId="184"/>
    <cellStyle name="Data   - Style2 2" xfId="456"/>
    <cellStyle name="Euro" xfId="185"/>
    <cellStyle name="Euro 2" xfId="186"/>
    <cellStyle name="Euro 3" xfId="187"/>
    <cellStyle name="Euro 4" xfId="188"/>
    <cellStyle name="Excel Built-in Normal" xfId="189"/>
    <cellStyle name="Excel Built-in Normal 2" xfId="190"/>
    <cellStyle name="Excel Built-in Normal 3" xfId="191"/>
    <cellStyle name="Excel Built-in Normal 4" xfId="192"/>
    <cellStyle name="Excel Built-in Normal 5" xfId="193"/>
    <cellStyle name="Formula" xfId="194"/>
    <cellStyle name="Formula 2" xfId="195"/>
    <cellStyle name="Formula 3" xfId="196"/>
    <cellStyle name="Formula 4" xfId="197"/>
    <cellStyle name="GOKUL" xfId="198"/>
    <cellStyle name="Grey" xfId="19"/>
    <cellStyle name="Header1" xfId="199"/>
    <cellStyle name="Header2" xfId="200"/>
    <cellStyle name="Hyperlink 2" xfId="20"/>
    <cellStyle name="Hyperlink 2 2" xfId="83"/>
    <cellStyle name="Hyperlink 2 2 2" xfId="201"/>
    <cellStyle name="Hyperlink 2 2 3" xfId="457"/>
    <cellStyle name="Hyperlink 2 3" xfId="415"/>
    <cellStyle name="Hyperlink 2 4" xfId="276"/>
    <cellStyle name="Hyperlink 3" xfId="202"/>
    <cellStyle name="Hypertextový odkaz" xfId="203"/>
    <cellStyle name="Hypertextový odkaz 2" xfId="204"/>
    <cellStyle name="Hypertextový odkaz 3" xfId="205"/>
    <cellStyle name="Hypertextový odkaz 4" xfId="206"/>
    <cellStyle name="Input [yellow]" xfId="21"/>
    <cellStyle name="jugal" xfId="208"/>
    <cellStyle name="Labels - Style3" xfId="209"/>
    <cellStyle name="Labels - Style3 2" xfId="458"/>
    <cellStyle name="lm" xfId="210"/>
    <cellStyle name="Milliers [0]_laroux" xfId="211"/>
    <cellStyle name="Milliers_laroux" xfId="212"/>
    <cellStyle name="Monétaire [0]_laroux" xfId="213"/>
    <cellStyle name="Monétaire_laroux" xfId="214"/>
    <cellStyle name="no dec" xfId="215"/>
    <cellStyle name="no dec 2" xfId="216"/>
    <cellStyle name="no dec 3" xfId="217"/>
    <cellStyle name="no dec 4" xfId="218"/>
    <cellStyle name="Normal" xfId="0" builtinId="0"/>
    <cellStyle name="Normal - Style1" xfId="22"/>
    <cellStyle name="Normal - Style1 2" xfId="219"/>
    <cellStyle name="Normal - Style1 3" xfId="220"/>
    <cellStyle name="Normal - Style1 4" xfId="221"/>
    <cellStyle name="Normal - Style1 5" xfId="222"/>
    <cellStyle name="Normal - Style1 6" xfId="223"/>
    <cellStyle name="Normal 10" xfId="9"/>
    <cellStyle name="Normal 10 2" xfId="23"/>
    <cellStyle name="Normal 10 2 2" xfId="114"/>
    <cellStyle name="Normal 10 2 3" xfId="225"/>
    <cellStyle name="Normal 10 2 3 2 3" xfId="406"/>
    <cellStyle name="Normal 10 3" xfId="84"/>
    <cellStyle name="Normal 10 3 2" xfId="224"/>
    <cellStyle name="Normal 10 3 2 2" xfId="321"/>
    <cellStyle name="Normal 10 3 2 3" xfId="497"/>
    <cellStyle name="Normal 10 3 3" xfId="444"/>
    <cellStyle name="Normal 10 3 4" xfId="459"/>
    <cellStyle name="Normal 10 4" xfId="322"/>
    <cellStyle name="Normal 10 5" xfId="323"/>
    <cellStyle name="Normal 10 6" xfId="416"/>
    <cellStyle name="Normal 10 7" xfId="104"/>
    <cellStyle name="Normal 11" xfId="24"/>
    <cellStyle name="Normal 11 2" xfId="69"/>
    <cellStyle name="Normal 11 2 2" xfId="226"/>
    <cellStyle name="Normal 11 2 2 2" xfId="227"/>
    <cellStyle name="Normal 11 2 2 3" xfId="461"/>
    <cellStyle name="Normal 11 2 3" xfId="418"/>
    <cellStyle name="Normal 11 2 4" xfId="460"/>
    <cellStyle name="Normal 11 3" xfId="85"/>
    <cellStyle name="Normal 11 3 2" xfId="417"/>
    <cellStyle name="Normal 11 3 3" xfId="501"/>
    <cellStyle name="Normal 11 4" xfId="103"/>
    <cellStyle name="Normal 12" xfId="25"/>
    <cellStyle name="Normal 12 2" xfId="70"/>
    <cellStyle name="Normal 12 2 2" xfId="228"/>
    <cellStyle name="Normal 12 2 3" xfId="462"/>
    <cellStyle name="Normal 13" xfId="26"/>
    <cellStyle name="Normal 13 2" xfId="86"/>
    <cellStyle name="Normal 13 2 2" xfId="229"/>
    <cellStyle name="Normal 13 3" xfId="230"/>
    <cellStyle name="Normal 13 4" xfId="102"/>
    <cellStyle name="Normal 14" xfId="71"/>
    <cellStyle name="Normal 14 2" xfId="231"/>
    <cellStyle name="Normal 14 2 2" xfId="232"/>
    <cellStyle name="Normal 14 2 3" xfId="464"/>
    <cellStyle name="Normal 14 3" xfId="463"/>
    <cellStyle name="Normal 15" xfId="72"/>
    <cellStyle name="Normal 15 2" xfId="233"/>
    <cellStyle name="Normal 15 3" xfId="234"/>
    <cellStyle name="Normal 15 4" xfId="465"/>
    <cellStyle name="Normal 16" xfId="73"/>
    <cellStyle name="Normal 16 2" xfId="235"/>
    <cellStyle name="Normal 16 3" xfId="466"/>
    <cellStyle name="Normal 17 2" xfId="236"/>
    <cellStyle name="Normal 17 3" xfId="467"/>
    <cellStyle name="Normal 18" xfId="74"/>
    <cellStyle name="Normal 18 2" xfId="237"/>
    <cellStyle name="Normal 18 3" xfId="238"/>
    <cellStyle name="Normal 18 4" xfId="468"/>
    <cellStyle name="Normal 19" xfId="239"/>
    <cellStyle name="Normal 2" xfId="1"/>
    <cellStyle name="Normal 2 10" xfId="87"/>
    <cellStyle name="Normal 2 10 2" xfId="240"/>
    <cellStyle name="Normal 2 10 2 2" xfId="241"/>
    <cellStyle name="Normal 2 10 2 2 2" xfId="242"/>
    <cellStyle name="Normal 2 10 2 2 2 2" xfId="243"/>
    <cellStyle name="Normal 2 10 2 2 2 2 2" xfId="404"/>
    <cellStyle name="Normal 2 10 2 2 2 3" xfId="472"/>
    <cellStyle name="Normal 2 10 2 2 3" xfId="422"/>
    <cellStyle name="Normal 2 10 2 2 4" xfId="471"/>
    <cellStyle name="Normal 2 10 2 3" xfId="421"/>
    <cellStyle name="Normal 2 10 2 4" xfId="470"/>
    <cellStyle name="Normal 2 10 3" xfId="420"/>
    <cellStyle name="Normal 2 10 4" xfId="469"/>
    <cellStyle name="Normal 2 11" xfId="244"/>
    <cellStyle name="Normal 2 12" xfId="245"/>
    <cellStyle name="Normal 2 13" xfId="246"/>
    <cellStyle name="Normal 2 14" xfId="324"/>
    <cellStyle name="Normal 2 15" xfId="325"/>
    <cellStyle name="Normal 2 16" xfId="326"/>
    <cellStyle name="Normal 2 17" xfId="376"/>
    <cellStyle name="Normal 2 18" xfId="377"/>
    <cellStyle name="Normal 2 19" xfId="419"/>
    <cellStyle name="Normal 2 2" xfId="10"/>
    <cellStyle name="Normal 2 2 10" xfId="387"/>
    <cellStyle name="Normal 2 2 11" xfId="388"/>
    <cellStyle name="Normal 2 2 12" xfId="423"/>
    <cellStyle name="Normal 2 2 13" xfId="99"/>
    <cellStyle name="Normal 2 2 2" xfId="6"/>
    <cellStyle name="Normal 2 2 2 2" xfId="75"/>
    <cellStyle name="Normal 2 2 3" xfId="27"/>
    <cellStyle name="Normal 2 2 4" xfId="28"/>
    <cellStyle name="Normal 2 2 5" xfId="88"/>
    <cellStyle name="Normal 2 2 5 2" xfId="247"/>
    <cellStyle name="Normal 2 2 5 2 2" xfId="248"/>
    <cellStyle name="Normal 2 2 5 2 3" xfId="474"/>
    <cellStyle name="Normal 2 2 5 3" xfId="424"/>
    <cellStyle name="Normal 2 2 5 4" xfId="473"/>
    <cellStyle name="Normal 2 2 6" xfId="249"/>
    <cellStyle name="Normal 2 2 7" xfId="327"/>
    <cellStyle name="Normal 2 2 8" xfId="328"/>
    <cellStyle name="Normal 2 2 9" xfId="329"/>
    <cellStyle name="Normal 2 20" xfId="101"/>
    <cellStyle name="Normal 2 21 2" xfId="405"/>
    <cellStyle name="Normal 2 3" xfId="8"/>
    <cellStyle name="Normal 2 3 10" xfId="386"/>
    <cellStyle name="Normal 2 3 11" xfId="425"/>
    <cellStyle name="Normal 2 3 12" xfId="98"/>
    <cellStyle name="Normal 2 3 2" xfId="7"/>
    <cellStyle name="Normal 2 3 2 2" xfId="11"/>
    <cellStyle name="Normal 2 3 3" xfId="89"/>
    <cellStyle name="Normal 2 3 3 2" xfId="250"/>
    <cellStyle name="Normal 2 3 3 2 2" xfId="251"/>
    <cellStyle name="Normal 2 3 3 2 3" xfId="476"/>
    <cellStyle name="Normal 2 3 3 3" xfId="426"/>
    <cellStyle name="Normal 2 3 3 4" xfId="475"/>
    <cellStyle name="Normal 2 3 4" xfId="252"/>
    <cellStyle name="Normal 2 3 5" xfId="253"/>
    <cellStyle name="Normal 2 3 6" xfId="330"/>
    <cellStyle name="Normal 2 3 7" xfId="331"/>
    <cellStyle name="Normal 2 3 8" xfId="332"/>
    <cellStyle name="Normal 2 3 9" xfId="389"/>
    <cellStyle name="Normal 2 4" xfId="29"/>
    <cellStyle name="Normal 2 4 2" xfId="254"/>
    <cellStyle name="Normal 2 4 3" xfId="255"/>
    <cellStyle name="Normal 2 4 4" xfId="333"/>
    <cellStyle name="Normal 2 4 5" xfId="334"/>
    <cellStyle name="Normal 2 4 6" xfId="335"/>
    <cellStyle name="Normal 2 4 7" xfId="390"/>
    <cellStyle name="Normal 2 4 8" xfId="385"/>
    <cellStyle name="Normal 2 5" xfId="30"/>
    <cellStyle name="Normal 2 5 2" xfId="92"/>
    <cellStyle name="Normal 2 5 2 2" xfId="256"/>
    <cellStyle name="Normal 2 5 2 3" xfId="477"/>
    <cellStyle name="Normal 2 5 3" xfId="427"/>
    <cellStyle name="Normal 2 5 4" xfId="97"/>
    <cellStyle name="Normal 2 6" xfId="31"/>
    <cellStyle name="Normal 2 6 2" xfId="93"/>
    <cellStyle name="Normal 2 6 2 2" xfId="257"/>
    <cellStyle name="Normal 2 6 2 3" xfId="478"/>
    <cellStyle name="Normal 2 6 3" xfId="428"/>
    <cellStyle name="Normal 2 6 4" xfId="337"/>
    <cellStyle name="Normal 2 7" xfId="32"/>
    <cellStyle name="Normal 2 8" xfId="33"/>
    <cellStyle name="Normal 2 8 2" xfId="258"/>
    <cellStyle name="Normal 2 8 3" xfId="259"/>
    <cellStyle name="Normal 2 9" xfId="34"/>
    <cellStyle name="Normal 2 9 2" xfId="94"/>
    <cellStyle name="Normal 2 9 2 2" xfId="260"/>
    <cellStyle name="Normal 2 9 2 2 2" xfId="261"/>
    <cellStyle name="Normal 2 9 2 2 3" xfId="480"/>
    <cellStyle name="Normal 2 9 2 3" xfId="430"/>
    <cellStyle name="Normal 2 9 2 4" xfId="479"/>
    <cellStyle name="Normal 2 9 3" xfId="429"/>
    <cellStyle name="Normal 2 9 4" xfId="91"/>
    <cellStyle name="Normal 20" xfId="262"/>
    <cellStyle name="Normal 21" xfId="263"/>
    <cellStyle name="Normal 3" xfId="4"/>
    <cellStyle name="Normal 3 10" xfId="68"/>
    <cellStyle name="Normal 3 10 2" xfId="264"/>
    <cellStyle name="Normal 3 10 2 2" xfId="336"/>
    <cellStyle name="Normal 3 10 2 3" xfId="498"/>
    <cellStyle name="Normal 3 10 3" xfId="445"/>
    <cellStyle name="Normal 3 10 4" xfId="481"/>
    <cellStyle name="Normal 3 11" xfId="95"/>
    <cellStyle name="Normal 3 12" xfId="338"/>
    <cellStyle name="Normal 3 13" xfId="378"/>
    <cellStyle name="Normal 3 14" xfId="401"/>
    <cellStyle name="Normal 3 15" xfId="431"/>
    <cellStyle name="Normal 3 16" xfId="113"/>
    <cellStyle name="Normal 3 2" xfId="3"/>
    <cellStyle name="Normal 3 2 10" xfId="90"/>
    <cellStyle name="Normal 3 2 2" xfId="35"/>
    <cellStyle name="Normal 3 2 3" xfId="96"/>
    <cellStyle name="Normal 3 2 3 2" xfId="265"/>
    <cellStyle name="Normal 3 2 3 2 2" xfId="266"/>
    <cellStyle name="Normal 3 2 3 2 3" xfId="483"/>
    <cellStyle name="Normal 3 2 3 3" xfId="433"/>
    <cellStyle name="Normal 3 2 3 4" xfId="482"/>
    <cellStyle name="Normal 3 2 4" xfId="339"/>
    <cellStyle name="Normal 3 2 5" xfId="340"/>
    <cellStyle name="Normal 3 2 6" xfId="341"/>
    <cellStyle name="Normal 3 2 7" xfId="391"/>
    <cellStyle name="Normal 3 2 8" xfId="384"/>
    <cellStyle name="Normal 3 2 9" xfId="432"/>
    <cellStyle name="Normal 3 3" xfId="36"/>
    <cellStyle name="Normal 3 3 2" xfId="37"/>
    <cellStyle name="Normal 3 3 2 2" xfId="79"/>
    <cellStyle name="Normal 3 3 2 2 2" xfId="267"/>
    <cellStyle name="Normal 3 3 2 2 3" xfId="484"/>
    <cellStyle name="Normal 3 3 2 3" xfId="434"/>
    <cellStyle name="Normal 3 3 2 4" xfId="80"/>
    <cellStyle name="Normal 3 4" xfId="38"/>
    <cellStyle name="Normal 3 5" xfId="39"/>
    <cellStyle name="Normal 3 6" xfId="40"/>
    <cellStyle name="Normal 3 7" xfId="41"/>
    <cellStyle name="Normal 3 8" xfId="42"/>
    <cellStyle name="Normal 3 9" xfId="43"/>
    <cellStyle name="Normal 4" xfId="44"/>
    <cellStyle name="Normal 4 10" xfId="342"/>
    <cellStyle name="Normal 4 11" xfId="392"/>
    <cellStyle name="Normal 4 12" xfId="383"/>
    <cellStyle name="Normal 4 13" xfId="435"/>
    <cellStyle name="Normal 4 14" xfId="207"/>
    <cellStyle name="Normal 4 2" xfId="45"/>
    <cellStyle name="Normal 4 2 10" xfId="382"/>
    <cellStyle name="Normal 4 2 2" xfId="269"/>
    <cellStyle name="Normal 4 2 3" xfId="270"/>
    <cellStyle name="Normal 4 2 4" xfId="271"/>
    <cellStyle name="Normal 4 2 5" xfId="272"/>
    <cellStyle name="Normal 4 2 6" xfId="343"/>
    <cellStyle name="Normal 4 2 7" xfId="344"/>
    <cellStyle name="Normal 4 2 8" xfId="345"/>
    <cellStyle name="Normal 4 2 9" xfId="393"/>
    <cellStyle name="Normal 4 3" xfId="46"/>
    <cellStyle name="Normal 4 3 2" xfId="273"/>
    <cellStyle name="Normal 4 3 3" xfId="346"/>
    <cellStyle name="Normal 4 3 4" xfId="347"/>
    <cellStyle name="Normal 4 3 5" xfId="348"/>
    <cellStyle name="Normal 4 3 6" xfId="394"/>
    <cellStyle name="Normal 4 3 7" xfId="381"/>
    <cellStyle name="Normal 4 4" xfId="47"/>
    <cellStyle name="Normal 4 4 2" xfId="349"/>
    <cellStyle name="Normal 4 4 3" xfId="350"/>
    <cellStyle name="Normal 4 4 4" xfId="351"/>
    <cellStyle name="Normal 4 4 5" xfId="395"/>
    <cellStyle name="Normal 4 4 6" xfId="380"/>
    <cellStyle name="Normal 4 5" xfId="48"/>
    <cellStyle name="Normal 4 5 2" xfId="352"/>
    <cellStyle name="Normal 4 5 3" xfId="353"/>
    <cellStyle name="Normal 4 5 4" xfId="354"/>
    <cellStyle name="Normal 4 5 5" xfId="396"/>
    <cellStyle name="Normal 4 5 6" xfId="375"/>
    <cellStyle name="Normal 4 6" xfId="49"/>
    <cellStyle name="Normal 4 6 2" xfId="355"/>
    <cellStyle name="Normal 4 6 3" xfId="356"/>
    <cellStyle name="Normal 4 6 4" xfId="357"/>
    <cellStyle name="Normal 4 6 5" xfId="397"/>
    <cellStyle name="Normal 4 6 6" xfId="379"/>
    <cellStyle name="Normal 4 7" xfId="50"/>
    <cellStyle name="Normal 4 8" xfId="100"/>
    <cellStyle name="Normal 4 8 2" xfId="268"/>
    <cellStyle name="Normal 4 8 2 2" xfId="358"/>
    <cellStyle name="Normal 4 8 2 3" xfId="499"/>
    <cellStyle name="Normal 4 8 3" xfId="446"/>
    <cellStyle name="Normal 4 8 4" xfId="485"/>
    <cellStyle name="Normal 4 9" xfId="359"/>
    <cellStyle name="Normal 4_02-01 BOQ-STN FINAL" xfId="274"/>
    <cellStyle name="Normal 5" xfId="5"/>
    <cellStyle name="Normal 5 2" xfId="51"/>
    <cellStyle name="Normal 5 2 2" xfId="106"/>
    <cellStyle name="Normal 5 2 3" xfId="449"/>
    <cellStyle name="Normal 5 3" xfId="52"/>
    <cellStyle name="Normal 5 4" xfId="105"/>
    <cellStyle name="Normal 5 4 2" xfId="275"/>
    <cellStyle name="Normal 5 4 3" xfId="486"/>
    <cellStyle name="Normal 5 5" xfId="277"/>
    <cellStyle name="Normal 5 6" xfId="278"/>
    <cellStyle name="Normal 5 7" xfId="279"/>
    <cellStyle name="Normal 5 8" xfId="436"/>
    <cellStyle name="Normal 5 9" xfId="448"/>
    <cellStyle name="Normal 5_4th 11-12" xfId="53"/>
    <cellStyle name="Normal 51" xfId="280"/>
    <cellStyle name="Normal 6" xfId="54"/>
    <cellStyle name="Normal 6 2" xfId="55"/>
    <cellStyle name="Normal 6 2 2" xfId="76"/>
    <cellStyle name="Normal 6 3" xfId="77"/>
    <cellStyle name="Normal 6 3 2" xfId="281"/>
    <cellStyle name="Normal 6 3 2 2" xfId="282"/>
    <cellStyle name="Normal 6 3 2 3" xfId="488"/>
    <cellStyle name="Normal 6 3 3" xfId="438"/>
    <cellStyle name="Normal 6 3 4" xfId="487"/>
    <cellStyle name="Normal 6 4" xfId="107"/>
    <cellStyle name="Normal 6 4 2" xfId="437"/>
    <cellStyle name="Normal 6 4 3" xfId="502"/>
    <cellStyle name="Normal 6 5" xfId="450"/>
    <cellStyle name="Normal 7" xfId="12"/>
    <cellStyle name="Normal 7 2" xfId="56"/>
    <cellStyle name="Normal 7 2 2" xfId="284"/>
    <cellStyle name="Normal 7 2 3" xfId="285"/>
    <cellStyle name="Normal 7 2 4" xfId="360"/>
    <cellStyle name="Normal 7 2 5" xfId="361"/>
    <cellStyle name="Normal 7 2 6" xfId="362"/>
    <cellStyle name="Normal 7 2 7" xfId="398"/>
    <cellStyle name="Normal 7 2 8" xfId="407"/>
    <cellStyle name="Normal 7 3" xfId="108"/>
    <cellStyle name="Normal 7 3 2" xfId="283"/>
    <cellStyle name="Normal 7 3 2 2" xfId="286"/>
    <cellStyle name="Normal 7 3 2 2 2" xfId="363"/>
    <cellStyle name="Normal 7 3 2 2 3" xfId="500"/>
    <cellStyle name="Normal 7 3 2 3" xfId="447"/>
    <cellStyle name="Normal 7 3 2 4" xfId="490"/>
    <cellStyle name="Normal 7 3 3" xfId="364"/>
    <cellStyle name="Normal 7 3 4" xfId="365"/>
    <cellStyle name="Normal 7 3 5" xfId="399"/>
    <cellStyle name="Normal 7 3 6" xfId="408"/>
    <cellStyle name="Normal 7 3 7" xfId="440"/>
    <cellStyle name="Normal 7 3 8" xfId="489"/>
    <cellStyle name="Normal 7 4" xfId="439"/>
    <cellStyle name="Normal 7 5" xfId="451"/>
    <cellStyle name="Normal 8" xfId="57"/>
    <cellStyle name="Normal 8 2" xfId="58"/>
    <cellStyle name="Normal 8 2 2" xfId="287"/>
    <cellStyle name="Normal 8 2 3" xfId="288"/>
    <cellStyle name="Normal 8 3" xfId="289"/>
    <cellStyle name="Normal 8 4" xfId="290"/>
    <cellStyle name="Normal 8 5" xfId="366"/>
    <cellStyle name="Normal 8 6" xfId="367"/>
    <cellStyle name="Normal 8 7" xfId="368"/>
    <cellStyle name="Normal 8 8" xfId="400"/>
    <cellStyle name="Normal 8 9" xfId="409"/>
    <cellStyle name="Normal 9" xfId="59"/>
    <cellStyle name="Normal 9 2" xfId="78"/>
    <cellStyle name="Normal 9 2 2" xfId="291"/>
    <cellStyle name="Normal 9 2 3" xfId="491"/>
    <cellStyle name="Normal 9 3" xfId="67"/>
    <cellStyle name="Normal 9 4" xfId="110"/>
    <cellStyle name="Normal 9 4 2" xfId="292"/>
    <cellStyle name="Normal 9 4 3" xfId="492"/>
    <cellStyle name="Normal 9 5" xfId="441"/>
    <cellStyle name="Normal 9 6" xfId="452"/>
    <cellStyle name="Percent [2]" xfId="60"/>
    <cellStyle name="Percent [2] 2" xfId="293"/>
    <cellStyle name="Percent [2] 3" xfId="294"/>
    <cellStyle name="Percent [2] 4" xfId="295"/>
    <cellStyle name="Percent 2" xfId="61"/>
    <cellStyle name="Percent 2 2" xfId="296"/>
    <cellStyle name="Percent 2 3" xfId="297"/>
    <cellStyle name="Percent 3" xfId="62"/>
    <cellStyle name="Percent 3 2" xfId="63"/>
    <cellStyle name="Percent 3 2 2" xfId="369"/>
    <cellStyle name="Percent 3 2 3" xfId="370"/>
    <cellStyle name="Percent 3 2 4" xfId="371"/>
    <cellStyle name="Percent 3 2 5" xfId="402"/>
    <cellStyle name="Percent 3 2 6" xfId="410"/>
    <cellStyle name="Percent 3 2 7" xfId="412"/>
    <cellStyle name="Percent 4" xfId="64"/>
    <cellStyle name="Popis" xfId="298"/>
    <cellStyle name="Reset  - Style7" xfId="299"/>
    <cellStyle name="Sledovaný hypertextový odkaz" xfId="300"/>
    <cellStyle name="Sledovaný hypertextový odkaz 2" xfId="301"/>
    <cellStyle name="Sledovaný hypertextový odkaz 3" xfId="302"/>
    <cellStyle name="Sledovaný hypertextový odkaz 4" xfId="303"/>
    <cellStyle name="Standard_aktuell" xfId="304"/>
    <cellStyle name="STYL1 - Style1" xfId="305"/>
    <cellStyle name="Style 1" xfId="65"/>
    <cellStyle name="Style 1 10" xfId="442"/>
    <cellStyle name="Style 1 11" xfId="453"/>
    <cellStyle name="Style 1 2" xfId="111"/>
    <cellStyle name="Style 1 2 2" xfId="306"/>
    <cellStyle name="Style 1 2 2 2" xfId="307"/>
    <cellStyle name="Style 1 2 2 3" xfId="494"/>
    <cellStyle name="Style 1 2 3" xfId="443"/>
    <cellStyle name="Style 1 2 4" xfId="493"/>
    <cellStyle name="Style 1 3" xfId="308"/>
    <cellStyle name="Style 1 4" xfId="309"/>
    <cellStyle name="Style 1 5" xfId="372"/>
    <cellStyle name="Style 1 6" xfId="373"/>
    <cellStyle name="Style 1 7" xfId="374"/>
    <cellStyle name="Style 1 8" xfId="403"/>
    <cellStyle name="Style 1 9" xfId="411"/>
    <cellStyle name="Table  - Style6" xfId="310"/>
    <cellStyle name="Table  - Style6 2" xfId="495"/>
    <cellStyle name="Times New Roman" xfId="66"/>
    <cellStyle name="Title  - Style1" xfId="311"/>
    <cellStyle name="TotCol - Style5" xfId="312"/>
    <cellStyle name="TotRow - Style4" xfId="313"/>
    <cellStyle name="TotRow - Style4 2" xfId="496"/>
    <cellStyle name="சராசரி 2" xfId="314"/>
    <cellStyle name="一般_MAIN FAB (87.06.01)" xfId="315"/>
    <cellStyle name="桁区切り [0.00]_laroux" xfId="316"/>
    <cellStyle name="桁区切り_laroux" xfId="317"/>
    <cellStyle name="標準_94物件" xfId="318"/>
    <cellStyle name="通貨 [0.00]_laroux" xfId="319"/>
    <cellStyle name="通貨_laroux" xfId="32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F42"/>
  <sheetViews>
    <sheetView workbookViewId="0">
      <selection activeCell="A30" sqref="A30:XFD31"/>
    </sheetView>
  </sheetViews>
  <sheetFormatPr defaultColWidth="9" defaultRowHeight="15"/>
  <cols>
    <col min="3" max="3" width="48.7109375" customWidth="1"/>
    <col min="4" max="4" width="7" customWidth="1"/>
    <col min="5" max="5" width="8.42578125" customWidth="1"/>
    <col min="6" max="6" width="8" customWidth="1"/>
  </cols>
  <sheetData>
    <row r="2" spans="1:6">
      <c r="B2" t="s">
        <v>0</v>
      </c>
    </row>
    <row r="4" spans="1:6">
      <c r="C4" t="s">
        <v>1</v>
      </c>
    </row>
    <row r="6" spans="1:6">
      <c r="C6" s="1" t="s">
        <v>2</v>
      </c>
      <c r="D6">
        <v>1037</v>
      </c>
      <c r="E6" t="s">
        <v>3</v>
      </c>
      <c r="F6">
        <v>1037</v>
      </c>
    </row>
    <row r="7" spans="1:6" ht="30">
      <c r="C7" s="1" t="s">
        <v>4</v>
      </c>
      <c r="D7">
        <v>238.4</v>
      </c>
      <c r="E7" t="s">
        <v>3</v>
      </c>
      <c r="F7">
        <v>238.4</v>
      </c>
    </row>
    <row r="8" spans="1:6" ht="45">
      <c r="C8" s="1" t="s">
        <v>5</v>
      </c>
      <c r="F8">
        <v>22.4</v>
      </c>
    </row>
    <row r="9" spans="1:6">
      <c r="C9" s="1" t="s">
        <v>6</v>
      </c>
      <c r="F9">
        <v>13.2</v>
      </c>
    </row>
    <row r="10" spans="1:6">
      <c r="C10" s="1" t="s">
        <v>7</v>
      </c>
      <c r="F10">
        <v>353</v>
      </c>
    </row>
    <row r="11" spans="1:6">
      <c r="C11" s="1" t="s">
        <v>8</v>
      </c>
      <c r="F11">
        <v>1664</v>
      </c>
    </row>
    <row r="12" spans="1:6">
      <c r="C12" s="1"/>
    </row>
    <row r="13" spans="1:6">
      <c r="C13" t="s">
        <v>9</v>
      </c>
    </row>
    <row r="14" spans="1:6">
      <c r="A14" s="67" t="s">
        <v>10</v>
      </c>
      <c r="B14" s="67"/>
      <c r="C14" s="67"/>
      <c r="D14" s="67"/>
      <c r="E14" s="67"/>
      <c r="F14" s="67"/>
    </row>
    <row r="15" spans="1:6">
      <c r="A15" s="67"/>
      <c r="B15" s="67"/>
      <c r="C15" s="67"/>
      <c r="D15" s="67"/>
      <c r="E15" s="67"/>
      <c r="F15" s="67"/>
    </row>
    <row r="16" spans="1:6" ht="63" customHeight="1">
      <c r="A16" s="67"/>
      <c r="B16" s="67"/>
      <c r="C16" s="67"/>
      <c r="D16" s="67"/>
      <c r="E16" s="67"/>
      <c r="F16" s="67"/>
    </row>
    <row r="17" spans="1:6" ht="30">
      <c r="A17">
        <v>180</v>
      </c>
      <c r="B17" t="s">
        <v>11</v>
      </c>
      <c r="C17" s="1" t="s">
        <v>12</v>
      </c>
      <c r="D17">
        <v>13.4</v>
      </c>
      <c r="E17" t="s">
        <v>11</v>
      </c>
      <c r="F17">
        <v>2412</v>
      </c>
    </row>
    <row r="18" spans="1:6" ht="30">
      <c r="A18">
        <v>90</v>
      </c>
      <c r="B18" t="s">
        <v>11</v>
      </c>
      <c r="C18" s="1" t="s">
        <v>13</v>
      </c>
      <c r="D18">
        <v>17.100000000000001</v>
      </c>
      <c r="E18" t="s">
        <v>11</v>
      </c>
      <c r="F18">
        <v>1539</v>
      </c>
    </row>
    <row r="19" spans="1:6">
      <c r="A19">
        <v>1</v>
      </c>
      <c r="B19" t="s">
        <v>14</v>
      </c>
      <c r="C19" s="1" t="s">
        <v>15</v>
      </c>
      <c r="D19">
        <v>38.4</v>
      </c>
      <c r="E19" t="s">
        <v>14</v>
      </c>
      <c r="F19">
        <v>38.4</v>
      </c>
    </row>
    <row r="20" spans="1:6">
      <c r="A20">
        <v>300</v>
      </c>
      <c r="B20" t="s">
        <v>16</v>
      </c>
      <c r="C20" s="1" t="s">
        <v>17</v>
      </c>
      <c r="D20">
        <v>285</v>
      </c>
      <c r="E20" t="s">
        <v>18</v>
      </c>
      <c r="F20">
        <v>85.5</v>
      </c>
    </row>
    <row r="21" spans="1:6">
      <c r="A21">
        <v>2</v>
      </c>
      <c r="B21" t="s">
        <v>19</v>
      </c>
      <c r="C21" s="1" t="s">
        <v>20</v>
      </c>
      <c r="D21">
        <v>67.599999999999994</v>
      </c>
      <c r="E21" t="s">
        <v>14</v>
      </c>
      <c r="F21">
        <v>135.19999999999999</v>
      </c>
    </row>
    <row r="22" spans="1:6">
      <c r="A22">
        <v>0.33</v>
      </c>
      <c r="B22" t="s">
        <v>21</v>
      </c>
      <c r="C22" s="1" t="s">
        <v>22</v>
      </c>
      <c r="D22">
        <v>287.5</v>
      </c>
      <c r="E22" t="s">
        <v>21</v>
      </c>
      <c r="F22">
        <v>94.88</v>
      </c>
    </row>
    <row r="23" spans="1:6" ht="30">
      <c r="A23">
        <v>90</v>
      </c>
      <c r="B23" t="s">
        <v>11</v>
      </c>
      <c r="C23" s="1" t="s">
        <v>23</v>
      </c>
      <c r="D23">
        <v>13.4</v>
      </c>
      <c r="E23" t="s">
        <v>24</v>
      </c>
      <c r="F23">
        <v>1206</v>
      </c>
    </row>
    <row r="24" spans="1:6">
      <c r="A24" t="s">
        <v>25</v>
      </c>
      <c r="C24" s="1" t="s">
        <v>26</v>
      </c>
      <c r="D24">
        <v>5054</v>
      </c>
      <c r="F24">
        <v>3369.33</v>
      </c>
    </row>
    <row r="25" spans="1:6">
      <c r="C25" s="1"/>
      <c r="F25">
        <v>8880.31</v>
      </c>
    </row>
    <row r="26" spans="1:6">
      <c r="C26" s="1" t="s">
        <v>27</v>
      </c>
      <c r="F26">
        <v>56.69</v>
      </c>
    </row>
    <row r="27" spans="1:6">
      <c r="C27" s="1" t="s">
        <v>28</v>
      </c>
      <c r="F27">
        <v>8937</v>
      </c>
    </row>
    <row r="28" spans="1:6">
      <c r="C28" s="1" t="s">
        <v>29</v>
      </c>
      <c r="F28">
        <v>99.3</v>
      </c>
    </row>
    <row r="29" spans="1:6">
      <c r="C29" s="1"/>
    </row>
    <row r="30" spans="1:6">
      <c r="A30" t="s">
        <v>30</v>
      </c>
      <c r="B30" t="s">
        <v>31</v>
      </c>
      <c r="C30" t="s">
        <v>32</v>
      </c>
    </row>
    <row r="31" spans="1:6">
      <c r="C31" t="s">
        <v>33</v>
      </c>
    </row>
    <row r="32" spans="1:6">
      <c r="C32" t="s">
        <v>34</v>
      </c>
      <c r="D32" t="s">
        <v>34</v>
      </c>
    </row>
    <row r="33" spans="1:6">
      <c r="A33">
        <v>0.53339999999999999</v>
      </c>
      <c r="B33" t="s">
        <v>35</v>
      </c>
      <c r="C33" t="s">
        <v>36</v>
      </c>
      <c r="D33">
        <v>208.8</v>
      </c>
      <c r="E33" t="s">
        <v>35</v>
      </c>
      <c r="F33">
        <v>111.37</v>
      </c>
    </row>
    <row r="34" spans="1:6">
      <c r="A34">
        <v>4.24</v>
      </c>
      <c r="B34" t="s">
        <v>11</v>
      </c>
      <c r="C34" t="s">
        <v>37</v>
      </c>
      <c r="D34">
        <v>35.61</v>
      </c>
      <c r="E34" t="s">
        <v>11</v>
      </c>
      <c r="F34">
        <v>150.99</v>
      </c>
    </row>
    <row r="35" spans="1:6">
      <c r="A35">
        <v>16</v>
      </c>
      <c r="B35" t="s">
        <v>38</v>
      </c>
      <c r="C35" t="s">
        <v>39</v>
      </c>
      <c r="D35">
        <v>1</v>
      </c>
      <c r="E35" t="s">
        <v>40</v>
      </c>
      <c r="F35">
        <v>16</v>
      </c>
    </row>
    <row r="36" spans="1:6">
      <c r="A36">
        <v>0.53339999999999999</v>
      </c>
      <c r="B36" t="s">
        <v>35</v>
      </c>
      <c r="C36" t="s">
        <v>41</v>
      </c>
      <c r="D36">
        <v>155.07</v>
      </c>
      <c r="E36" t="s">
        <v>35</v>
      </c>
      <c r="F36">
        <v>82.71</v>
      </c>
    </row>
    <row r="37" spans="1:6">
      <c r="B37" t="s">
        <v>42</v>
      </c>
      <c r="C37" t="s">
        <v>27</v>
      </c>
      <c r="E37" t="s">
        <v>42</v>
      </c>
    </row>
    <row r="38" spans="1:6">
      <c r="C38" t="s">
        <v>43</v>
      </c>
    </row>
    <row r="39" spans="1:6">
      <c r="F39" t="s">
        <v>34</v>
      </c>
    </row>
    <row r="40" spans="1:6">
      <c r="C40" t="s">
        <v>44</v>
      </c>
      <c r="F40">
        <v>361.07</v>
      </c>
    </row>
    <row r="41" spans="1:6">
      <c r="F41" t="s">
        <v>34</v>
      </c>
    </row>
    <row r="42" spans="1:6">
      <c r="C42" t="s">
        <v>45</v>
      </c>
      <c r="F42">
        <v>677</v>
      </c>
    </row>
  </sheetData>
  <mergeCells count="1">
    <mergeCell ref="A14:F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P106"/>
  <sheetViews>
    <sheetView topLeftCell="A91" workbookViewId="0">
      <selection activeCell="D27" sqref="D27"/>
    </sheetView>
  </sheetViews>
  <sheetFormatPr defaultColWidth="9" defaultRowHeight="15"/>
  <cols>
    <col min="1" max="1" width="7.140625" customWidth="1"/>
    <col min="2" max="2" width="44.85546875" customWidth="1"/>
    <col min="3" max="3" width="3.140625" customWidth="1"/>
    <col min="4" max="4" width="3.28515625" bestFit="1" customWidth="1"/>
    <col min="5" max="5" width="6.140625" customWidth="1"/>
    <col min="6" max="6" width="8.28515625" customWidth="1"/>
    <col min="7" max="7" width="7.140625" customWidth="1"/>
    <col min="8" max="8" width="8.42578125" customWidth="1"/>
  </cols>
  <sheetData>
    <row r="1" spans="1:16" ht="16.5">
      <c r="A1" s="68" t="s">
        <v>46</v>
      </c>
      <c r="B1" s="69"/>
      <c r="C1" s="69"/>
      <c r="D1" s="69"/>
      <c r="E1" s="69"/>
      <c r="F1" s="69"/>
      <c r="G1" s="69"/>
      <c r="H1" s="70"/>
    </row>
    <row r="2" spans="1:16" ht="16.5">
      <c r="A2" s="71" t="s">
        <v>47</v>
      </c>
      <c r="B2" s="72"/>
      <c r="C2" s="72"/>
      <c r="D2" s="72"/>
      <c r="E2" s="72"/>
      <c r="F2" s="72"/>
      <c r="G2" s="72"/>
      <c r="H2" s="73"/>
    </row>
    <row r="3" spans="1:16" s="2" customFormat="1" ht="58.5" customHeight="1">
      <c r="A3" s="74" t="s">
        <v>128</v>
      </c>
      <c r="B3" s="74"/>
      <c r="C3" s="74"/>
      <c r="D3" s="74"/>
      <c r="E3" s="74"/>
      <c r="F3" s="74"/>
      <c r="G3" s="74"/>
      <c r="H3" s="74"/>
      <c r="I3" s="5"/>
      <c r="J3" s="5"/>
      <c r="K3" s="5"/>
      <c r="L3" s="5"/>
      <c r="M3" s="5"/>
      <c r="N3" s="5"/>
      <c r="O3" s="5"/>
      <c r="P3" s="5"/>
    </row>
    <row r="4" spans="1:16" ht="18.75">
      <c r="A4" s="75" t="s">
        <v>48</v>
      </c>
      <c r="B4" s="76"/>
      <c r="C4" s="76"/>
      <c r="D4" s="76"/>
      <c r="E4" s="76"/>
      <c r="F4" s="76"/>
      <c r="G4" s="76"/>
      <c r="H4" s="77"/>
      <c r="I4" s="5"/>
      <c r="J4" s="5"/>
      <c r="K4" s="5"/>
      <c r="L4" s="5"/>
      <c r="M4" s="5"/>
      <c r="N4" s="5"/>
      <c r="O4" s="5"/>
      <c r="P4" s="5"/>
    </row>
    <row r="5" spans="1:16" s="17" customFormat="1" ht="15.75" customHeight="1">
      <c r="A5" s="6" t="s">
        <v>49</v>
      </c>
      <c r="B5" s="6" t="s">
        <v>50</v>
      </c>
      <c r="C5" s="78" t="s">
        <v>51</v>
      </c>
      <c r="D5" s="78"/>
      <c r="E5" s="6" t="s">
        <v>52</v>
      </c>
      <c r="F5" s="6" t="s">
        <v>53</v>
      </c>
      <c r="G5" s="6" t="s">
        <v>54</v>
      </c>
      <c r="H5" s="6" t="s">
        <v>55</v>
      </c>
    </row>
    <row r="6" spans="1:16" s="17" customFormat="1" ht="63">
      <c r="A6" s="6">
        <v>1</v>
      </c>
      <c r="B6" s="19" t="s">
        <v>129</v>
      </c>
      <c r="C6" s="6"/>
      <c r="D6" s="6"/>
      <c r="E6" s="6"/>
      <c r="F6" s="6"/>
      <c r="G6" s="6"/>
      <c r="H6" s="6"/>
    </row>
    <row r="7" spans="1:16" s="18" customFormat="1" ht="15.75">
      <c r="A7" s="20"/>
      <c r="B7" s="21" t="s">
        <v>130</v>
      </c>
      <c r="C7" s="22">
        <v>1</v>
      </c>
      <c r="D7" s="22">
        <v>1</v>
      </c>
      <c r="E7" s="8">
        <v>30</v>
      </c>
      <c r="F7" s="22"/>
      <c r="G7" s="22"/>
      <c r="H7" s="12">
        <f t="shared" ref="H7:H18" si="0">PRODUCT(C7:G7)</f>
        <v>30</v>
      </c>
    </row>
    <row r="8" spans="1:16" s="18" customFormat="1" ht="15.75">
      <c r="A8" s="20"/>
      <c r="B8" s="21" t="s">
        <v>131</v>
      </c>
      <c r="C8" s="22">
        <v>1</v>
      </c>
      <c r="D8" s="22">
        <v>1</v>
      </c>
      <c r="E8" s="8">
        <v>31</v>
      </c>
      <c r="F8" s="22"/>
      <c r="G8" s="22"/>
      <c r="H8" s="12">
        <f t="shared" si="0"/>
        <v>31</v>
      </c>
    </row>
    <row r="9" spans="1:16" s="18" customFormat="1" ht="15.75">
      <c r="A9" s="20"/>
      <c r="B9" s="22" t="s">
        <v>132</v>
      </c>
      <c r="C9" s="22">
        <v>1</v>
      </c>
      <c r="D9" s="22">
        <v>1</v>
      </c>
      <c r="E9" s="8">
        <v>30</v>
      </c>
      <c r="F9" s="22"/>
      <c r="G9" s="22"/>
      <c r="H9" s="12">
        <f t="shared" si="0"/>
        <v>30</v>
      </c>
    </row>
    <row r="10" spans="1:16" s="18" customFormat="1" ht="15.75">
      <c r="A10" s="20"/>
      <c r="B10" s="20" t="s">
        <v>133</v>
      </c>
      <c r="C10" s="22">
        <v>1</v>
      </c>
      <c r="D10" s="22">
        <v>1</v>
      </c>
      <c r="E10" s="8">
        <v>31</v>
      </c>
      <c r="F10" s="22"/>
      <c r="G10" s="22"/>
      <c r="H10" s="12">
        <f t="shared" si="0"/>
        <v>31</v>
      </c>
    </row>
    <row r="11" spans="1:16" s="18" customFormat="1" ht="15.75">
      <c r="A11" s="20"/>
      <c r="B11" s="22" t="s">
        <v>134</v>
      </c>
      <c r="C11" s="22">
        <v>1</v>
      </c>
      <c r="D11" s="22">
        <v>1</v>
      </c>
      <c r="E11" s="8">
        <v>31</v>
      </c>
      <c r="F11" s="22"/>
      <c r="G11" s="22"/>
      <c r="H11" s="12">
        <f t="shared" si="0"/>
        <v>31</v>
      </c>
    </row>
    <row r="12" spans="1:16" s="18" customFormat="1" ht="15.75">
      <c r="A12" s="20"/>
      <c r="B12" s="22" t="s">
        <v>135</v>
      </c>
      <c r="C12" s="22">
        <v>1</v>
      </c>
      <c r="D12" s="22">
        <v>1</v>
      </c>
      <c r="E12" s="8">
        <v>30</v>
      </c>
      <c r="F12" s="22"/>
      <c r="G12" s="22"/>
      <c r="H12" s="12">
        <f t="shared" si="0"/>
        <v>30</v>
      </c>
    </row>
    <row r="13" spans="1:16" s="18" customFormat="1" ht="15.75">
      <c r="A13" s="20"/>
      <c r="B13" s="22" t="s">
        <v>136</v>
      </c>
      <c r="C13" s="22">
        <v>1</v>
      </c>
      <c r="D13" s="22">
        <v>1</v>
      </c>
      <c r="E13" s="8">
        <v>31</v>
      </c>
      <c r="F13" s="22"/>
      <c r="G13" s="22"/>
      <c r="H13" s="12">
        <f t="shared" si="0"/>
        <v>31</v>
      </c>
    </row>
    <row r="14" spans="1:16" s="18" customFormat="1" ht="15.75">
      <c r="A14" s="20"/>
      <c r="B14" s="22" t="s">
        <v>137</v>
      </c>
      <c r="C14" s="22">
        <v>1</v>
      </c>
      <c r="D14" s="22">
        <v>1</v>
      </c>
      <c r="E14" s="8">
        <v>30</v>
      </c>
      <c r="F14" s="22"/>
      <c r="G14" s="22"/>
      <c r="H14" s="12">
        <f t="shared" si="0"/>
        <v>30</v>
      </c>
    </row>
    <row r="15" spans="1:16" s="18" customFormat="1" ht="15.75">
      <c r="A15" s="20"/>
      <c r="B15" s="22" t="s">
        <v>138</v>
      </c>
      <c r="C15" s="22">
        <v>1</v>
      </c>
      <c r="D15" s="22">
        <v>1</v>
      </c>
      <c r="E15" s="8">
        <v>31</v>
      </c>
      <c r="F15" s="22"/>
      <c r="G15" s="22"/>
      <c r="H15" s="12">
        <f t="shared" si="0"/>
        <v>31</v>
      </c>
    </row>
    <row r="16" spans="1:16" s="18" customFormat="1" ht="15.75">
      <c r="A16" s="20"/>
      <c r="B16" s="22" t="s">
        <v>139</v>
      </c>
      <c r="C16" s="22">
        <v>1</v>
      </c>
      <c r="D16" s="22">
        <v>1</v>
      </c>
      <c r="E16" s="8">
        <v>31</v>
      </c>
      <c r="F16" s="22"/>
      <c r="G16" s="22"/>
      <c r="H16" s="12">
        <f t="shared" si="0"/>
        <v>31</v>
      </c>
    </row>
    <row r="17" spans="1:8" s="18" customFormat="1" ht="15.75">
      <c r="A17" s="20"/>
      <c r="B17" s="22" t="s">
        <v>140</v>
      </c>
      <c r="C17" s="22">
        <v>1</v>
      </c>
      <c r="D17" s="22">
        <v>1</v>
      </c>
      <c r="E17" s="8">
        <v>28</v>
      </c>
      <c r="F17" s="22"/>
      <c r="G17" s="22"/>
      <c r="H17" s="12">
        <f t="shared" si="0"/>
        <v>28</v>
      </c>
    </row>
    <row r="18" spans="1:8" s="18" customFormat="1" ht="15.75">
      <c r="A18" s="20"/>
      <c r="B18" s="22" t="s">
        <v>141</v>
      </c>
      <c r="C18" s="22">
        <v>1</v>
      </c>
      <c r="D18" s="22">
        <v>1</v>
      </c>
      <c r="E18" s="8">
        <v>31</v>
      </c>
      <c r="F18" s="22"/>
      <c r="G18" s="22"/>
      <c r="H18" s="12">
        <f t="shared" si="0"/>
        <v>31</v>
      </c>
    </row>
    <row r="19" spans="1:8" s="17" customFormat="1" ht="15.75">
      <c r="A19" s="6"/>
      <c r="B19" s="23"/>
      <c r="C19" s="6"/>
      <c r="D19" s="6"/>
      <c r="E19" s="6"/>
      <c r="F19" s="6"/>
      <c r="G19" s="6"/>
      <c r="H19" s="24">
        <f>SUM(H7:H18)</f>
        <v>365</v>
      </c>
    </row>
    <row r="20" spans="1:8" s="17" customFormat="1" ht="15.75">
      <c r="A20" s="6"/>
      <c r="B20" s="23"/>
      <c r="C20" s="6"/>
      <c r="D20" s="6"/>
      <c r="E20" s="6"/>
      <c r="F20" s="6"/>
      <c r="G20" s="6"/>
      <c r="H20" s="6"/>
    </row>
    <row r="21" spans="1:8" s="17" customFormat="1" ht="63">
      <c r="A21" s="6">
        <v>2</v>
      </c>
      <c r="B21" s="7" t="s">
        <v>142</v>
      </c>
      <c r="C21" s="6"/>
      <c r="D21" s="6"/>
      <c r="E21" s="6"/>
      <c r="F21" s="6"/>
      <c r="G21" s="6"/>
      <c r="H21" s="6"/>
    </row>
    <row r="22" spans="1:8" s="18" customFormat="1" ht="15.75">
      <c r="A22" s="20"/>
      <c r="B22" s="21" t="s">
        <v>130</v>
      </c>
      <c r="C22" s="22">
        <v>1</v>
      </c>
      <c r="D22" s="22">
        <v>1</v>
      </c>
      <c r="E22" s="8">
        <v>30</v>
      </c>
      <c r="F22" s="22"/>
      <c r="G22" s="22"/>
      <c r="H22" s="12">
        <f t="shared" ref="H22:H33" si="1">PRODUCT(C22:G22)</f>
        <v>30</v>
      </c>
    </row>
    <row r="23" spans="1:8" s="18" customFormat="1" ht="15.75">
      <c r="A23" s="20"/>
      <c r="B23" s="21" t="s">
        <v>131</v>
      </c>
      <c r="C23" s="22">
        <v>1</v>
      </c>
      <c r="D23" s="22">
        <v>1</v>
      </c>
      <c r="E23" s="8">
        <v>31</v>
      </c>
      <c r="F23" s="22"/>
      <c r="G23" s="22"/>
      <c r="H23" s="12">
        <f t="shared" si="1"/>
        <v>31</v>
      </c>
    </row>
    <row r="24" spans="1:8" s="18" customFormat="1" ht="15.75">
      <c r="A24" s="20"/>
      <c r="B24" s="22" t="s">
        <v>132</v>
      </c>
      <c r="C24" s="22">
        <v>1</v>
      </c>
      <c r="D24" s="22">
        <v>1</v>
      </c>
      <c r="E24" s="8">
        <v>30</v>
      </c>
      <c r="F24" s="22"/>
      <c r="G24" s="22"/>
      <c r="H24" s="12">
        <f t="shared" si="1"/>
        <v>30</v>
      </c>
    </row>
    <row r="25" spans="1:8" s="18" customFormat="1" ht="15.75">
      <c r="A25" s="20"/>
      <c r="B25" s="20" t="s">
        <v>133</v>
      </c>
      <c r="C25" s="22">
        <v>1</v>
      </c>
      <c r="D25" s="22">
        <v>1</v>
      </c>
      <c r="E25" s="8">
        <v>31</v>
      </c>
      <c r="F25" s="22"/>
      <c r="G25" s="22"/>
      <c r="H25" s="12">
        <f t="shared" si="1"/>
        <v>31</v>
      </c>
    </row>
    <row r="26" spans="1:8" s="18" customFormat="1" ht="15.75">
      <c r="A26" s="20"/>
      <c r="B26" s="22" t="s">
        <v>134</v>
      </c>
      <c r="C26" s="22">
        <v>1</v>
      </c>
      <c r="D26" s="22">
        <v>1</v>
      </c>
      <c r="E26" s="8">
        <v>31</v>
      </c>
      <c r="F26" s="22"/>
      <c r="G26" s="22"/>
      <c r="H26" s="12">
        <f t="shared" si="1"/>
        <v>31</v>
      </c>
    </row>
    <row r="27" spans="1:8" s="18" customFormat="1" ht="15.75">
      <c r="A27" s="20"/>
      <c r="B27" s="22" t="s">
        <v>135</v>
      </c>
      <c r="C27" s="22">
        <v>1</v>
      </c>
      <c r="D27" s="22">
        <v>1</v>
      </c>
      <c r="E27" s="8">
        <v>30</v>
      </c>
      <c r="F27" s="22"/>
      <c r="G27" s="22"/>
      <c r="H27" s="12">
        <f t="shared" si="1"/>
        <v>30</v>
      </c>
    </row>
    <row r="28" spans="1:8" s="18" customFormat="1" ht="15.75">
      <c r="A28" s="20"/>
      <c r="B28" s="22" t="s">
        <v>136</v>
      </c>
      <c r="C28" s="22">
        <v>1</v>
      </c>
      <c r="D28" s="22">
        <v>1</v>
      </c>
      <c r="E28" s="8">
        <v>31</v>
      </c>
      <c r="F28" s="22"/>
      <c r="G28" s="22"/>
      <c r="H28" s="12">
        <f t="shared" si="1"/>
        <v>31</v>
      </c>
    </row>
    <row r="29" spans="1:8" s="18" customFormat="1" ht="15.75">
      <c r="A29" s="20"/>
      <c r="B29" s="22" t="s">
        <v>137</v>
      </c>
      <c r="C29" s="22">
        <v>1</v>
      </c>
      <c r="D29" s="22">
        <v>1</v>
      </c>
      <c r="E29" s="8">
        <v>30</v>
      </c>
      <c r="F29" s="22"/>
      <c r="G29" s="22"/>
      <c r="H29" s="12">
        <f t="shared" si="1"/>
        <v>30</v>
      </c>
    </row>
    <row r="30" spans="1:8" s="18" customFormat="1" ht="15.75">
      <c r="A30" s="20"/>
      <c r="B30" s="22" t="s">
        <v>138</v>
      </c>
      <c r="C30" s="22">
        <v>1</v>
      </c>
      <c r="D30" s="22">
        <v>1</v>
      </c>
      <c r="E30" s="8">
        <v>31</v>
      </c>
      <c r="F30" s="22"/>
      <c r="G30" s="22"/>
      <c r="H30" s="12">
        <f t="shared" si="1"/>
        <v>31</v>
      </c>
    </row>
    <row r="31" spans="1:8" s="18" customFormat="1" ht="15.75">
      <c r="A31" s="20"/>
      <c r="B31" s="22" t="s">
        <v>139</v>
      </c>
      <c r="C31" s="22">
        <v>1</v>
      </c>
      <c r="D31" s="22">
        <v>1</v>
      </c>
      <c r="E31" s="8">
        <v>31</v>
      </c>
      <c r="F31" s="22"/>
      <c r="G31" s="22"/>
      <c r="H31" s="12">
        <f t="shared" si="1"/>
        <v>31</v>
      </c>
    </row>
    <row r="32" spans="1:8" s="18" customFormat="1" ht="15.75">
      <c r="A32" s="20"/>
      <c r="B32" s="22" t="s">
        <v>140</v>
      </c>
      <c r="C32" s="22">
        <v>1</v>
      </c>
      <c r="D32" s="22">
        <v>1</v>
      </c>
      <c r="E32" s="8">
        <v>28</v>
      </c>
      <c r="F32" s="22"/>
      <c r="G32" s="22"/>
      <c r="H32" s="12">
        <f t="shared" si="1"/>
        <v>28</v>
      </c>
    </row>
    <row r="33" spans="1:8" s="18" customFormat="1" ht="15.75">
      <c r="A33" s="20"/>
      <c r="B33" s="22" t="s">
        <v>141</v>
      </c>
      <c r="C33" s="22">
        <v>1</v>
      </c>
      <c r="D33" s="22">
        <v>1</v>
      </c>
      <c r="E33" s="8">
        <v>31</v>
      </c>
      <c r="F33" s="22"/>
      <c r="G33" s="22"/>
      <c r="H33" s="12">
        <f t="shared" si="1"/>
        <v>31</v>
      </c>
    </row>
    <row r="34" spans="1:8" s="17" customFormat="1" ht="15.75">
      <c r="A34" s="6"/>
      <c r="B34" s="23"/>
      <c r="C34" s="6"/>
      <c r="D34" s="6"/>
      <c r="E34" s="6"/>
      <c r="F34" s="6"/>
      <c r="G34" s="6"/>
      <c r="H34" s="24">
        <f>SUM(H22:H33)</f>
        <v>365</v>
      </c>
    </row>
    <row r="35" spans="1:8" s="17" customFormat="1" ht="15.75">
      <c r="A35" s="6"/>
      <c r="B35" s="23"/>
      <c r="C35" s="6"/>
      <c r="D35" s="6"/>
      <c r="E35" s="6"/>
      <c r="F35" s="6"/>
      <c r="G35" s="6"/>
      <c r="H35" s="6"/>
    </row>
    <row r="36" spans="1:8" s="17" customFormat="1" ht="47.25">
      <c r="A36" s="6">
        <v>3</v>
      </c>
      <c r="B36" s="7" t="s">
        <v>56</v>
      </c>
      <c r="C36" s="9">
        <v>12</v>
      </c>
      <c r="D36" s="9">
        <v>4</v>
      </c>
      <c r="E36" s="6"/>
      <c r="F36" s="6"/>
      <c r="G36" s="6"/>
      <c r="H36" s="12">
        <f>PRODUCT(C36:G36)</f>
        <v>48</v>
      </c>
    </row>
    <row r="37" spans="1:8" s="17" customFormat="1" ht="15.75">
      <c r="A37" s="6"/>
      <c r="B37" s="23"/>
      <c r="C37" s="6"/>
      <c r="D37" s="6"/>
      <c r="E37" s="6"/>
      <c r="F37" s="6"/>
      <c r="G37" s="6"/>
      <c r="H37" s="6"/>
    </row>
    <row r="38" spans="1:8" ht="47.25">
      <c r="A38" s="10">
        <v>4</v>
      </c>
      <c r="B38" s="26" t="s">
        <v>57</v>
      </c>
      <c r="C38" s="14"/>
      <c r="D38" s="14"/>
      <c r="E38" s="14"/>
      <c r="F38" s="14"/>
      <c r="G38" s="14"/>
      <c r="H38" s="12"/>
    </row>
    <row r="39" spans="1:8" ht="15.75">
      <c r="A39" s="14"/>
      <c r="B39" s="14" t="s">
        <v>58</v>
      </c>
      <c r="C39" s="25">
        <v>1</v>
      </c>
      <c r="D39" s="14">
        <v>10</v>
      </c>
      <c r="E39" s="14"/>
      <c r="F39" s="14"/>
      <c r="G39" s="14"/>
      <c r="H39" s="12">
        <f t="shared" ref="H39:H45" si="2">PRODUCT(C39:G39)</f>
        <v>10</v>
      </c>
    </row>
    <row r="40" spans="1:8" ht="15.75">
      <c r="A40" s="14"/>
      <c r="B40" s="14" t="s">
        <v>59</v>
      </c>
      <c r="C40" s="25">
        <v>1</v>
      </c>
      <c r="D40" s="14">
        <v>10</v>
      </c>
      <c r="E40" s="14"/>
      <c r="F40" s="14"/>
      <c r="G40" s="14"/>
      <c r="H40" s="12">
        <f t="shared" si="2"/>
        <v>10</v>
      </c>
    </row>
    <row r="41" spans="1:8" ht="15.75">
      <c r="A41" s="14"/>
      <c r="B41" s="14" t="s">
        <v>60</v>
      </c>
      <c r="C41" s="14">
        <v>1</v>
      </c>
      <c r="D41" s="14">
        <v>25</v>
      </c>
      <c r="E41" s="14"/>
      <c r="F41" s="14"/>
      <c r="G41" s="14"/>
      <c r="H41" s="12">
        <f t="shared" si="2"/>
        <v>25</v>
      </c>
    </row>
    <row r="42" spans="1:8" ht="15.75">
      <c r="A42" s="14"/>
      <c r="B42" s="14" t="s">
        <v>61</v>
      </c>
      <c r="C42" s="14">
        <v>1</v>
      </c>
      <c r="D42" s="14">
        <v>25</v>
      </c>
      <c r="E42" s="14"/>
      <c r="F42" s="14"/>
      <c r="G42" s="14"/>
      <c r="H42" s="12">
        <f t="shared" si="2"/>
        <v>25</v>
      </c>
    </row>
    <row r="43" spans="1:8" ht="15.75">
      <c r="A43" s="14"/>
      <c r="B43" s="14" t="s">
        <v>62</v>
      </c>
      <c r="C43" s="14">
        <v>1</v>
      </c>
      <c r="D43" s="14">
        <v>45</v>
      </c>
      <c r="E43" s="14"/>
      <c r="F43" s="14"/>
      <c r="G43" s="14"/>
      <c r="H43" s="12">
        <f t="shared" si="2"/>
        <v>45</v>
      </c>
    </row>
    <row r="44" spans="1:8" ht="15.75">
      <c r="A44" s="14"/>
      <c r="B44" s="14" t="s">
        <v>63</v>
      </c>
      <c r="C44" s="14">
        <v>1</v>
      </c>
      <c r="D44" s="14">
        <v>50</v>
      </c>
      <c r="E44" s="14"/>
      <c r="F44" s="14"/>
      <c r="G44" s="14"/>
      <c r="H44" s="12">
        <f t="shared" si="2"/>
        <v>50</v>
      </c>
    </row>
    <row r="45" spans="1:8" ht="15.75">
      <c r="A45" s="14"/>
      <c r="B45" s="14" t="s">
        <v>64</v>
      </c>
      <c r="C45" s="14">
        <v>1</v>
      </c>
      <c r="D45" s="14">
        <v>10</v>
      </c>
      <c r="E45" s="14"/>
      <c r="F45" s="14"/>
      <c r="G45" s="14"/>
      <c r="H45" s="12">
        <f t="shared" si="2"/>
        <v>10</v>
      </c>
    </row>
    <row r="46" spans="1:8" ht="15.75">
      <c r="A46" s="14"/>
      <c r="B46" s="14" t="s">
        <v>65</v>
      </c>
      <c r="C46" s="14"/>
      <c r="D46" s="14"/>
      <c r="E46" s="14"/>
      <c r="F46" s="14"/>
      <c r="G46" s="14"/>
      <c r="H46" s="12"/>
    </row>
    <row r="47" spans="1:8" ht="15.75">
      <c r="A47" s="14"/>
      <c r="B47" s="14" t="s">
        <v>66</v>
      </c>
      <c r="C47" s="14">
        <v>1</v>
      </c>
      <c r="D47" s="14">
        <v>1</v>
      </c>
      <c r="E47" s="14"/>
      <c r="F47" s="14"/>
      <c r="G47" s="14"/>
      <c r="H47" s="12">
        <f>PRODUCT(C47:G47)</f>
        <v>1</v>
      </c>
    </row>
    <row r="48" spans="1:8" ht="15.75">
      <c r="A48" s="14"/>
      <c r="B48" s="14" t="s">
        <v>67</v>
      </c>
      <c r="C48" s="14">
        <v>1</v>
      </c>
      <c r="D48" s="14">
        <v>10</v>
      </c>
      <c r="E48" s="14"/>
      <c r="F48" s="14"/>
      <c r="G48" s="14"/>
      <c r="H48" s="12">
        <f>PRODUCT(C48:G48)</f>
        <v>10</v>
      </c>
    </row>
    <row r="49" spans="1:8" ht="15.75">
      <c r="A49" s="14"/>
      <c r="B49" s="14" t="s">
        <v>68</v>
      </c>
      <c r="C49" s="14">
        <v>1</v>
      </c>
      <c r="D49" s="14">
        <v>25</v>
      </c>
      <c r="E49" s="14"/>
      <c r="F49" s="14"/>
      <c r="G49" s="14"/>
      <c r="H49" s="12">
        <f>PRODUCT(C49:G49)</f>
        <v>25</v>
      </c>
    </row>
    <row r="50" spans="1:8" ht="15.75">
      <c r="A50" s="14"/>
      <c r="B50" s="14" t="s">
        <v>69</v>
      </c>
      <c r="C50" s="14">
        <v>1</v>
      </c>
      <c r="D50" s="14">
        <v>5</v>
      </c>
      <c r="E50" s="14"/>
      <c r="F50" s="14"/>
      <c r="G50" s="14"/>
      <c r="H50" s="12">
        <f>PRODUCT(C50:G50)</f>
        <v>5</v>
      </c>
    </row>
    <row r="51" spans="1:8" ht="15.75">
      <c r="A51" s="14"/>
      <c r="B51" s="14" t="s">
        <v>70</v>
      </c>
      <c r="C51" s="14">
        <v>1</v>
      </c>
      <c r="D51" s="14">
        <v>5</v>
      </c>
      <c r="E51" s="14"/>
      <c r="F51" s="14"/>
      <c r="G51" s="14"/>
      <c r="H51" s="12">
        <f>PRODUCT(C51:G51)</f>
        <v>5</v>
      </c>
    </row>
    <row r="52" spans="1:8" ht="15.75">
      <c r="A52" s="14"/>
      <c r="B52" s="14"/>
      <c r="C52" s="14"/>
      <c r="D52" s="14"/>
      <c r="E52" s="14"/>
      <c r="F52" s="14"/>
      <c r="G52" s="14"/>
      <c r="H52" s="12"/>
    </row>
    <row r="53" spans="1:8" ht="31.5">
      <c r="A53" s="10">
        <v>5</v>
      </c>
      <c r="B53" s="26" t="s">
        <v>71</v>
      </c>
      <c r="C53" s="14"/>
      <c r="D53" s="14"/>
      <c r="E53" s="14"/>
      <c r="F53" s="14"/>
      <c r="G53" s="14"/>
      <c r="H53" s="12"/>
    </row>
    <row r="54" spans="1:8" ht="15.75">
      <c r="A54" s="14"/>
      <c r="B54" s="14" t="s">
        <v>72</v>
      </c>
      <c r="C54" s="14">
        <v>1</v>
      </c>
      <c r="D54" s="14">
        <v>50</v>
      </c>
      <c r="E54" s="14"/>
      <c r="F54" s="14"/>
      <c r="G54" s="14"/>
      <c r="H54" s="12">
        <f t="shared" ref="H54:H62" si="3">PRODUCT(C54:G54)</f>
        <v>50</v>
      </c>
    </row>
    <row r="55" spans="1:8" ht="15.75">
      <c r="A55" s="14"/>
      <c r="B55" s="14" t="s">
        <v>73</v>
      </c>
      <c r="C55" s="14">
        <v>1</v>
      </c>
      <c r="D55" s="14">
        <v>50</v>
      </c>
      <c r="E55" s="14"/>
      <c r="F55" s="14"/>
      <c r="G55" s="14"/>
      <c r="H55" s="12">
        <f t="shared" si="3"/>
        <v>50</v>
      </c>
    </row>
    <row r="56" spans="1:8" ht="15.75">
      <c r="A56" s="14"/>
      <c r="B56" s="14" t="s">
        <v>144</v>
      </c>
      <c r="C56" s="14">
        <v>1</v>
      </c>
      <c r="D56" s="14">
        <v>30</v>
      </c>
      <c r="E56" s="14"/>
      <c r="F56" s="14"/>
      <c r="G56" s="14"/>
      <c r="H56" s="12">
        <f t="shared" si="3"/>
        <v>30</v>
      </c>
    </row>
    <row r="57" spans="1:8" ht="15.75">
      <c r="A57" s="14"/>
      <c r="B57" s="14" t="s">
        <v>74</v>
      </c>
      <c r="C57" s="14">
        <v>1</v>
      </c>
      <c r="D57" s="14">
        <v>20</v>
      </c>
      <c r="E57" s="14"/>
      <c r="F57" s="14"/>
      <c r="G57" s="14"/>
      <c r="H57" s="12">
        <f t="shared" si="3"/>
        <v>20</v>
      </c>
    </row>
    <row r="58" spans="1:8" ht="15.75">
      <c r="A58" s="14"/>
      <c r="B58" s="27" t="s">
        <v>75</v>
      </c>
      <c r="C58" s="14">
        <v>1</v>
      </c>
      <c r="D58" s="14">
        <v>30</v>
      </c>
      <c r="E58" s="14"/>
      <c r="F58" s="14"/>
      <c r="G58" s="14"/>
      <c r="H58" s="12">
        <f t="shared" si="3"/>
        <v>30</v>
      </c>
    </row>
    <row r="59" spans="1:8" ht="31.5">
      <c r="A59" s="14"/>
      <c r="B59" s="11" t="s">
        <v>76</v>
      </c>
      <c r="C59" s="14">
        <v>1</v>
      </c>
      <c r="D59" s="14">
        <v>50</v>
      </c>
      <c r="E59" s="14"/>
      <c r="F59" s="14"/>
      <c r="G59" s="14"/>
      <c r="H59" s="12">
        <f t="shared" si="3"/>
        <v>50</v>
      </c>
    </row>
    <row r="60" spans="1:8" ht="15.75">
      <c r="A60" s="14"/>
      <c r="B60" s="14" t="s">
        <v>77</v>
      </c>
      <c r="C60" s="14">
        <v>1</v>
      </c>
      <c r="D60" s="14">
        <v>60</v>
      </c>
      <c r="E60" s="14"/>
      <c r="F60" s="14"/>
      <c r="G60" s="14"/>
      <c r="H60" s="12">
        <f t="shared" si="3"/>
        <v>60</v>
      </c>
    </row>
    <row r="61" spans="1:8" ht="31.5">
      <c r="A61" s="14"/>
      <c r="B61" s="11" t="s">
        <v>78</v>
      </c>
      <c r="C61" s="14">
        <v>1</v>
      </c>
      <c r="D61" s="14">
        <v>20</v>
      </c>
      <c r="E61" s="14"/>
      <c r="F61" s="14"/>
      <c r="G61" s="14"/>
      <c r="H61" s="12">
        <f t="shared" si="3"/>
        <v>20</v>
      </c>
    </row>
    <row r="62" spans="1:8" ht="126">
      <c r="A62" s="14"/>
      <c r="B62" s="11" t="s">
        <v>79</v>
      </c>
      <c r="C62" s="14">
        <v>1</v>
      </c>
      <c r="D62" s="14">
        <v>2</v>
      </c>
      <c r="E62" s="14">
        <v>50</v>
      </c>
      <c r="F62" s="14"/>
      <c r="G62" s="14"/>
      <c r="H62" s="12">
        <f t="shared" si="3"/>
        <v>100</v>
      </c>
    </row>
    <row r="63" spans="1:8" ht="78.75">
      <c r="A63" s="10">
        <v>6</v>
      </c>
      <c r="B63" s="11" t="s">
        <v>80</v>
      </c>
      <c r="C63" s="14">
        <v>4</v>
      </c>
      <c r="D63" s="14">
        <v>10</v>
      </c>
      <c r="E63" s="14"/>
      <c r="F63" s="14"/>
      <c r="G63" s="14"/>
      <c r="H63" s="12">
        <f t="shared" ref="H63" si="4">PRODUCT(C63:G63)</f>
        <v>40</v>
      </c>
    </row>
    <row r="64" spans="1:8" ht="63">
      <c r="A64" s="10">
        <v>8</v>
      </c>
      <c r="B64" s="11" t="s">
        <v>127</v>
      </c>
      <c r="C64" s="14"/>
      <c r="D64" s="14"/>
      <c r="E64" s="14"/>
      <c r="F64" s="14"/>
      <c r="G64" s="14"/>
      <c r="H64" s="12"/>
    </row>
    <row r="65" spans="1:8" ht="15.75">
      <c r="A65" s="14"/>
      <c r="B65" s="14" t="s">
        <v>81</v>
      </c>
      <c r="C65" s="14">
        <v>1</v>
      </c>
      <c r="D65" s="14">
        <v>2</v>
      </c>
      <c r="E65" s="14"/>
      <c r="F65" s="14"/>
      <c r="G65" s="14"/>
      <c r="H65" s="12">
        <f t="shared" ref="H65:H66" si="5">PRODUCT(C65:G65)</f>
        <v>2</v>
      </c>
    </row>
    <row r="66" spans="1:8" ht="126">
      <c r="A66" s="14">
        <v>9</v>
      </c>
      <c r="B66" s="26" t="s">
        <v>82</v>
      </c>
      <c r="C66" s="14">
        <v>1</v>
      </c>
      <c r="D66" s="14">
        <v>2</v>
      </c>
      <c r="E66" s="14"/>
      <c r="F66" s="14"/>
      <c r="G66" s="14"/>
      <c r="H66" s="12">
        <f t="shared" si="5"/>
        <v>2</v>
      </c>
    </row>
    <row r="67" spans="1:8" ht="47.25">
      <c r="A67" s="10">
        <v>10</v>
      </c>
      <c r="B67" s="11" t="s">
        <v>83</v>
      </c>
      <c r="C67" s="14">
        <v>1</v>
      </c>
      <c r="D67" s="14">
        <v>30</v>
      </c>
      <c r="E67" s="14"/>
      <c r="F67" s="14"/>
      <c r="G67" s="14"/>
      <c r="H67" s="12">
        <f t="shared" ref="H67" si="6">PRODUCT(C67:G67)</f>
        <v>30</v>
      </c>
    </row>
    <row r="68" spans="1:8" ht="31.5">
      <c r="A68" s="10">
        <v>11</v>
      </c>
      <c r="B68" s="11" t="s">
        <v>84</v>
      </c>
      <c r="C68" s="14"/>
      <c r="D68" s="14"/>
      <c r="E68" s="14"/>
      <c r="F68" s="14"/>
      <c r="G68" s="14"/>
      <c r="H68" s="12"/>
    </row>
    <row r="69" spans="1:8" ht="78.75">
      <c r="A69" s="10"/>
      <c r="B69" s="11" t="s">
        <v>85</v>
      </c>
      <c r="C69" s="14">
        <v>1</v>
      </c>
      <c r="D69" s="14">
        <v>5</v>
      </c>
      <c r="E69" s="14"/>
      <c r="F69" s="14"/>
      <c r="G69" s="14"/>
      <c r="H69" s="12">
        <f t="shared" ref="H69:H93" si="7">PRODUCT(C69:G69)</f>
        <v>5</v>
      </c>
    </row>
    <row r="70" spans="1:8" ht="15.75">
      <c r="A70" s="10"/>
      <c r="B70" s="11" t="s">
        <v>86</v>
      </c>
      <c r="C70" s="14">
        <v>1</v>
      </c>
      <c r="D70" s="14">
        <v>4</v>
      </c>
      <c r="E70" s="14"/>
      <c r="F70" s="14"/>
      <c r="G70" s="14"/>
      <c r="H70" s="12">
        <f t="shared" si="7"/>
        <v>4</v>
      </c>
    </row>
    <row r="71" spans="1:8" ht="15.75">
      <c r="A71" s="10"/>
      <c r="B71" s="11" t="s">
        <v>87</v>
      </c>
      <c r="C71" s="14">
        <v>1</v>
      </c>
      <c r="D71" s="14">
        <v>4</v>
      </c>
      <c r="E71" s="14"/>
      <c r="F71" s="14"/>
      <c r="G71" s="14"/>
      <c r="H71" s="12">
        <f t="shared" si="7"/>
        <v>4</v>
      </c>
    </row>
    <row r="72" spans="1:8" ht="15.75">
      <c r="A72" s="10"/>
      <c r="B72" s="11" t="s">
        <v>88</v>
      </c>
      <c r="C72" s="14">
        <v>1</v>
      </c>
      <c r="D72" s="14">
        <v>4</v>
      </c>
      <c r="E72" s="14"/>
      <c r="F72" s="14"/>
      <c r="G72" s="14"/>
      <c r="H72" s="12">
        <f t="shared" si="7"/>
        <v>4</v>
      </c>
    </row>
    <row r="73" spans="1:8" ht="15.75">
      <c r="A73" s="10"/>
      <c r="B73" s="11" t="s">
        <v>89</v>
      </c>
      <c r="C73" s="14">
        <v>1</v>
      </c>
      <c r="D73" s="14">
        <v>2</v>
      </c>
      <c r="E73" s="14"/>
      <c r="F73" s="14"/>
      <c r="G73" s="14"/>
      <c r="H73" s="12">
        <f t="shared" si="7"/>
        <v>2</v>
      </c>
    </row>
    <row r="74" spans="1:8" ht="15.75">
      <c r="A74" s="10"/>
      <c r="B74" s="11" t="s">
        <v>90</v>
      </c>
      <c r="C74" s="14">
        <v>1</v>
      </c>
      <c r="D74" s="14">
        <v>40</v>
      </c>
      <c r="E74" s="14"/>
      <c r="F74" s="14"/>
      <c r="G74" s="14"/>
      <c r="H74" s="12">
        <f t="shared" si="7"/>
        <v>40</v>
      </c>
    </row>
    <row r="75" spans="1:8" ht="15.75">
      <c r="A75" s="14"/>
      <c r="B75" s="14" t="s">
        <v>91</v>
      </c>
      <c r="C75" s="14">
        <v>1</v>
      </c>
      <c r="D75" s="14">
        <v>30</v>
      </c>
      <c r="E75" s="14"/>
      <c r="F75" s="14"/>
      <c r="G75" s="14"/>
      <c r="H75" s="12">
        <f t="shared" si="7"/>
        <v>30</v>
      </c>
    </row>
    <row r="76" spans="1:8" ht="15.75">
      <c r="A76" s="14"/>
      <c r="B76" s="14" t="s">
        <v>92</v>
      </c>
      <c r="C76" s="14">
        <v>1</v>
      </c>
      <c r="D76" s="14">
        <v>10</v>
      </c>
      <c r="E76" s="14"/>
      <c r="F76" s="14"/>
      <c r="G76" s="14"/>
      <c r="H76" s="12">
        <f t="shared" si="7"/>
        <v>10</v>
      </c>
    </row>
    <row r="77" spans="1:8" ht="15.75">
      <c r="A77" s="14"/>
      <c r="B77" s="14" t="s">
        <v>93</v>
      </c>
      <c r="C77" s="14">
        <v>1</v>
      </c>
      <c r="D77" s="14">
        <v>6</v>
      </c>
      <c r="E77" s="14"/>
      <c r="F77" s="14"/>
      <c r="G77" s="14"/>
      <c r="H77" s="12">
        <f t="shared" si="7"/>
        <v>6</v>
      </c>
    </row>
    <row r="78" spans="1:8" ht="15.75">
      <c r="A78" s="14"/>
      <c r="B78" s="14" t="s">
        <v>94</v>
      </c>
      <c r="C78" s="14">
        <v>1</v>
      </c>
      <c r="D78" s="14">
        <v>3</v>
      </c>
      <c r="E78" s="14"/>
      <c r="F78" s="14"/>
      <c r="G78" s="14"/>
      <c r="H78" s="12">
        <f t="shared" si="7"/>
        <v>3</v>
      </c>
    </row>
    <row r="79" spans="1:8" ht="15.75">
      <c r="A79" s="14"/>
      <c r="B79" s="14" t="s">
        <v>95</v>
      </c>
      <c r="C79" s="14">
        <v>1</v>
      </c>
      <c r="D79" s="14">
        <v>4</v>
      </c>
      <c r="E79" s="14"/>
      <c r="F79" s="14"/>
      <c r="G79" s="14"/>
      <c r="H79" s="12">
        <f t="shared" si="7"/>
        <v>4</v>
      </c>
    </row>
    <row r="80" spans="1:8" ht="15.75">
      <c r="A80" s="14"/>
      <c r="B80" s="14" t="s">
        <v>96</v>
      </c>
      <c r="C80" s="14">
        <v>1</v>
      </c>
      <c r="D80" s="14">
        <v>3</v>
      </c>
      <c r="E80" s="14"/>
      <c r="F80" s="14"/>
      <c r="G80" s="14"/>
      <c r="H80" s="12">
        <f t="shared" si="7"/>
        <v>3</v>
      </c>
    </row>
    <row r="81" spans="1:8" ht="15.75">
      <c r="A81" s="14"/>
      <c r="B81" s="14" t="s">
        <v>97</v>
      </c>
      <c r="C81" s="14">
        <v>1</v>
      </c>
      <c r="D81" s="14">
        <v>6</v>
      </c>
      <c r="E81" s="14"/>
      <c r="F81" s="14"/>
      <c r="G81" s="14"/>
      <c r="H81" s="12">
        <f t="shared" si="7"/>
        <v>6</v>
      </c>
    </row>
    <row r="82" spans="1:8" ht="15.75">
      <c r="A82" s="14"/>
      <c r="B82" s="14" t="s">
        <v>98</v>
      </c>
      <c r="C82" s="14">
        <v>1</v>
      </c>
      <c r="D82" s="14">
        <v>15</v>
      </c>
      <c r="E82" s="14"/>
      <c r="F82" s="14"/>
      <c r="G82" s="14"/>
      <c r="H82" s="12">
        <f t="shared" si="7"/>
        <v>15</v>
      </c>
    </row>
    <row r="83" spans="1:8" ht="31.5">
      <c r="A83" s="14"/>
      <c r="B83" s="11" t="s">
        <v>99</v>
      </c>
      <c r="C83" s="14">
        <v>1</v>
      </c>
      <c r="D83" s="14">
        <v>15</v>
      </c>
      <c r="E83" s="14"/>
      <c r="F83" s="14"/>
      <c r="G83" s="14"/>
      <c r="H83" s="12">
        <f t="shared" si="7"/>
        <v>15</v>
      </c>
    </row>
    <row r="84" spans="1:8" ht="31.5">
      <c r="A84" s="14"/>
      <c r="B84" s="11" t="s">
        <v>100</v>
      </c>
      <c r="C84" s="14">
        <v>1</v>
      </c>
      <c r="D84" s="14">
        <v>25</v>
      </c>
      <c r="E84" s="14"/>
      <c r="F84" s="14"/>
      <c r="G84" s="14"/>
      <c r="H84" s="12">
        <f t="shared" si="7"/>
        <v>25</v>
      </c>
    </row>
    <row r="85" spans="1:8" ht="47.25">
      <c r="A85" s="14"/>
      <c r="B85" s="26" t="s">
        <v>101</v>
      </c>
      <c r="C85" s="14">
        <v>1</v>
      </c>
      <c r="D85" s="14">
        <v>20</v>
      </c>
      <c r="E85" s="14"/>
      <c r="F85" s="28"/>
      <c r="G85" s="14"/>
      <c r="H85" s="12">
        <f t="shared" si="7"/>
        <v>20</v>
      </c>
    </row>
    <row r="86" spans="1:8" ht="47.25">
      <c r="A86" s="14"/>
      <c r="B86" s="26" t="s">
        <v>102</v>
      </c>
      <c r="C86" s="14">
        <v>1</v>
      </c>
      <c r="D86" s="14">
        <v>20</v>
      </c>
      <c r="E86" s="14"/>
      <c r="F86" s="28"/>
      <c r="G86" s="14"/>
      <c r="H86" s="12">
        <f t="shared" si="7"/>
        <v>20</v>
      </c>
    </row>
    <row r="87" spans="1:8" ht="31.5">
      <c r="A87" s="14"/>
      <c r="B87" s="26" t="s">
        <v>103</v>
      </c>
      <c r="C87" s="14">
        <v>2</v>
      </c>
      <c r="D87" s="14">
        <v>20</v>
      </c>
      <c r="E87" s="14"/>
      <c r="F87" s="28"/>
      <c r="G87" s="14"/>
      <c r="H87" s="12">
        <f t="shared" si="7"/>
        <v>40</v>
      </c>
    </row>
    <row r="88" spans="1:8" ht="15.75">
      <c r="A88" s="14"/>
      <c r="B88" s="26" t="s">
        <v>104</v>
      </c>
      <c r="C88" s="14">
        <v>2</v>
      </c>
      <c r="D88" s="14">
        <v>3</v>
      </c>
      <c r="E88" s="14">
        <v>0.45</v>
      </c>
      <c r="F88" s="28"/>
      <c r="G88" s="14">
        <v>1.5</v>
      </c>
      <c r="H88" s="12">
        <f t="shared" si="7"/>
        <v>4.0500000000000007</v>
      </c>
    </row>
    <row r="89" spans="1:8" ht="15.75">
      <c r="A89" s="14"/>
      <c r="B89" s="26" t="s">
        <v>105</v>
      </c>
      <c r="C89" s="14">
        <v>1</v>
      </c>
      <c r="D89" s="14">
        <v>45</v>
      </c>
      <c r="E89" s="14"/>
      <c r="F89" s="28"/>
      <c r="G89" s="14"/>
      <c r="H89" s="12">
        <f t="shared" si="7"/>
        <v>45</v>
      </c>
    </row>
    <row r="90" spans="1:8" ht="15.75">
      <c r="A90" s="14"/>
      <c r="B90" s="26" t="s">
        <v>106</v>
      </c>
      <c r="C90" s="14">
        <v>1</v>
      </c>
      <c r="D90" s="14">
        <v>4</v>
      </c>
      <c r="E90" s="14"/>
      <c r="F90" s="28"/>
      <c r="G90" s="14"/>
      <c r="H90" s="12">
        <f t="shared" si="7"/>
        <v>4</v>
      </c>
    </row>
    <row r="91" spans="1:8" ht="157.5">
      <c r="A91" s="14">
        <v>12</v>
      </c>
      <c r="B91" s="26" t="s">
        <v>107</v>
      </c>
      <c r="C91" s="14">
        <v>1</v>
      </c>
      <c r="D91" s="14">
        <v>2</v>
      </c>
      <c r="E91" s="14"/>
      <c r="F91" s="28"/>
      <c r="G91" s="29"/>
      <c r="H91" s="12">
        <f t="shared" si="7"/>
        <v>2</v>
      </c>
    </row>
    <row r="92" spans="1:8" ht="31.5">
      <c r="A92" s="14">
        <v>13</v>
      </c>
      <c r="B92" s="11" t="s">
        <v>108</v>
      </c>
      <c r="C92" s="14"/>
      <c r="D92" s="14"/>
      <c r="E92" s="14"/>
      <c r="F92" s="28"/>
      <c r="G92" s="14"/>
      <c r="H92" s="12"/>
    </row>
    <row r="93" spans="1:8" ht="15.75">
      <c r="A93" s="14"/>
      <c r="B93" s="14" t="s">
        <v>109</v>
      </c>
      <c r="C93" s="14">
        <v>1</v>
      </c>
      <c r="D93" s="14">
        <v>5</v>
      </c>
      <c r="E93" s="14"/>
      <c r="F93" s="28"/>
      <c r="G93" s="14"/>
      <c r="H93" s="12">
        <f t="shared" si="7"/>
        <v>5</v>
      </c>
    </row>
    <row r="94" spans="1:8" ht="78.75">
      <c r="A94" s="14">
        <v>14</v>
      </c>
      <c r="B94" s="11" t="s">
        <v>143</v>
      </c>
      <c r="C94" s="14">
        <v>1</v>
      </c>
      <c r="D94" s="14">
        <v>1</v>
      </c>
      <c r="E94" s="14"/>
      <c r="F94" s="28"/>
      <c r="G94" s="14"/>
      <c r="H94" s="12">
        <f t="shared" ref="H94" si="8">PRODUCT(C94:G94)</f>
        <v>1</v>
      </c>
    </row>
    <row r="95" spans="1:8" ht="15.75">
      <c r="A95" s="14"/>
      <c r="B95" s="14"/>
      <c r="C95" s="14"/>
      <c r="D95" s="14"/>
      <c r="E95" s="14"/>
      <c r="F95" s="28"/>
      <c r="G95" s="14"/>
      <c r="H95" s="12"/>
    </row>
    <row r="96" spans="1:8" ht="15.75">
      <c r="A96" s="10">
        <v>15</v>
      </c>
      <c r="B96" s="10" t="s">
        <v>110</v>
      </c>
      <c r="C96" s="10"/>
      <c r="D96" s="14"/>
      <c r="E96" s="14"/>
      <c r="F96" s="30"/>
      <c r="G96" s="31"/>
      <c r="H96" s="13" t="s">
        <v>42</v>
      </c>
    </row>
    <row r="97" spans="1:8" ht="15.75">
      <c r="A97" s="14"/>
      <c r="B97" s="14"/>
      <c r="C97" s="14"/>
      <c r="D97" s="14"/>
      <c r="E97" s="14"/>
      <c r="F97" s="14"/>
      <c r="G97" s="14"/>
      <c r="H97" s="12"/>
    </row>
    <row r="98" spans="1:8" ht="15.75">
      <c r="A98" s="14">
        <v>16</v>
      </c>
      <c r="B98" s="15" t="s">
        <v>111</v>
      </c>
      <c r="C98" s="14"/>
      <c r="D98" s="14"/>
      <c r="E98" s="14"/>
      <c r="F98" s="14"/>
      <c r="G98" s="14"/>
      <c r="H98" s="13" t="s">
        <v>42</v>
      </c>
    </row>
    <row r="99" spans="1:8" ht="15.75">
      <c r="A99" s="14"/>
      <c r="B99" s="15"/>
      <c r="C99" s="14"/>
      <c r="D99" s="14"/>
      <c r="E99" s="14"/>
      <c r="F99" s="14"/>
      <c r="G99" s="14"/>
      <c r="H99" s="13"/>
    </row>
    <row r="100" spans="1:8" ht="31.5">
      <c r="A100" s="14">
        <v>17</v>
      </c>
      <c r="B100" s="16" t="s">
        <v>112</v>
      </c>
      <c r="C100" s="14"/>
      <c r="D100" s="14"/>
      <c r="E100" s="14"/>
      <c r="F100" s="14"/>
      <c r="G100" s="14"/>
      <c r="H100" s="13" t="s">
        <v>42</v>
      </c>
    </row>
    <row r="101" spans="1:8" ht="15.75">
      <c r="A101" s="14"/>
      <c r="B101" s="16"/>
      <c r="C101" s="14"/>
      <c r="D101" s="14"/>
      <c r="E101" s="14"/>
      <c r="F101" s="14"/>
      <c r="G101" s="14"/>
      <c r="H101" s="13"/>
    </row>
    <row r="102" spans="1:8" ht="15.75">
      <c r="A102" s="14">
        <v>18</v>
      </c>
      <c r="B102" s="16" t="s">
        <v>113</v>
      </c>
      <c r="C102" s="14"/>
      <c r="D102" s="14"/>
      <c r="E102" s="14"/>
      <c r="F102" s="14"/>
      <c r="G102" s="14"/>
      <c r="H102" s="13" t="s">
        <v>42</v>
      </c>
    </row>
    <row r="103" spans="1:8" ht="15.75">
      <c r="A103" s="32"/>
      <c r="B103" s="32"/>
      <c r="C103" s="32"/>
      <c r="D103" s="32"/>
      <c r="E103" s="32"/>
      <c r="F103" s="32"/>
      <c r="G103" s="32"/>
      <c r="H103" s="32"/>
    </row>
    <row r="104" spans="1:8">
      <c r="A104" s="31"/>
      <c r="B104" s="31"/>
      <c r="C104" s="31"/>
      <c r="D104" s="31"/>
      <c r="E104" s="31"/>
      <c r="F104" s="31"/>
      <c r="G104" s="31"/>
      <c r="H104" s="31"/>
    </row>
    <row r="105" spans="1:8">
      <c r="A105" s="31"/>
      <c r="B105" s="31"/>
      <c r="C105" s="31"/>
      <c r="D105" s="31"/>
      <c r="E105" s="31"/>
      <c r="F105" s="31"/>
      <c r="G105" s="31"/>
      <c r="H105" s="31"/>
    </row>
    <row r="106" spans="1:8">
      <c r="A106" s="31"/>
      <c r="B106" s="31"/>
      <c r="C106" s="31"/>
      <c r="D106" s="31"/>
      <c r="E106" s="31"/>
      <c r="F106" s="31"/>
      <c r="G106" s="31"/>
      <c r="H106" s="31"/>
    </row>
  </sheetData>
  <mergeCells count="5">
    <mergeCell ref="A1:H1"/>
    <mergeCell ref="A2:H2"/>
    <mergeCell ref="A3:H3"/>
    <mergeCell ref="A4:H4"/>
    <mergeCell ref="C5:D5"/>
  </mergeCells>
  <pageMargins left="0.65" right="0.65" top="0.25" bottom="0.2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K83"/>
  <sheetViews>
    <sheetView tabSelected="1" view="pageBreakPreview" topLeftCell="A51" zoomScale="87" zoomScaleSheetLayoutView="87" workbookViewId="0">
      <selection activeCell="G60" sqref="G60"/>
    </sheetView>
  </sheetViews>
  <sheetFormatPr defaultColWidth="9" defaultRowHeight="15"/>
  <cols>
    <col min="1" max="1" width="5" customWidth="1"/>
    <col min="2" max="2" width="9.140625" bestFit="1" customWidth="1"/>
    <col min="3" max="3" width="45.42578125" style="64" customWidth="1"/>
    <col min="4" max="4" width="10.7109375" customWidth="1"/>
    <col min="5" max="5" width="9.28515625" customWidth="1"/>
    <col min="6" max="6" width="14.5703125" customWidth="1"/>
    <col min="7" max="7" width="11.85546875" customWidth="1"/>
    <col min="8" max="8" width="9.5703125" customWidth="1"/>
  </cols>
  <sheetData>
    <row r="1" spans="1:11" s="2" customFormat="1" ht="16.5" hidden="1" customHeight="1">
      <c r="A1" s="83" t="s">
        <v>114</v>
      </c>
      <c r="B1" s="83"/>
      <c r="C1" s="83"/>
      <c r="D1" s="83"/>
      <c r="E1" s="83"/>
      <c r="F1" s="83"/>
      <c r="G1" s="34"/>
      <c r="H1" s="34"/>
    </row>
    <row r="2" spans="1:11" s="2" customFormat="1" ht="16.5" hidden="1" customHeight="1">
      <c r="A2" s="83" t="s">
        <v>47</v>
      </c>
      <c r="B2" s="83"/>
      <c r="C2" s="83"/>
      <c r="D2" s="83"/>
      <c r="E2" s="83"/>
      <c r="F2" s="83"/>
      <c r="G2" s="34"/>
      <c r="H2" s="34"/>
    </row>
    <row r="3" spans="1:11" s="2" customFormat="1" ht="36.75" customHeight="1">
      <c r="A3" s="79" t="s">
        <v>220</v>
      </c>
      <c r="B3" s="80"/>
      <c r="C3" s="80"/>
      <c r="D3" s="80"/>
      <c r="E3" s="80"/>
      <c r="F3" s="81"/>
      <c r="G3" s="35"/>
      <c r="H3" s="35"/>
    </row>
    <row r="4" spans="1:11" s="2" customFormat="1" ht="25.5" customHeight="1">
      <c r="A4" s="84" t="s">
        <v>115</v>
      </c>
      <c r="B4" s="84"/>
      <c r="C4" s="84"/>
      <c r="D4" s="84"/>
      <c r="E4" s="84"/>
      <c r="F4" s="84"/>
      <c r="G4" s="36"/>
      <c r="H4" s="36"/>
    </row>
    <row r="5" spans="1:11" ht="18.75">
      <c r="A5" s="37" t="s">
        <v>116</v>
      </c>
      <c r="B5" s="37" t="s">
        <v>117</v>
      </c>
      <c r="C5" s="37" t="s">
        <v>118</v>
      </c>
      <c r="D5" s="37" t="s">
        <v>119</v>
      </c>
      <c r="E5" s="37" t="s">
        <v>120</v>
      </c>
      <c r="F5" s="37" t="s">
        <v>121</v>
      </c>
      <c r="G5" s="38"/>
      <c r="H5" s="38"/>
    </row>
    <row r="6" spans="1:11" ht="56.25">
      <c r="A6" s="39">
        <v>1</v>
      </c>
      <c r="B6" s="40">
        <v>365</v>
      </c>
      <c r="C6" s="62" t="s">
        <v>165</v>
      </c>
      <c r="D6" s="41">
        <v>712</v>
      </c>
      <c r="E6" s="42" t="s">
        <v>146</v>
      </c>
      <c r="F6" s="43">
        <f t="shared" ref="F6:F9" si="0">D6*B6</f>
        <v>259880</v>
      </c>
      <c r="G6" s="38"/>
      <c r="H6" s="38"/>
    </row>
    <row r="7" spans="1:11" ht="56.25">
      <c r="A7" s="39">
        <v>2</v>
      </c>
      <c r="B7" s="40">
        <v>365</v>
      </c>
      <c r="C7" s="62" t="s">
        <v>166</v>
      </c>
      <c r="D7" s="41">
        <v>821.7</v>
      </c>
      <c r="E7" s="42" t="s">
        <v>146</v>
      </c>
      <c r="F7" s="43">
        <f t="shared" si="0"/>
        <v>299920.5</v>
      </c>
      <c r="G7" s="38"/>
      <c r="H7" s="38"/>
    </row>
    <row r="8" spans="1:11" ht="56.25">
      <c r="A8" s="39">
        <v>3</v>
      </c>
      <c r="B8" s="40">
        <v>60</v>
      </c>
      <c r="C8" s="62" t="s">
        <v>151</v>
      </c>
      <c r="D8" s="41">
        <v>884.4</v>
      </c>
      <c r="E8" s="42" t="s">
        <v>146</v>
      </c>
      <c r="F8" s="43">
        <f t="shared" si="0"/>
        <v>53064</v>
      </c>
      <c r="G8" s="38"/>
      <c r="H8" s="38"/>
    </row>
    <row r="9" spans="1:11" ht="44.25" customHeight="1">
      <c r="A9" s="39">
        <v>4</v>
      </c>
      <c r="B9" s="40">
        <v>60</v>
      </c>
      <c r="C9" s="33" t="s">
        <v>175</v>
      </c>
      <c r="D9" s="41">
        <v>618.20000000000005</v>
      </c>
      <c r="E9" s="42" t="s">
        <v>146</v>
      </c>
      <c r="F9" s="43">
        <f t="shared" si="0"/>
        <v>37092</v>
      </c>
      <c r="G9" s="38"/>
      <c r="H9" s="38"/>
    </row>
    <row r="10" spans="1:11" ht="18.75">
      <c r="A10" s="39"/>
      <c r="B10" s="40"/>
      <c r="C10" s="33"/>
      <c r="D10" s="41"/>
      <c r="E10" s="42"/>
      <c r="F10" s="43">
        <f>SUM(F6:F9)</f>
        <v>649956.5</v>
      </c>
      <c r="G10" s="38"/>
      <c r="H10" s="38"/>
    </row>
    <row r="11" spans="1:11" s="3" customFormat="1" ht="93.75">
      <c r="A11" s="39">
        <v>5</v>
      </c>
      <c r="B11" s="43">
        <v>15</v>
      </c>
      <c r="C11" s="33" t="s">
        <v>174</v>
      </c>
      <c r="D11" s="43">
        <v>948</v>
      </c>
      <c r="E11" s="44" t="s">
        <v>150</v>
      </c>
      <c r="F11" s="43">
        <f t="shared" ref="F11:F28" si="1">D11*B11</f>
        <v>14220</v>
      </c>
      <c r="G11" s="45" t="s">
        <v>122</v>
      </c>
      <c r="H11" s="45"/>
    </row>
    <row r="12" spans="1:11" s="3" customFormat="1" ht="18.75">
      <c r="A12" s="39">
        <v>6</v>
      </c>
      <c r="B12" s="43">
        <v>15</v>
      </c>
      <c r="C12" s="33" t="s">
        <v>59</v>
      </c>
      <c r="D12" s="43">
        <v>500</v>
      </c>
      <c r="E12" s="44" t="s">
        <v>150</v>
      </c>
      <c r="F12" s="43">
        <f t="shared" si="1"/>
        <v>7500</v>
      </c>
      <c r="G12" s="45"/>
      <c r="H12" s="45"/>
      <c r="K12" s="3">
        <v>489934</v>
      </c>
    </row>
    <row r="13" spans="1:11" s="3" customFormat="1" ht="37.5">
      <c r="A13" s="39">
        <v>7</v>
      </c>
      <c r="B13" s="43">
        <v>35</v>
      </c>
      <c r="C13" s="33" t="s">
        <v>209</v>
      </c>
      <c r="D13" s="43">
        <v>245</v>
      </c>
      <c r="E13" s="44" t="s">
        <v>150</v>
      </c>
      <c r="F13" s="43">
        <f t="shared" si="1"/>
        <v>8575</v>
      </c>
      <c r="G13" s="45"/>
      <c r="H13" s="45"/>
      <c r="K13" s="3">
        <f>K12*12%</f>
        <v>58792.079999999994</v>
      </c>
    </row>
    <row r="14" spans="1:11" s="3" customFormat="1" ht="18.75">
      <c r="A14" s="39">
        <v>8</v>
      </c>
      <c r="B14" s="43">
        <v>35</v>
      </c>
      <c r="C14" s="33" t="s">
        <v>152</v>
      </c>
      <c r="D14" s="43">
        <v>769</v>
      </c>
      <c r="E14" s="44" t="s">
        <v>150</v>
      </c>
      <c r="F14" s="43">
        <f t="shared" si="1"/>
        <v>26915</v>
      </c>
      <c r="G14" s="45"/>
      <c r="H14" s="45"/>
    </row>
    <row r="15" spans="1:11" s="3" customFormat="1" ht="18.75">
      <c r="A15" s="39">
        <v>9</v>
      </c>
      <c r="B15" s="43">
        <v>55</v>
      </c>
      <c r="C15" s="33" t="s">
        <v>176</v>
      </c>
      <c r="D15" s="43">
        <v>84.5</v>
      </c>
      <c r="E15" s="44" t="s">
        <v>150</v>
      </c>
      <c r="F15" s="43">
        <f t="shared" si="1"/>
        <v>4647.5</v>
      </c>
      <c r="G15" s="45"/>
      <c r="H15" s="45"/>
    </row>
    <row r="16" spans="1:11" s="3" customFormat="1" ht="18.75">
      <c r="A16" s="39">
        <v>10</v>
      </c>
      <c r="B16" s="43">
        <v>60</v>
      </c>
      <c r="C16" s="33" t="s">
        <v>177</v>
      </c>
      <c r="D16" s="43">
        <v>110</v>
      </c>
      <c r="E16" s="44" t="s">
        <v>150</v>
      </c>
      <c r="F16" s="43">
        <f t="shared" si="1"/>
        <v>6600</v>
      </c>
      <c r="G16" s="45"/>
      <c r="H16" s="45"/>
    </row>
    <row r="17" spans="1:8" s="3" customFormat="1" ht="37.5">
      <c r="A17" s="39">
        <v>11</v>
      </c>
      <c r="B17" s="43">
        <v>6</v>
      </c>
      <c r="C17" s="33" t="s">
        <v>158</v>
      </c>
      <c r="D17" s="43">
        <v>1170</v>
      </c>
      <c r="E17" s="44" t="s">
        <v>150</v>
      </c>
      <c r="F17" s="43">
        <f t="shared" si="1"/>
        <v>7020</v>
      </c>
      <c r="G17" s="45"/>
      <c r="H17" s="45"/>
    </row>
    <row r="18" spans="1:8" s="3" customFormat="1" ht="18.75">
      <c r="A18" s="39">
        <v>12</v>
      </c>
      <c r="B18" s="43">
        <v>5</v>
      </c>
      <c r="C18" s="33" t="s">
        <v>178</v>
      </c>
      <c r="D18" s="43">
        <v>1020</v>
      </c>
      <c r="E18" s="44" t="s">
        <v>150</v>
      </c>
      <c r="F18" s="43">
        <f t="shared" si="1"/>
        <v>5100</v>
      </c>
      <c r="G18" s="45"/>
      <c r="H18" s="45"/>
    </row>
    <row r="19" spans="1:8" s="3" customFormat="1" ht="37.5">
      <c r="A19" s="39">
        <v>13</v>
      </c>
      <c r="B19" s="43">
        <v>3</v>
      </c>
      <c r="C19" s="33" t="s">
        <v>179</v>
      </c>
      <c r="D19" s="43">
        <v>753</v>
      </c>
      <c r="E19" s="44" t="s">
        <v>150</v>
      </c>
      <c r="F19" s="43">
        <f t="shared" si="1"/>
        <v>2259</v>
      </c>
      <c r="G19" s="45" t="s">
        <v>123</v>
      </c>
      <c r="H19" s="45"/>
    </row>
    <row r="20" spans="1:8" s="3" customFormat="1" ht="18.75">
      <c r="A20" s="39">
        <v>14</v>
      </c>
      <c r="B20" s="43">
        <v>15</v>
      </c>
      <c r="C20" s="33" t="s">
        <v>67</v>
      </c>
      <c r="D20" s="43">
        <v>1003</v>
      </c>
      <c r="E20" s="44" t="s">
        <v>150</v>
      </c>
      <c r="F20" s="43">
        <f t="shared" si="1"/>
        <v>15045</v>
      </c>
      <c r="G20" s="45"/>
      <c r="H20" s="45"/>
    </row>
    <row r="21" spans="1:8" s="3" customFormat="1" ht="37.5">
      <c r="A21" s="39">
        <v>15</v>
      </c>
      <c r="B21" s="43">
        <v>30</v>
      </c>
      <c r="C21" s="33" t="s">
        <v>157</v>
      </c>
      <c r="D21" s="43">
        <v>267</v>
      </c>
      <c r="E21" s="44" t="s">
        <v>150</v>
      </c>
      <c r="F21" s="43">
        <f t="shared" si="1"/>
        <v>8010</v>
      </c>
      <c r="G21" s="45"/>
      <c r="H21" s="45"/>
    </row>
    <row r="22" spans="1:8" s="3" customFormat="1" ht="37.5">
      <c r="A22" s="39">
        <v>16</v>
      </c>
      <c r="B22" s="43">
        <v>10</v>
      </c>
      <c r="C22" s="33" t="s">
        <v>180</v>
      </c>
      <c r="D22" s="43">
        <v>1530</v>
      </c>
      <c r="E22" s="44" t="s">
        <v>150</v>
      </c>
      <c r="F22" s="43">
        <f t="shared" si="1"/>
        <v>15300</v>
      </c>
      <c r="G22" s="45"/>
      <c r="H22" s="45"/>
    </row>
    <row r="23" spans="1:8" s="3" customFormat="1" ht="37.5">
      <c r="A23" s="39">
        <v>17</v>
      </c>
      <c r="B23" s="43">
        <v>8</v>
      </c>
      <c r="C23" s="33" t="s">
        <v>181</v>
      </c>
      <c r="D23" s="43">
        <v>2040</v>
      </c>
      <c r="E23" s="44" t="s">
        <v>150</v>
      </c>
      <c r="F23" s="43">
        <f t="shared" si="1"/>
        <v>16320</v>
      </c>
      <c r="G23" s="45"/>
      <c r="H23" s="45"/>
    </row>
    <row r="24" spans="1:8" s="3" customFormat="1" ht="56.25">
      <c r="A24" s="39">
        <v>18</v>
      </c>
      <c r="B24" s="43">
        <v>30</v>
      </c>
      <c r="C24" s="33" t="s">
        <v>210</v>
      </c>
      <c r="D24" s="43">
        <v>471.2</v>
      </c>
      <c r="E24" s="44" t="s">
        <v>150</v>
      </c>
      <c r="F24" s="43">
        <f t="shared" si="1"/>
        <v>14136</v>
      </c>
      <c r="G24" s="45"/>
      <c r="H24" s="45"/>
    </row>
    <row r="25" spans="1:8" s="3" customFormat="1" ht="37.5">
      <c r="A25" s="39">
        <v>19</v>
      </c>
      <c r="B25" s="43">
        <v>10</v>
      </c>
      <c r="C25" s="33" t="s">
        <v>182</v>
      </c>
      <c r="D25" s="43">
        <v>931</v>
      </c>
      <c r="E25" s="44" t="s">
        <v>183</v>
      </c>
      <c r="F25" s="43">
        <f t="shared" si="1"/>
        <v>9310</v>
      </c>
      <c r="G25" s="45"/>
      <c r="H25" s="45"/>
    </row>
    <row r="26" spans="1:8" s="3" customFormat="1" ht="37.5">
      <c r="A26" s="39">
        <v>20</v>
      </c>
      <c r="B26" s="43">
        <v>10</v>
      </c>
      <c r="C26" s="33" t="s">
        <v>184</v>
      </c>
      <c r="D26" s="43">
        <v>1656</v>
      </c>
      <c r="E26" s="44" t="s">
        <v>183</v>
      </c>
      <c r="F26" s="43">
        <f t="shared" si="1"/>
        <v>16560</v>
      </c>
      <c r="G26" s="45"/>
      <c r="H26" s="45"/>
    </row>
    <row r="27" spans="1:8" s="3" customFormat="1" ht="37.5">
      <c r="A27" s="39">
        <v>21</v>
      </c>
      <c r="B27" s="43">
        <v>5</v>
      </c>
      <c r="C27" s="33" t="s">
        <v>185</v>
      </c>
      <c r="D27" s="43">
        <v>1530</v>
      </c>
      <c r="E27" s="44" t="s">
        <v>150</v>
      </c>
      <c r="F27" s="43">
        <f t="shared" si="1"/>
        <v>7650</v>
      </c>
      <c r="G27" s="45"/>
      <c r="H27" s="45"/>
    </row>
    <row r="28" spans="1:8" s="3" customFormat="1" ht="22.5" customHeight="1">
      <c r="A28" s="39">
        <v>22</v>
      </c>
      <c r="B28" s="43">
        <v>40</v>
      </c>
      <c r="C28" s="33" t="s">
        <v>159</v>
      </c>
      <c r="D28" s="43">
        <v>31.8</v>
      </c>
      <c r="E28" s="44" t="s">
        <v>150</v>
      </c>
      <c r="F28" s="43">
        <f t="shared" si="1"/>
        <v>1272</v>
      </c>
      <c r="G28" s="45"/>
      <c r="H28" s="45"/>
    </row>
    <row r="29" spans="1:8" ht="75">
      <c r="A29" s="39">
        <v>23</v>
      </c>
      <c r="B29" s="43">
        <v>100</v>
      </c>
      <c r="C29" s="33" t="s">
        <v>211</v>
      </c>
      <c r="D29" s="46">
        <v>35.1</v>
      </c>
      <c r="E29" s="42" t="s">
        <v>150</v>
      </c>
      <c r="F29" s="43">
        <f t="shared" ref="F29:F39" si="2">D29*B29</f>
        <v>3510</v>
      </c>
      <c r="G29" s="38"/>
      <c r="H29" s="38"/>
    </row>
    <row r="30" spans="1:8" s="4" customFormat="1" ht="59.25" customHeight="1">
      <c r="A30" s="39">
        <v>24</v>
      </c>
      <c r="B30" s="43">
        <v>80</v>
      </c>
      <c r="C30" s="33" t="s">
        <v>212</v>
      </c>
      <c r="D30" s="47">
        <v>320</v>
      </c>
      <c r="E30" s="42" t="s">
        <v>150</v>
      </c>
      <c r="F30" s="43">
        <f t="shared" si="2"/>
        <v>25600</v>
      </c>
      <c r="G30" s="48"/>
      <c r="H30" s="48"/>
    </row>
    <row r="31" spans="1:8" s="4" customFormat="1" ht="18.75">
      <c r="A31" s="39">
        <v>25</v>
      </c>
      <c r="B31" s="43">
        <v>60</v>
      </c>
      <c r="C31" s="33" t="s">
        <v>160</v>
      </c>
      <c r="D31" s="47">
        <v>134</v>
      </c>
      <c r="E31" s="42" t="s">
        <v>150</v>
      </c>
      <c r="F31" s="43">
        <f t="shared" si="2"/>
        <v>8040</v>
      </c>
      <c r="G31" s="48"/>
      <c r="H31" s="48"/>
    </row>
    <row r="32" spans="1:8" s="4" customFormat="1" ht="18.75">
      <c r="A32" s="39">
        <v>26</v>
      </c>
      <c r="B32" s="43">
        <v>10</v>
      </c>
      <c r="C32" s="33" t="s">
        <v>186</v>
      </c>
      <c r="D32" s="47">
        <v>133.9</v>
      </c>
      <c r="E32" s="42" t="s">
        <v>150</v>
      </c>
      <c r="F32" s="43">
        <f t="shared" si="2"/>
        <v>1339</v>
      </c>
      <c r="G32" s="48"/>
      <c r="H32" s="48"/>
    </row>
    <row r="33" spans="1:8" s="4" customFormat="1" ht="18.75">
      <c r="A33" s="39">
        <v>27</v>
      </c>
      <c r="B33" s="43">
        <v>10</v>
      </c>
      <c r="C33" s="33" t="s">
        <v>187</v>
      </c>
      <c r="D33" s="47">
        <v>120.3</v>
      </c>
      <c r="E33" s="42" t="s">
        <v>150</v>
      </c>
      <c r="F33" s="43">
        <f t="shared" si="2"/>
        <v>1203</v>
      </c>
      <c r="G33" s="48"/>
      <c r="H33" s="48"/>
    </row>
    <row r="34" spans="1:8" ht="56.25">
      <c r="A34" s="39">
        <v>28</v>
      </c>
      <c r="B34" s="43">
        <v>150</v>
      </c>
      <c r="C34" s="33" t="s">
        <v>214</v>
      </c>
      <c r="D34" s="46">
        <v>215.4</v>
      </c>
      <c r="E34" s="49" t="s">
        <v>150</v>
      </c>
      <c r="F34" s="43">
        <f t="shared" si="2"/>
        <v>32310</v>
      </c>
      <c r="G34" s="38"/>
      <c r="H34" s="38"/>
    </row>
    <row r="35" spans="1:8" ht="37.5">
      <c r="A35" s="39">
        <v>29</v>
      </c>
      <c r="B35" s="43">
        <v>150</v>
      </c>
      <c r="C35" s="33" t="s">
        <v>188</v>
      </c>
      <c r="D35" s="46">
        <v>388</v>
      </c>
      <c r="E35" s="49" t="s">
        <v>150</v>
      </c>
      <c r="F35" s="43">
        <f t="shared" si="2"/>
        <v>58200</v>
      </c>
      <c r="G35" s="38"/>
      <c r="H35" s="38"/>
    </row>
    <row r="36" spans="1:8" ht="37.5">
      <c r="A36" s="39">
        <v>30</v>
      </c>
      <c r="B36" s="43">
        <v>150</v>
      </c>
      <c r="C36" s="33" t="s">
        <v>189</v>
      </c>
      <c r="D36" s="46">
        <v>983</v>
      </c>
      <c r="E36" s="49" t="s">
        <v>150</v>
      </c>
      <c r="F36" s="43">
        <f t="shared" si="2"/>
        <v>147450</v>
      </c>
      <c r="G36" s="38"/>
      <c r="H36" s="38"/>
    </row>
    <row r="37" spans="1:8" ht="62.25" customHeight="1">
      <c r="A37" s="39">
        <v>31</v>
      </c>
      <c r="B37" s="43">
        <v>100</v>
      </c>
      <c r="C37" s="33" t="s">
        <v>190</v>
      </c>
      <c r="D37" s="46">
        <v>119</v>
      </c>
      <c r="E37" s="49" t="s">
        <v>219</v>
      </c>
      <c r="F37" s="43">
        <f t="shared" si="2"/>
        <v>11900</v>
      </c>
      <c r="G37" s="38"/>
      <c r="H37" s="38"/>
    </row>
    <row r="38" spans="1:8" ht="37.5">
      <c r="A38" s="39">
        <v>32</v>
      </c>
      <c r="B38" s="43">
        <v>20</v>
      </c>
      <c r="C38" s="33" t="s">
        <v>168</v>
      </c>
      <c r="D38" s="46">
        <v>1172</v>
      </c>
      <c r="E38" s="49" t="s">
        <v>150</v>
      </c>
      <c r="F38" s="43">
        <f t="shared" si="2"/>
        <v>23440</v>
      </c>
      <c r="G38" s="38"/>
      <c r="H38" s="38"/>
    </row>
    <row r="39" spans="1:8" ht="56.25">
      <c r="A39" s="39">
        <v>33</v>
      </c>
      <c r="B39" s="43">
        <v>50</v>
      </c>
      <c r="C39" s="33" t="s">
        <v>147</v>
      </c>
      <c r="D39" s="46">
        <v>625</v>
      </c>
      <c r="E39" s="49" t="s">
        <v>150</v>
      </c>
      <c r="F39" s="43">
        <f t="shared" si="2"/>
        <v>31250</v>
      </c>
      <c r="G39" s="38"/>
      <c r="H39" s="38"/>
    </row>
    <row r="40" spans="1:8" ht="56.25">
      <c r="A40" s="39">
        <v>34</v>
      </c>
      <c r="B40" s="43">
        <v>2</v>
      </c>
      <c r="C40" s="33" t="s">
        <v>191</v>
      </c>
      <c r="D40" s="46">
        <v>7000</v>
      </c>
      <c r="E40" s="49" t="s">
        <v>192</v>
      </c>
      <c r="F40" s="43">
        <f t="shared" ref="F40:F66" si="3">D40*B40</f>
        <v>14000</v>
      </c>
      <c r="G40" s="38"/>
      <c r="H40" s="38"/>
    </row>
    <row r="41" spans="1:8" ht="56.25">
      <c r="A41" s="39">
        <v>35</v>
      </c>
      <c r="B41" s="43">
        <v>2</v>
      </c>
      <c r="C41" s="33" t="s">
        <v>148</v>
      </c>
      <c r="D41" s="46">
        <v>5000</v>
      </c>
      <c r="E41" s="49" t="s">
        <v>150</v>
      </c>
      <c r="F41" s="43">
        <f t="shared" si="3"/>
        <v>10000</v>
      </c>
      <c r="G41" s="38"/>
      <c r="H41" s="38"/>
    </row>
    <row r="42" spans="1:8" s="4" customFormat="1" ht="57.75" customHeight="1">
      <c r="A42" s="39">
        <v>36</v>
      </c>
      <c r="B42" s="43">
        <v>40</v>
      </c>
      <c r="C42" s="33" t="s">
        <v>83</v>
      </c>
      <c r="D42" s="47">
        <v>934</v>
      </c>
      <c r="E42" s="42" t="s">
        <v>150</v>
      </c>
      <c r="F42" s="43">
        <f t="shared" si="3"/>
        <v>37360</v>
      </c>
      <c r="G42" s="48"/>
      <c r="H42" s="48"/>
    </row>
    <row r="43" spans="1:8" s="4" customFormat="1" ht="56.25">
      <c r="A43" s="39">
        <v>37</v>
      </c>
      <c r="B43" s="43">
        <v>15</v>
      </c>
      <c r="C43" s="33" t="s">
        <v>161</v>
      </c>
      <c r="D43" s="47">
        <v>204</v>
      </c>
      <c r="E43" s="42" t="s">
        <v>150</v>
      </c>
      <c r="F43" s="43">
        <f t="shared" si="3"/>
        <v>3060</v>
      </c>
      <c r="G43" s="48"/>
      <c r="H43" s="48"/>
    </row>
    <row r="44" spans="1:8" s="4" customFormat="1" ht="37.5">
      <c r="A44" s="39">
        <v>38</v>
      </c>
      <c r="B44" s="43">
        <v>4</v>
      </c>
      <c r="C44" s="33" t="s">
        <v>213</v>
      </c>
      <c r="D44" s="47">
        <v>1900</v>
      </c>
      <c r="E44" s="42" t="s">
        <v>150</v>
      </c>
      <c r="F44" s="43">
        <f t="shared" si="3"/>
        <v>7600</v>
      </c>
      <c r="G44" s="48"/>
      <c r="H44" s="48"/>
    </row>
    <row r="45" spans="1:8" s="4" customFormat="1" ht="18.75">
      <c r="A45" s="39">
        <v>39</v>
      </c>
      <c r="B45" s="43">
        <v>4</v>
      </c>
      <c r="C45" s="33" t="s">
        <v>193</v>
      </c>
      <c r="D45" s="47">
        <v>256</v>
      </c>
      <c r="E45" s="42" t="s">
        <v>150</v>
      </c>
      <c r="F45" s="43">
        <f t="shared" si="3"/>
        <v>1024</v>
      </c>
      <c r="G45" s="48"/>
      <c r="H45" s="48"/>
    </row>
    <row r="46" spans="1:8" s="4" customFormat="1" ht="18.75">
      <c r="A46" s="39">
        <v>40</v>
      </c>
      <c r="B46" s="43">
        <v>4</v>
      </c>
      <c r="C46" s="33" t="s">
        <v>218</v>
      </c>
      <c r="D46" s="47">
        <v>600</v>
      </c>
      <c r="E46" s="42" t="s">
        <v>150</v>
      </c>
      <c r="F46" s="43">
        <f t="shared" si="3"/>
        <v>2400</v>
      </c>
      <c r="G46" s="48"/>
      <c r="H46" s="48"/>
    </row>
    <row r="47" spans="1:8" s="4" customFormat="1" ht="18.75">
      <c r="A47" s="39">
        <v>41</v>
      </c>
      <c r="B47" s="43">
        <v>2</v>
      </c>
      <c r="C47" s="33" t="s">
        <v>162</v>
      </c>
      <c r="D47" s="47">
        <v>732</v>
      </c>
      <c r="E47" s="42" t="s">
        <v>150</v>
      </c>
      <c r="F47" s="43">
        <f t="shared" si="3"/>
        <v>1464</v>
      </c>
      <c r="G47" s="48"/>
      <c r="H47" s="48"/>
    </row>
    <row r="48" spans="1:8" s="4" customFormat="1" ht="18.75">
      <c r="A48" s="39">
        <v>42</v>
      </c>
      <c r="B48" s="43">
        <v>40</v>
      </c>
      <c r="C48" s="33" t="s">
        <v>194</v>
      </c>
      <c r="D48" s="47">
        <v>16.05</v>
      </c>
      <c r="E48" s="42" t="s">
        <v>150</v>
      </c>
      <c r="F48" s="43">
        <f t="shared" si="3"/>
        <v>642</v>
      </c>
      <c r="G48" s="48"/>
      <c r="H48" s="48"/>
    </row>
    <row r="49" spans="1:11" s="4" customFormat="1" ht="18.75">
      <c r="A49" s="39">
        <v>43</v>
      </c>
      <c r="B49" s="43">
        <v>30</v>
      </c>
      <c r="C49" s="33" t="s">
        <v>195</v>
      </c>
      <c r="D49" s="47">
        <v>23.9</v>
      </c>
      <c r="E49" s="42" t="s">
        <v>150</v>
      </c>
      <c r="F49" s="43">
        <f t="shared" si="3"/>
        <v>717</v>
      </c>
      <c r="G49" s="48"/>
      <c r="H49" s="48"/>
    </row>
    <row r="50" spans="1:11" s="4" customFormat="1" ht="37.5">
      <c r="A50" s="39">
        <v>44</v>
      </c>
      <c r="B50" s="43">
        <v>10</v>
      </c>
      <c r="C50" s="33" t="s">
        <v>196</v>
      </c>
      <c r="D50" s="47">
        <v>15.3</v>
      </c>
      <c r="E50" s="66" t="s">
        <v>216</v>
      </c>
      <c r="F50" s="43">
        <f t="shared" si="3"/>
        <v>153</v>
      </c>
      <c r="G50" s="48"/>
      <c r="H50" s="48"/>
    </row>
    <row r="51" spans="1:11" s="4" customFormat="1" ht="18.75">
      <c r="A51" s="39">
        <v>45</v>
      </c>
      <c r="B51" s="43">
        <v>2</v>
      </c>
      <c r="C51" s="33" t="s">
        <v>93</v>
      </c>
      <c r="D51" s="50">
        <v>1405</v>
      </c>
      <c r="E51" s="42" t="s">
        <v>150</v>
      </c>
      <c r="F51" s="43">
        <f t="shared" si="3"/>
        <v>2810</v>
      </c>
      <c r="G51" s="48"/>
      <c r="H51" s="48"/>
    </row>
    <row r="52" spans="1:11" s="4" customFormat="1" ht="37.5">
      <c r="A52" s="39">
        <v>46</v>
      </c>
      <c r="B52" s="43">
        <v>2</v>
      </c>
      <c r="C52" s="33" t="s">
        <v>163</v>
      </c>
      <c r="D52" s="50">
        <v>20410</v>
      </c>
      <c r="E52" s="42" t="s">
        <v>150</v>
      </c>
      <c r="F52" s="43">
        <f t="shared" si="3"/>
        <v>40820</v>
      </c>
      <c r="G52" s="48"/>
      <c r="H52" s="48"/>
    </row>
    <row r="53" spans="1:11" s="4" customFormat="1" ht="18.75">
      <c r="A53" s="39">
        <v>47</v>
      </c>
      <c r="B53" s="43">
        <v>4</v>
      </c>
      <c r="C53" s="33" t="s">
        <v>197</v>
      </c>
      <c r="D53" s="47">
        <v>63</v>
      </c>
      <c r="E53" s="42" t="s">
        <v>150</v>
      </c>
      <c r="F53" s="43">
        <f t="shared" si="3"/>
        <v>252</v>
      </c>
      <c r="G53" s="48"/>
      <c r="H53" s="48"/>
    </row>
    <row r="54" spans="1:11" s="4" customFormat="1" ht="18.75">
      <c r="A54" s="39">
        <v>48</v>
      </c>
      <c r="B54" s="43">
        <v>6</v>
      </c>
      <c r="C54" s="33" t="s">
        <v>198</v>
      </c>
      <c r="D54" s="47">
        <v>278.39999999999998</v>
      </c>
      <c r="E54" s="42" t="s">
        <v>150</v>
      </c>
      <c r="F54" s="43">
        <f t="shared" si="3"/>
        <v>1670.3999999999999</v>
      </c>
      <c r="G54" s="48"/>
      <c r="H54" s="48"/>
    </row>
    <row r="55" spans="1:11" s="4" customFormat="1" ht="37.5">
      <c r="A55" s="39">
        <v>49</v>
      </c>
      <c r="B55" s="43">
        <v>6</v>
      </c>
      <c r="C55" s="33" t="s">
        <v>199</v>
      </c>
      <c r="D55" s="47">
        <v>4943</v>
      </c>
      <c r="E55" s="42" t="s">
        <v>150</v>
      </c>
      <c r="F55" s="43">
        <f t="shared" si="3"/>
        <v>29658</v>
      </c>
      <c r="G55" s="48"/>
      <c r="H55" s="48"/>
    </row>
    <row r="56" spans="1:11" s="4" customFormat="1" ht="37.5">
      <c r="A56" s="39">
        <v>50</v>
      </c>
      <c r="B56" s="43">
        <v>15</v>
      </c>
      <c r="C56" s="33" t="s">
        <v>153</v>
      </c>
      <c r="D56" s="47">
        <v>127</v>
      </c>
      <c r="E56" s="42" t="s">
        <v>150</v>
      </c>
      <c r="F56" s="43">
        <f t="shared" si="3"/>
        <v>1905</v>
      </c>
      <c r="G56" s="48"/>
      <c r="H56" s="48"/>
    </row>
    <row r="57" spans="1:11" s="4" customFormat="1" ht="37.5">
      <c r="A57" s="39">
        <v>51</v>
      </c>
      <c r="B57" s="43">
        <v>40</v>
      </c>
      <c r="C57" s="33" t="s">
        <v>200</v>
      </c>
      <c r="D57" s="50">
        <v>3508</v>
      </c>
      <c r="E57" s="42" t="s">
        <v>150</v>
      </c>
      <c r="F57" s="43">
        <f t="shared" si="3"/>
        <v>140320</v>
      </c>
      <c r="G57" s="48"/>
      <c r="H57" s="48"/>
    </row>
    <row r="58" spans="1:11" s="4" customFormat="1" ht="18.75">
      <c r="A58" s="39">
        <v>52</v>
      </c>
      <c r="B58" s="43">
        <v>2</v>
      </c>
      <c r="C58" s="33" t="s">
        <v>221</v>
      </c>
      <c r="D58" s="50">
        <v>9265</v>
      </c>
      <c r="E58" s="42" t="s">
        <v>150</v>
      </c>
      <c r="F58" s="43">
        <f t="shared" si="3"/>
        <v>18530</v>
      </c>
      <c r="G58" s="48"/>
      <c r="H58" s="48"/>
    </row>
    <row r="59" spans="1:11" s="4" customFormat="1" ht="18.75">
      <c r="A59" s="39">
        <v>53</v>
      </c>
      <c r="B59" s="43">
        <v>2</v>
      </c>
      <c r="C59" s="33" t="s">
        <v>222</v>
      </c>
      <c r="D59" s="50">
        <v>21810</v>
      </c>
      <c r="E59" s="42" t="s">
        <v>150</v>
      </c>
      <c r="F59" s="43">
        <f t="shared" si="3"/>
        <v>43620</v>
      </c>
      <c r="G59" s="48"/>
      <c r="H59" s="48"/>
    </row>
    <row r="60" spans="1:11" s="4" customFormat="1" ht="98.25" customHeight="1">
      <c r="A60" s="39">
        <v>54</v>
      </c>
      <c r="B60" s="43">
        <v>25</v>
      </c>
      <c r="C60" s="33" t="s">
        <v>201</v>
      </c>
      <c r="D60" s="47">
        <v>45.9</v>
      </c>
      <c r="E60" s="42" t="s">
        <v>150</v>
      </c>
      <c r="F60" s="43">
        <f t="shared" si="3"/>
        <v>1147.5</v>
      </c>
      <c r="G60" s="48"/>
      <c r="H60" s="48"/>
    </row>
    <row r="61" spans="1:11" s="4" customFormat="1" ht="37.5">
      <c r="A61" s="39">
        <v>55</v>
      </c>
      <c r="B61" s="43">
        <v>20</v>
      </c>
      <c r="C61" s="33" t="s">
        <v>202</v>
      </c>
      <c r="D61" s="47">
        <v>60</v>
      </c>
      <c r="E61" s="42" t="s">
        <v>150</v>
      </c>
      <c r="F61" s="43">
        <f t="shared" si="3"/>
        <v>1200</v>
      </c>
      <c r="G61" s="48"/>
      <c r="H61" s="48"/>
    </row>
    <row r="62" spans="1:11" s="4" customFormat="1" ht="56.25">
      <c r="A62" s="39">
        <v>56</v>
      </c>
      <c r="B62" s="43">
        <v>10</v>
      </c>
      <c r="C62" s="33" t="s">
        <v>169</v>
      </c>
      <c r="D62" s="47">
        <v>113.5</v>
      </c>
      <c r="E62" s="42" t="s">
        <v>150</v>
      </c>
      <c r="F62" s="43">
        <f t="shared" si="3"/>
        <v>1135</v>
      </c>
      <c r="G62" s="48"/>
      <c r="H62" s="48"/>
      <c r="J62" s="4">
        <v>1100</v>
      </c>
      <c r="K62" s="4">
        <f>J62*14.5%</f>
        <v>159.5</v>
      </c>
    </row>
    <row r="63" spans="1:11" s="4" customFormat="1" ht="37.5">
      <c r="A63" s="39">
        <v>57</v>
      </c>
      <c r="B63" s="43">
        <v>20</v>
      </c>
      <c r="C63" s="33" t="s">
        <v>217</v>
      </c>
      <c r="D63" s="47">
        <v>53.4</v>
      </c>
      <c r="E63" s="42" t="s">
        <v>150</v>
      </c>
      <c r="F63" s="43">
        <f t="shared" si="3"/>
        <v>1068</v>
      </c>
      <c r="G63" s="48"/>
      <c r="H63" s="48"/>
    </row>
    <row r="64" spans="1:11" s="4" customFormat="1" ht="42" customHeight="1">
      <c r="A64" s="39">
        <v>58</v>
      </c>
      <c r="B64" s="43">
        <v>4.0500000000000007</v>
      </c>
      <c r="C64" s="33" t="s">
        <v>203</v>
      </c>
      <c r="D64" s="47">
        <v>726.7</v>
      </c>
      <c r="E64" s="42" t="s">
        <v>215</v>
      </c>
      <c r="F64" s="43">
        <f t="shared" si="3"/>
        <v>2943.1350000000007</v>
      </c>
      <c r="G64" s="48"/>
      <c r="H64" s="48"/>
    </row>
    <row r="65" spans="1:8" s="4" customFormat="1" ht="26.25" customHeight="1">
      <c r="A65" s="39">
        <v>59</v>
      </c>
      <c r="B65" s="43">
        <v>45</v>
      </c>
      <c r="C65" s="33" t="s">
        <v>170</v>
      </c>
      <c r="D65" s="47">
        <v>13.95</v>
      </c>
      <c r="E65" s="42" t="s">
        <v>150</v>
      </c>
      <c r="F65" s="43">
        <f t="shared" si="3"/>
        <v>627.75</v>
      </c>
      <c r="G65" s="48"/>
      <c r="H65" s="48"/>
    </row>
    <row r="66" spans="1:8" s="4" customFormat="1" ht="56.25">
      <c r="A66" s="39">
        <v>60</v>
      </c>
      <c r="B66" s="43">
        <v>2</v>
      </c>
      <c r="C66" s="33" t="s">
        <v>204</v>
      </c>
      <c r="D66" s="47">
        <v>2075</v>
      </c>
      <c r="E66" s="42" t="s">
        <v>150</v>
      </c>
      <c r="F66" s="43">
        <f t="shared" si="3"/>
        <v>4150</v>
      </c>
      <c r="G66" s="51"/>
      <c r="H66" s="51"/>
    </row>
    <row r="67" spans="1:8" s="4" customFormat="1" ht="42.75" customHeight="1">
      <c r="A67" s="39">
        <v>61</v>
      </c>
      <c r="B67" s="43">
        <v>5</v>
      </c>
      <c r="C67" s="33" t="s">
        <v>164</v>
      </c>
      <c r="D67" s="47">
        <v>535</v>
      </c>
      <c r="E67" s="42" t="s">
        <v>150</v>
      </c>
      <c r="F67" s="43">
        <f t="shared" ref="F67:F73" si="4">D67*B67</f>
        <v>2675</v>
      </c>
      <c r="G67" s="51"/>
      <c r="H67" s="51"/>
    </row>
    <row r="68" spans="1:8" s="4" customFormat="1" ht="57.75" customHeight="1">
      <c r="A68" s="39">
        <v>62</v>
      </c>
      <c r="B68" s="43">
        <v>1</v>
      </c>
      <c r="C68" s="33" t="s">
        <v>205</v>
      </c>
      <c r="D68" s="47">
        <v>3695.9</v>
      </c>
      <c r="E68" s="42" t="s">
        <v>150</v>
      </c>
      <c r="F68" s="43">
        <f t="shared" si="4"/>
        <v>3695.9</v>
      </c>
      <c r="G68" s="51"/>
      <c r="H68" s="51"/>
    </row>
    <row r="69" spans="1:8" s="4" customFormat="1" ht="48.75" customHeight="1">
      <c r="A69" s="39">
        <v>63</v>
      </c>
      <c r="B69" s="43">
        <v>1</v>
      </c>
      <c r="C69" s="33" t="s">
        <v>149</v>
      </c>
      <c r="D69" s="47">
        <v>4000</v>
      </c>
      <c r="E69" s="42" t="s">
        <v>150</v>
      </c>
      <c r="F69" s="43">
        <f t="shared" si="4"/>
        <v>4000</v>
      </c>
      <c r="G69" s="51"/>
      <c r="H69" s="51"/>
    </row>
    <row r="70" spans="1:8" s="4" customFormat="1" ht="61.5" customHeight="1">
      <c r="A70" s="39">
        <v>64</v>
      </c>
      <c r="B70" s="43">
        <v>1</v>
      </c>
      <c r="C70" s="33" t="s">
        <v>206</v>
      </c>
      <c r="D70" s="47">
        <v>3695.9</v>
      </c>
      <c r="E70" s="42" t="s">
        <v>150</v>
      </c>
      <c r="F70" s="43">
        <f t="shared" si="4"/>
        <v>3695.9</v>
      </c>
      <c r="G70" s="51"/>
      <c r="H70" s="51"/>
    </row>
    <row r="71" spans="1:8" s="4" customFormat="1" ht="56.25">
      <c r="A71" s="39">
        <v>65</v>
      </c>
      <c r="B71" s="65">
        <v>10.6</v>
      </c>
      <c r="C71" s="33" t="s">
        <v>171</v>
      </c>
      <c r="D71" s="65">
        <v>2922.19</v>
      </c>
      <c r="E71" s="42" t="s">
        <v>172</v>
      </c>
      <c r="F71" s="43">
        <f t="shared" si="4"/>
        <v>30975.214</v>
      </c>
      <c r="G71" s="51"/>
      <c r="H71" s="51"/>
    </row>
    <row r="72" spans="1:8" s="4" customFormat="1" ht="56.25">
      <c r="A72" s="39">
        <v>66</v>
      </c>
      <c r="B72" s="65">
        <v>25.4</v>
      </c>
      <c r="C72" s="33" t="s">
        <v>207</v>
      </c>
      <c r="D72" s="65">
        <v>133.44</v>
      </c>
      <c r="E72" s="42" t="s">
        <v>172</v>
      </c>
      <c r="F72" s="43">
        <f t="shared" si="4"/>
        <v>3389.3759999999997</v>
      </c>
      <c r="G72" s="51"/>
      <c r="H72" s="51"/>
    </row>
    <row r="73" spans="1:8" s="4" customFormat="1" ht="40.5" customHeight="1">
      <c r="A73" s="39">
        <v>67</v>
      </c>
      <c r="B73" s="65">
        <v>193.5</v>
      </c>
      <c r="C73" s="33" t="s">
        <v>208</v>
      </c>
      <c r="D73" s="65">
        <v>80.8</v>
      </c>
      <c r="E73" s="42" t="s">
        <v>172</v>
      </c>
      <c r="F73" s="43">
        <f t="shared" si="4"/>
        <v>15634.8</v>
      </c>
      <c r="G73" s="51"/>
      <c r="H73" s="51"/>
    </row>
    <row r="74" spans="1:8" ht="18.75">
      <c r="A74" s="52"/>
      <c r="B74" s="53"/>
      <c r="C74" s="54" t="s">
        <v>154</v>
      </c>
      <c r="D74" s="46"/>
      <c r="E74" s="49"/>
      <c r="F74" s="55">
        <f>SUM(F11:F73)</f>
        <v>965024.47500000021</v>
      </c>
      <c r="G74" s="56" t="e">
        <f>#REF!+F74</f>
        <v>#REF!</v>
      </c>
      <c r="H74" s="56" t="e">
        <f>SUM(#REF!)</f>
        <v>#REF!</v>
      </c>
    </row>
    <row r="75" spans="1:8" ht="18.75">
      <c r="A75" s="52"/>
      <c r="B75" s="53"/>
      <c r="C75" s="54" t="s">
        <v>155</v>
      </c>
      <c r="D75" s="46"/>
      <c r="E75" s="49"/>
      <c r="F75" s="61">
        <f>F10+F74</f>
        <v>1614980.9750000001</v>
      </c>
      <c r="G75" s="56"/>
      <c r="H75" s="56"/>
    </row>
    <row r="76" spans="1:8" ht="18.75">
      <c r="A76" s="52"/>
      <c r="B76" s="53"/>
      <c r="C76" s="52" t="s">
        <v>167</v>
      </c>
      <c r="D76" s="46"/>
      <c r="E76" s="49"/>
      <c r="F76" s="61">
        <f>F10*5%</f>
        <v>32497.825000000001</v>
      </c>
      <c r="G76" s="56"/>
      <c r="H76" s="56"/>
    </row>
    <row r="77" spans="1:8" ht="18.75">
      <c r="A77" s="52"/>
      <c r="B77" s="53"/>
      <c r="C77" s="52" t="s">
        <v>124</v>
      </c>
      <c r="D77" s="46"/>
      <c r="E77" s="49"/>
      <c r="F77" s="43">
        <f>F74*12%</f>
        <v>115802.93700000002</v>
      </c>
      <c r="G77" s="38"/>
      <c r="H77" s="38"/>
    </row>
    <row r="78" spans="1:8" ht="18.75">
      <c r="A78" s="52"/>
      <c r="B78" s="53"/>
      <c r="C78" s="54" t="s">
        <v>156</v>
      </c>
      <c r="D78" s="46"/>
      <c r="E78" s="49"/>
      <c r="F78" s="61">
        <f>SUM(F75:F77)</f>
        <v>1763281.737</v>
      </c>
      <c r="G78" s="38"/>
      <c r="H78" s="38"/>
    </row>
    <row r="79" spans="1:8" ht="18.75">
      <c r="A79" s="52"/>
      <c r="B79" s="85" t="s">
        <v>42</v>
      </c>
      <c r="C79" s="58" t="s">
        <v>111</v>
      </c>
      <c r="D79" s="57"/>
      <c r="E79" s="57"/>
      <c r="F79" s="43">
        <f>F78*1%</f>
        <v>17632.817370000001</v>
      </c>
      <c r="G79" s="38"/>
      <c r="H79" s="38"/>
    </row>
    <row r="80" spans="1:8" ht="18.75">
      <c r="A80" s="52"/>
      <c r="B80" s="86"/>
      <c r="C80" s="58" t="s">
        <v>125</v>
      </c>
      <c r="D80" s="57"/>
      <c r="E80" s="57"/>
      <c r="F80" s="43">
        <f>F78*2.5%</f>
        <v>44082.043425000003</v>
      </c>
      <c r="G80" s="38"/>
      <c r="H80" s="38"/>
    </row>
    <row r="81" spans="1:8" ht="18.75">
      <c r="A81" s="52"/>
      <c r="B81" s="87"/>
      <c r="C81" s="59" t="s">
        <v>113</v>
      </c>
      <c r="D81" s="57"/>
      <c r="E81" s="57"/>
      <c r="F81" s="43">
        <f>F78*7.5%</f>
        <v>132246.130275</v>
      </c>
      <c r="G81" s="38"/>
      <c r="H81" s="38"/>
    </row>
    <row r="82" spans="1:8" ht="18.75">
      <c r="A82" s="57"/>
      <c r="B82" s="57"/>
      <c r="C82" s="54" t="s">
        <v>126</v>
      </c>
      <c r="D82" s="57"/>
      <c r="E82" s="57"/>
      <c r="F82" s="61">
        <f>SUM(F78:F81)</f>
        <v>1957242.7280700002</v>
      </c>
      <c r="G82" s="38"/>
      <c r="H82" s="56"/>
    </row>
    <row r="83" spans="1:8" ht="18.75">
      <c r="A83" s="60"/>
      <c r="B83" s="60"/>
      <c r="C83" s="63"/>
      <c r="D83" s="82" t="s">
        <v>145</v>
      </c>
      <c r="E83" s="82"/>
      <c r="F83" s="61" t="s">
        <v>173</v>
      </c>
      <c r="G83" s="38"/>
      <c r="H83" s="38"/>
    </row>
  </sheetData>
  <mergeCells count="6">
    <mergeCell ref="D83:E83"/>
    <mergeCell ref="A1:F1"/>
    <mergeCell ref="A2:F2"/>
    <mergeCell ref="A3:F3"/>
    <mergeCell ref="A4:F4"/>
    <mergeCell ref="B79:B81"/>
  </mergeCells>
  <pageMargins left="0.6" right="0.55000000000000004" top="0.5" bottom="0.5" header="0.3" footer="0.3"/>
  <pageSetup paperSize="9" scale="9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DATA</vt:lpstr>
      <vt:lpstr>Detail</vt:lpstr>
      <vt:lpstr>New Abst</vt:lpstr>
      <vt:lpstr>DATA!Print_Area</vt:lpstr>
      <vt:lpstr>Detail!Print_Area</vt:lpstr>
      <vt:lpstr>'New Abst'!Print_Area</vt:lpstr>
      <vt:lpstr>Detail!Print_Titles</vt:lpstr>
      <vt:lpstr>'New Abst'!Print_Titles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dc:creator>
  <cp:lastModifiedBy>David</cp:lastModifiedBy>
  <cp:lastPrinted>2022-04-04T05:41:51Z</cp:lastPrinted>
  <dcterms:created xsi:type="dcterms:W3CDTF">2006-09-16T00:00:00Z</dcterms:created>
  <dcterms:modified xsi:type="dcterms:W3CDTF">2023-04-21T12:32:12Z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1033-11.2.0.8942</vt:lpwstr>
  </property>
</Properties>
</file>