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 windowWidth="18960" windowHeight="11325" firstSheet="1" activeTab="3"/>
  </bookViews>
  <sheets>
    <sheet name="Detail" sheetId="1" state="hidden" r:id="rId1"/>
    <sheet name="Abs" sheetId="4" r:id="rId2"/>
    <sheet name="Data" sheetId="5" r:id="rId3"/>
    <sheet name="General Abs" sheetId="6" r:id="rId4"/>
    <sheet name="A3" sheetId="7" r:id="rId5"/>
    <sheet name="lead" sheetId="8" r:id="rId6"/>
    <sheet name="detaill" sheetId="9" r:id="rId7"/>
  </sheets>
  <definedNames>
    <definedName name="_xlnm.Print_Area" localSheetId="4">'A3'!$A$1:$Z$174</definedName>
  </definedNames>
  <calcPr calcId="124519"/>
</workbook>
</file>

<file path=xl/calcChain.xml><?xml version="1.0" encoding="utf-8"?>
<calcChain xmlns="http://schemas.openxmlformats.org/spreadsheetml/2006/main">
  <c r="AE174" i="7"/>
  <c r="H139"/>
  <c r="AE139" s="1"/>
  <c r="H14" i="9"/>
  <c r="H13"/>
  <c r="H12"/>
  <c r="H11"/>
  <c r="H10"/>
  <c r="H9"/>
  <c r="H8"/>
  <c r="H7"/>
  <c r="H6"/>
  <c r="H5"/>
  <c r="H4"/>
  <c r="H15" s="1"/>
  <c r="H16" s="1"/>
  <c r="H42" i="4"/>
  <c r="H43"/>
  <c r="H50"/>
  <c r="H66"/>
  <c r="Y43" i="7"/>
  <c r="Y44"/>
  <c r="Y51"/>
  <c r="Y67"/>
  <c r="V45"/>
  <c r="X45" s="1"/>
  <c r="Y45" s="1"/>
  <c r="V6"/>
  <c r="X6" s="1"/>
  <c r="H5" i="4" s="1"/>
  <c r="V7" i="7"/>
  <c r="X7" s="1"/>
  <c r="Y7" s="1"/>
  <c r="V8"/>
  <c r="X8" s="1"/>
  <c r="H7" i="4" s="1"/>
  <c r="V9" i="7"/>
  <c r="X9" s="1"/>
  <c r="Y9" s="1"/>
  <c r="V10"/>
  <c r="X10" s="1"/>
  <c r="H9" i="4" s="1"/>
  <c r="V11" i="7"/>
  <c r="X11" s="1"/>
  <c r="Y11" s="1"/>
  <c r="V12"/>
  <c r="X12" s="1"/>
  <c r="H11" i="4" s="1"/>
  <c r="V13" i="7"/>
  <c r="X13" s="1"/>
  <c r="Y13" s="1"/>
  <c r="V14"/>
  <c r="X14" s="1"/>
  <c r="H13" i="4" s="1"/>
  <c r="V15" i="7"/>
  <c r="X15" s="1"/>
  <c r="Y15" s="1"/>
  <c r="V16"/>
  <c r="X16" s="1"/>
  <c r="H15" i="4" s="1"/>
  <c r="V17" i="7"/>
  <c r="X17" s="1"/>
  <c r="Y17" s="1"/>
  <c r="V18"/>
  <c r="X18" s="1"/>
  <c r="H17" i="4" s="1"/>
  <c r="V19" i="7"/>
  <c r="X19" s="1"/>
  <c r="Y19" s="1"/>
  <c r="V20"/>
  <c r="X20" s="1"/>
  <c r="H19" i="4" s="1"/>
  <c r="V21" i="7"/>
  <c r="X21" s="1"/>
  <c r="Y21" s="1"/>
  <c r="V22"/>
  <c r="X22" s="1"/>
  <c r="H21" i="4" s="1"/>
  <c r="V23" i="7"/>
  <c r="X23" s="1"/>
  <c r="Y23" s="1"/>
  <c r="V24"/>
  <c r="X24" s="1"/>
  <c r="H23" i="4" s="1"/>
  <c r="V25" i="7"/>
  <c r="X25" s="1"/>
  <c r="Y25" s="1"/>
  <c r="V26"/>
  <c r="X26" s="1"/>
  <c r="H25" i="4" s="1"/>
  <c r="V27" i="7"/>
  <c r="X27" s="1"/>
  <c r="Y27" s="1"/>
  <c r="V28"/>
  <c r="X28" s="1"/>
  <c r="H27" i="4" s="1"/>
  <c r="V29" i="7"/>
  <c r="X29" s="1"/>
  <c r="Y29" s="1"/>
  <c r="V30"/>
  <c r="X30" s="1"/>
  <c r="H29" i="4" s="1"/>
  <c r="V31" i="7"/>
  <c r="X31" s="1"/>
  <c r="Y31" s="1"/>
  <c r="V32"/>
  <c r="X32" s="1"/>
  <c r="H31" i="4" s="1"/>
  <c r="V33" i="7"/>
  <c r="X33" s="1"/>
  <c r="Y33" s="1"/>
  <c r="V34"/>
  <c r="X34" s="1"/>
  <c r="H33" i="4" s="1"/>
  <c r="V35" i="7"/>
  <c r="X35" s="1"/>
  <c r="Y35" s="1"/>
  <c r="V36"/>
  <c r="X36" s="1"/>
  <c r="H35" i="4" s="1"/>
  <c r="V37" i="7"/>
  <c r="X37" s="1"/>
  <c r="Y37" s="1"/>
  <c r="V38"/>
  <c r="X38" s="1"/>
  <c r="H37" i="4" s="1"/>
  <c r="V39" i="7"/>
  <c r="X39" s="1"/>
  <c r="Y39" s="1"/>
  <c r="V40"/>
  <c r="X40" s="1"/>
  <c r="H39" i="4" s="1"/>
  <c r="V41" i="7"/>
  <c r="X41" s="1"/>
  <c r="Y41" s="1"/>
  <c r="V42"/>
  <c r="X42" s="1"/>
  <c r="H41" i="4" s="1"/>
  <c r="V43" i="7"/>
  <c r="H43" s="1"/>
  <c r="AE43" s="1"/>
  <c r="V44"/>
  <c r="H44" s="1"/>
  <c r="AE44" s="1"/>
  <c r="V46"/>
  <c r="X46" s="1"/>
  <c r="H45" i="4" s="1"/>
  <c r="V47" i="7"/>
  <c r="X47" s="1"/>
  <c r="Y47" s="1"/>
  <c r="V48"/>
  <c r="X48" s="1"/>
  <c r="H47" i="4" s="1"/>
  <c r="V49" i="7"/>
  <c r="X49" s="1"/>
  <c r="Y49" s="1"/>
  <c r="V50"/>
  <c r="X50" s="1"/>
  <c r="H49" i="4" s="1"/>
  <c r="V51" i="7"/>
  <c r="H51" s="1"/>
  <c r="AE51" s="1"/>
  <c r="V52"/>
  <c r="X52" s="1"/>
  <c r="H51" i="4" s="1"/>
  <c r="V53" i="7"/>
  <c r="X53" s="1"/>
  <c r="Y53" s="1"/>
  <c r="V54"/>
  <c r="X54" s="1"/>
  <c r="H53" i="4" s="1"/>
  <c r="V55" i="7"/>
  <c r="X55" s="1"/>
  <c r="Y55" s="1"/>
  <c r="V56"/>
  <c r="X56" s="1"/>
  <c r="H55" i="4" s="1"/>
  <c r="V57" i="7"/>
  <c r="X57" s="1"/>
  <c r="Y57" s="1"/>
  <c r="V58"/>
  <c r="X58" s="1"/>
  <c r="H57" i="4" s="1"/>
  <c r="V59" i="7"/>
  <c r="X59" s="1"/>
  <c r="Y59" s="1"/>
  <c r="V60"/>
  <c r="X60" s="1"/>
  <c r="H59" i="4" s="1"/>
  <c r="V61" i="7"/>
  <c r="X61" s="1"/>
  <c r="Y61" s="1"/>
  <c r="V62"/>
  <c r="X62" s="1"/>
  <c r="H61" i="4" s="1"/>
  <c r="V63" i="7"/>
  <c r="X63" s="1"/>
  <c r="Y63" s="1"/>
  <c r="V64"/>
  <c r="X64" s="1"/>
  <c r="H63" i="4" s="1"/>
  <c r="V65" i="7"/>
  <c r="X65" s="1"/>
  <c r="Y65" s="1"/>
  <c r="V66"/>
  <c r="X66" s="1"/>
  <c r="H65" i="4" s="1"/>
  <c r="V67" i="7"/>
  <c r="H67" s="1"/>
  <c r="AE67" s="1"/>
  <c r="V68"/>
  <c r="X68" s="1"/>
  <c r="H67" i="4" s="1"/>
  <c r="V69" i="7"/>
  <c r="X69" s="1"/>
  <c r="Y69" s="1"/>
  <c r="V70"/>
  <c r="X70" s="1"/>
  <c r="H69" i="4" s="1"/>
  <c r="V71" i="7"/>
  <c r="X71" s="1"/>
  <c r="Y71" s="1"/>
  <c r="V72"/>
  <c r="X72" s="1"/>
  <c r="H71" i="4" s="1"/>
  <c r="V73" i="7"/>
  <c r="X73" s="1"/>
  <c r="Y73" s="1"/>
  <c r="V74"/>
  <c r="X74" s="1"/>
  <c r="H73" i="4" s="1"/>
  <c r="V75" i="7"/>
  <c r="X75" s="1"/>
  <c r="Y75" s="1"/>
  <c r="V76"/>
  <c r="X76" s="1"/>
  <c r="H75" i="4" s="1"/>
  <c r="V77" i="7"/>
  <c r="X77" s="1"/>
  <c r="Y77" s="1"/>
  <c r="V78"/>
  <c r="X78" s="1"/>
  <c r="H77" i="4" s="1"/>
  <c r="V79" i="7"/>
  <c r="H79" s="1"/>
  <c r="AE79" s="1"/>
  <c r="V80"/>
  <c r="H80" s="1"/>
  <c r="AE80" s="1"/>
  <c r="V81"/>
  <c r="X81" s="1"/>
  <c r="Y81" s="1"/>
  <c r="V82"/>
  <c r="X82" s="1"/>
  <c r="H81" i="4" s="1"/>
  <c r="V83" i="7"/>
  <c r="X83" s="1"/>
  <c r="Y83" s="1"/>
  <c r="V84"/>
  <c r="X84" s="1"/>
  <c r="H83" i="4" s="1"/>
  <c r="V85" i="7"/>
  <c r="X85" s="1"/>
  <c r="Y85" s="1"/>
  <c r="V86"/>
  <c r="X86" s="1"/>
  <c r="H85" i="4" s="1"/>
  <c r="V87" i="7"/>
  <c r="X87" s="1"/>
  <c r="Y87" s="1"/>
  <c r="V88"/>
  <c r="X88" s="1"/>
  <c r="H87" i="4" s="1"/>
  <c r="V89" i="7"/>
  <c r="X89" s="1"/>
  <c r="Y89" s="1"/>
  <c r="V90"/>
  <c r="V91"/>
  <c r="X91" s="1"/>
  <c r="Y91" s="1"/>
  <c r="V92"/>
  <c r="X92" s="1"/>
  <c r="H91" i="4" s="1"/>
  <c r="V93" i="7"/>
  <c r="X93" s="1"/>
  <c r="Y93" s="1"/>
  <c r="V94"/>
  <c r="X94" s="1"/>
  <c r="H93" i="4" s="1"/>
  <c r="V95" i="7"/>
  <c r="X95" s="1"/>
  <c r="Y95" s="1"/>
  <c r="V96"/>
  <c r="X96" s="1"/>
  <c r="H95" i="4" s="1"/>
  <c r="V97" i="7"/>
  <c r="X97" s="1"/>
  <c r="Y97" s="1"/>
  <c r="V98"/>
  <c r="X98" s="1"/>
  <c r="H97" i="4" s="1"/>
  <c r="V99" i="7"/>
  <c r="X99" s="1"/>
  <c r="Y99" s="1"/>
  <c r="V100"/>
  <c r="X100" s="1"/>
  <c r="H99" i="4" s="1"/>
  <c r="V101" i="7"/>
  <c r="X101" s="1"/>
  <c r="Y101" s="1"/>
  <c r="V102"/>
  <c r="X102" s="1"/>
  <c r="H101" i="4" s="1"/>
  <c r="V103" i="7"/>
  <c r="X103" s="1"/>
  <c r="Y103" s="1"/>
  <c r="V104"/>
  <c r="X104" s="1"/>
  <c r="H103" i="4" s="1"/>
  <c r="V105" i="7"/>
  <c r="X105" s="1"/>
  <c r="Y105" s="1"/>
  <c r="V106"/>
  <c r="X106" s="1"/>
  <c r="H105" i="4" s="1"/>
  <c r="V107" i="7"/>
  <c r="X107" s="1"/>
  <c r="Y107" s="1"/>
  <c r="V108"/>
  <c r="X108" s="1"/>
  <c r="H107" i="4" s="1"/>
  <c r="V109" i="7"/>
  <c r="X109" s="1"/>
  <c r="Y109" s="1"/>
  <c r="V110"/>
  <c r="X110" s="1"/>
  <c r="H109" i="4" s="1"/>
  <c r="V111" i="7"/>
  <c r="X111" s="1"/>
  <c r="Y111" s="1"/>
  <c r="V112"/>
  <c r="X112" s="1"/>
  <c r="H111" i="4" s="1"/>
  <c r="V113" i="7"/>
  <c r="X113" s="1"/>
  <c r="Y113" s="1"/>
  <c r="V114"/>
  <c r="X114" s="1"/>
  <c r="H113" i="4" s="1"/>
  <c r="V115" i="7"/>
  <c r="X115" s="1"/>
  <c r="Y115" s="1"/>
  <c r="V116"/>
  <c r="X116" s="1"/>
  <c r="H115" i="4" s="1"/>
  <c r="V117" i="7"/>
  <c r="X117" s="1"/>
  <c r="Y117" s="1"/>
  <c r="V118"/>
  <c r="X118" s="1"/>
  <c r="H117" i="4" s="1"/>
  <c r="V119" i="7"/>
  <c r="X119" s="1"/>
  <c r="Y119" s="1"/>
  <c r="V120"/>
  <c r="X120" s="1"/>
  <c r="H119" i="4" s="1"/>
  <c r="V121" i="7"/>
  <c r="X121" s="1"/>
  <c r="Y121" s="1"/>
  <c r="V122"/>
  <c r="X122" s="1"/>
  <c r="H121" i="4" s="1"/>
  <c r="V123" i="7"/>
  <c r="X123" s="1"/>
  <c r="Y123" s="1"/>
  <c r="V124"/>
  <c r="X124" s="1"/>
  <c r="H123" i="4" s="1"/>
  <c r="V125" i="7"/>
  <c r="X125" s="1"/>
  <c r="Y125" s="1"/>
  <c r="V126"/>
  <c r="X126" s="1"/>
  <c r="H125" i="4" s="1"/>
  <c r="V127" i="7"/>
  <c r="X127" s="1"/>
  <c r="Y127" s="1"/>
  <c r="V128"/>
  <c r="X128" s="1"/>
  <c r="H127" i="4" s="1"/>
  <c r="V129" i="7"/>
  <c r="X129" s="1"/>
  <c r="Y129" s="1"/>
  <c r="V130"/>
  <c r="X130" s="1"/>
  <c r="H129" i="4" s="1"/>
  <c r="V131" i="7"/>
  <c r="X131" s="1"/>
  <c r="Y131" s="1"/>
  <c r="V132"/>
  <c r="X132" s="1"/>
  <c r="H131" i="4" s="1"/>
  <c r="V133" i="7"/>
  <c r="X133" s="1"/>
  <c r="Y133" s="1"/>
  <c r="V134"/>
  <c r="X134" s="1"/>
  <c r="H133" i="4" s="1"/>
  <c r="V135" i="7"/>
  <c r="X135" s="1"/>
  <c r="Y135" s="1"/>
  <c r="V136"/>
  <c r="X136" s="1"/>
  <c r="H135" i="4" s="1"/>
  <c r="V137" i="7"/>
  <c r="X137" s="1"/>
  <c r="H136" i="4" s="1"/>
  <c r="V138" i="7"/>
  <c r="X138" s="1"/>
  <c r="H137" i="4" s="1"/>
  <c r="V140" i="7"/>
  <c r="X140" s="1"/>
  <c r="Y140" s="1"/>
  <c r="V141"/>
  <c r="X141" s="1"/>
  <c r="H139" i="4" s="1"/>
  <c r="V142" i="7"/>
  <c r="X142" s="1"/>
  <c r="Y142" s="1"/>
  <c r="V143"/>
  <c r="X143" s="1"/>
  <c r="H141" i="4" s="1"/>
  <c r="V144" i="7"/>
  <c r="X144" s="1"/>
  <c r="Y144" s="1"/>
  <c r="V145"/>
  <c r="X145" s="1"/>
  <c r="H143" i="4" s="1"/>
  <c r="V146" i="7"/>
  <c r="X146" s="1"/>
  <c r="Y146" s="1"/>
  <c r="V147"/>
  <c r="X147" s="1"/>
  <c r="H145" i="4" s="1"/>
  <c r="V148" i="7"/>
  <c r="X148" s="1"/>
  <c r="Y148" s="1"/>
  <c r="V149"/>
  <c r="X149" s="1"/>
  <c r="H147" i="4" s="1"/>
  <c r="V150" i="7"/>
  <c r="X150" s="1"/>
  <c r="Y150" s="1"/>
  <c r="V151"/>
  <c r="X151" s="1"/>
  <c r="H149" i="4" s="1"/>
  <c r="V152" i="7"/>
  <c r="X152" s="1"/>
  <c r="Y152" s="1"/>
  <c r="V153"/>
  <c r="X153" s="1"/>
  <c r="H151" i="4" s="1"/>
  <c r="V154" i="7"/>
  <c r="X154" s="1"/>
  <c r="Y154" s="1"/>
  <c r="V155"/>
  <c r="X155" s="1"/>
  <c r="H153" i="4" s="1"/>
  <c r="V156" i="7"/>
  <c r="X156" s="1"/>
  <c r="H154" i="4" s="1"/>
  <c r="V157" i="7"/>
  <c r="X157" s="1"/>
  <c r="Y157" s="1"/>
  <c r="V158"/>
  <c r="X158" s="1"/>
  <c r="H156" i="4" s="1"/>
  <c r="V159" i="7"/>
  <c r="X159" s="1"/>
  <c r="Y159" s="1"/>
  <c r="V160"/>
  <c r="X160" s="1"/>
  <c r="H158" i="4" s="1"/>
  <c r="V161" i="7"/>
  <c r="X161" s="1"/>
  <c r="Y161" s="1"/>
  <c r="V162"/>
  <c r="X162" s="1"/>
  <c r="H160" i="4" s="1"/>
  <c r="V163" i="7"/>
  <c r="X163" s="1"/>
  <c r="Y163" s="1"/>
  <c r="V164"/>
  <c r="X164" s="1"/>
  <c r="H162" i="4" s="1"/>
  <c r="K162" s="1"/>
  <c r="V165" i="7"/>
  <c r="X165" s="1"/>
  <c r="Y165" s="1"/>
  <c r="V166"/>
  <c r="X166" s="1"/>
  <c r="H164" i="4" s="1"/>
  <c r="V167" i="7"/>
  <c r="X167" s="1"/>
  <c r="H165" i="4" s="1"/>
  <c r="V168" i="7"/>
  <c r="X168" s="1"/>
  <c r="H166" i="4" s="1"/>
  <c r="V169" i="7"/>
  <c r="X169" s="1"/>
  <c r="H167" i="4" s="1"/>
  <c r="V170" i="7"/>
  <c r="X170" s="1"/>
  <c r="H168" i="4" s="1"/>
  <c r="V171" i="7"/>
  <c r="X171" s="1"/>
  <c r="H169" i="4" s="1"/>
  <c r="V172" i="7"/>
  <c r="X172" s="1"/>
  <c r="H170" i="4" s="1"/>
  <c r="V173" i="7"/>
  <c r="X173" s="1"/>
  <c r="H171" i="4" s="1"/>
  <c r="V5" i="7"/>
  <c r="X5" s="1"/>
  <c r="H4" i="4" s="1"/>
  <c r="H89" i="1"/>
  <c r="K139" i="7" l="1"/>
  <c r="K79"/>
  <c r="K67"/>
  <c r="K51"/>
  <c r="K43"/>
  <c r="K80"/>
  <c r="K44"/>
  <c r="Y156"/>
  <c r="H173"/>
  <c r="H171"/>
  <c r="H169"/>
  <c r="H167"/>
  <c r="H137"/>
  <c r="H135"/>
  <c r="H133"/>
  <c r="H131"/>
  <c r="H129"/>
  <c r="H127"/>
  <c r="H125"/>
  <c r="H123"/>
  <c r="H121"/>
  <c r="H119"/>
  <c r="H117"/>
  <c r="H115"/>
  <c r="H113"/>
  <c r="H111"/>
  <c r="H109"/>
  <c r="H107"/>
  <c r="H105"/>
  <c r="H103"/>
  <c r="H101"/>
  <c r="H99"/>
  <c r="H97"/>
  <c r="H95"/>
  <c r="H93"/>
  <c r="H91"/>
  <c r="H89"/>
  <c r="H87"/>
  <c r="H85"/>
  <c r="H83"/>
  <c r="H81"/>
  <c r="H77"/>
  <c r="H75"/>
  <c r="H73"/>
  <c r="H71"/>
  <c r="H69"/>
  <c r="H65"/>
  <c r="H63"/>
  <c r="H61"/>
  <c r="H59"/>
  <c r="H57"/>
  <c r="H55"/>
  <c r="H53"/>
  <c r="H49"/>
  <c r="H47"/>
  <c r="H45"/>
  <c r="H41"/>
  <c r="H39"/>
  <c r="H37"/>
  <c r="H35"/>
  <c r="H33"/>
  <c r="H31"/>
  <c r="H29"/>
  <c r="H27"/>
  <c r="H25"/>
  <c r="H23"/>
  <c r="H21"/>
  <c r="H19"/>
  <c r="H17"/>
  <c r="H15"/>
  <c r="H13"/>
  <c r="H11"/>
  <c r="H9"/>
  <c r="H7"/>
  <c r="X80"/>
  <c r="H5"/>
  <c r="H172"/>
  <c r="H170"/>
  <c r="H168"/>
  <c r="H166"/>
  <c r="H165"/>
  <c r="H164"/>
  <c r="H163"/>
  <c r="H162"/>
  <c r="H161"/>
  <c r="H160"/>
  <c r="H159"/>
  <c r="H158"/>
  <c r="H157"/>
  <c r="H156"/>
  <c r="H155"/>
  <c r="H154"/>
  <c r="H153"/>
  <c r="H152"/>
  <c r="H151"/>
  <c r="H150"/>
  <c r="H149"/>
  <c r="H148"/>
  <c r="H147"/>
  <c r="H146"/>
  <c r="H145"/>
  <c r="H144"/>
  <c r="H143"/>
  <c r="H142"/>
  <c r="H141"/>
  <c r="H140"/>
  <c r="H138"/>
  <c r="H136"/>
  <c r="H134"/>
  <c r="H132"/>
  <c r="H130"/>
  <c r="H128"/>
  <c r="H126"/>
  <c r="H124"/>
  <c r="H122"/>
  <c r="H120"/>
  <c r="H118"/>
  <c r="H116"/>
  <c r="H114"/>
  <c r="H112"/>
  <c r="H110"/>
  <c r="H108"/>
  <c r="H106"/>
  <c r="H104"/>
  <c r="H102"/>
  <c r="H100"/>
  <c r="H98"/>
  <c r="H96"/>
  <c r="H94"/>
  <c r="H92"/>
  <c r="H90"/>
  <c r="H88"/>
  <c r="H86"/>
  <c r="H84"/>
  <c r="H82"/>
  <c r="H78"/>
  <c r="H76"/>
  <c r="H74"/>
  <c r="H72"/>
  <c r="H70"/>
  <c r="H68"/>
  <c r="H66"/>
  <c r="H64"/>
  <c r="H62"/>
  <c r="H60"/>
  <c r="H58"/>
  <c r="H56"/>
  <c r="H54"/>
  <c r="H52"/>
  <c r="H50"/>
  <c r="H48"/>
  <c r="H46"/>
  <c r="H42"/>
  <c r="H40"/>
  <c r="H38"/>
  <c r="H36"/>
  <c r="H34"/>
  <c r="H32"/>
  <c r="H30"/>
  <c r="H28"/>
  <c r="H26"/>
  <c r="H24"/>
  <c r="H22"/>
  <c r="H20"/>
  <c r="H18"/>
  <c r="H16"/>
  <c r="H14"/>
  <c r="H12"/>
  <c r="H10"/>
  <c r="H8"/>
  <c r="H6"/>
  <c r="X79"/>
  <c r="H78" i="4" s="1"/>
  <c r="H89"/>
  <c r="Y90" i="7"/>
  <c r="Y5"/>
  <c r="Y172"/>
  <c r="Y170"/>
  <c r="Y168"/>
  <c r="Y166"/>
  <c r="Y164"/>
  <c r="Y162"/>
  <c r="Y160"/>
  <c r="Y158"/>
  <c r="Y155"/>
  <c r="Y153"/>
  <c r="Y151"/>
  <c r="Y149"/>
  <c r="Y147"/>
  <c r="Y145"/>
  <c r="Y143"/>
  <c r="Y141"/>
  <c r="Y138"/>
  <c r="Y136"/>
  <c r="Y134"/>
  <c r="Y132"/>
  <c r="Y130"/>
  <c r="Y128"/>
  <c r="Y126"/>
  <c r="Y124"/>
  <c r="Y122"/>
  <c r="Y120"/>
  <c r="Y118"/>
  <c r="Y116"/>
  <c r="Y114"/>
  <c r="Y112"/>
  <c r="Y110"/>
  <c r="Y108"/>
  <c r="Y106"/>
  <c r="Y104"/>
  <c r="Y102"/>
  <c r="Y100"/>
  <c r="Y98"/>
  <c r="Y96"/>
  <c r="Y94"/>
  <c r="Y92"/>
  <c r="Y88"/>
  <c r="Y86"/>
  <c r="Y84"/>
  <c r="Y82"/>
  <c r="Y78"/>
  <c r="Y76"/>
  <c r="Y74"/>
  <c r="Y72"/>
  <c r="Y70"/>
  <c r="Y68"/>
  <c r="Y66"/>
  <c r="Y64"/>
  <c r="Y62"/>
  <c r="Y60"/>
  <c r="Y58"/>
  <c r="Y56"/>
  <c r="Y54"/>
  <c r="Y52"/>
  <c r="Y50"/>
  <c r="Y48"/>
  <c r="Y46"/>
  <c r="Y42"/>
  <c r="Y40"/>
  <c r="Y38"/>
  <c r="Y36"/>
  <c r="Y34"/>
  <c r="Y32"/>
  <c r="Y30"/>
  <c r="Y28"/>
  <c r="Y26"/>
  <c r="Y24"/>
  <c r="Y22"/>
  <c r="Y20"/>
  <c r="Y18"/>
  <c r="Y16"/>
  <c r="Y14"/>
  <c r="Y12"/>
  <c r="Y10"/>
  <c r="Y8"/>
  <c r="Y6"/>
  <c r="H163" i="4"/>
  <c r="H161"/>
  <c r="K161" s="1"/>
  <c r="H159"/>
  <c r="K159" s="1"/>
  <c r="H157"/>
  <c r="K157" s="1"/>
  <c r="H155"/>
  <c r="K155" s="1"/>
  <c r="H152"/>
  <c r="H150"/>
  <c r="K150" s="1"/>
  <c r="H148"/>
  <c r="K148" s="1"/>
  <c r="H146"/>
  <c r="K146" s="1"/>
  <c r="H144"/>
  <c r="K144" s="1"/>
  <c r="H142"/>
  <c r="K142" s="1"/>
  <c r="H140"/>
  <c r="K140" s="1"/>
  <c r="H138"/>
  <c r="K138" s="1"/>
  <c r="H134"/>
  <c r="K134" s="1"/>
  <c r="H132"/>
  <c r="H130"/>
  <c r="K130" s="1"/>
  <c r="H128"/>
  <c r="H126"/>
  <c r="K126" s="1"/>
  <c r="H124"/>
  <c r="H122"/>
  <c r="K122" s="1"/>
  <c r="H120"/>
  <c r="H118"/>
  <c r="K118" s="1"/>
  <c r="H116"/>
  <c r="H114"/>
  <c r="K114" s="1"/>
  <c r="H112"/>
  <c r="H110"/>
  <c r="K110" s="1"/>
  <c r="H108"/>
  <c r="H106"/>
  <c r="K106" s="1"/>
  <c r="H104"/>
  <c r="H102"/>
  <c r="K102" s="1"/>
  <c r="H100"/>
  <c r="H98"/>
  <c r="H96"/>
  <c r="H94"/>
  <c r="H92"/>
  <c r="H90"/>
  <c r="H88"/>
  <c r="H86"/>
  <c r="H84"/>
  <c r="H82"/>
  <c r="H80"/>
  <c r="H76"/>
  <c r="H74"/>
  <c r="H72"/>
  <c r="H70"/>
  <c r="H68"/>
  <c r="H64"/>
  <c r="H62"/>
  <c r="K62" s="1"/>
  <c r="H60"/>
  <c r="K60" s="1"/>
  <c r="H58"/>
  <c r="K58" s="1"/>
  <c r="H56"/>
  <c r="K56" s="1"/>
  <c r="H54"/>
  <c r="K54" s="1"/>
  <c r="H52"/>
  <c r="K52" s="1"/>
  <c r="H48"/>
  <c r="K48" s="1"/>
  <c r="H46"/>
  <c r="K46" s="1"/>
  <c r="H44"/>
  <c r="K44" s="1"/>
  <c r="H40"/>
  <c r="K40" s="1"/>
  <c r="H38"/>
  <c r="K38" s="1"/>
  <c r="H36"/>
  <c r="H34"/>
  <c r="K34" s="1"/>
  <c r="H32"/>
  <c r="K32" s="1"/>
  <c r="H30"/>
  <c r="K30" s="1"/>
  <c r="H28"/>
  <c r="K28" s="1"/>
  <c r="H26"/>
  <c r="K26" s="1"/>
  <c r="H24"/>
  <c r="K24" s="1"/>
  <c r="H22"/>
  <c r="K22" s="1"/>
  <c r="H20"/>
  <c r="H18"/>
  <c r="K18" s="1"/>
  <c r="H16"/>
  <c r="K16" s="1"/>
  <c r="H14"/>
  <c r="K14" s="1"/>
  <c r="H12"/>
  <c r="K12" s="1"/>
  <c r="H10"/>
  <c r="K10" s="1"/>
  <c r="H8"/>
  <c r="K8" s="1"/>
  <c r="H6"/>
  <c r="K6" s="1"/>
  <c r="Y173" i="7"/>
  <c r="Y171"/>
  <c r="Y169"/>
  <c r="Y167"/>
  <c r="Y137"/>
  <c r="K135" i="4"/>
  <c r="K137"/>
  <c r="K139"/>
  <c r="K141"/>
  <c r="K143"/>
  <c r="K145"/>
  <c r="K147"/>
  <c r="K149"/>
  <c r="K151"/>
  <c r="K152"/>
  <c r="K153"/>
  <c r="K156"/>
  <c r="K158"/>
  <c r="K160"/>
  <c r="K171"/>
  <c r="K170"/>
  <c r="K169"/>
  <c r="K168"/>
  <c r="K167"/>
  <c r="K166"/>
  <c r="K165"/>
  <c r="K164"/>
  <c r="K136"/>
  <c r="K154"/>
  <c r="K133"/>
  <c r="K132"/>
  <c r="K131"/>
  <c r="K129"/>
  <c r="K128"/>
  <c r="K127"/>
  <c r="K125"/>
  <c r="K124"/>
  <c r="K123"/>
  <c r="K121"/>
  <c r="K120"/>
  <c r="K119"/>
  <c r="K117"/>
  <c r="K116"/>
  <c r="K115"/>
  <c r="K113"/>
  <c r="K112"/>
  <c r="K111"/>
  <c r="K109"/>
  <c r="K108"/>
  <c r="K107"/>
  <c r="K105"/>
  <c r="K104"/>
  <c r="K103"/>
  <c r="K101"/>
  <c r="K100"/>
  <c r="K99"/>
  <c r="K66"/>
  <c r="K65"/>
  <c r="K64"/>
  <c r="K63"/>
  <c r="K61"/>
  <c r="K59"/>
  <c r="K57"/>
  <c r="K55"/>
  <c r="K53"/>
  <c r="K51"/>
  <c r="K50"/>
  <c r="K49"/>
  <c r="K47"/>
  <c r="K45"/>
  <c r="K43"/>
  <c r="K42"/>
  <c r="K41"/>
  <c r="K39"/>
  <c r="K37"/>
  <c r="K36"/>
  <c r="K35"/>
  <c r="K33"/>
  <c r="K31"/>
  <c r="K29"/>
  <c r="K27"/>
  <c r="K25"/>
  <c r="K23"/>
  <c r="K21"/>
  <c r="K20"/>
  <c r="K19"/>
  <c r="K17"/>
  <c r="K15"/>
  <c r="K13"/>
  <c r="K11"/>
  <c r="K9"/>
  <c r="K7"/>
  <c r="K5"/>
  <c r="K4"/>
  <c r="AE6" i="7" l="1"/>
  <c r="K6"/>
  <c r="AE10"/>
  <c r="K10"/>
  <c r="AE14"/>
  <c r="K14"/>
  <c r="AE18"/>
  <c r="K18"/>
  <c r="AE22"/>
  <c r="K22"/>
  <c r="AE26"/>
  <c r="K26"/>
  <c r="AE30"/>
  <c r="K30"/>
  <c r="AE34"/>
  <c r="K34"/>
  <c r="AE38"/>
  <c r="K38"/>
  <c r="AE42"/>
  <c r="K42"/>
  <c r="AE48"/>
  <c r="K48"/>
  <c r="AE52"/>
  <c r="K52"/>
  <c r="AE56"/>
  <c r="K56"/>
  <c r="AE60"/>
  <c r="K60"/>
  <c r="AE64"/>
  <c r="K64"/>
  <c r="AE68"/>
  <c r="K68"/>
  <c r="AE72"/>
  <c r="K72"/>
  <c r="AE76"/>
  <c r="K76"/>
  <c r="AE82"/>
  <c r="K82"/>
  <c r="AE86"/>
  <c r="K86"/>
  <c r="AE90"/>
  <c r="K90"/>
  <c r="AE94"/>
  <c r="K94"/>
  <c r="AE98"/>
  <c r="K98"/>
  <c r="AE102"/>
  <c r="K102"/>
  <c r="AE106"/>
  <c r="K106"/>
  <c r="AE110"/>
  <c r="K110"/>
  <c r="AE114"/>
  <c r="K114"/>
  <c r="AE118"/>
  <c r="K118"/>
  <c r="AE122"/>
  <c r="K122"/>
  <c r="AE126"/>
  <c r="K126"/>
  <c r="AE130"/>
  <c r="K130"/>
  <c r="AE134"/>
  <c r="K134"/>
  <c r="AE138"/>
  <c r="K138"/>
  <c r="AE141"/>
  <c r="K141"/>
  <c r="AE143"/>
  <c r="K143"/>
  <c r="AE145"/>
  <c r="K145"/>
  <c r="AE147"/>
  <c r="K147"/>
  <c r="AE149"/>
  <c r="K149"/>
  <c r="AE151"/>
  <c r="K151"/>
  <c r="AE153"/>
  <c r="K153"/>
  <c r="AE155"/>
  <c r="K155"/>
  <c r="AE157"/>
  <c r="K157"/>
  <c r="AE159"/>
  <c r="K159"/>
  <c r="AE161"/>
  <c r="K161"/>
  <c r="AE163"/>
  <c r="K163"/>
  <c r="AE165"/>
  <c r="K165"/>
  <c r="AE168"/>
  <c r="K168"/>
  <c r="AE172"/>
  <c r="K172"/>
  <c r="AE9"/>
  <c r="K9"/>
  <c r="AE13"/>
  <c r="K13"/>
  <c r="AE17"/>
  <c r="K17"/>
  <c r="AE21"/>
  <c r="K21"/>
  <c r="AE25"/>
  <c r="K25"/>
  <c r="AE29"/>
  <c r="K29"/>
  <c r="AE33"/>
  <c r="K33"/>
  <c r="AE37"/>
  <c r="K37"/>
  <c r="AE41"/>
  <c r="K41"/>
  <c r="AE47"/>
  <c r="K47"/>
  <c r="AE53"/>
  <c r="K53"/>
  <c r="AE57"/>
  <c r="K57"/>
  <c r="AE61"/>
  <c r="K61"/>
  <c r="AE65"/>
  <c r="K65"/>
  <c r="AE71"/>
  <c r="K71"/>
  <c r="AE75"/>
  <c r="K75"/>
  <c r="AE81"/>
  <c r="K81"/>
  <c r="AE85"/>
  <c r="K85"/>
  <c r="AE89"/>
  <c r="K89"/>
  <c r="AE93"/>
  <c r="K93"/>
  <c r="AE97"/>
  <c r="K97"/>
  <c r="AE101"/>
  <c r="K101"/>
  <c r="AE105"/>
  <c r="K105"/>
  <c r="AE109"/>
  <c r="K109"/>
  <c r="AE113"/>
  <c r="K113"/>
  <c r="AE117"/>
  <c r="K117"/>
  <c r="AE121"/>
  <c r="K121"/>
  <c r="AE125"/>
  <c r="K125"/>
  <c r="AE129"/>
  <c r="K129"/>
  <c r="AE133"/>
  <c r="K133"/>
  <c r="AE137"/>
  <c r="K137"/>
  <c r="AE169"/>
  <c r="K169"/>
  <c r="AE173"/>
  <c r="K173"/>
  <c r="AE8"/>
  <c r="K8"/>
  <c r="AE12"/>
  <c r="K12"/>
  <c r="AE16"/>
  <c r="K16"/>
  <c r="AE20"/>
  <c r="K20"/>
  <c r="AE24"/>
  <c r="K24"/>
  <c r="AE28"/>
  <c r="K28"/>
  <c r="AE32"/>
  <c r="K32"/>
  <c r="AE36"/>
  <c r="K36"/>
  <c r="AE40"/>
  <c r="K40"/>
  <c r="AE46"/>
  <c r="K46"/>
  <c r="AE50"/>
  <c r="K50"/>
  <c r="AE54"/>
  <c r="K54"/>
  <c r="AE58"/>
  <c r="K58"/>
  <c r="AE62"/>
  <c r="K62"/>
  <c r="AE66"/>
  <c r="K66"/>
  <c r="AE70"/>
  <c r="K70"/>
  <c r="AE74"/>
  <c r="K74"/>
  <c r="AE78"/>
  <c r="K78"/>
  <c r="AE84"/>
  <c r="K84"/>
  <c r="AE88"/>
  <c r="K88"/>
  <c r="AE92"/>
  <c r="K92"/>
  <c r="AE96"/>
  <c r="K96"/>
  <c r="AE100"/>
  <c r="K100"/>
  <c r="AE104"/>
  <c r="K104"/>
  <c r="AE108"/>
  <c r="K108"/>
  <c r="AE112"/>
  <c r="K112"/>
  <c r="AE116"/>
  <c r="K116"/>
  <c r="AE120"/>
  <c r="K120"/>
  <c r="AE124"/>
  <c r="K124"/>
  <c r="AE128"/>
  <c r="K128"/>
  <c r="AE132"/>
  <c r="K132"/>
  <c r="AE136"/>
  <c r="K136"/>
  <c r="AE140"/>
  <c r="K140"/>
  <c r="AE142"/>
  <c r="K142"/>
  <c r="AE144"/>
  <c r="K144"/>
  <c r="AE146"/>
  <c r="K146"/>
  <c r="AE148"/>
  <c r="K148"/>
  <c r="AE150"/>
  <c r="K150"/>
  <c r="AE152"/>
  <c r="K152"/>
  <c r="AE154"/>
  <c r="K154"/>
  <c r="AE156"/>
  <c r="K156"/>
  <c r="AE158"/>
  <c r="K158"/>
  <c r="AE160"/>
  <c r="K160"/>
  <c r="AE162"/>
  <c r="K162"/>
  <c r="AE164"/>
  <c r="K164"/>
  <c r="AE166"/>
  <c r="K166"/>
  <c r="AE170"/>
  <c r="K170"/>
  <c r="AE5"/>
  <c r="K5"/>
  <c r="AE7"/>
  <c r="K7"/>
  <c r="AE11"/>
  <c r="K11"/>
  <c r="AE15"/>
  <c r="K15"/>
  <c r="AE19"/>
  <c r="K19"/>
  <c r="AE23"/>
  <c r="K23"/>
  <c r="AE27"/>
  <c r="K27"/>
  <c r="AE31"/>
  <c r="K31"/>
  <c r="AE35"/>
  <c r="K35"/>
  <c r="AE39"/>
  <c r="K39"/>
  <c r="AE45"/>
  <c r="K45"/>
  <c r="AE49"/>
  <c r="K49"/>
  <c r="AE55"/>
  <c r="K55"/>
  <c r="AE59"/>
  <c r="K59"/>
  <c r="AE63"/>
  <c r="K63"/>
  <c r="AE69"/>
  <c r="K69"/>
  <c r="AE73"/>
  <c r="K73"/>
  <c r="AE77"/>
  <c r="K77"/>
  <c r="AE83"/>
  <c r="K83"/>
  <c r="AE87"/>
  <c r="K87"/>
  <c r="AE91"/>
  <c r="K91"/>
  <c r="AE95"/>
  <c r="K95"/>
  <c r="AE99"/>
  <c r="K99"/>
  <c r="AE103"/>
  <c r="K103"/>
  <c r="AE107"/>
  <c r="K107"/>
  <c r="AE111"/>
  <c r="K111"/>
  <c r="AE115"/>
  <c r="K115"/>
  <c r="AE119"/>
  <c r="K119"/>
  <c r="AE123"/>
  <c r="K123"/>
  <c r="AE127"/>
  <c r="K127"/>
  <c r="AE131"/>
  <c r="K131"/>
  <c r="AE135"/>
  <c r="K135"/>
  <c r="AE167"/>
  <c r="K167"/>
  <c r="AE171"/>
  <c r="K171"/>
  <c r="Y80"/>
  <c r="H79" i="4"/>
  <c r="K79" s="1"/>
  <c r="Y79" i="7"/>
  <c r="Y174" s="1"/>
  <c r="D832" i="5"/>
  <c r="K174" i="7" l="1"/>
  <c r="K163" i="4"/>
  <c r="K98"/>
  <c r="K97"/>
  <c r="K96"/>
  <c r="K95"/>
  <c r="K94"/>
  <c r="K93"/>
  <c r="K92"/>
  <c r="K91"/>
  <c r="K90"/>
  <c r="K89"/>
  <c r="K88"/>
  <c r="K87"/>
  <c r="K86"/>
  <c r="K85"/>
  <c r="K84"/>
  <c r="K83"/>
  <c r="K82"/>
  <c r="K81"/>
  <c r="K80"/>
  <c r="K78"/>
  <c r="K77"/>
  <c r="K76"/>
  <c r="K75"/>
  <c r="K74"/>
  <c r="K73"/>
  <c r="K72"/>
  <c r="K71"/>
  <c r="K70"/>
  <c r="K69"/>
  <c r="K68"/>
  <c r="K67"/>
  <c r="H5" i="1"/>
  <c r="H6"/>
  <c r="H7"/>
  <c r="H8"/>
  <c r="H9"/>
  <c r="H10"/>
  <c r="H11"/>
  <c r="H12"/>
  <c r="H13"/>
  <c r="H14"/>
  <c r="H15"/>
  <c r="H16"/>
  <c r="H17"/>
  <c r="H18"/>
  <c r="H19"/>
  <c r="H20"/>
  <c r="H21"/>
  <c r="H22"/>
  <c r="H23"/>
  <c r="H24"/>
  <c r="H25"/>
  <c r="H26"/>
  <c r="H27"/>
  <c r="H28"/>
  <c r="H29"/>
  <c r="H30"/>
  <c r="H31"/>
  <c r="H32"/>
  <c r="H33"/>
  <c r="H34"/>
  <c r="H35"/>
  <c r="H36"/>
  <c r="H37"/>
  <c r="H38"/>
  <c r="H39"/>
  <c r="H40"/>
  <c r="H41"/>
  <c r="H44"/>
  <c r="H45"/>
  <c r="H46"/>
  <c r="H47"/>
  <c r="H48"/>
  <c r="H49"/>
  <c r="H51"/>
  <c r="H52"/>
  <c r="H53"/>
  <c r="H54"/>
  <c r="H55"/>
  <c r="H56"/>
  <c r="H57"/>
  <c r="H58"/>
  <c r="H59"/>
  <c r="H60"/>
  <c r="H61"/>
  <c r="H62"/>
  <c r="H63"/>
  <c r="H64"/>
  <c r="H65"/>
  <c r="H67"/>
  <c r="H68"/>
  <c r="H69"/>
  <c r="H70"/>
  <c r="H71"/>
  <c r="H72"/>
  <c r="H73"/>
  <c r="H74"/>
  <c r="H75"/>
  <c r="H76"/>
  <c r="H77"/>
  <c r="H78"/>
  <c r="H80"/>
  <c r="H81"/>
  <c r="H82"/>
  <c r="H83"/>
  <c r="H84"/>
  <c r="H85"/>
  <c r="H86"/>
  <c r="H87"/>
  <c r="H88"/>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4"/>
  <c r="K172" i="4" l="1"/>
  <c r="D4" i="6" s="1"/>
  <c r="F4" l="1"/>
  <c r="F5" l="1"/>
  <c r="F6" s="1"/>
  <c r="F7" s="1"/>
  <c r="F9" s="1"/>
  <c r="F11" l="1"/>
  <c r="F10"/>
  <c r="F12" s="1"/>
  <c r="F16" s="1"/>
</calcChain>
</file>

<file path=xl/sharedStrings.xml><?xml version="1.0" encoding="utf-8"?>
<sst xmlns="http://schemas.openxmlformats.org/spreadsheetml/2006/main" count="5187" uniqueCount="1414">
  <si>
    <t>Already Executed Qty</t>
  </si>
  <si>
    <t>To be Executed Qty</t>
  </si>
  <si>
    <t>Estimate Qty for the year 2021-2022</t>
  </si>
  <si>
    <t>NAME OF WORK:    CONSTRUCTION OF 2 NOS. OF JAILOR QUARTERS WITH DEVELOPMENT WORKS AT CENTRAL PRISON PALAYAMKOTTAI IN TIRUNELVELI CITY</t>
  </si>
  <si>
    <r>
      <rPr>
        <b/>
        <i/>
        <sz val="12"/>
        <color rgb="FF0066CC"/>
        <rFont val="Times New Roman"/>
        <family val="1"/>
      </rPr>
      <t>Sl.No</t>
    </r>
  </si>
  <si>
    <r>
      <rPr>
        <b/>
        <i/>
        <sz val="12"/>
        <color rgb="FF0066CC"/>
        <rFont val="Times New Roman"/>
        <family val="1"/>
      </rPr>
      <t>Description</t>
    </r>
  </si>
  <si>
    <r>
      <rPr>
        <b/>
        <i/>
        <sz val="12"/>
        <color rgb="FF0066CC"/>
        <rFont val="Times New Roman"/>
        <family val="1"/>
      </rPr>
      <t>Qty</t>
    </r>
  </si>
  <si>
    <r>
      <rPr>
        <b/>
        <i/>
        <sz val="12"/>
        <color rgb="FF0066CC"/>
        <rFont val="Times New Roman"/>
        <family val="1"/>
      </rPr>
      <t>Unit</t>
    </r>
  </si>
  <si>
    <r>
      <rPr>
        <b/>
        <i/>
        <sz val="12"/>
        <color rgb="FF0066CC"/>
        <rFont val="Times New Roman"/>
        <family val="1"/>
      </rPr>
      <t>Rate</t>
    </r>
  </si>
  <si>
    <r>
      <rPr>
        <b/>
        <i/>
        <sz val="12"/>
        <color rgb="FF0066CC"/>
        <rFont val="Times New Roman"/>
        <family val="1"/>
      </rPr>
      <t>Amount</t>
    </r>
  </si>
  <si>
    <t>1 Cum</t>
  </si>
  <si>
    <t>2.6) Supplying and filling with 40mm HBSJ</t>
  </si>
  <si>
    <t>2.7) Supplying and filling with 20mm HBSJ</t>
  </si>
  <si>
    <t>13.1) Filling with excavated earth</t>
  </si>
  <si>
    <t>b. T.W. below 2.00 m length.</t>
  </si>
  <si>
    <t>23.3) Supplying and fixing of Magnetic door catches</t>
  </si>
  <si>
    <t>Each</t>
  </si>
  <si>
    <t>24) Manufacturing &amp; supply of steel windows (weight basis)</t>
  </si>
  <si>
    <t>1 Kg</t>
  </si>
  <si>
    <t>25) Supplying and fixing of MS hold fast</t>
  </si>
  <si>
    <t>30) Ellispattern flooring</t>
  </si>
  <si>
    <t>1 Sqm</t>
  </si>
  <si>
    <t>37.1) White washing 3 coats  (slaked)</t>
  </si>
  <si>
    <t>39) Supplying and fixing of MS Grills in position</t>
  </si>
  <si>
    <t>40) Painting 2 coats - New "wood work"</t>
  </si>
  <si>
    <t>41) Painting 2 coats - New "iron work"</t>
  </si>
  <si>
    <t>46) Supplying and fixing of 20 mm dia Alu. Hanger Rod</t>
  </si>
  <si>
    <t>1 Rmt</t>
  </si>
  <si>
    <t>47) Supplying and fixing of Alu. Towel rail 75 cm long</t>
  </si>
  <si>
    <t>48) Supplying and fixing of 5 pin Coat stand</t>
  </si>
  <si>
    <t>49) Supplying and fixing of Chromium plated 8 gauge picture hook</t>
  </si>
  <si>
    <t>50.3) Supplying and planting avenue trees</t>
  </si>
  <si>
    <t>50.4) Providing Tree guard</t>
  </si>
  <si>
    <t>b. 25 mm dia</t>
  </si>
  <si>
    <t>53.3) Supplying and fixing of C.I. steps (5 Kg)</t>
  </si>
  <si>
    <t>71) Supplying and fixing of 16 Amps Double pole main switch</t>
  </si>
  <si>
    <t>72) Supplying and fixing of Box type Fibre Fan hook</t>
  </si>
  <si>
    <t>73.1) Supplying and fixing of 3 phase Distribution board with 6 way per phase  32A per way with neutral link</t>
  </si>
  <si>
    <t>74) Charges for assembling and fixing of ceiling  "Fan"</t>
  </si>
  <si>
    <t>76) Supplying and fixing of 8 SWG G.I. wire</t>
  </si>
  <si>
    <t>77.3) Supplying and fixing of TV/Telephone line Socket</t>
  </si>
  <si>
    <t>77.4) Supplying and fixing of 20mm dia PVC pipe for TV/Telephone line</t>
  </si>
  <si>
    <t>78) Providing Earthing Station using pipe electrode as per IS3043 (Type I)</t>
  </si>
  <si>
    <t>81) Supplying and fixing of meter cupboard with best Country wood double leaves shutters</t>
  </si>
  <si>
    <t>86) Providing Pre-constructional Anti termite treatment</t>
  </si>
  <si>
    <t>2.1.3) Supplying and filling in foundation and basement with Crushed stone sand</t>
  </si>
  <si>
    <t>2.1.6) Supplying of Stone dust</t>
  </si>
  <si>
    <t>3.1.1) Plain cement concrete 1:5:10 using 40mm size HBSJ  for Foundation &amp; Basement using crushed stone sand</t>
  </si>
  <si>
    <t>3.2.1) P.C.C. 1:2:4 using 20mm size HBSJ for Foundation &amp; Basement and other similar works using crushed stone sand</t>
  </si>
  <si>
    <t>3.3.1) P.C.C. 1:8:16 using 20 mm broken brick jelly using crushed stone sand</t>
  </si>
  <si>
    <t>b. In First Floor</t>
  </si>
  <si>
    <t>b. In Ground Floor</t>
  </si>
  <si>
    <t>c. In First Floor</t>
  </si>
  <si>
    <t>b. Plain surfaces such as Roof slab, floor slab, Beams, lintels, lofts, sill slab, staircase, portico slab and other similar works</t>
  </si>
  <si>
    <t>c. For Square and rectangular columns and small quantities</t>
  </si>
  <si>
    <t>f. For Curved Surface</t>
  </si>
  <si>
    <t>21.5.2) Supplying and fixing of soild UPVC door shutter with frame</t>
  </si>
  <si>
    <t>22.3.3) Cup board/ward robes double leaf shutters using 9mm thick phenol bonded BWR grade plywood, TW frames, styles &amp; rails including two coat enamel paint over one coat primer with brass screws</t>
  </si>
  <si>
    <t>23.2.1) Supplying and fixing of 4mm thick pin headed glass panels with Aluminium beedings</t>
  </si>
  <si>
    <t>26.1) Flooring in bed of cement concrete 1:5:10 using 40mm size HBSJ and crushed stone sand</t>
  </si>
  <si>
    <t>28.1) Floor plastering in C.M. 1:4, 20mm thick. using crushed stone sand</t>
  </si>
  <si>
    <t>29.8.1) Supplying and fixing of Glazed tiles using Grout (Tile Joint Filler) using crushed stone sand</t>
  </si>
  <si>
    <t>29.9.1) Supplying and laying of Floor ceramic tiles (Anti-skid) using Grout (Tile Joint Filler). using crushed stone sand</t>
  </si>
  <si>
    <t>33.1) Plastering in C.M. 1:5, 12 mm tk. using crushed stone sand</t>
  </si>
  <si>
    <t>34.1) Plastering in C.M. 1:4, 12 mm tk. using crushed stone sand</t>
  </si>
  <si>
    <t>35.1.1) Plastering in CM 1:3, 12 mm tk. with WPC using crushed stone sand</t>
  </si>
  <si>
    <t>35.2) Spl. Ceiling plastering in C.M 1:3, 10 mm tk. using crushed stone sand</t>
  </si>
  <si>
    <t>b. 75 mm wide</t>
  </si>
  <si>
    <t>c. 50 mm wide</t>
  </si>
  <si>
    <t>38.4) Two coats of cement paint over the existing primer coat of white cement</t>
  </si>
  <si>
    <t>38.4.1) Two coat of Oil Bound Distemper over the primer coat of white cement</t>
  </si>
  <si>
    <t>38.6) Primer coat using one coat of white cement over the cement plastered/ concrete new wall surfaces or other similar works</t>
  </si>
  <si>
    <t>43.1) Supplying, Fabricating and fixing of Mild steel / RTS grills (without cement slurry wash) reinforcement for all sizes of rods</t>
  </si>
  <si>
    <t>1 MT</t>
  </si>
  <si>
    <t>b) Augering 30cm dia</t>
  </si>
  <si>
    <t>44.6) Supplying and fixing of PVC SWR 110 mm dia with ISI mark type-A for rain water down fall pipe</t>
  </si>
  <si>
    <t>53.4) Supplying and fixing of CI Manhole cover of size 60 x 60cm (50kg weight)</t>
  </si>
  <si>
    <t>53.5) Supplying and fixing of Wash hand basin (white) of size 550 mm x 400 mm</t>
  </si>
  <si>
    <t>54.1.1) Supplying and fixing of 15mm dia Half turn Brass core C.P. Tap (long body)</t>
  </si>
  <si>
    <t>54.2.1) Supplying and fixing of 15mm dia Half turn Brass core C.P. Tap (Short body)</t>
  </si>
  <si>
    <t>57.2) Supplying and fixing of EWC (White) 500mm with PVC SWR grade "P" or "S" Trap</t>
  </si>
  <si>
    <t>b. 75 mm dia</t>
  </si>
  <si>
    <t>58.4) Supplying, Laying &amp; Concealing the 50mm dia PVC (SWR) pipe with ISI mark type 'B' with relevant specials.</t>
  </si>
  <si>
    <t>60.1) Supplying and fixing of PVC Nahani trap (4way/2way)</t>
  </si>
  <si>
    <t>b) 160mm dia UPVC Non Pressure pipe</t>
  </si>
  <si>
    <t>Each Point</t>
  </si>
  <si>
    <t>b. Light point without ceiling rose</t>
  </si>
  <si>
    <t>c. Calling bell point with Buzzer/Calling bell</t>
  </si>
  <si>
    <t>65.1) Wiring with 1.5 sqmm PVC insulated single core multi strand fire retardant flexible copper cable with ISI mark confirming IS: 694:1990 for Fan Point</t>
  </si>
  <si>
    <t>66.1) Wiring with 1.5 sqmm PVC insulated single core multi strand fire retardant flexible copper cable with ISI mark confirming IS: 694:1990 for Staircase Light Point.</t>
  </si>
  <si>
    <t>67.1) Wiring with 1.5 sqmm PVC insulated single core multi strand fire retardant flexible copper cable with ISI mark confirming IS: 694:1990 for 5 amps 5 pin plug socket point at Switch Board Itself.</t>
  </si>
  <si>
    <t>68.2) Wiring with 1.5 sqmm PVC insulated single core multi strand fire retardant flexible copper cable with ISI mark confirming IS: 694:1990 for 5 amps 5 pin plug socket point at Convenient Places.</t>
  </si>
  <si>
    <t>71.2) Supplying and fixing of 32 Amps triple pole main switch</t>
  </si>
  <si>
    <t>77.6) Run off 2 Wires of 4 sqmm PVC insulated single core multi strand fire retardant flexible copper cable with ISI mark confirming IS: 694:1990 in fully concealed.</t>
  </si>
  <si>
    <t>77.7) Run off 2 Wires of 2.5 sqmm PVC insulated single core multi strand fire retardant flexible copper cable with ISI mark confirming IS: 694:1990 in fully concealed</t>
  </si>
  <si>
    <t>79.2.3) Supplying and fixing of 3 Nos. of 63 Amps Fuse Unit</t>
  </si>
  <si>
    <t>87.1)  Supplying and fixing of Three Phase ELCB/RCCB</t>
  </si>
  <si>
    <t>87.2)  Supplying and fixing of 20 Amps DP plug and socket in sheet enclosure with 32A DP MCB in Flush with wall with earth connection (For AC Plug)</t>
  </si>
  <si>
    <t>100) Supplying and fixing of 9 watts LED Bulb</t>
  </si>
  <si>
    <t>101) Supplying and fixing of 25 watts LED bulb with street light fittings</t>
  </si>
  <si>
    <t>102) Supplying and fixing of 4'18 watts crystal LED tube light</t>
  </si>
  <si>
    <t>103) Supplying and fixing of Bulk Head fitting suitable for 12 watts LED bulb</t>
  </si>
  <si>
    <t>104) Supplying and fixing of 12 watts LED bulb for bulk head fittings</t>
  </si>
  <si>
    <t>112.1) Supplying and fixing of Exhaust Fan 225mm dia</t>
  </si>
  <si>
    <t>b) 50 mm dia GI Bend</t>
  </si>
  <si>
    <t>b) 50mm dia GI pipe</t>
  </si>
  <si>
    <t>b) 23 cm Aluminium letters</t>
  </si>
  <si>
    <t>c) 15 cm Aluminium letters</t>
  </si>
  <si>
    <t>d) 10 cm Aluminium letters</t>
  </si>
  <si>
    <t>131) Supplying of 6 lever Lock and Key etc.,</t>
  </si>
  <si>
    <t>132) Drilling of 150mm dia borewell in all strata including hard rock area</t>
  </si>
  <si>
    <t>132.1) Drilling of 150mm dia borewell in over burden soil areas</t>
  </si>
  <si>
    <t>134) Supplying and fixing of 160mm dia PVC end cap for covering the borewell etc.,</t>
  </si>
  <si>
    <t>140) Supplying of  3 to 10mm size HBS jelly etc.,</t>
  </si>
  <si>
    <t>141) Conveyance charges of 63mm tk Paver block including loading and unloading</t>
  </si>
  <si>
    <t>142) Supplying and delivery of Rubber Moulded Hydraulic pressed Paver block 63mm thick</t>
  </si>
  <si>
    <t>143) Labour charges for spreading and levelling of 3mm to 10mm size HBSJ and stone dust and compaction by the earth rammer and laying Paver block including  Machienry charges</t>
  </si>
  <si>
    <t>144) Supplying and fixing of 15mm dia CP shower Arm with shower rose</t>
  </si>
  <si>
    <t>145) Supply and fixing of 15mm dia CP two way bib cock with health faucet</t>
  </si>
  <si>
    <t>146) Supplying and fixing of 20mm dia CP angle cock</t>
  </si>
  <si>
    <t>153) Supplying of MS clamps using Mild steel flats of suitable for fixing the GI pipe with EB pole with MS flat and required bolt &amp; nut etc.,</t>
  </si>
  <si>
    <t>154) Supplying and fixing of TNEB Meter Board suitable for 3 Phase 63A service connection</t>
  </si>
  <si>
    <t>361.1) Supplying and laying of Concrete designer tiles flooring in C.M. 1:3 (one of cement and three of crushed stone sand) 20mm thick</t>
  </si>
  <si>
    <t>367) Providing wooden melamen polish for main door new wood work</t>
  </si>
  <si>
    <t>378.2)  Supplying and fixing of Vitrified tiles (Ivory) in CM 1:3, 20mm tk  using crushed stone sand</t>
  </si>
  <si>
    <t>383) Supplying and fixing of Cuddappah sink 600x600x200 mm</t>
  </si>
  <si>
    <t>384) Supplying and fixing of PVC flushing cistern (wall mounting type) -10 litre capacity</t>
  </si>
  <si>
    <t>448.2) Providing Tee with end cap 32mm dia instead of PVC Bottle trap</t>
  </si>
  <si>
    <t>796)  Two coat of Plastic emulsion paint including primer for outer wall surfaces</t>
  </si>
  <si>
    <t>2.1.1</t>
  </si>
  <si>
    <t>2.1.6</t>
  </si>
  <si>
    <t>3.1.1</t>
  </si>
  <si>
    <t>3.2.1</t>
  </si>
  <si>
    <t>3.3.1</t>
  </si>
  <si>
    <t>4.4.1</t>
  </si>
  <si>
    <t>6.6.1</t>
  </si>
  <si>
    <t>8.4.1</t>
  </si>
  <si>
    <t>9.6.1</t>
  </si>
  <si>
    <t>10.6.1</t>
  </si>
  <si>
    <t>11.6.1</t>
  </si>
  <si>
    <t>12.1.1</t>
  </si>
  <si>
    <t>14.2.2</t>
  </si>
  <si>
    <t>14.2.3</t>
  </si>
  <si>
    <t>16.1.1</t>
  </si>
  <si>
    <t>21.5.2</t>
  </si>
  <si>
    <t>21.6.2</t>
  </si>
  <si>
    <t>22.3.3</t>
  </si>
  <si>
    <t>23.1.1</t>
  </si>
  <si>
    <t>23.2.1</t>
  </si>
  <si>
    <t>29.8.1</t>
  </si>
  <si>
    <t>29.9.1</t>
  </si>
  <si>
    <t>32.1.3</t>
  </si>
  <si>
    <t>35.1.1</t>
  </si>
  <si>
    <t>38.4.1</t>
  </si>
  <si>
    <t>44.2.1</t>
  </si>
  <si>
    <t>50.5.1</t>
  </si>
  <si>
    <t>50.6.1</t>
  </si>
  <si>
    <t>54.1.1</t>
  </si>
  <si>
    <t>54.2.1</t>
  </si>
  <si>
    <t>56.3.2</t>
  </si>
  <si>
    <t>59.5.2</t>
  </si>
  <si>
    <t>60.1.1</t>
  </si>
  <si>
    <t>62.1.1</t>
  </si>
  <si>
    <t>62.2.1</t>
  </si>
  <si>
    <t>75.1.2</t>
  </si>
  <si>
    <t>79.2.3</t>
  </si>
  <si>
    <t>87..2</t>
  </si>
  <si>
    <t>379.6.1</t>
  </si>
  <si>
    <t>-</t>
  </si>
  <si>
    <t>Unit</t>
  </si>
  <si>
    <t>Amount</t>
  </si>
  <si>
    <t>Rate</t>
  </si>
  <si>
    <t>TAMIL NADU POLICE HOUSING CORPORATION</t>
  </si>
  <si>
    <t>======================================</t>
  </si>
  <si>
    <t>PLACE:-</t>
  </si>
  <si>
    <t>Palayamkottai</t>
  </si>
  <si>
    <t>Tirunelveli</t>
  </si>
  <si>
    <t>2022-2023</t>
  </si>
  <si>
    <t>QTY</t>
  </si>
  <si>
    <t xml:space="preserve"> </t>
  </si>
  <si>
    <t>COST OF MATERIALS</t>
  </si>
  <si>
    <t>RATE</t>
  </si>
  <si>
    <t>PER</t>
  </si>
  <si>
    <t>AMOUNT</t>
  </si>
  <si>
    <t>*</t>
  </si>
  <si>
    <t>CEMENT MORTAR(1:1.5)</t>
  </si>
  <si>
    <t>M.T</t>
  </si>
  <si>
    <t>CEMENT</t>
  </si>
  <si>
    <t>CUM</t>
  </si>
  <si>
    <t>SAND</t>
  </si>
  <si>
    <t>MIXING OF MORTAR</t>
  </si>
  <si>
    <t>L.S</t>
  </si>
  <si>
    <t>SUNDRIES</t>
  </si>
  <si>
    <t>TOTAL FOR 1 CUM</t>
  </si>
  <si>
    <t>CEMENT MORTAR(1:2)</t>
  </si>
  <si>
    <t>CEMENT MORTAR(1:3)</t>
  </si>
  <si>
    <t>CEMENT MORTAR(1:4)</t>
  </si>
  <si>
    <t>CEMENT MORTAR(1:5)</t>
  </si>
  <si>
    <t>CEMENT MORTAR(1:6)</t>
  </si>
  <si>
    <t>CEMENT MORTAR(1:7)</t>
  </si>
  <si>
    <t>CEMENT MORTAR(1:8)</t>
  </si>
  <si>
    <t>EARTH WORK EXCAVATION</t>
  </si>
  <si>
    <t>---------------------</t>
  </si>
  <si>
    <t>EARTH WORK EXCAVATION IN SS20B</t>
  </si>
  <si>
    <t>ADD 100% FOR NARROW CUTTING</t>
  </si>
  <si>
    <t xml:space="preserve"> 1/3REFILLING CHARGES</t>
  </si>
  <si>
    <t>TOTAL FOR 10 CUM</t>
  </si>
  <si>
    <t>RATE PER CUM INCLUDING REFILLING</t>
  </si>
  <si>
    <t>0 TO 2M</t>
  </si>
  <si>
    <t>2 TO 3M</t>
  </si>
  <si>
    <t>1.3</t>
  </si>
  <si>
    <t>EARTH WORK EXCAVATION  for SDR</t>
  </si>
  <si>
    <t>EARTH WORK EXCAVATION IN SDR</t>
  </si>
  <si>
    <t>RATE PER CUM EXCLUDING REFILLING</t>
  </si>
  <si>
    <t>SUPLLYING AND FILLING WITH 40MM HBSJ</t>
  </si>
  <si>
    <t>COST OF 40mm HBSJ</t>
  </si>
  <si>
    <t>LABOUR CHARGES FOR FILLING</t>
  </si>
  <si>
    <t>TOTAL FOR 1.0 CUM</t>
  </si>
  <si>
    <t>SUPLLYING AND FILLING WITH 20MM HBSJ</t>
  </si>
  <si>
    <t>COST OF 20mm HBSJ</t>
  </si>
  <si>
    <t>13.1</t>
  </si>
  <si>
    <t xml:space="preserve">FILLING IN BASEMENT  WITH </t>
  </si>
  <si>
    <t>EXCAVATED EARTH</t>
  </si>
  <si>
    <t>AS  PER SR(85)  2022-23(p-23</t>
  </si>
  <si>
    <t>=</t>
  </si>
  <si>
    <t>TEAK WOOD WROUGHT &amp; PUT UP</t>
  </si>
  <si>
    <t>A</t>
  </si>
  <si>
    <t>T.W.SCANTLING 2M-3M LONG</t>
  </si>
  <si>
    <t>LABOUR CHARGE FOR WROUGHT &amp; PUTUP</t>
  </si>
  <si>
    <t>RATE FOR T.W.SCANDLING 2M-3M LONG</t>
  </si>
  <si>
    <t>B</t>
  </si>
  <si>
    <t>T.W.SCANTLING UP TO 2M LONG</t>
  </si>
  <si>
    <t>RATE FOR T.W.SCANTLING 2M LONG</t>
  </si>
  <si>
    <t>Supplying and fixing of Magnetic Door Catches</t>
  </si>
  <si>
    <t xml:space="preserve">Qtn </t>
  </si>
  <si>
    <t>24.</t>
  </si>
  <si>
    <t>STEEL GRILLS FOR WINDOWS &amp; VENTILATER</t>
  </si>
  <si>
    <t>WITH SUITABLE LEDGES including piming coat</t>
  </si>
  <si>
    <t>Kg</t>
  </si>
  <si>
    <t>RATE AS PER  PWD LR For Window  p 38/ it 82</t>
  </si>
  <si>
    <t>25.</t>
  </si>
  <si>
    <t>Supplying and fixing M.S.Hold Qtn</t>
  </si>
  <si>
    <t>EACH</t>
  </si>
  <si>
    <t>fast with screws</t>
  </si>
  <si>
    <t>30.</t>
  </si>
  <si>
    <t>FINISHING THE TOP OF FLOORING</t>
  </si>
  <si>
    <t>WITH C.M(1:3)20mm THICK</t>
  </si>
  <si>
    <t xml:space="preserve"> (NO SAND)USING GRANITECHIPS</t>
  </si>
  <si>
    <t>OF 10mm&amp;BELOW (ELLISPATTERN)</t>
  </si>
  <si>
    <t xml:space="preserve">STONE JELLY 3mm to 10mm </t>
  </si>
  <si>
    <t>NO</t>
  </si>
  <si>
    <t>MASON I</t>
  </si>
  <si>
    <t>MAZDOOR  I</t>
  </si>
  <si>
    <t>MAZDOOR II</t>
  </si>
  <si>
    <t>TOTAL FOR 10 SQM</t>
  </si>
  <si>
    <t>RATE PER SQM</t>
  </si>
  <si>
    <t>WHITE WASHING THREE COAT</t>
  </si>
  <si>
    <t>SLACKED SHELL LIME</t>
  </si>
  <si>
    <t>NO.</t>
  </si>
  <si>
    <t>MASON II</t>
  </si>
  <si>
    <t>MAZDOOR I</t>
  </si>
  <si>
    <t>SUNDRIES FOR BRUSH,BLUE,GUM ETC</t>
  </si>
  <si>
    <t>TOTAL FOR 100 SQM</t>
  </si>
  <si>
    <t>Steel grill for Verandah Enclousure PWD SR p20/ Item 138/131</t>
  </si>
  <si>
    <t>40.</t>
  </si>
  <si>
    <t>PAINTING TWO COATS OVER new</t>
  </si>
  <si>
    <t>WOOD WORKS WITH IIND CLASS</t>
  </si>
  <si>
    <t>SYNTHETIC ENAMEL PAINT INCL.PRIMER COAT.</t>
  </si>
  <si>
    <t>LIT</t>
  </si>
  <si>
    <t>READY MIXED PRIMER PAINT</t>
  </si>
  <si>
    <t xml:space="preserve">PAINTER I </t>
  </si>
  <si>
    <t>READY MIXED IIND CLASS PAINT</t>
  </si>
  <si>
    <t>SUNDRIES FOR BRUSHES,ETC</t>
  </si>
  <si>
    <t>PAINTING TWO COATS OVER NEW</t>
  </si>
  <si>
    <t>IRON WORKS WITH IIND CLASS</t>
  </si>
  <si>
    <t>SYNTHETIC ENAMEL PAINT</t>
  </si>
  <si>
    <t>46.</t>
  </si>
  <si>
    <t>SUPPLYING AND FIXING OF 20MM</t>
  </si>
  <si>
    <t>DIA  ALUMINIUM HANGER ROD TO</t>
  </si>
  <si>
    <t>THE  REQUIRED LENGTH WITH</t>
  </si>
  <si>
    <t>ALUMINUM END BRACKETS INCLUDING</t>
  </si>
  <si>
    <t>COST OF SCREWS TW PLUGS AND</t>
  </si>
  <si>
    <t>LABOUR CHARGES FOR FIXING IN</t>
  </si>
  <si>
    <t>POSTION COMPLETE IN ALL RESPECT</t>
  </si>
  <si>
    <t>AND AS DIRECTED BY THE DEPT,</t>
  </si>
  <si>
    <t>OFFICERS</t>
  </si>
  <si>
    <t>Rmt</t>
  </si>
  <si>
    <t xml:space="preserve"> 2omm alu. hanger rod </t>
  </si>
  <si>
    <t>Set</t>
  </si>
  <si>
    <t>Alu.Bracket with screws</t>
  </si>
  <si>
    <t>Sundries FOR PLUGS ,NAILS AND LABOUR ETC.,</t>
  </si>
  <si>
    <t>Total for 1 Rmt</t>
  </si>
  <si>
    <t>47.</t>
  </si>
  <si>
    <t>SUPPLY AND FIXING ALUMINUM TOWEL RAIL OF</t>
  </si>
  <si>
    <t>70CM LONG INCLUDING COST OF SCREW TW</t>
  </si>
  <si>
    <t>PLUGS AND LABOURS CHARGES FOR FIXING IN</t>
  </si>
  <si>
    <t>POSITION ETC COMPLETE IN ALL RESPECT AND</t>
  </si>
  <si>
    <t>AS DIRECTED BY THE DEPT OFFICERS.</t>
  </si>
  <si>
    <t>no</t>
  </si>
  <si>
    <t>Alu.Towel rail 75Cm long</t>
  </si>
  <si>
    <t>Alu. Bolt With screws</t>
  </si>
  <si>
    <t>Labour for fixing and cost of</t>
  </si>
  <si>
    <t>T.W.Pluges</t>
  </si>
  <si>
    <t>48.</t>
  </si>
  <si>
    <t>SUPPLING AND FIXING COAT STAND</t>
  </si>
  <si>
    <t>WITH FIVE PINS</t>
  </si>
  <si>
    <t>Cost of Coat stand</t>
  </si>
  <si>
    <t xml:space="preserve">Labour for fixing </t>
  </si>
  <si>
    <t>Total for 1 No.</t>
  </si>
  <si>
    <t>49.</t>
  </si>
  <si>
    <t>SUPPLING AND FIXING OF PICTURE HOOKS</t>
  </si>
  <si>
    <t>Cost of Picture hooks</t>
  </si>
  <si>
    <t>50.3</t>
  </si>
  <si>
    <t>PLANTING AVENUE TREES</t>
  </si>
  <si>
    <t>Earth work excavation</t>
  </si>
  <si>
    <t>Manure</t>
  </si>
  <si>
    <t>RED EARTH</t>
  </si>
  <si>
    <t>River sand</t>
  </si>
  <si>
    <t>mixing charges</t>
  </si>
  <si>
    <t>nos</t>
  </si>
  <si>
    <t>Avenue trees</t>
  </si>
  <si>
    <t>RM</t>
  </si>
  <si>
    <t>Casurina props 5 to 8cm dia p19 / It- 118 d</t>
  </si>
  <si>
    <t>filling chares</t>
  </si>
  <si>
    <t>l.s</t>
  </si>
  <si>
    <t>Maintenance charges</t>
  </si>
  <si>
    <t>Total for 20 no.</t>
  </si>
  <si>
    <t>Total for 1 no.</t>
  </si>
  <si>
    <t>50.4</t>
  </si>
  <si>
    <t xml:space="preserve"> AVENUE TREE GUARD</t>
  </si>
  <si>
    <t>CW reepers 50x25 cm it-123 p-19</t>
  </si>
  <si>
    <t>Casurina props 5 to 8cm dia</t>
  </si>
  <si>
    <t>sqm</t>
  </si>
  <si>
    <t>Chicken mesh</t>
  </si>
  <si>
    <t>Carpenter II</t>
  </si>
  <si>
    <t>Fitter I</t>
  </si>
  <si>
    <t xml:space="preserve">sundries </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</si>
  <si>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</si>
  <si>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</si>
  <si>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</si>
  <si>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</si>
  <si>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</si>
  <si>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</si>
  <si>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</si>
  <si>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</si>
  <si>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</si>
  <si>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</si>
  <si>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</si>
  <si>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</si>
  <si>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</si>
  <si>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</si>
  <si>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</si>
  <si>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</si>
  <si>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b.</t>
  </si>
  <si>
    <t xml:space="preserve"> 25MM DIA PVC PIPE ABOVE G.L:-</t>
  </si>
  <si>
    <t xml:space="preserve">COST OF 25MM DIA PVC PIPE </t>
  </si>
  <si>
    <t>ADD 40% FOR PVC/GI SPECIALS</t>
  </si>
  <si>
    <t>a.</t>
  </si>
  <si>
    <t xml:space="preserve"> 32MM DIA PVC PIPE ABOVE G.L:-</t>
  </si>
  <si>
    <t xml:space="preserve">COST OF 32MM DIA PVC PIPE </t>
  </si>
  <si>
    <t>ADD 20% FOR PVC/GI SPECIALS</t>
  </si>
  <si>
    <t>S &amp; F of GI Pipe 20mm dia for Hot Water line Pipe
Fully Consealed in Wall</t>
  </si>
  <si>
    <t>LABOUR CHARGE FOR  LAYING</t>
  </si>
  <si>
    <t xml:space="preserve">GI PIPE 20MM DIA </t>
  </si>
  <si>
    <t>RMT</t>
  </si>
  <si>
    <t>LAYING,FIXING AND CONSELING GI PIPE</t>
  </si>
  <si>
    <t>CUTTING CHARGES</t>
  </si>
  <si>
    <t>THREADING CHARGES</t>
  </si>
  <si>
    <t>STONE CUTTER II</t>
  </si>
  <si>
    <t>MASAN I</t>
  </si>
  <si>
    <t>TOTAL FOR 30 M</t>
  </si>
  <si>
    <t>RATE PER RMT</t>
  </si>
  <si>
    <t>20MM DIA GI PIPE FOR HOT WATER LINE</t>
  </si>
  <si>
    <t xml:space="preserve">COST OF 20MM DIA GI PIPE </t>
  </si>
  <si>
    <t>ADD 20% FOR GI SPECIALS</t>
  </si>
  <si>
    <t>L.S FOR CONSEALING GI PIPE IN WALLS
PAKING ETC.,</t>
  </si>
  <si>
    <t>53.3</t>
  </si>
  <si>
    <t>CI STEPS (5Kg) (59.65+.35)</t>
  </si>
  <si>
    <t>61.1(a)</t>
  </si>
  <si>
    <t>SUPPLY AND FIXING OF 100mm</t>
  </si>
  <si>
    <t>DIA S.W.PIPE</t>
  </si>
  <si>
    <t xml:space="preserve"> 100mmDIA S.W.PIPE WITH ISI MARK</t>
  </si>
  <si>
    <t>E.W. EXCAVATION</t>
  </si>
  <si>
    <t>REFILLING</t>
  </si>
  <si>
    <t>TAARRED HOMP YARN</t>
  </si>
  <si>
    <t>FITTER II</t>
  </si>
  <si>
    <t>TESTING CHARGES 10%of LABOUR</t>
  </si>
  <si>
    <t>TOTAL FOR 30RMT</t>
  </si>
  <si>
    <t>RATE PER  RMT</t>
  </si>
  <si>
    <t>62.2.a.</t>
  </si>
  <si>
    <t xml:space="preserve"> STONEWARE TEE</t>
  </si>
  <si>
    <t xml:space="preserve"> 100mmDIA S.W.TEE </t>
  </si>
  <si>
    <t>EXCAVATION,REFILLING,JOINTING</t>
  </si>
  <si>
    <t>AND CONCRETING</t>
  </si>
  <si>
    <t xml:space="preserve">DATA    - 8 </t>
  </si>
  <si>
    <t>15 AMPS POWER PLUG</t>
  </si>
  <si>
    <t>Supplying and fixing of 15 Amps 3 pin flush type plug socket on suitable MS box of 16g thick concealed and covered with 3 mm thick laminated hylem sheet inclusive of all materials, etc., all complete.</t>
  </si>
  <si>
    <t>No</t>
  </si>
  <si>
    <t>15 Amps 3 pin flush type plug socket Part-D1 b p-123</t>
  </si>
  <si>
    <t xml:space="preserve">MS box 150 x 100 x 75mm </t>
  </si>
  <si>
    <t>Sqm</t>
  </si>
  <si>
    <t xml:space="preserve">3 mm thick laminated hulem sheet </t>
  </si>
  <si>
    <t>LS</t>
  </si>
  <si>
    <t>Labour charges and sundries such as cement, screws etc.,</t>
  </si>
  <si>
    <t>Rate for Each</t>
  </si>
  <si>
    <t>DATA   - 17</t>
  </si>
  <si>
    <t>16 AMPS DOUBLE POLE MAIN SWITCH ON TEAK WOOD BOARD TOP MES SERVICE CONNECTION / MOTOR PUMP( SINGLE PHASE ) SET</t>
  </si>
  <si>
    <t>Supplying and fixing of 16 amps double pole main switch with fuse and neutral link on a suitable well varnished Teak wood board including necessary interconnections and cost of all materials, etc., all complete.</t>
  </si>
  <si>
    <t>16 Amps double pole main switch with fuse and neutral link [SD 143]</t>
  </si>
  <si>
    <t>TW board of size 31x20x6 cm with brass hinge screw hooks well varnished (as per PWD Elec. Data SD 141)</t>
  </si>
  <si>
    <t>Sundries for TW plugs,screws, wire and earth connection etc.,</t>
  </si>
  <si>
    <t>Labour charges</t>
  </si>
  <si>
    <t>Rate for 1 No</t>
  </si>
  <si>
    <t>Wiremen Grade I</t>
  </si>
  <si>
    <t xml:space="preserve">Helper </t>
  </si>
  <si>
    <t>Total for 4 Nos</t>
  </si>
  <si>
    <t>Rate for 1 no</t>
  </si>
  <si>
    <t>S/F of Fibre Fan Hook</t>
  </si>
  <si>
    <t>DATA   - 24</t>
  </si>
  <si>
    <t>THREE PHASE DISTRIBUTION BOARD WITH 6 WAY PHASE AND 30 AMPS / WAY WITH FUSE AND NEUTRAL LINK ON SUITABLE TW PLANK TOP MES CONNECTION BOARD (FOR 12 IN 1 BLOCKS)</t>
  </si>
  <si>
    <t>( For 12 flats common &amp; pump )</t>
  </si>
  <si>
    <t>As per above data</t>
  </si>
  <si>
    <t>Add for 6 way TPDB 32A/way p-120, 8e</t>
  </si>
  <si>
    <t>Less 4 way TPDB 32 A/way p-120, 8d</t>
  </si>
  <si>
    <t>Sundries</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</si>
  <si>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</si>
  <si>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</si>
  <si>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</si>
  <si>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Labour Charges</t>
  </si>
  <si>
    <t xml:space="preserve">Sundries </t>
  </si>
  <si>
    <t>Labour charges for 5 Nos</t>
  </si>
  <si>
    <t>Wiremen Grade II</t>
  </si>
  <si>
    <t>Helpers</t>
  </si>
  <si>
    <t>Total for 5 Nos</t>
  </si>
  <si>
    <t>DATA   - 25</t>
  </si>
  <si>
    <t>EARTHING &amp; ELCB</t>
  </si>
  <si>
    <t>Run of 8 SWG GI Wire</t>
  </si>
  <si>
    <t>Supplying and laying of 8 SWG GI wire on walls/below ground level with necessary 'U' nails/ earth work excavation and re- filling etc., including cost of all materials, all complete.</t>
  </si>
  <si>
    <t xml:space="preserve">8 SWG GI wire  (Part- E, 3 -c P-124 ) </t>
  </si>
  <si>
    <t xml:space="preserve"> 'U' nails (SD-74 ,22-23)</t>
  </si>
  <si>
    <t>Labour</t>
  </si>
  <si>
    <t>Tatal for 90 Rmts</t>
  </si>
  <si>
    <t>For 1 Rmt</t>
  </si>
  <si>
    <t xml:space="preserve">Labour charges </t>
  </si>
  <si>
    <t>Note:This item 30  is to run earth wire from IS:3043 earthing item 32) to be Main switch/ Panel Board/ Machinary</t>
  </si>
  <si>
    <t>DATA   - 51</t>
  </si>
  <si>
    <t>Supplying and concealing TV/Telephone socket with top pin with suitable TW box fully concealed and covered with 3 mm thick Hylem sheet etc., all complete.</t>
  </si>
  <si>
    <t>TW board 4" x4" x3" (p-130, part-j/d)</t>
  </si>
  <si>
    <t>Sqmm</t>
  </si>
  <si>
    <t>Hylem sheet</t>
  </si>
  <si>
    <t>TV/Telephone socket</t>
  </si>
  <si>
    <t>Labour charges including fixing etc., all complete.</t>
  </si>
  <si>
    <t>Rate for each</t>
  </si>
  <si>
    <t>GROUND LEVEL(OR) FIXING ON WALLS FULLY CONCEALED TO THE</t>
  </si>
  <si>
    <t>DATA   - 26</t>
  </si>
  <si>
    <t>EARTHING STATION AS PER IS/3043.</t>
  </si>
  <si>
    <t>Providing earthing satation using pipe electro as per IS 3043 using 40 mm dia 'B' class GI pipe strickly in accordance with IS3043 including cost of all materials</t>
  </si>
  <si>
    <t>GI pipe 40 mm P-45 ,154-iii</t>
  </si>
  <si>
    <t>GI pipe 20 mm P-50 ,118-vi</t>
  </si>
  <si>
    <t>15 mm GI pipeP-50 ,118-VII</t>
  </si>
  <si>
    <t>GI reducer 32x25mmP- 52,119 F-iii</t>
  </si>
  <si>
    <t>Funnel, GI Nuts, Bolts,Washers and check nuts.</t>
  </si>
  <si>
    <t>Earth work excavation brick work in CM and plastering [SD 234]</t>
  </si>
  <si>
    <t>C.I Cover(30 x 30cm)</t>
  </si>
  <si>
    <t>Charcoal SD 233-2022-23 (101.7/20.32 = 5.00)</t>
  </si>
  <si>
    <t>GI bend 15 mm diaP-51 ,119-c vi</t>
  </si>
  <si>
    <t>15 mm GI coupling P- 51,119-E vi</t>
  </si>
  <si>
    <t>Salt (SD 233, 22-23)</t>
  </si>
  <si>
    <t>81</t>
  </si>
  <si>
    <t>Supplying and fixing B.I.C.W.Meter cupboard with</t>
  </si>
  <si>
    <t>shutter double leaves with 230mmx25mm size CW</t>
  </si>
  <si>
    <t>plank for alround sides 62.5x31.25mm styles and</t>
  </si>
  <si>
    <t>rails for shutters and 75x25mm weldmesh of bamd</t>
  </si>
  <si>
    <t>10 gauge for panels including labour charges for</t>
  </si>
  <si>
    <t>fixing inposition of shutters and cost of</t>
  </si>
  <si>
    <t>L-clamps 6nos of size 150x150mm size with</t>
  </si>
  <si>
    <t>25mmx4mm MS flats 1 no 6"x1/2" alumium aldrop</t>
  </si>
  <si>
    <t>with bolt and nuts 6 nos of 2" size I.O. hooks</t>
  </si>
  <si>
    <t>and eyes T.W.plugs screws etc complete and as</t>
  </si>
  <si>
    <t>directed by the Departmental Officers as per</t>
  </si>
  <si>
    <t>Drawings</t>
  </si>
  <si>
    <t>Cum</t>
  </si>
  <si>
    <t>C.W.Scantling for Shutter</t>
  </si>
  <si>
    <t>C.W.Planks</t>
  </si>
  <si>
    <t>Weldmesh</t>
  </si>
  <si>
    <t>No.</t>
  </si>
  <si>
    <t xml:space="preserve"> 3"I.O. ButtHinges</t>
  </si>
  <si>
    <t xml:space="preserve"> 6"x1/2" Alu. Aldrops</t>
  </si>
  <si>
    <t xml:space="preserve"> 2" I.O.Hooks and Eyes</t>
  </si>
  <si>
    <t>M.S."L" Clamps</t>
  </si>
  <si>
    <t>SUNDRIES FOR T.W.Plugs etc</t>
  </si>
  <si>
    <t>Total for 1.62 Sqm</t>
  </si>
  <si>
    <t>PROVIDING ANTI-TERMITE TREATMENT</t>
  </si>
  <si>
    <t>2.1</t>
  </si>
  <si>
    <t>FILLING IN FOUNDATION AND</t>
  </si>
  <si>
    <t>BASEMENT  WITH  FILLING GRAVEL</t>
  </si>
  <si>
    <t>COST OF FILLING GRAVEL</t>
  </si>
  <si>
    <t xml:space="preserve">   </t>
  </si>
  <si>
    <t>BASEMENT  WITH  FILLING SAND</t>
  </si>
  <si>
    <t>COST OF FILLINGSAND</t>
  </si>
  <si>
    <t>BASEMENT  WITH  STONE DUST</t>
  </si>
  <si>
    <t>COST OFSTONE DUST</t>
  </si>
  <si>
    <t>3.1</t>
  </si>
  <si>
    <t>CEMENT CONCRETE(1:5:10) USING</t>
  </si>
  <si>
    <t>40mm HBSTONE METEL</t>
  </si>
  <si>
    <t xml:space="preserve">  H.B.STONEJELLY 40mm</t>
  </si>
  <si>
    <t>RATE PER CUM</t>
  </si>
  <si>
    <t>3.2</t>
  </si>
  <si>
    <t>CEMENT CONCRETE PCC (1:2:4) USING</t>
  </si>
  <si>
    <t>20mm HBSTONE METEL</t>
  </si>
  <si>
    <t xml:space="preserve">  H.B.STONEJELLY 20mm</t>
  </si>
  <si>
    <t>3.3</t>
  </si>
  <si>
    <t>CEMENT CONCRETE(1:8:16) USING</t>
  </si>
  <si>
    <t>20mm brick jelly</t>
  </si>
  <si>
    <t xml:space="preserve"> 20mmbrick jelly</t>
  </si>
  <si>
    <t>Standardised concrete Mix M20 Grade Concrete</t>
  </si>
  <si>
    <t>cum</t>
  </si>
  <si>
    <t>20mm HBG Machine crushed stone jelly    (7730 Kg)</t>
  </si>
  <si>
    <t>10-12mm HBG Machine crushed stone jelly    (5156 Kg)</t>
  </si>
  <si>
    <t>Sand    (7670 Kg)</t>
  </si>
  <si>
    <t>MT</t>
  </si>
  <si>
    <t>Cement</t>
  </si>
  <si>
    <t>Plasticiser /Super plasticiser @ .60% of cement (P57 item NO.198</t>
  </si>
  <si>
    <t>Nos</t>
  </si>
  <si>
    <t>Mason II</t>
  </si>
  <si>
    <t>Maz I</t>
  </si>
  <si>
    <t>Maz II</t>
  </si>
  <si>
    <t>Total for 10 cum</t>
  </si>
  <si>
    <t>for 1 cum</t>
  </si>
  <si>
    <t>Vibrating charges p-28 /103</t>
  </si>
  <si>
    <t>Sub Total</t>
  </si>
  <si>
    <t>Add for water charges &amp; other sundries (0.5 % of sub total</t>
  </si>
  <si>
    <t>Foundation &amp; Basement</t>
  </si>
  <si>
    <t xml:space="preserve">B.W IN C.M(1:5) using kiln burnt country bricks </t>
  </si>
  <si>
    <t>Bricks of size 22x11x7 cm</t>
  </si>
  <si>
    <t>NOS.</t>
  </si>
  <si>
    <t xml:space="preserve"> 1000NO.</t>
  </si>
  <si>
    <t>G.F</t>
  </si>
  <si>
    <t>F.F</t>
  </si>
  <si>
    <t xml:space="preserve">B.W IN C.M(1:6) using kiln burnt country bricks </t>
  </si>
  <si>
    <t>PARTITION WALL</t>
  </si>
  <si>
    <t>B.W IN C.M(1:4) using Country BricksKiln Burnt  SIZE 22x11x7Cm</t>
  </si>
  <si>
    <t>**</t>
  </si>
  <si>
    <t>PARTITION WALL OF 110 mm thick</t>
  </si>
  <si>
    <t>PARATITION B.W IN C.M(1:4)</t>
  </si>
  <si>
    <t>S.F</t>
  </si>
  <si>
    <t>B.W IN C.M(1:4) USING 2-B Categery</t>
  </si>
  <si>
    <t>1000NO.</t>
  </si>
  <si>
    <t xml:space="preserve">  </t>
  </si>
  <si>
    <t>***</t>
  </si>
  <si>
    <t>PARTITION WALL OF 70mm thick</t>
  </si>
  <si>
    <t>PRATITION B.W IN C.M(1:4)</t>
  </si>
  <si>
    <t>B.W IN C.M(1:4) USING 4-A Categery</t>
  </si>
  <si>
    <t>Bricks of size 22X11X5Cm</t>
  </si>
  <si>
    <t>Bricks of size 22X11X5 cm</t>
  </si>
  <si>
    <t>PARTITION WALL OF 50mmTHICK</t>
  </si>
  <si>
    <t>14.I</t>
  </si>
  <si>
    <t xml:space="preserve"> P.C.C,R.C.C SLAB OF20mm THICK</t>
  </si>
  <si>
    <t>C.C(1:2:4)USING3mm-10mm HBG</t>
  </si>
  <si>
    <t>TOTAL FOR 0.743 SQM</t>
  </si>
  <si>
    <t>14.II</t>
  </si>
  <si>
    <t xml:space="preserve"> P.C.C,R.C.C SLAB OF40mm THICK</t>
  </si>
  <si>
    <t>CC(1:2:4) USING 20mmHB</t>
  </si>
  <si>
    <t>JALLY-50mm THICK</t>
  </si>
  <si>
    <t>C.C(1:2:4)USING 20mmJELLY</t>
  </si>
  <si>
    <t>FOR PETTY WORKS</t>
  </si>
  <si>
    <t>TOTAL FOR0.372 SQM</t>
  </si>
  <si>
    <t>18.1.a.</t>
  </si>
  <si>
    <t>Form work for Plinth beam, Grade beam, Raft beam</t>
  </si>
  <si>
    <t>Form work for Roof and lintels using M.S sheet</t>
  </si>
  <si>
    <t>Form work for Small quantity and column using M.S. sheet</t>
  </si>
  <si>
    <t>d.</t>
  </si>
  <si>
    <t>Form work for Vertical walls</t>
  </si>
  <si>
    <t>f.</t>
  </si>
  <si>
    <t>For curved surface</t>
  </si>
  <si>
    <t>Solid panel PVC door with frame (Rajeshree) p-43 it-125a</t>
  </si>
  <si>
    <t>SQM</t>
  </si>
  <si>
    <t>900MMX2100MM SIZE OF DOOR FRAME</t>
  </si>
  <si>
    <t>-------------------------------</t>
  </si>
  <si>
    <t xml:space="preserve">Satndardised cement Concrtet  1:1.5:3 </t>
  </si>
  <si>
    <t>FAB OF M.S STEEL</t>
  </si>
  <si>
    <t>HANGER BRACKET</t>
  </si>
  <si>
    <t>ALU.SLEEVES</t>
  </si>
  <si>
    <t>TOWER BOLT RECEIVER</t>
  </si>
  <si>
    <t>TAILNUT FOR BOLT</t>
  </si>
  <si>
    <t>MASON Ist</t>
  </si>
  <si>
    <t>MAZDOOR Ist</t>
  </si>
  <si>
    <t>MOULDING CHARGES</t>
  </si>
  <si>
    <t>HANDLING CHARGES MAZDOOR-II</t>
  </si>
  <si>
    <t>ADD FOR OIL,CONVEYANCE ETC.,</t>
  </si>
  <si>
    <t>TOTAL FOR 1 NO</t>
  </si>
  <si>
    <t>Annexure</t>
  </si>
  <si>
    <t>TW  frame &amp; TW styles &amp; rails with 9 mm thick BWR double leaf shutter for ward robe / cup board</t>
  </si>
  <si>
    <t>SHUTTER SIZE 1.2X2.1   =2.52M2</t>
  </si>
  <si>
    <t>TW scantling(OVER 2M) -1X2X2.1X0.075X0.0375=0.0118</t>
  </si>
  <si>
    <t>TW scantling(below 2M) -1X2X1.2X0.075X0.0375=0.00675</t>
  </si>
  <si>
    <t>Shutter styles(vertical) -1X4X1.95X0.075X0.0375=0.02194</t>
  </si>
  <si>
    <t>Shutter styles(Horizantal) -2X2X0.4X0.075X0.0375=0.0045</t>
  </si>
  <si>
    <t>Shutter middle rail(Horizantal) -1X2X0.4X0.15X0.0375=0.0045</t>
  </si>
  <si>
    <t>Shutter(BWR Plywood)      -2X2X.85X0.4=1.36m2</t>
  </si>
  <si>
    <t>Shutter area      -1X1X1.05X1.95=2.05 m2</t>
  </si>
  <si>
    <t>T.W.SCANTLING above 2M length</t>
  </si>
  <si>
    <t>T.W.SCANTLING below 2M length</t>
  </si>
  <si>
    <t>LABOUR FOR WROUGHT &amp;PUTUP</t>
  </si>
  <si>
    <t xml:space="preserve">9mm thick BWR ply wood </t>
  </si>
  <si>
    <t>LABOUR CHARGE FOR SHUTTER</t>
  </si>
  <si>
    <t xml:space="preserve"> 4"X5/8"ALU.TOWER BOLT p -40/103f</t>
  </si>
  <si>
    <t xml:space="preserve"> 3" ALU BUTT HINGES</t>
  </si>
  <si>
    <t xml:space="preserve"> ORNAMENTAL  HANDLE WITH SCREWS</t>
  </si>
  <si>
    <t>LOCKS &amp;KEY</t>
  </si>
  <si>
    <t>TWO COATS of enamel paint incl. Primer</t>
  </si>
  <si>
    <t>SUNDRIES FOR NAILS,PLUGS &amp; Brass screws ETC.</t>
  </si>
  <si>
    <t>TOTAL FOR 2.52 SQM</t>
  </si>
  <si>
    <t>23.1.</t>
  </si>
  <si>
    <t>S/F OF BWR PLYWOOD DOOR</t>
  </si>
  <si>
    <t>SHUTTER WITH VERTICALS AND</t>
  </si>
  <si>
    <t>TOP RAIL AND BOTTOM RAILS</t>
  </si>
  <si>
    <t>WITH 9mm THICK MARINE GRADE</t>
  </si>
  <si>
    <t>BWR  PLYWOOD WITH</t>
  </si>
  <si>
    <t>I.O FITTINGS AS PER SCHEDULE E</t>
  </si>
  <si>
    <t>SHUTTER SIZE0-.8X2.05   =1.64M2</t>
  </si>
  <si>
    <t>STYLES(OVER 2M) -1X2X2.05X0.075X0.0375=0.01153</t>
  </si>
  <si>
    <t>RAILS(BELOW 2M)- 1X3X0.8X0.15X0.0375=      0.0135</t>
  </si>
  <si>
    <t>PLANKS      -1X1X0.625X0.64=0.40</t>
  </si>
  <si>
    <t>PLANKS      -1X1X0.985X0.625=0.616</t>
  </si>
  <si>
    <t>1.016M2</t>
  </si>
  <si>
    <t>(a)</t>
  </si>
  <si>
    <t>DOOR OF SIZE 900 X2100 MM</t>
  </si>
  <si>
    <t>Phenol bonded BWR Plywood 9mm</t>
  </si>
  <si>
    <t>LABOUR CHARGE</t>
  </si>
  <si>
    <t xml:space="preserve"> 6"X1/2"TOWER BOLT (p-40)</t>
  </si>
  <si>
    <t xml:space="preserve"> 5" ALU BUTT HINGES</t>
  </si>
  <si>
    <t xml:space="preserve"> 10"X5/8" ALU. ALDROP</t>
  </si>
  <si>
    <t>NYLON BUSH</t>
  </si>
  <si>
    <t>ALU.HANDLE WITH C.P.SCREWS 6"</t>
  </si>
  <si>
    <t>DOOR STOPPER</t>
  </si>
  <si>
    <t>Nos.</t>
  </si>
  <si>
    <t>Brass screw</t>
  </si>
  <si>
    <t>TOTAL FOR 1.64 SQM</t>
  </si>
  <si>
    <t>23.2</t>
  </si>
  <si>
    <t>Supplying and fixing 4mm thick pin</t>
  </si>
  <si>
    <t>headed glass panels 450x1350</t>
  </si>
  <si>
    <t xml:space="preserve">5.5mm glass frosted </t>
  </si>
  <si>
    <t xml:space="preserve"> 12x12mm Alu.Beedings ( Qtn)</t>
  </si>
  <si>
    <t>Alu. bolts and nuts( Qtn)</t>
  </si>
  <si>
    <t>Labour for fixing glass paneles</t>
  </si>
  <si>
    <t xml:space="preserve"> (1.08SQM LABOUR =.25CARPENTER-II)</t>
  </si>
  <si>
    <t>Total for 0.5334 Sqm</t>
  </si>
  <si>
    <t>Rate for one Sqm.</t>
  </si>
  <si>
    <t>28.</t>
  </si>
  <si>
    <t>WITH C.M(1:4)20mm THICK</t>
  </si>
  <si>
    <t>Suppling and laying White/Plain colour</t>
  </si>
  <si>
    <t xml:space="preserve">Glazed tiles in C.M(1:2)  </t>
  </si>
  <si>
    <t>COST OF GLAZED  TILES</t>
  </si>
  <si>
    <t>Grout</t>
  </si>
  <si>
    <t>C.M(1:2)</t>
  </si>
  <si>
    <t>Mazdoor-I</t>
  </si>
  <si>
    <t>TOTAL FOR 1.860 SQM</t>
  </si>
  <si>
    <t>Providing White/Color ceramic floor tiles (Anti-skid)of</t>
  </si>
  <si>
    <t>any size 0f 6mm T.K including pointing etc.,</t>
  </si>
  <si>
    <t>as directed by the Dept.Officers.</t>
  </si>
  <si>
    <t>COST OF CERAMIC FLOOR TILES</t>
  </si>
  <si>
    <t>C.M(1:3)</t>
  </si>
  <si>
    <t>LABOUR FOR LAYING &amp; POINTING</t>
  </si>
  <si>
    <t>Grout ( qtn)</t>
  </si>
  <si>
    <t>Providing cooling tiles over terrace floor</t>
  </si>
  <si>
    <t>COST OF CERAMIC FLOOR TILES p-34 it-7 a</t>
  </si>
  <si>
    <t>Pointing with CM 1:3</t>
  </si>
  <si>
    <t>ABC plus powder</t>
  </si>
  <si>
    <t>Colour cement p-36</t>
  </si>
  <si>
    <t>ABC Grout</t>
  </si>
  <si>
    <t>Base concrete 1:2:4 (6-10mm thick metal)</t>
  </si>
  <si>
    <t>33.</t>
  </si>
  <si>
    <t>PLASTERING C.M(1:5) 12mmTHICK</t>
  </si>
  <si>
    <t>34.</t>
  </si>
  <si>
    <t>PLASTERING C.M(1:4) 12mmTHICK</t>
  </si>
  <si>
    <t>PLASTERING C.M(1:3)12mmTHICK</t>
  </si>
  <si>
    <t>MIXEDWITH WATER PROOF COMPOUND</t>
  </si>
  <si>
    <t xml:space="preserve">  2Kg/10 SQM</t>
  </si>
  <si>
    <t>WATER PROOF COMPOUNDS</t>
  </si>
  <si>
    <t>35.</t>
  </si>
  <si>
    <t>PLASTERING C.M(1:3) 10mmTHICK</t>
  </si>
  <si>
    <t>36.</t>
  </si>
  <si>
    <t>Providing Band with C.M 1:5, 12mm thick</t>
  </si>
  <si>
    <t>and 75mmwide in all floors including</t>
  </si>
  <si>
    <t>finishing with neat cement scaffolding</t>
  </si>
  <si>
    <t>curing etc complete.</t>
  </si>
  <si>
    <t xml:space="preserve"> 150mm Thick Band</t>
  </si>
  <si>
    <t>Cement mortar1:5</t>
  </si>
  <si>
    <t>Masn Ist</t>
  </si>
  <si>
    <t>Mazdoor Ist</t>
  </si>
  <si>
    <t>Total for 6.77Rmt</t>
  </si>
  <si>
    <t>Rate per Rmt.</t>
  </si>
  <si>
    <t xml:space="preserve"> 75mm Thick Band</t>
  </si>
  <si>
    <t>50mm Thick Band</t>
  </si>
  <si>
    <t>38.1.</t>
  </si>
  <si>
    <t>CEMENT PAINTING TWO COATS</t>
  </si>
  <si>
    <t>OVER THE PRIMER COAT OF</t>
  </si>
  <si>
    <t>APPROVED CEMENT PAINT FOR NEW</t>
  </si>
  <si>
    <t>PLASTERED SURFACES</t>
  </si>
  <si>
    <t>CEMENT PAINT</t>
  </si>
  <si>
    <t>PAINTER I</t>
  </si>
  <si>
    <t>SUNDRIES FOR BRUSH ETC</t>
  </si>
  <si>
    <t>43.</t>
  </si>
  <si>
    <t>SUPPLYING AND FABRICATING AND</t>
  </si>
  <si>
    <t>PLACING R.T.S RODS/MS RODS upto 16mm dia(without cement  slurry)</t>
  </si>
  <si>
    <t>QUTL</t>
  </si>
  <si>
    <t>R.T.S RODS/M.S.RODS UPTO 16MM DIA</t>
  </si>
  <si>
    <t>BINDING WIRE</t>
  </si>
  <si>
    <t>FITTER I</t>
  </si>
  <si>
    <t>TOTTAL FOR 1 QTL</t>
  </si>
  <si>
    <t>RATE PER M.T</t>
  </si>
  <si>
    <t>PAINTING TWO COATS OVER NEW           (as per PWD Standard Data)</t>
  </si>
  <si>
    <t xml:space="preserve">PLASTERED SURFACE WITH </t>
  </si>
  <si>
    <t>OBD</t>
  </si>
  <si>
    <t>OBD p-45 sl.140</t>
  </si>
  <si>
    <t>Primer coat using white cement</t>
  </si>
  <si>
    <t>Providing Rain Water Harvesting Perculation pit
a) Providing pit</t>
  </si>
  <si>
    <t>HBSJ 40mm</t>
  </si>
  <si>
    <t>Precasted slab Standardised Cement comncrete M 20 grade</t>
  </si>
  <si>
    <t>Filling sand</t>
  </si>
  <si>
    <t xml:space="preserve"> --------------------</t>
  </si>
  <si>
    <t>.</t>
  </si>
  <si>
    <t>Augering 30 cm dia</t>
  </si>
  <si>
    <t>MASON II CLASS</t>
  </si>
  <si>
    <t>MAZDOORI CLASS</t>
  </si>
  <si>
    <t>Hire charges for O2296TOOLS PLANTS at 10% of labour</t>
  </si>
  <si>
    <t>SUPPLY AND FIXING OF</t>
  </si>
  <si>
    <t>110mmDIA P.V.C RAIN WATER</t>
  </si>
  <si>
    <t>DOWN FALL PIPE    Type- A  SWR pipe</t>
  </si>
  <si>
    <t xml:space="preserve"> 110mmDIA P.V.C PIPE</t>
  </si>
  <si>
    <t xml:space="preserve"> 110mmDIA P.V.C PLAIN BEND</t>
  </si>
  <si>
    <t xml:space="preserve"> 110mmDIA P.V.C SHOE</t>
  </si>
  <si>
    <t>SPECIAL CLAMP</t>
  </si>
  <si>
    <t>C.I. GRATING 100mm DIA</t>
  </si>
  <si>
    <t>PLUMBER I</t>
  </si>
  <si>
    <t>COST OF PLUG SCREWS , RUBBER</t>
  </si>
  <si>
    <t>LUBRICANT ETC</t>
  </si>
  <si>
    <t>TOTAL FOR 3 RMT</t>
  </si>
  <si>
    <t>50.5</t>
  </si>
  <si>
    <t>PROVIDING SCHME NAME BOARD</t>
  </si>
  <si>
    <t>CC 1:5:10</t>
  </si>
  <si>
    <t>KG</t>
  </si>
  <si>
    <t>MS angle</t>
  </si>
  <si>
    <t>MS Stiffner</t>
  </si>
  <si>
    <t>MS Sheet</t>
  </si>
  <si>
    <t>Welding charges</t>
  </si>
  <si>
    <t>Painting / lettering charges qtn</t>
  </si>
  <si>
    <t>Labour for erection of board</t>
  </si>
  <si>
    <t>Bolts &amp;nuts</t>
  </si>
  <si>
    <t>PRECAST Plain cement concrete P.C.C</t>
  </si>
  <si>
    <t>Slabs of 50mm thick (precast slab 50mm Thick)</t>
  </si>
  <si>
    <t>C.C. 1:3:6 using 20mm HBS</t>
  </si>
  <si>
    <t>Precasting Charges ( 6.28*120sqm=753.6/18=41.87each)</t>
  </si>
  <si>
    <t>Transporting</t>
  </si>
  <si>
    <t>Laying and Pointing</t>
  </si>
  <si>
    <t>Total for 6.28 Sqm</t>
  </si>
  <si>
    <t>Rate per Sqm</t>
  </si>
  <si>
    <t>SUPPLYING AND FIXING OF 20MM DIA PVC PIPE FOR TV/TELEPHONE LINE</t>
  </si>
  <si>
    <t>================================================</t>
  </si>
  <si>
    <t>Mtr</t>
  </si>
  <si>
    <t>PVC RIGID CONDUIT PIPE 19M/20MM HEAVY DUTY WITH ISI P -128/ part  I 1b</t>
  </si>
  <si>
    <t>WIREMAN GR-I</t>
  </si>
  <si>
    <t>Electrical HELPERp-15 it-100</t>
  </si>
  <si>
    <t>SUNDRIES FOR PVC SPECIALS &amp; FISH WIRE ETC.,</t>
  </si>
  <si>
    <t>TOTAL FOR 90RMT</t>
  </si>
  <si>
    <t>CI MANHOLE COVER 60CMX60CMX50KG p-55/238</t>
  </si>
  <si>
    <t>SUPPLYING AND FIXING</t>
  </si>
  <si>
    <t>WASHBASIN 22"X16" INCLUDING</t>
  </si>
  <si>
    <t>COST OF ALL MATERIALS AND</t>
  </si>
  <si>
    <t>FIXING CHARGES</t>
  </si>
  <si>
    <t>Wash Hand Basin of size 550 x 400 mm with all accessories such as CI brackets, 32mm dia CP waste coupling, Rubber pug and chain, 32mm dia B class GI waste pipe, 15mm dia brass nipples. 15mm CP pillar tap etc.,</t>
  </si>
  <si>
    <t>deduct rate for 15mm dia GM wheel valve p -48 /157(v)</t>
  </si>
  <si>
    <t xml:space="preserve"> Angle Valve</t>
  </si>
  <si>
    <t>SUNDRIES FOR PLUGSCREW,PAINT</t>
  </si>
  <si>
    <t>TOTAL FOR ONE NUMBER</t>
  </si>
  <si>
    <t>15mm dia half turn CP tap</t>
  </si>
  <si>
    <t>Sub-Data</t>
  </si>
  <si>
    <t>Labour charge</t>
  </si>
  <si>
    <t>Fitter I class</t>
  </si>
  <si>
    <t xml:space="preserve">Nos </t>
  </si>
  <si>
    <t>Mazdoor I</t>
  </si>
  <si>
    <t>gram</t>
  </si>
  <si>
    <t>Shellac p-49/168</t>
  </si>
  <si>
    <t>100 gms</t>
  </si>
  <si>
    <t>Thread ball p-49/173</t>
  </si>
  <si>
    <t>Total/1 No</t>
  </si>
  <si>
    <t>Main Data</t>
  </si>
  <si>
    <t>Long body</t>
  </si>
  <si>
    <t>short body</t>
  </si>
  <si>
    <t>Cost of Tap</t>
  </si>
  <si>
    <t>56.1.</t>
  </si>
  <si>
    <t>SUPPLYING AND FIXING OF I.W.C</t>
  </si>
  <si>
    <t>20"WITH TOP LEFT ROUGH TO RECEIVE</t>
  </si>
  <si>
    <t xml:space="preserve">FLOOR FINISH </t>
  </si>
  <si>
    <t xml:space="preserve"> IN G.FLOOR.</t>
  </si>
  <si>
    <t xml:space="preserve"> I.W.C 20"SIZE(Orissa pan)</t>
  </si>
  <si>
    <t xml:space="preserve">E.W EXCAVATION </t>
  </si>
  <si>
    <t>BRICK JELLY CONCRETE USING 40mm(1:8:16)</t>
  </si>
  <si>
    <t>Deduct rate for "P" &amp; "S" trap</t>
  </si>
  <si>
    <t/>
  </si>
  <si>
    <t xml:space="preserve">Add rate for PVC SWR "P" &amp; "S" trap </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</si>
  <si>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</si>
  <si>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</si>
  <si>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</si>
  <si>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</si>
  <si>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</si>
  <si>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</si>
  <si>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LABOUR FOR FIXING OF FLUSHING TANK</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</si>
  <si>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</si>
  <si>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</si>
  <si>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</si>
  <si>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</si>
  <si>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</si>
  <si>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</si>
  <si>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</si>
  <si>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</si>
  <si>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</si>
  <si>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</si>
  <si>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</si>
  <si>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P.V.C. PIPE 110mm DIA</t>
  </si>
  <si>
    <t>P.V.C BEND WITH DOOR 110MM</t>
  </si>
  <si>
    <t>P.V.C COWL 110MM</t>
  </si>
  <si>
    <t>P.V.C DOOR TEE 110MM p-61 D-c</t>
  </si>
  <si>
    <t>COST OF RUBBER</t>
  </si>
  <si>
    <t>LUBRICANTT.W.PLUGS AND</t>
  </si>
  <si>
    <t>C.I.CLAMPS ETC</t>
  </si>
  <si>
    <t>SUNDERS</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</si>
  <si>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</si>
  <si>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</si>
  <si>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</si>
  <si>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</si>
  <si>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</si>
  <si>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</si>
  <si>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</si>
  <si>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</si>
  <si>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</si>
  <si>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</si>
  <si>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 xml:space="preserve">Supply,Laying &amp; Concealing the 50mm dia PVC (SWR) pipe </t>
  </si>
  <si>
    <t xml:space="preserve"> with ISI mark confirming to 13952:1992-type 'B'</t>
  </si>
  <si>
    <t>50 mm dia PVC (SWR) pipe ( qtn) (p-99)</t>
  </si>
  <si>
    <t>PVC bend</t>
  </si>
  <si>
    <t>sundries for finishing dismantled portion</t>
  </si>
  <si>
    <t>Rate for 2Rmt.</t>
  </si>
  <si>
    <t>Rate per 1Rmt.</t>
  </si>
  <si>
    <t>58.2</t>
  </si>
  <si>
    <t xml:space="preserve">Supplying &amp;fixing 110mm dia PVC </t>
  </si>
  <si>
    <t xml:space="preserve">SWR pipe for ventilating shaft </t>
  </si>
  <si>
    <t xml:space="preserve">of 3M length with cowl </t>
  </si>
  <si>
    <t>110mm dia PVC SWR pipe</t>
  </si>
  <si>
    <t>110mm dia cowl</t>
  </si>
  <si>
    <t>Labour for fixing</t>
  </si>
  <si>
    <t>Sundries for PVC solution etc.</t>
  </si>
  <si>
    <t>Rate for 1 no.</t>
  </si>
  <si>
    <t>59.</t>
  </si>
  <si>
    <t>SUPLY ING AND FIXING OF</t>
  </si>
  <si>
    <t>150X100mm S.W. GULLY TRAPS</t>
  </si>
  <si>
    <t>BRICK JELLY CONCRETE (1:8:16)40MM</t>
  </si>
  <si>
    <t>60.</t>
  </si>
  <si>
    <t xml:space="preserve">SUPPLY AND FIXING OF P.V.C. </t>
  </si>
  <si>
    <t>NAHANI TRAP 75mm DIA</t>
  </si>
  <si>
    <t xml:space="preserve"> PVC NAHANI TRAP (4WAY/2WAY)</t>
  </si>
  <si>
    <t>SUNDRIES FOR B.J.C,PLASTERING ETC</t>
  </si>
  <si>
    <t>UPVC instead of Stone ware Pipe</t>
  </si>
  <si>
    <t>SUPPLYING AND  LAYING AND</t>
  </si>
  <si>
    <t>JOINTING SN8 UPVC PIPE AND SPECIALS</t>
  </si>
  <si>
    <t>BELOW G.L</t>
  </si>
  <si>
    <t>110mm DIA  UPVC PIPE BELOW G.L</t>
  </si>
  <si>
    <t>E.W EXCLUDING REFILLING</t>
  </si>
  <si>
    <t>REFILLING CHARGE</t>
  </si>
  <si>
    <t>Cost of UPVC SN8 Pipe (TWAD SR 2022-23 P-23 1.2 1)</t>
  </si>
  <si>
    <t>CONVEYING,LOWERING  ANDLAYING</t>
  </si>
  <si>
    <t>TO PROPER GRADEAND</t>
  </si>
  <si>
    <t>ALIGNMENT,JOINTING</t>
  </si>
  <si>
    <t>ETC BUT EXCLUDING  COST OF</t>
  </si>
  <si>
    <t>JOINTING MATERIALS. (TWAD SR 22-23,p-268 11-b)</t>
  </si>
  <si>
    <t>CUTTING CHARGES ( P-32/141)</t>
  </si>
  <si>
    <t>COST OF JOINTING  MATERIALS</t>
  </si>
  <si>
    <t>TOTAL FOR 30M</t>
  </si>
  <si>
    <t>160mm DIA  UPVC PIPE BELOW G.L</t>
  </si>
  <si>
    <t>PVC Specials  as per IS 10124/1982 Part II</t>
  </si>
  <si>
    <t>a. 110 mm dia PVC bend (TWAD SR 21-22 )</t>
  </si>
  <si>
    <t>b. 160 mm dia PVC bend (TWAD SR 21-22 )</t>
  </si>
  <si>
    <t xml:space="preserve">PVC Equal Tee  as per  BIS 7834/1975 </t>
  </si>
  <si>
    <t>a. 110 mm dia PVC Equal tee (TWAD SR 21-22 )</t>
  </si>
  <si>
    <t>b. 160 mm dia PVC Equal tee (TWAD SR 20-21 )</t>
  </si>
  <si>
    <t>Tamil Nadu Police Housing Corporation</t>
  </si>
  <si>
    <t>TNHB ELECTRICAL DATA 2019-2020</t>
  </si>
  <si>
    <t>Part   - A</t>
  </si>
  <si>
    <t>DATA  - 1</t>
  </si>
  <si>
    <t>WIRING IN CONCEALED PVC PIPE</t>
  </si>
  <si>
    <t>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</si>
  <si>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t>
  </si>
  <si>
    <t>1.5 sqmm copper PVC insulated unsheathed single core cable (P-125 it-2/b)</t>
  </si>
  <si>
    <t xml:space="preserve"> Rmt</t>
  </si>
  <si>
    <t>PVC rigid conduit pipe 19 mm / 20mm heavy duty with ISI mark p-128 part -I IX-1 b</t>
  </si>
  <si>
    <t>19 mm PVC rigid bends - p-128 part -I IX-2b</t>
  </si>
  <si>
    <t>19 mm PVC rigid tees (p-129 4b, 16.05/12=1.34)</t>
  </si>
  <si>
    <t>MS joint box 150 x 100 x 75 mm p-126 vi-b part -f</t>
  </si>
  <si>
    <t>Hylem sheet 3 mm thick with lamination p-129 it-7a part-I</t>
  </si>
  <si>
    <t>5 amps flush type switch p-118, Part-C,1 a ( 194.5/12=16.21)</t>
  </si>
  <si>
    <t>Ceiling rose p-116 it-27</t>
  </si>
  <si>
    <t>19 mm PVC junction box  ( p-129,6-b( 43.25/12=3.6)</t>
  </si>
  <si>
    <t>Bag</t>
  </si>
  <si>
    <t>MS box  150 x 100 x 75 mm p-125 vi-b pat -f</t>
  </si>
  <si>
    <t>3 mm thick laminated Hylem sheet p-128 it-7a part-I</t>
  </si>
  <si>
    <t>1.5 sqmm copper PVC insulated unsheathed single core cable (P-123 it-2/b)</t>
  </si>
  <si>
    <t>90 Rmt</t>
  </si>
  <si>
    <t>Total for 10 Points</t>
  </si>
  <si>
    <t>Rate for 1 Point</t>
  </si>
  <si>
    <t>Labour Charges for wirnig in PVC pipe concealed</t>
  </si>
  <si>
    <t>Sub - data</t>
  </si>
  <si>
    <t xml:space="preserve"> Electrical Maistry ( p-11 it 49/106)</t>
  </si>
  <si>
    <t>Wiremen Grade  - I ( p-9 it-100)</t>
  </si>
  <si>
    <t>Wiremen Grade  - II ( p-11 it-101)</t>
  </si>
  <si>
    <t>Electrical HELPERp-12 it-102</t>
  </si>
  <si>
    <t>For Concreting work</t>
  </si>
  <si>
    <t>Mason IInd class</t>
  </si>
  <si>
    <t>DATA  - 2</t>
  </si>
  <si>
    <t>Light point with bakelite batern type holder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</si>
  <si>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</si>
  <si>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</si>
  <si>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</si>
  <si>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Add cost of Bakelite battern type holders 10 Nos @ Rs 16.65 / Each p-116,  it-25</t>
  </si>
  <si>
    <t>Total for 10 points</t>
  </si>
  <si>
    <t>Rate for 1 points</t>
  </si>
  <si>
    <t>DATA  - 3</t>
  </si>
  <si>
    <t>POINT WIRING FOR CALLING BELL / BUZZER WITH PUSH SWITCH FOR ALL TYPE OF BUILDING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</si>
  <si>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POINT WIRING WITH CALLING BELL/BUZZER WITH PUSH TYPE SWITCH FOR ALL TYPE OF BUILDINGS  including citcuit mains, cost of all materials, specials, etc., all complete,</t>
  </si>
  <si>
    <t>Total of Data 1 excluding sundries</t>
  </si>
  <si>
    <t>Deduct cost of 10 Nos ceiling rose</t>
  </si>
  <si>
    <t>Deduct cost of 10 Nos 19 mm PVC junction box</t>
  </si>
  <si>
    <t>Deduct 10 Nos 5 A switch</t>
  </si>
  <si>
    <t>Add the cost of 10 Nos Buzer/Bell @ 41.70/Each it-31a p-116</t>
  </si>
  <si>
    <t>Add the cost of 10 nos 5A type push switch SD-105</t>
  </si>
  <si>
    <t>Add the cost of 10 nos  15 x 10 x 7.5 cm TW box @ Rs 16.50/Each p-130,  X-c part -j</t>
  </si>
  <si>
    <t>Rate for 1 point</t>
  </si>
  <si>
    <t>DATA  -  4</t>
  </si>
  <si>
    <t>FAN POINT</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</si>
  <si>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FAN POINT controlled by 5 amps flush type switch including citcuit mains, cost of all materials, specials, etc., all complete,</t>
  </si>
  <si>
    <t>MS box  200 x 150 x 75 mm  part-  F 1c p-126</t>
  </si>
  <si>
    <t>MS joint box (150 x 100 x 75 mm )</t>
  </si>
  <si>
    <t>MS box  300 x 200 x 75 mm</t>
  </si>
  <si>
    <t>200x150x75 mm=90</t>
  </si>
  <si>
    <t xml:space="preserve">A 200x150x75 mm=0.0825 </t>
  </si>
  <si>
    <t>A 300x200x75 mm=0.135m2</t>
  </si>
  <si>
    <t xml:space="preserve">DATA  - 5 </t>
  </si>
  <si>
    <t>STAIRCASE LIGHT POINT</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</si>
  <si>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STAIRCASE LIGHT POINT controlled by 5 amps flush type switch including citcuit mains, cost of all materials, specials, etc., all complete,</t>
  </si>
  <si>
    <t>1.5 sqmm copper PVC insulated unsheathed single core cable</t>
  </si>
  <si>
    <t>PVC rigid conduit pipe 19 mm / 20mm heavy duty with ISI mark</t>
  </si>
  <si>
    <t>19 mm PVC rigid bends</t>
  </si>
  <si>
    <t>19 mm PVC rigid tees</t>
  </si>
  <si>
    <t>5 A flush type two way switches ( Staircase switch )part c-b p-118</t>
  </si>
  <si>
    <t>Ceiling rose</t>
  </si>
  <si>
    <t>19 mm PVC junction box</t>
  </si>
  <si>
    <t>MS box  150x 100 x 75 mm</t>
  </si>
  <si>
    <t xml:space="preserve">3 mm thick laminated Hylem sheet </t>
  </si>
  <si>
    <t>1.5 sqmm copper PVC insulated unsheathed single core cable for continuous earth connection</t>
  </si>
  <si>
    <t>Total for 5 points</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</si>
  <si>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</si>
  <si>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</si>
  <si>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</si>
  <si>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5 A 5 pin non - inter locking switch and plug ( flush type ) part - c (I a) + part - d (I a)( Rs. 194.50/12 + 24.10) p-118 +123 part d a</t>
  </si>
  <si>
    <t>DATA   - 6</t>
  </si>
  <si>
    <t xml:space="preserve">5 AMPS 5 PIN PLUG SOCKET POINT AT CONVENIENT PLACES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</si>
  <si>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</si>
  <si>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Dozen</t>
  </si>
  <si>
    <t>SQqm</t>
  </si>
  <si>
    <t>Total for 15 points</t>
  </si>
  <si>
    <t>DATA   - 22</t>
  </si>
  <si>
    <t>Supplying and fixing of 32 amps triple pole main switch with fuse and neutral link on a suitable well varnished teak wood board including necessary interconnection and earth connection cost of all materials, etc., all complete.</t>
  </si>
  <si>
    <t>32 Amps triple pole main switch with fuse and neutral link [SD 163] SR-p-133</t>
  </si>
  <si>
    <t>TW board of size 46 x31 x 6 cm with brass hinges hooks screws  well varnished [SD 149]</t>
  </si>
  <si>
    <t>Sundries screw TW plugs screws wire and earth connections.</t>
  </si>
  <si>
    <t>Supply of ceiling fan 1200mm</t>
  </si>
  <si>
    <t>1200mm A.C ceiling fan (without regulator)( Part- B 1 a p-117</t>
  </si>
  <si>
    <t>Cost of electronic regulator( Part- B 1 d p-117</t>
  </si>
  <si>
    <t xml:space="preserve">Rate for each </t>
  </si>
  <si>
    <t>DATA   - 14</t>
  </si>
  <si>
    <t>2 X 4 Sq mm in fully concealed PVC conduit</t>
  </si>
  <si>
    <t>Run off mains with 2 wires of 4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</si>
  <si>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4 sqmm copper PVC insulated unsheathed single core cable,P-125 it-2-d</t>
  </si>
  <si>
    <t>2.5 sqmm copper PVC insulated unsheathed single core cable for continuous earth connectionp-79, it- 2 c</t>
  </si>
  <si>
    <t>Total for 90 Metres</t>
  </si>
  <si>
    <t>Rate for 1 Rmt</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</si>
  <si>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</si>
  <si>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</si>
  <si>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</si>
  <si>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</si>
  <si>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p-125, it- 2 c</t>
  </si>
  <si>
    <t>Deduct 1.5 Sqmm copper PVC insulated unsheathed S.C. cable</t>
  </si>
  <si>
    <t>Total for 90 metres</t>
  </si>
  <si>
    <t>DATA   - 34</t>
  </si>
  <si>
    <t>3 Nos of Fuse units at EB pole</t>
  </si>
  <si>
    <t>Supplying and fixing 3 No 32 Amps 500 volts grade/ well porcelin fuse unit on suitable teak wood plank to be fixed on the top of the  pole / EB street poles with necessary clamps and including cost of materials etc., all complete.</t>
  </si>
  <si>
    <t>63 AMPS</t>
  </si>
  <si>
    <t>32 Amps 500 V fuse units P-120 6-b</t>
  </si>
  <si>
    <t>TW plank 200 x 150 x 20 mm</t>
  </si>
  <si>
    <t>Sundries such as MS clamps screws etc.,</t>
  </si>
  <si>
    <t>DATA   - 36</t>
  </si>
  <si>
    <t>EB service connection Board for Three phase</t>
  </si>
  <si>
    <t>Supplying and fixing 1 No of 450 x 375 x 20 m   thick TW plank well varnished with 3 No 30 amps 500 volts fuse unit and 1 No of copper earth plate of suitable size bolts and nuta on walls for EB service connections including cost of all materials, etc., all complete.</t>
  </si>
  <si>
    <t>32 Amps 500 Volts fuse unit</t>
  </si>
  <si>
    <t xml:space="preserve">TW plank 450 x 375 x 20 mm </t>
  </si>
  <si>
    <t>Earth plate ( copper ) with bolts &amp; nuts.</t>
  </si>
  <si>
    <t>LR</t>
  </si>
  <si>
    <t>Sundries such as TW plugs screws, etc.,</t>
  </si>
  <si>
    <t>Rate for  Each</t>
  </si>
  <si>
    <t>TW plank 450 x 375 x 20 mm</t>
  </si>
  <si>
    <t>Total for 3 Nos</t>
  </si>
  <si>
    <t xml:space="preserve">DATA   </t>
  </si>
  <si>
    <t>Supplying and fixing of Three phase ELCB</t>
  </si>
  <si>
    <t>Three phase ELCB P-94 10 a</t>
  </si>
  <si>
    <t>3 No of 30 amps MCB ( Part-L, P-93  6-a havells)</t>
  </si>
  <si>
    <t>Labour charges ( as per data No:30)</t>
  </si>
  <si>
    <t>Rate for Three phase ELCB</t>
  </si>
  <si>
    <t>Supply and fixing of 20 Amps DP plug and socket in sheet enclosure with 32 A DP MCB  in Flush with wall with earth connection ( For AC Plug ) Legrand ( MDS) / Hager( L&amp; T) Equivalent/ Superior variety  
Ele SD -140 /2021-2022</t>
  </si>
  <si>
    <t>22.1 (a)</t>
  </si>
  <si>
    <t>T.W.SINGLY LEAF FULLY PANELLED</t>
  </si>
  <si>
    <t>DOOR SHUTTER FOR DOOR OF SIZE</t>
  </si>
  <si>
    <t>1000 X 2100MM</t>
  </si>
  <si>
    <t>Four horizontal &amp; one vertical Panel</t>
  </si>
  <si>
    <t>SHUTTER SIZE-.9X2.025   =1.8225M2</t>
  </si>
  <si>
    <t>STYLES(OVER 2M) -1X2X2.025X0.125X0.0375=0.01898</t>
  </si>
  <si>
    <t>RAILS(BELOW 2M)- 1X4X0.9X0.15X0.0375=      0.02025</t>
  </si>
  <si>
    <t xml:space="preserve">               - 1X2X0.731X0.125X0.0375 =0.00685</t>
  </si>
  <si>
    <t>PLANKS      -1X4X0.60625X02825X0.01875=</t>
  </si>
  <si>
    <t xml:space="preserve">             -1X1X0.675X0.2825X0.01875=</t>
  </si>
  <si>
    <t>T.W SCANTLING  ABOVE 2M LONG</t>
  </si>
  <si>
    <t>T.W SCANTLING  BELOW 2M LONG</t>
  </si>
  <si>
    <t>T.W PLANKS OVER 15TO 30cm</t>
  </si>
  <si>
    <t>WIDE&amp;12TO25mm T.K</t>
  </si>
  <si>
    <t>LABOUR FOR WROUGHT&amp;PUTUP</t>
  </si>
  <si>
    <t>brass DOOR HANDLE 150mm long P-41/109b</t>
  </si>
  <si>
    <t>5" Brass BUTT HINGS P-40/102a</t>
  </si>
  <si>
    <t xml:space="preserve"> 6"x1/2" Brass TOWER BOLT  P-40/104d</t>
  </si>
  <si>
    <t xml:space="preserve">10"x5/8" Brass ALDROP  P-41/106b </t>
  </si>
  <si>
    <t>NYLONBUSH</t>
  </si>
  <si>
    <t>DOOR STOPPER P-41/110</t>
  </si>
  <si>
    <t>Sundries for brass scruew</t>
  </si>
  <si>
    <t>TOTAL FOR 1.82250SQM</t>
  </si>
  <si>
    <r>
      <t>Supply and fixing of 9 watts  LED bulb  (PWD SR-2022-23/p-115</t>
    </r>
    <r>
      <rPr>
        <b/>
        <sz val="10"/>
        <rFont val="Arial"/>
        <family val="2"/>
      </rPr>
      <t>)</t>
    </r>
  </si>
  <si>
    <t>4' 18w crystal glass LED tube light</t>
  </si>
  <si>
    <t>4' tube light fitting with \electronic ballast p-112 it-5</t>
  </si>
  <si>
    <t>Charges for fixing  (as per Data 22 )</t>
  </si>
  <si>
    <t>25 W LED Street light Fittings</t>
  </si>
  <si>
    <t>25 W LED Street light Fittings p-115  18A/ lower end</t>
  </si>
  <si>
    <t>DATA   - 16</t>
  </si>
  <si>
    <t>WATER TIGHT BULK HEAD FITTING suitable for 12W LED bulb</t>
  </si>
  <si>
    <t>Supplying and fixing of water tight bulk head fittings with guard suitable for 60 / 100 watts including necessary connections, cost of materials, etc., All complete.</t>
  </si>
  <si>
    <t>Bulk head fittings P-116 it-26</t>
  </si>
  <si>
    <t>Total For 1 No</t>
  </si>
  <si>
    <t>Labour Charges Data</t>
  </si>
  <si>
    <t>Total for 15 Nos</t>
  </si>
  <si>
    <t>Supply and fixing of 12 watts  LED bulb  (qtn)</t>
  </si>
  <si>
    <t>DATA   - 57</t>
  </si>
  <si>
    <t>Exhaust fan of 225 mm  dia ( 9 ") sweep</t>
  </si>
  <si>
    <t>Exhaust fan of 225 mm dia ( Part- B 2 a p-117</t>
  </si>
  <si>
    <t>Provision of hole in the wall and making good of the wall</t>
  </si>
  <si>
    <t>Clamp fixing by cheche screws bolts and nuts including connections ( as per SD-114, Elec Data 2022-23)</t>
  </si>
  <si>
    <t>Add 1 % sundries</t>
  </si>
  <si>
    <t>Labour charges for fixing</t>
  </si>
  <si>
    <t>Lead</t>
  </si>
  <si>
    <t>Laying of U.G. Cable below Ground Level</t>
  </si>
  <si>
    <t>Charges for conveying and layind=g of U.G.Cable below ground level including earth work excavation and refilling and providing sand cushion, brick layer protection, etc., all complete for UG cable of sizes 4 to 25 mm and 2'/3/31/2/4 core</t>
  </si>
  <si>
    <t>Earth work excavation and refilling(96.6+96.6+(33.6/3) SR P.22,23</t>
  </si>
  <si>
    <t>SAND FOR MORTAR sl.100  p19</t>
  </si>
  <si>
    <t>Bricks p16/ 5a</t>
  </si>
  <si>
    <t>1000 Nos</t>
  </si>
  <si>
    <t>Total for 90 Rmt</t>
  </si>
  <si>
    <t>Electrician Maistry</t>
  </si>
  <si>
    <t>Helper</t>
  </si>
  <si>
    <t>Eurocon tile/ Designer tile flooring (as per CER-112/2007-08)</t>
  </si>
  <si>
    <t>COST OF Eurocon TILES (pwd -p 35/17</t>
  </si>
  <si>
    <t>white/colour cement</t>
  </si>
  <si>
    <t>Providing wooden MELAMEN DOOR POLISH</t>
  </si>
  <si>
    <t>For New Wood</t>
  </si>
  <si>
    <t>Contain a size 1.2x2.1 m</t>
  </si>
  <si>
    <t>Area of Polishing 1x1x2.25x1.2x2.1+5.67m2</t>
  </si>
  <si>
    <t>NOS</t>
  </si>
  <si>
    <t xml:space="preserve">Sand paper No 50 (Qtn) </t>
  </si>
  <si>
    <t>Sand paper No 80</t>
  </si>
  <si>
    <t>Sand paper No 100</t>
  </si>
  <si>
    <t>Wooden filter</t>
  </si>
  <si>
    <t>liter</t>
  </si>
  <si>
    <t>sand seal thinner</t>
  </si>
  <si>
    <t>Thinner</t>
  </si>
  <si>
    <t>Water Emery No 250</t>
  </si>
  <si>
    <t>Water Emery No 320</t>
  </si>
  <si>
    <t>Water Emery No 400</t>
  </si>
  <si>
    <t>gm</t>
  </si>
  <si>
    <t>Teak Powder</t>
  </si>
  <si>
    <t>100gm</t>
  </si>
  <si>
    <t>Red Powder</t>
  </si>
  <si>
    <t>500gm</t>
  </si>
  <si>
    <t xml:space="preserve"> Fresh Chalk Powder</t>
  </si>
  <si>
    <t xml:space="preserve">MELAMEN matt Qtn </t>
  </si>
  <si>
    <t>MELAMEN  Glozy</t>
  </si>
  <si>
    <t>Thinner 106</t>
  </si>
  <si>
    <t>Banian waste</t>
  </si>
  <si>
    <t>3" Brush</t>
  </si>
  <si>
    <t>1No</t>
  </si>
  <si>
    <t>2" Flat Brush</t>
  </si>
  <si>
    <t>PAINTER- I Class</t>
  </si>
  <si>
    <t>PAINTER - II  Class</t>
  </si>
  <si>
    <t>Mazdoor - II  Class</t>
  </si>
  <si>
    <t xml:space="preserve">Bladder &amp; Tools </t>
  </si>
  <si>
    <t>----------------------</t>
  </si>
  <si>
    <t>TOTAL FOR 5.67 SQM</t>
  </si>
  <si>
    <t>Rate for 1 Sqm</t>
  </si>
  <si>
    <t>Vertified  tile flooring  ( Ivory)</t>
  </si>
  <si>
    <t>COST OF stain free nano polish Vertified TILES (p51, it-156)</t>
  </si>
  <si>
    <t>Grout joint filler</t>
  </si>
  <si>
    <t>C.</t>
  </si>
  <si>
    <t>S &amp; F of Granite tile of size 2'x 1', 10mm Thick For kitchen arrangements (jet black for SFO)</t>
  </si>
  <si>
    <t>==================</t>
  </si>
  <si>
    <t>Granite slab ( Jet Black) p-35 it-28 a</t>
  </si>
  <si>
    <t>C.M 1:3</t>
  </si>
  <si>
    <t>Mason Ist</t>
  </si>
  <si>
    <t>Maz  Ist</t>
  </si>
  <si>
    <t>Packing with C.M., Scaffolding</t>
  </si>
  <si>
    <t>and Polishing etc.,</t>
  </si>
  <si>
    <t>Total for TEN sqm</t>
  </si>
  <si>
    <t>RATE for one sqm</t>
  </si>
  <si>
    <t>supply &amp;fixing of cuddapah sink 600x600x200mmsize</t>
  </si>
  <si>
    <t>with 32mm GI waste pipe and 32mm CP waste coupling it-191 p-50</t>
  </si>
  <si>
    <t>each</t>
  </si>
  <si>
    <t>Supply and fixing of PVC flushing tank with all fittings</t>
  </si>
  <si>
    <t>10 lit. capacity. P- 49 / 183a</t>
  </si>
  <si>
    <t>Bottle trap with UPVC coupling</t>
  </si>
  <si>
    <t>Bottle trap (Polymer range)</t>
  </si>
  <si>
    <t>UPVC coupling</t>
  </si>
  <si>
    <t>Plumber - I</t>
  </si>
  <si>
    <t>Rate for 1 No.</t>
  </si>
  <si>
    <t>PAINTING TWO COATS OVER NEW             (as per CER-112/2007-08)</t>
  </si>
  <si>
    <t>Plastic Emulsion PAINT</t>
  </si>
  <si>
    <t>Plastic Emulsion PAINT  (LMR item 113) p-45 143( First qty</t>
  </si>
  <si>
    <t>Primer     (LMR item 142) p45</t>
  </si>
  <si>
    <r>
      <rPr>
        <sz val="14"/>
        <rFont val="Times New Roman"/>
        <family val="2"/>
      </rPr>
      <t>1.1) Earth work excavation for foundation in all soils (including refilling)
a. 0 to 2 mt.</t>
    </r>
  </si>
  <si>
    <r>
      <rPr>
        <sz val="14"/>
        <rFont val="Times New Roman"/>
        <family val="2"/>
      </rPr>
      <t>1.3) Earth work excavation in Soft disintegrated rock (including refilling)
a. 0 to 2 mt.</t>
    </r>
  </si>
  <si>
    <r>
      <rPr>
        <sz val="14"/>
        <rFont val="Times New Roman"/>
        <family val="2"/>
      </rPr>
      <t>1.5) Earth work excavation for Open foundation (excluding refilling)
a. 0 to 2 mt.</t>
    </r>
  </si>
  <si>
    <r>
      <rPr>
        <sz val="14"/>
        <rFont val="Times New Roman"/>
        <family val="2"/>
      </rPr>
      <t>21.2) Teak wood Wrought &amp; Put up
a. T.W. over 2.00 m &amp; below 3.00 m</t>
    </r>
  </si>
  <si>
    <r>
      <rPr>
        <sz val="14"/>
        <rFont val="Times New Roman"/>
        <family val="2"/>
      </rPr>
      <t>52) Supplying and laying of PVC Water supply (ASTM) pipe
a. 32 mm dia</t>
    </r>
  </si>
  <si>
    <r>
      <rPr>
        <sz val="14"/>
        <rFont val="Times New Roman"/>
        <family val="2"/>
      </rPr>
      <t>52.1) Supplying and fixing of G.I. Pipe 20mm dia for hot water line
(Fully concealed in walls)</t>
    </r>
  </si>
  <si>
    <r>
      <rPr>
        <sz val="14"/>
        <rFont val="Times New Roman"/>
        <family val="2"/>
      </rPr>
      <t>61.2) Supplying, laying and loose jointing the Stone ware pipe with ISI mark superior variety (Glazed) with Spigot and socket ends in dry conditons
a. 100 mm dia</t>
    </r>
  </si>
  <si>
    <r>
      <rPr>
        <sz val="14"/>
        <rFont val="Times New Roman"/>
        <family val="2"/>
      </rPr>
      <t>62.2) Supplying and fixing of the following dia stone ware Tee
a. 100 mm dia</t>
    </r>
  </si>
  <si>
    <r>
      <rPr>
        <sz val="14"/>
        <rFont val="Times New Roman"/>
        <family val="2"/>
      </rPr>
      <t>Annexure
2.1.1) Supplying and filling the basement with gravel</t>
    </r>
  </si>
  <si>
    <r>
      <rPr>
        <sz val="14"/>
        <rFont val="Times New Roman"/>
        <family val="2"/>
      </rPr>
      <t>4.4.1) Standardized Concrete mix M20 Grade using crushed stone sand
a. In Foundation and basement</t>
    </r>
  </si>
  <si>
    <r>
      <rPr>
        <sz val="14"/>
        <rFont val="Times New Roman"/>
        <family val="2"/>
      </rPr>
      <t>6.6.1) Brick work in C.M. 1:5 (F&amp; B) using Kiln Burnt Country bricks of size
22 x 11 x 7 cm (8 ¾ " x 4 ¼  " x 2 ¾ ") using crushed stone sand</t>
    </r>
  </si>
  <si>
    <r>
      <rPr>
        <sz val="14"/>
        <rFont val="Times New Roman"/>
        <family val="2"/>
      </rPr>
      <t>8.4.1) Standardized Concrete mix M20 Grade using crushed stone sand
a. In Ground Floor</t>
    </r>
  </si>
  <si>
    <r>
      <rPr>
        <sz val="14"/>
        <rFont val="Times New Roman"/>
        <family val="2"/>
      </rPr>
      <t>9.6.1) Brick work in C.M. 1:6  using Kiln Burnt Country bricks of size 22x11x7cm           (8 ¾ " x 4 ¼  " x 2 ¾ ") using crushed stone sand
a. In Ground Floor</t>
    </r>
  </si>
  <si>
    <r>
      <rPr>
        <sz val="14"/>
        <rFont val="Times New Roman"/>
        <family val="2"/>
      </rPr>
      <t>10.6.1) Brick partition work in C.M. 1:4 using Kiln Burnt Country bricks of size 22x11x7 cm (8 ¾"x4 ¼ "x2 ¾") 110 mm tk (B.P.) using crushed stone sand
a. In Foundation and basement</t>
    </r>
  </si>
  <si>
    <r>
      <rPr>
        <sz val="14"/>
        <rFont val="Times New Roman"/>
        <family val="2"/>
      </rPr>
      <t>11.6.1) Brick work in C.M. 1:4 using Kiln Burnt Country bricks of size 22x11x7cm
(8 ¾ " x 4 ¼  " x 2 ¾ ") using crushed stone sand 70 mm tk (B.P.)
a. In Ground Floor</t>
    </r>
  </si>
  <si>
    <r>
      <rPr>
        <sz val="14"/>
        <rFont val="Times New Roman"/>
        <family val="2"/>
      </rPr>
      <t>12.1.1) Brick partition work in C.M. 1:4 using kiln burnt Country bricks of size
22 x11x 5 cm (8 ¾ "x 4 ¼ "x 2 ") using crushed stone sand 50mm tk.
a. In Ground Floor</t>
    </r>
  </si>
  <si>
    <r>
      <rPr>
        <sz val="14"/>
        <rFont val="Times New Roman"/>
        <family val="2"/>
      </rPr>
      <t>14.2.2) Precast Cupboard slab 20mm tk in standardised concrete mix M20 Grade by using 3mm - 10mm HBGS Jelly using crushed stone sand
20MM thick
a. In Ground floor</t>
    </r>
  </si>
  <si>
    <r>
      <rPr>
        <sz val="14"/>
        <rFont val="Times New Roman"/>
        <family val="2"/>
      </rPr>
      <t>14.2.3) Precast Cupboard slab 40mm tk in standardised concrete mix M20 Grade by using 3mm - 10mm HBGS Jelly  using crushed stone sand
40MM Thick
a. In Foundation &amp; Basement</t>
    </r>
  </si>
  <si>
    <r>
      <rPr>
        <sz val="14"/>
        <rFont val="Times New Roman"/>
        <family val="2"/>
      </rPr>
      <t>16.1.1) Precast Jally ventilator 50mm thick using standardised concrete mix M20 Grade using crushed stone sand
a. In Ground Floor</t>
    </r>
  </si>
  <si>
    <r>
      <rPr>
        <sz val="14"/>
        <rFont val="Times New Roman"/>
        <family val="2"/>
      </rPr>
      <t>18.1) Formwork using M.S.Sheet
a. For Column footings, plinth beam, Grade beam, Raftbeam, Raft slab etc.,</t>
    </r>
  </si>
  <si>
    <r>
      <rPr>
        <sz val="14"/>
        <rFont val="Times New Roman"/>
        <family val="2"/>
      </rPr>
      <t>21.6.2) R.C.C. Door frames of size 100x75mm with one edge grooves size
't' x 20mm using standardised concrete mix M 20 Grade using crushed stone sand
a. 900 x 2100mm</t>
    </r>
  </si>
  <si>
    <r>
      <rPr>
        <sz val="14"/>
        <rFont val="Times New Roman"/>
        <family val="2"/>
      </rPr>
      <t>23.1.1) T.W.single leaf door shutter using
9mm thick phenol bonded BWR grade plywood with brass screws.
Suitable for door of size a. 900 x 2100mm</t>
    </r>
  </si>
  <si>
    <r>
      <rPr>
        <sz val="14"/>
        <rFont val="Times New Roman"/>
        <family val="2"/>
      </rPr>
      <t>32.1.3) Finishing the top of terrace floor with one course of Anti reflective
ceramic tiles (Cooling tiles) 305mmx305mmx7mm tk in C.M 1:3
20mm tk including Base concrete using crushed stone sand</t>
    </r>
  </si>
  <si>
    <r>
      <rPr>
        <sz val="14"/>
        <rFont val="Times New Roman"/>
        <family val="2"/>
      </rPr>
      <t>36.1) Plastering for Border in C.M. 1:5, 12 mm tk. using crushed stone sand
a. 150 mm wide</t>
    </r>
  </si>
  <si>
    <r>
      <rPr>
        <sz val="14"/>
        <rFont val="Times New Roman"/>
        <family val="2"/>
      </rPr>
      <t>44.2.1) Rain water harvesting using defunct borewell and providing perforated cover slab in Standardised concrete mix M20 Grade by using 3mm-10mm HBGS Jelly using crushed stone sand
a) Providing pit</t>
    </r>
  </si>
  <si>
    <r>
      <rPr>
        <sz val="14"/>
        <rFont val="Times New Roman"/>
        <family val="2"/>
      </rPr>
      <t>50.6.1) Precast slab 50 mm tk.in C.C.
1:3:6 mixed with fibre using crushed stone sand</t>
    </r>
  </si>
  <si>
    <r>
      <rPr>
        <sz val="14"/>
        <rFont val="Times New Roman"/>
        <family val="2"/>
      </rPr>
      <t>52.4) Supplying laying fixing and jointing the following PVC pipes as per ASTM D-1785 of schedule 40 threaded PVC water supply ASTM pipe (fully consealed in walls) with necessary PVC/GI specials
c. 20mm dia</t>
    </r>
  </si>
  <si>
    <r>
      <rPr>
        <sz val="14"/>
        <rFont val="Times New Roman"/>
        <family val="2"/>
      </rPr>
      <t>58.3) Supplying and fixing of PVC SWR pipe (Soil line) with ISI mark - type 'B'.
a. 110 mm dia.</t>
    </r>
  </si>
  <si>
    <r>
      <rPr>
        <sz val="14"/>
        <rFont val="Times New Roman"/>
        <family val="2"/>
      </rPr>
      <t>58.5) Supplying and fixing of PVC (SWR) pipe with ISI mark - type 'A' for Ventilating shaft with cowl
a) 110mm dia PVC SWR pipe of 3m with required PVC cowl &amp; PVC specials etc.,</t>
    </r>
  </si>
  <si>
    <r>
      <rPr>
        <sz val="14"/>
        <rFont val="Times New Roman"/>
        <family val="2"/>
      </rPr>
      <t>59.5.2) Supplying and fixing of Gully Trap using Kiln burnt country bricks of size
22 x 11 x 7 cm. using crushed stone sand</t>
    </r>
  </si>
  <si>
    <r>
      <rPr>
        <sz val="14"/>
        <rFont val="Times New Roman"/>
        <family val="2"/>
      </rPr>
      <t>61.1.1) Supplying and fixing of UPVC Non Pressure Pipe of SN8 SDR 34
(S 16.5) as per IS 15328/2003
a) 110mm dia UPVC Non Pressure pipe</t>
    </r>
  </si>
  <si>
    <r>
      <rPr>
        <sz val="14"/>
        <rFont val="Times New Roman"/>
        <family val="2"/>
      </rPr>
      <t>62.1.1) Supplying and fixing of PVC Bend fabricated 6 KSC PVC specials as per IS 10124/1982 Part II
a) 110mm dia PVC Bend</t>
    </r>
  </si>
  <si>
    <r>
      <rPr>
        <sz val="14"/>
        <rFont val="Times New Roman"/>
        <family val="2"/>
      </rPr>
      <t>62.2.1) Supplying and fixing of PVC Equal Tee (mould) BIS 7834/1975 PVC specials as per IS 10124/1982 Part-II
a) 110mm dia PVC Equal Tee</t>
    </r>
  </si>
  <si>
    <r>
      <rPr>
        <sz val="14"/>
        <rFont val="Times New Roman"/>
        <family val="2"/>
      </rPr>
      <t>64.1) Wiring with 1.5 sqmm PVC insulated single core multi strand fire retardant flexible copper cable with ISI mark confirming IS: 694:1990.
a. Light point with ceiling rose</t>
    </r>
  </si>
  <si>
    <r>
      <rPr>
        <sz val="14"/>
        <rFont val="Times New Roman"/>
        <family val="2"/>
      </rPr>
      <t>75.1.2) Supplying and delivery of fan with electronic dimmer with ISI mark
a) 48" (1200mm) sweep</t>
    </r>
  </si>
  <si>
    <r>
      <rPr>
        <sz val="14"/>
        <rFont val="Times New Roman"/>
        <family val="2"/>
      </rPr>
      <t>80.1) Supplying and fixing of 450x375x20mm
T.W. plank</t>
    </r>
  </si>
  <si>
    <r>
      <rPr>
        <sz val="14"/>
        <rFont val="Times New Roman"/>
        <family val="2"/>
      </rPr>
      <t>99.1) T.W.single leaf Panelled door shutter with brass fittings
Suitable for door of size a. 1000 x 2100mm</t>
    </r>
  </si>
  <si>
    <r>
      <rPr>
        <sz val="14"/>
        <rFont val="Times New Roman"/>
        <family val="2"/>
      </rPr>
      <t>114) Supplying and delivery of following  PVC Aluminium armoured LTUG cable
a) 3.5 core 70 Sqmm PVC Aluminium armoured LTUG cable</t>
    </r>
  </si>
  <si>
    <r>
      <rPr>
        <sz val="14"/>
        <rFont val="Times New Roman"/>
        <family val="2"/>
      </rPr>
      <t>115) Labour charges for laying of
PVC Aluminium armoured LTUG cable below ground level including earth work excavation and providing sand cushion with brick layers</t>
    </r>
  </si>
  <si>
    <r>
      <rPr>
        <sz val="14"/>
        <rFont val="Times New Roman"/>
        <family val="2"/>
      </rPr>
      <t>117) Supplying and fixing of Brass cable Gland suitable for PVC Aluminium armoured LTUG cable
a) 3.5 core 70 Sqmm brass cable gland</t>
    </r>
  </si>
  <si>
    <r>
      <rPr>
        <sz val="14"/>
        <rFont val="Times New Roman"/>
        <family val="2"/>
      </rPr>
      <t>117.1) Supplying and fixing of cable end terminator suitable for following PVC Aluminium Armoured LTUG cable
a) Crimping Lugs for 3.5 core 70 Sqmm. Aluminium Armoured LTUG cable</t>
    </r>
  </si>
  <si>
    <r>
      <rPr>
        <sz val="14"/>
        <rFont val="Times New Roman"/>
        <family val="2"/>
      </rPr>
      <t>122) Supplying and fixing of following dia GI specials
a) 100 mm dia GI Bend</t>
    </r>
  </si>
  <si>
    <r>
      <rPr>
        <sz val="14"/>
        <rFont val="Times New Roman"/>
        <family val="2"/>
      </rPr>
      <t>124) Supplying and delivery of following dia GI pipes 'B' class in position
a) 100mm dia GI pipe</t>
    </r>
  </si>
  <si>
    <r>
      <rPr>
        <sz val="14"/>
        <rFont val="Times New Roman"/>
        <family val="2"/>
      </rPr>
      <t>125) Supplying and delivery of following dia PVC Pipe
a) 110mm dia PVC pipe/4 Kg/cm2</t>
    </r>
  </si>
  <si>
    <r>
      <rPr>
        <sz val="14"/>
        <rFont val="Times New Roman"/>
        <family val="2"/>
      </rPr>
      <t>129.1) Supplying and fixing in position of Aluminium die casting TNPHC Logo emblem
a) 45 cm size</t>
    </r>
  </si>
  <si>
    <r>
      <rPr>
        <sz val="14"/>
        <rFont val="Times New Roman"/>
        <family val="2"/>
      </rPr>
      <t>130) Supplying and fixing of Aluminium Die casting letters
a) 30 cm Aluminium letters</t>
    </r>
  </si>
  <si>
    <r>
      <rPr>
        <sz val="14"/>
        <rFont val="Times New Roman"/>
        <family val="2"/>
      </rPr>
      <t>133) Supplying and fixing of following dia PVC casing pipe
a) 150mm dia PVC Casing pipe</t>
    </r>
  </si>
  <si>
    <r>
      <rPr>
        <sz val="14"/>
        <rFont val="Times New Roman"/>
        <family val="2"/>
      </rPr>
      <t>155) Supplying and fixing of 4 way triple pole and neutral MCB sheet steel enclosure with bus and with 1 No.100A
4 pole isolator MCB Type as incoming and 12 Nos. of 32A SP MCB as outgoing  in flush with wall and making good of the concealed portion with earth connection-
3 phase</t>
    </r>
  </si>
  <si>
    <r>
      <rPr>
        <sz val="14"/>
        <rFont val="Times New Roman"/>
        <family val="2"/>
      </rPr>
      <t>379.6.1) Supplying and fixing of Granite tile of size 2'x1', 10mm tk (Jet Black) for Kitchen hearth slab in cm 1:3,
12mm tk using crushed stone sand
a. In Ground Floor</t>
    </r>
  </si>
  <si>
    <r>
      <rPr>
        <b/>
        <i/>
        <sz val="13"/>
        <color rgb="FF0066CC"/>
        <rFont val="Times New Roman"/>
        <family val="1"/>
      </rPr>
      <t>Sl.No</t>
    </r>
  </si>
  <si>
    <r>
      <rPr>
        <b/>
        <i/>
        <sz val="13"/>
        <color rgb="FF0066CC"/>
        <rFont val="Times New Roman"/>
        <family val="1"/>
      </rPr>
      <t>Description</t>
    </r>
  </si>
  <si>
    <r>
      <rPr>
        <b/>
        <i/>
        <sz val="13"/>
        <color rgb="FF0066CC"/>
        <rFont val="Times New Roman"/>
        <family val="1"/>
      </rPr>
      <t>Qty</t>
    </r>
  </si>
  <si>
    <r>
      <rPr>
        <b/>
        <i/>
        <sz val="13"/>
        <color rgb="FF0066CC"/>
        <rFont val="Times New Roman"/>
        <family val="1"/>
      </rPr>
      <t>Unit</t>
    </r>
  </si>
  <si>
    <r>
      <rPr>
        <b/>
        <i/>
        <sz val="13"/>
        <color rgb="FF0066CC"/>
        <rFont val="Times New Roman"/>
        <family val="1"/>
      </rPr>
      <t>Rate</t>
    </r>
  </si>
  <si>
    <r>
      <rPr>
        <b/>
        <i/>
        <sz val="13"/>
        <color rgb="FF0066CC"/>
        <rFont val="Times New Roman"/>
        <family val="1"/>
      </rPr>
      <t>Amount</t>
    </r>
  </si>
  <si>
    <t>Electrical arrangements
69) Supplying and fixing of 15 Amps3pin Power plug socket</t>
  </si>
  <si>
    <t>50.5.1) Supplying fabricating and erection ofM.S Scheme name board using crushed stone sand</t>
  </si>
  <si>
    <t>50.6.1) Precast slab 50 mm tk.in C.C.1:3:6 mixed with fibre using crushed stone sand</t>
  </si>
  <si>
    <t>56.3.2) Supplying and fixing of Indian Water closet white glazed (Oriya type) of size 580 x 440mm with PVC SWR Grade 'P' or 'S' trap - inG.F. using crushed stone sand</t>
  </si>
  <si>
    <t>62.1.1) Supplying and fixing of PVC Bend fabricated 6 KSC PVC specials as per IS 10124/1982 Part II
a) 110mm dia PVC Bend</t>
  </si>
  <si>
    <t>80.1) Supplying and fixing of 450x375x20mmT.W. plank</t>
  </si>
  <si>
    <t>155) Supplying and fixing of 4 way triple pole and neutral MCB sheet steel enclosure with bus and with 1 No.100A4 pole isolator MCB Type as incoming and 12 Nos. of 32A SP MCB as outgoing  in flush with wall and making good of the concealed portion with earth connection-
3 phase</t>
  </si>
  <si>
    <t>Sub Total -I</t>
  </si>
  <si>
    <t>Sub Total -II</t>
  </si>
  <si>
    <t>Electrical arrangements
69) Supplying and fixing of 15 Amps 3pin Power plug socket</t>
  </si>
  <si>
    <t>6.6.1) Brick work in C.M. 1:5 (F&amp; B) using Kiln Burnt Country bricks of size22 x 11 x 7 cm (8 ¾ " x 4 ¼  " x 2 ¾ ") using crushed stone sand</t>
  </si>
  <si>
    <t>11.6.1) Brick work in C.M. 1:4 using Kiln Burnt Country bricks of size 22x11x7cm(8 ¾ " x 4 ¼  " x 2 ¾ ") using crushed stone sand 70 mm tk (B.P.)
a. In Ground Floor</t>
  </si>
  <si>
    <t>21.6.2) R.C.C. Door frames of size 100x75mm with one edge grooves size't' x 20mm using standardised concrete mix M 20 Grade using crushed stone sand
a. 900 x 2100mm</t>
  </si>
  <si>
    <t>23.1.1) T.W.single leaf door shutter using9mm thick phenol bonded BWR grade plywood with brass screws.Suitable for door of size a. 900 x 2100mm</t>
  </si>
  <si>
    <t>59.5.2) Supplying and fixing of Gully Trap using Kiln burnt country bricks of size22 x 11 x 7 cm. using crushed stone sand</t>
  </si>
  <si>
    <t>379.6.1) Supplying and fixing of Granite tile of size 2'x1', 10mm tk (Jet Black) for Kitchen hearth slab in cm 1:3,12mm tk using crushed stone sand
a. In Ground Floor</t>
  </si>
  <si>
    <t>31.</t>
  </si>
  <si>
    <t>WEATHERING COURSE WITH BRICK</t>
  </si>
  <si>
    <t>JELLY LIME IN RATIO 32:121/2</t>
  </si>
  <si>
    <t>BY VOLUMN WELL WATERING</t>
  </si>
  <si>
    <t>CONSOLIDATED WITH WOODEN</t>
  </si>
  <si>
    <t>BEATERS TO REQUIRED SLOP</t>
  </si>
  <si>
    <t>BROKEN BRICKJELLY2OmmGAUGE</t>
  </si>
  <si>
    <t>COST OF LIME STONE</t>
  </si>
  <si>
    <t>FINISHING TOP OF ROOF WITH</t>
  </si>
  <si>
    <t>ONE  COURSE OF PRESSED TILES</t>
  </si>
  <si>
    <t>OVER A BED OF C.M(1:3),</t>
  </si>
  <si>
    <t>12mmTHICK MIXED WITH WATER PROOF COMPOUND</t>
  </si>
  <si>
    <t>AT 2% BY WEIGHT OF CEMENT</t>
  </si>
  <si>
    <t>PRESSED TILES 23X23X18MM</t>
  </si>
  <si>
    <t>POINTING WITH C.M(1:3)</t>
  </si>
  <si>
    <t>WPC</t>
  </si>
  <si>
    <t>GENERAL ABSTRACT</t>
  </si>
  <si>
    <t>Name of Work : Construction of 2 Nos of Jailor Quarters with Development works at Central Prison Palayamkottai in Tirunelveli District.</t>
  </si>
  <si>
    <t>Si.No</t>
  </si>
  <si>
    <t>Qty</t>
  </si>
  <si>
    <t>Description</t>
  </si>
  <si>
    <t>Main Building, Plinth Protection ,OHT Tank,Paver block road,Bore well,LED Light,Lettering and Numbering and Additional Amenities work,Ug cable arrangements ,Septick tank and Sump etc</t>
  </si>
  <si>
    <t>Gst 18%</t>
  </si>
  <si>
    <t>Provision for Drinking water supply connection etc</t>
  </si>
  <si>
    <t>Sub Total -III</t>
  </si>
  <si>
    <t>Labour Welfare fund @ 1%</t>
  </si>
  <si>
    <t>Supervision Charges @ 7.5%</t>
  </si>
  <si>
    <t xml:space="preserve">Advertisement Charges </t>
  </si>
  <si>
    <t>Provision EB Deposits</t>
  </si>
  <si>
    <t>Sub Total -IV</t>
  </si>
  <si>
    <t xml:space="preserve">Grand Total </t>
  </si>
  <si>
    <t>Provision for Planning Permission &amp; Payment to other Department</t>
  </si>
  <si>
    <t xml:space="preserve">Main Builidng </t>
  </si>
  <si>
    <t>Plinth Protection</t>
  </si>
  <si>
    <t>OHT Tank</t>
  </si>
  <si>
    <t>Sump</t>
  </si>
  <si>
    <t>Paver Block</t>
  </si>
  <si>
    <t>Bore Well</t>
  </si>
  <si>
    <t>LED Light</t>
  </si>
  <si>
    <t>External Electrical Arrangements</t>
  </si>
  <si>
    <t>Septic Tank</t>
  </si>
  <si>
    <t>2.1.3</t>
  </si>
  <si>
    <t>DEVELOPMENT WORKS</t>
  </si>
  <si>
    <t>Sl.No</t>
  </si>
  <si>
    <t>To be Executed Amount</t>
  </si>
  <si>
    <t>Remarks</t>
  </si>
  <si>
    <t>TOTAL</t>
  </si>
  <si>
    <t>Lettering, Numbering and Additional Amenities</t>
  </si>
  <si>
    <t>Tamil Nadu Police Housing Corparation Ltd.</t>
  </si>
  <si>
    <t>==========================================================</t>
  </si>
  <si>
    <t>SL.NO</t>
  </si>
  <si>
    <t>DESCRIPTION OF MATERIALS</t>
  </si>
  <si>
    <t>UNIT</t>
  </si>
  <si>
    <t>SOURCE</t>
  </si>
  <si>
    <t>Total</t>
  </si>
  <si>
    <t xml:space="preserve">COST OF </t>
  </si>
  <si>
    <t>LEAD</t>
  </si>
  <si>
    <t xml:space="preserve">Add 10% </t>
  </si>
  <si>
    <t>UN LO-</t>
  </si>
  <si>
    <t>MATERIAL</t>
  </si>
  <si>
    <t>LABOUR RATE</t>
  </si>
  <si>
    <t>CHARGE</t>
  </si>
  <si>
    <t>for quarry at</t>
  </si>
  <si>
    <t>ADING</t>
  </si>
  <si>
    <t>COST @ SITE</t>
  </si>
  <si>
    <t xml:space="preserve">Thuvakudi </t>
  </si>
  <si>
    <t>1.</t>
  </si>
  <si>
    <t>ROUGH STONE sl.37  p15</t>
  </si>
  <si>
    <t>CUM.</t>
  </si>
  <si>
    <t>Thalaiyuthoo</t>
  </si>
  <si>
    <t>MASON-I Brick / Stone work (p-10)</t>
  </si>
  <si>
    <t>2.</t>
  </si>
  <si>
    <t>BOND STONE sl.44 p16</t>
  </si>
  <si>
    <t>MASON-II Brick / Stone work (p-10)</t>
  </si>
  <si>
    <t>3.</t>
  </si>
  <si>
    <t>HARD BROKEN STONE JELLY 3mm To 10mm p-16(53-55)</t>
  </si>
  <si>
    <t>MAZDOOR-I (p-11)</t>
  </si>
  <si>
    <t>4.</t>
  </si>
  <si>
    <t>HARD BROKEN STONE JELLY 10mm</t>
  </si>
  <si>
    <t>MAZDOOR-II (p-12)</t>
  </si>
  <si>
    <t>5.</t>
  </si>
  <si>
    <t>HARD BROKEN STONE JELLY 12mm</t>
  </si>
  <si>
    <t>PAINTER-I (p-10)</t>
  </si>
  <si>
    <t>6.</t>
  </si>
  <si>
    <t>HARD BROKEN STONE JELLY 20mm</t>
  </si>
  <si>
    <t>PAINTER-II (p-11)</t>
  </si>
  <si>
    <t>7.</t>
  </si>
  <si>
    <t>HARD BROKEN STONE JELLY 40mm</t>
  </si>
  <si>
    <t>PLUMBER-I (p-10)</t>
  </si>
  <si>
    <t>8.</t>
  </si>
  <si>
    <t>SAND FOR MORTAR sl.100  p20</t>
  </si>
  <si>
    <t>Seliyanallur</t>
  </si>
  <si>
    <t>PLUMBER-II (p-11)</t>
  </si>
  <si>
    <t>9.</t>
  </si>
  <si>
    <t>SAND FOR FILLING (Ann IV)</t>
  </si>
  <si>
    <t>FITTER-I (p-9)</t>
  </si>
  <si>
    <t>10.</t>
  </si>
  <si>
    <t>Kiln Burnt Country Bricks  SIZE 22x11x7Cm p-14 it-5a</t>
  </si>
  <si>
    <t>1000nos.</t>
  </si>
  <si>
    <t>Vellakovil</t>
  </si>
  <si>
    <t>FITTER-II (p-11)</t>
  </si>
  <si>
    <t>11.</t>
  </si>
  <si>
    <t>BRICK JELLY 40mmGAUGE p-14 it-10 a</t>
  </si>
  <si>
    <t>CARPENTER-I (p-10)</t>
  </si>
  <si>
    <t>12.</t>
  </si>
  <si>
    <t>BRICK JELLY 20mmGAUGE</t>
  </si>
  <si>
    <t>CARPENTER-II (p-11)</t>
  </si>
  <si>
    <t>13.</t>
  </si>
  <si>
    <t>MACHINE PRESSED TILES 23x 23x 2 Cm p-15 It-20</t>
  </si>
  <si>
    <t>Local</t>
  </si>
  <si>
    <t>STONE CUTTER-I (p-9)</t>
  </si>
  <si>
    <t>14.</t>
  </si>
  <si>
    <t>SLACKED SHELL LIME sl.89 p17</t>
  </si>
  <si>
    <t>STONE CUTTER-II</t>
  </si>
  <si>
    <t>15.</t>
  </si>
  <si>
    <t>SLACKED &amp;SREENED LIME STONE sl107/67</t>
  </si>
  <si>
    <t>FLOOR POLISHER</t>
  </si>
  <si>
    <t>16.</t>
  </si>
  <si>
    <t>C.W SCANTLING UPTO 4M LONG p-21 it-127</t>
  </si>
  <si>
    <t>local</t>
  </si>
  <si>
    <t>Mortar mix charges manual  sl.125(Ann3 N-29)</t>
  </si>
  <si>
    <t>17.</t>
  </si>
  <si>
    <t>C.W. PLANK UPTO 40mmTHICK UPTO 30 Cm WIDTH</t>
  </si>
  <si>
    <t>Vibrat-charges(R.C.C) sl.71/2 p25</t>
  </si>
  <si>
    <t>18.</t>
  </si>
  <si>
    <t>T.W SCANTLING 2M TO 3M LONG 112/73 p-21</t>
  </si>
  <si>
    <t>Vibrat-charges(P.C.C) sl.71/1 p25</t>
  </si>
  <si>
    <t>19.</t>
  </si>
  <si>
    <t>T.W.SCANTLING BELOW 2M LONG 113/74 p-21</t>
  </si>
  <si>
    <t>Sand filling charges sl.46/84p23</t>
  </si>
  <si>
    <t>20.</t>
  </si>
  <si>
    <t>T.W.PLANKS 15TO30cm WIDTH &amp; 12to25mm Thick it-119 p-21</t>
  </si>
  <si>
    <t>Earth filling charges sl.46/85 p23</t>
  </si>
  <si>
    <t>21.</t>
  </si>
  <si>
    <t>Country BricksKiln Burnt of SIZE 22x11x5Cm (7c)p-14</t>
  </si>
  <si>
    <t>E.W.  40/62 p-22</t>
  </si>
  <si>
    <t>22.</t>
  </si>
  <si>
    <t>MOSAIC TILES GRAY 25X25X2cm.it-30 p-17</t>
  </si>
  <si>
    <t>L.C.T.W.Door- 104/2 p-27</t>
  </si>
  <si>
    <t>23.</t>
  </si>
  <si>
    <t>CEMENT (supply at site)</t>
  </si>
  <si>
    <t>L.C.marine doors-105/3 p-27</t>
  </si>
  <si>
    <t>R.T.S. / M.S upto 16mm</t>
  </si>
  <si>
    <t>TW glazed window 109/8 p-27</t>
  </si>
  <si>
    <t>M.S./ R.T.S above 16mm</t>
  </si>
  <si>
    <t>Wrought&amp;putup 103/1 p-27</t>
  </si>
  <si>
    <t>26.</t>
  </si>
  <si>
    <t>Country BricksKiln Burnt  SIZE 22x11x5Cm</t>
  </si>
  <si>
    <t>Ventilator 113/14 p-28</t>
  </si>
  <si>
    <t>27.</t>
  </si>
  <si>
    <t>HBSJ 11.2mm IRC metal (SR 22-23,p16/48)</t>
  </si>
  <si>
    <t>Meter- Cupboard Weldmesh 118/23 p-28</t>
  </si>
  <si>
    <t>HBSJ 37.5mm to 26.5mm IRC metal</t>
  </si>
  <si>
    <t>E.W (SDR) 41/67 p-23</t>
  </si>
  <si>
    <t>29.</t>
  </si>
  <si>
    <t>HBSJ 63mm to 45mm IRC metal</t>
  </si>
  <si>
    <t>FITTER-II (Pipe &amp; Bar Bend) 57/20a p-11</t>
  </si>
  <si>
    <t xml:space="preserve"> Gravel p17  75</t>
  </si>
  <si>
    <t>Adhichanallur</t>
  </si>
  <si>
    <t>FITTER-I (Pipe &amp; Bar Bend) 16/20A p-9</t>
  </si>
  <si>
    <t xml:space="preserve"> Well Gravel p17  It76</t>
  </si>
  <si>
    <t>Paruthipadu</t>
  </si>
  <si>
    <t>E.W  loose soil p-22 SS20B/38/50</t>
  </si>
  <si>
    <t>Chamber Burnt Bricks of size 23x11.2x7Cm p14/4b</t>
  </si>
  <si>
    <t>LIFT CHARGES FOR B.W IN G.F  * it-62/1 p-25</t>
  </si>
  <si>
    <t>Chamber Burnt Bricks  of size 23x11.4x7.5Cmp14 /3a</t>
  </si>
  <si>
    <t>LIFT CHARGES FOR B.W IN F.F  *</t>
  </si>
  <si>
    <t>Stone dust p17  item no-584</t>
  </si>
  <si>
    <t>LIFT CHARGES FOR B.W IN S.F  *</t>
  </si>
  <si>
    <t>6mmto 10mm HBG metal p-19 it-83+84/2</t>
  </si>
  <si>
    <t>LIFT CHARGES FOR CONCRETE IN G.F  *it-60/1 p-24</t>
  </si>
  <si>
    <t>Fly Ash Bricks  it-3A/8a p-14</t>
  </si>
  <si>
    <t>LIFT CHARGES FOR CONCRETE IN F.F  *</t>
  </si>
  <si>
    <t>Crushed Stone SAND FOR MORTAR sl.98/58C p20</t>
  </si>
  <si>
    <t>LIFT CHARGES FOR CONCRETE IN S.F  *</t>
  </si>
  <si>
    <t>Crushed Stone SAND FOR FILLING</t>
  </si>
  <si>
    <t>SCRAPING THE OLD PLASTER SURFACE * p26/76/338</t>
  </si>
  <si>
    <t>WASHING PLASTERED AREA WITH SOAP&amp;SODA WATER *p26/109/339</t>
  </si>
  <si>
    <t xml:space="preserve">L.C Wrought and put up in Flush shutter </t>
  </si>
  <si>
    <t>Single leave  p-28/116a</t>
  </si>
  <si>
    <t>Double leaves p-28/116b</t>
  </si>
  <si>
    <t>Thorough scrapping -iron p-26/82/357d</t>
  </si>
  <si>
    <t>Thorough scrapping -wood p-26/80/357b</t>
  </si>
  <si>
    <t>Providing weathering course concrete using brick jelly etc all complete</t>
  </si>
  <si>
    <t>Living</t>
  </si>
  <si>
    <t>Dining</t>
  </si>
  <si>
    <t xml:space="preserve">kitchen  </t>
  </si>
  <si>
    <t xml:space="preserve">bed 1 </t>
  </si>
  <si>
    <t xml:space="preserve">bed 2 </t>
  </si>
  <si>
    <t>attached toilet</t>
  </si>
  <si>
    <t>common toilet</t>
  </si>
  <si>
    <t>alround tiles</t>
  </si>
  <si>
    <t>head room</t>
  </si>
  <si>
    <t>slow tiles</t>
  </si>
  <si>
    <t>passage</t>
  </si>
  <si>
    <t>S.No</t>
  </si>
  <si>
    <t>Descriptin</t>
  </si>
  <si>
    <t>L</t>
  </si>
  <si>
    <t>D</t>
  </si>
  <si>
    <t>129.1) Supplying and fixing in position of Aluminium die casting TNPHC Logo emblem
a) 45 cm size</t>
  </si>
  <si>
    <t>132) Drilling of 160mm dia borewell in all strata including hard rock area</t>
  </si>
  <si>
    <t>132.1) Drilling of 160mm dia borewell in over burden soil areas</t>
  </si>
  <si>
    <t>Estimate rate for 2020-2021</t>
  </si>
  <si>
    <t>Estimate Rate for the year 2020-2021 To be Executed qty</t>
  </si>
</sst>
</file>

<file path=xl/styles.xml><?xml version="1.0" encoding="utf-8"?>
<styleSheet xmlns="http://schemas.openxmlformats.org/spreadsheetml/2006/main">
  <numFmts count="2">
    <numFmt numFmtId="164" formatCode="0.000"/>
    <numFmt numFmtId="165" formatCode="0.00_)"/>
  </numFmts>
  <fonts count="31">
    <font>
      <sz val="10"/>
      <color rgb="FF000000"/>
      <name val="Times New Roman"/>
      <charset val="204"/>
    </font>
    <font>
      <b/>
      <sz val="12"/>
      <color rgb="FF0066CC"/>
      <name val="Times New Roman"/>
      <family val="1"/>
    </font>
    <font>
      <b/>
      <sz val="12"/>
      <name val="Times New Roman"/>
      <family val="1"/>
    </font>
    <font>
      <b/>
      <i/>
      <sz val="12"/>
      <name val="Times New Roman"/>
      <family val="1"/>
    </font>
    <font>
      <b/>
      <i/>
      <sz val="12"/>
      <color rgb="FF0066CC"/>
      <name val="Times New Roman"/>
      <family val="1"/>
    </font>
    <font>
      <sz val="10"/>
      <name val="Arial"/>
      <family val="2"/>
    </font>
    <font>
      <b/>
      <sz val="10"/>
      <name val="Arial"/>
      <family val="2"/>
    </font>
    <font>
      <sz val="12"/>
      <color rgb="FFFF0000"/>
      <name val="Helv"/>
    </font>
    <font>
      <b/>
      <sz val="12"/>
      <name val="Helv"/>
    </font>
    <font>
      <b/>
      <sz val="10"/>
      <name val="Helv"/>
    </font>
    <font>
      <sz val="10"/>
      <color rgb="FFFF0000"/>
      <name val="Helv"/>
    </font>
    <font>
      <b/>
      <sz val="14"/>
      <color rgb="FF000000"/>
      <name val="Times New Roman"/>
      <family val="2"/>
    </font>
    <font>
      <sz val="14"/>
      <color rgb="FF000000"/>
      <name val="Times New Roman"/>
      <family val="2"/>
    </font>
    <font>
      <sz val="14"/>
      <name val="Times New Roman"/>
      <family val="2"/>
    </font>
    <font>
      <b/>
      <sz val="14"/>
      <name val="Times New Roman"/>
      <family val="2"/>
    </font>
    <font>
      <b/>
      <i/>
      <sz val="13"/>
      <name val="Times New Roman"/>
      <family val="1"/>
    </font>
    <font>
      <b/>
      <i/>
      <sz val="13"/>
      <color rgb="FF0066CC"/>
      <name val="Times New Roman"/>
      <family val="1"/>
    </font>
    <font>
      <b/>
      <sz val="13"/>
      <color rgb="FF0066CC"/>
      <name val="Times New Roman"/>
      <family val="1"/>
    </font>
    <font>
      <b/>
      <sz val="13"/>
      <name val="Times New Roman"/>
      <family val="1"/>
    </font>
    <font>
      <sz val="14"/>
      <color rgb="FF000000"/>
      <name val="Times New Roman"/>
      <family val="1"/>
    </font>
    <font>
      <sz val="14"/>
      <name val="Times New Roman"/>
      <family val="1"/>
    </font>
    <font>
      <b/>
      <sz val="14"/>
      <color rgb="FF000000"/>
      <name val="Times New Roman"/>
      <family val="1"/>
    </font>
    <font>
      <b/>
      <sz val="15"/>
      <color rgb="FF000000"/>
      <name val="Times New Roman"/>
      <family val="1"/>
    </font>
    <font>
      <b/>
      <i/>
      <sz val="13"/>
      <color rgb="FF0070C0"/>
      <name val="Times New Roman"/>
      <family val="1"/>
    </font>
    <font>
      <i/>
      <sz val="10"/>
      <color rgb="FF000000"/>
      <name val="Times New Roman"/>
      <family val="1"/>
    </font>
    <font>
      <sz val="14"/>
      <color rgb="FFFF0000"/>
      <name val="Times New Roman"/>
      <family val="2"/>
    </font>
    <font>
      <sz val="13"/>
      <color rgb="FF000000"/>
      <name val="Times New Roman"/>
      <family val="1"/>
    </font>
    <font>
      <b/>
      <sz val="11"/>
      <name val="Arial"/>
      <family val="2"/>
    </font>
    <font>
      <sz val="11"/>
      <name val="Arial"/>
      <family val="2"/>
    </font>
    <font>
      <sz val="15"/>
      <color rgb="FF000000"/>
      <name val="Times New Roman"/>
      <family val="1"/>
    </font>
    <font>
      <sz val="15"/>
      <color rgb="FFFF0000"/>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s>
  <cellStyleXfs count="3">
    <xf numFmtId="0" fontId="0" fillId="0" borderId="0"/>
    <xf numFmtId="0" fontId="5" fillId="0" borderId="0"/>
    <xf numFmtId="0" fontId="5" fillId="0" borderId="0"/>
  </cellStyleXfs>
  <cellXfs count="140">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1" fillId="0" borderId="2" xfId="0" applyFont="1" applyFill="1" applyBorder="1" applyAlignment="1">
      <alignment horizontal="center" vertical="center" wrapText="1"/>
    </xf>
    <xf numFmtId="0" fontId="3" fillId="0" borderId="2" xfId="0" applyFont="1" applyFill="1" applyBorder="1" applyAlignment="1">
      <alignment horizontal="center" vertical="top" wrapText="1"/>
    </xf>
    <xf numFmtId="0" fontId="3" fillId="0" borderId="2" xfId="0" applyFont="1" applyFill="1" applyBorder="1" applyAlignment="1">
      <alignment horizontal="left" vertical="top" wrapText="1" indent="1"/>
    </xf>
    <xf numFmtId="2" fontId="5" fillId="3" borderId="2" xfId="1" applyNumberFormat="1" applyFont="1" applyFill="1" applyBorder="1" applyAlignment="1">
      <alignment vertical="top" wrapText="1"/>
    </xf>
    <xf numFmtId="2" fontId="5" fillId="3" borderId="2" xfId="1" applyNumberFormat="1" applyFont="1" applyFill="1" applyBorder="1" applyAlignment="1">
      <alignment horizontal="center" vertical="top" wrapText="1"/>
    </xf>
    <xf numFmtId="165" fontId="0" fillId="0" borderId="0" xfId="0" applyNumberFormat="1" applyBorder="1" applyAlignment="1">
      <alignment horizontal="left" vertical="top"/>
    </xf>
    <xf numFmtId="165" fontId="7" fillId="0" borderId="0" xfId="0" applyNumberFormat="1" applyFont="1" applyBorder="1" applyAlignment="1">
      <alignment horizontal="left" vertical="top"/>
    </xf>
    <xf numFmtId="165" fontId="8" fillId="0" borderId="0" xfId="0" applyNumberFormat="1" applyFont="1" applyBorder="1" applyAlignment="1">
      <alignment horizontal="right" vertical="top"/>
    </xf>
    <xf numFmtId="165" fontId="9" fillId="0" borderId="0" xfId="0" applyNumberFormat="1" applyFont="1" applyBorder="1" applyAlignment="1">
      <alignment horizontal="left" vertical="top"/>
    </xf>
    <xf numFmtId="165" fontId="10" fillId="0" borderId="0" xfId="0" applyNumberFormat="1" applyFont="1" applyBorder="1" applyAlignment="1">
      <alignment horizontal="left" vertical="top"/>
    </xf>
    <xf numFmtId="165" fontId="0" fillId="0" borderId="0" xfId="0" applyNumberFormat="1" applyBorder="1" applyAlignment="1">
      <alignment horizontal="left" vertical="top" wrapText="1"/>
    </xf>
    <xf numFmtId="0" fontId="0" fillId="0" borderId="2" xfId="0" applyFill="1" applyBorder="1" applyAlignment="1">
      <alignment horizontal="left" vertical="top"/>
    </xf>
    <xf numFmtId="2" fontId="11" fillId="0" borderId="1" xfId="0" applyNumberFormat="1" applyFont="1" applyFill="1" applyBorder="1" applyAlignment="1">
      <alignment horizontal="center" vertical="center" shrinkToFit="1"/>
    </xf>
    <xf numFmtId="0" fontId="14" fillId="0" borderId="1" xfId="0" applyFont="1" applyFill="1" applyBorder="1" applyAlignment="1">
      <alignment horizontal="center" vertical="center" wrapText="1"/>
    </xf>
    <xf numFmtId="0" fontId="12" fillId="0" borderId="2" xfId="0" applyFont="1" applyFill="1" applyBorder="1" applyAlignment="1">
      <alignment horizontal="left" vertical="top"/>
    </xf>
    <xf numFmtId="164" fontId="11" fillId="0" borderId="1" xfId="0" applyNumberFormat="1" applyFont="1" applyFill="1" applyBorder="1" applyAlignment="1">
      <alignment horizontal="center" vertical="top" shrinkToFit="1"/>
    </xf>
    <xf numFmtId="0" fontId="14" fillId="0" borderId="1" xfId="0" applyFont="1" applyFill="1" applyBorder="1" applyAlignment="1">
      <alignment horizontal="center" vertical="top" wrapText="1"/>
    </xf>
    <xf numFmtId="2" fontId="11" fillId="0" borderId="1" xfId="0" applyNumberFormat="1" applyFont="1" applyFill="1" applyBorder="1" applyAlignment="1">
      <alignment horizontal="center" vertical="top" shrinkToFit="1"/>
    </xf>
    <xf numFmtId="164" fontId="11" fillId="0" borderId="1" xfId="0" applyNumberFormat="1" applyFont="1" applyFill="1" applyBorder="1" applyAlignment="1">
      <alignment horizontal="center" vertical="center" shrinkToFit="1"/>
    </xf>
    <xf numFmtId="2" fontId="11" fillId="2" borderId="1" xfId="0" applyNumberFormat="1" applyFont="1" applyFill="1" applyBorder="1" applyAlignment="1">
      <alignment horizontal="center" vertical="center" shrinkToFit="1"/>
    </xf>
    <xf numFmtId="2" fontId="11" fillId="3" borderId="1" xfId="0" applyNumberFormat="1" applyFont="1" applyFill="1" applyBorder="1" applyAlignment="1">
      <alignment horizontal="center" vertical="center" shrinkToFit="1"/>
    </xf>
    <xf numFmtId="0" fontId="11" fillId="0" borderId="1" xfId="0" applyNumberFormat="1" applyFont="1" applyFill="1" applyBorder="1" applyAlignment="1">
      <alignment horizontal="center" vertical="center" shrinkToFit="1"/>
    </xf>
    <xf numFmtId="0" fontId="17" fillId="0" borderId="2" xfId="0" applyFont="1" applyFill="1" applyBorder="1" applyAlignment="1">
      <alignment horizontal="center" vertical="center" wrapText="1"/>
    </xf>
    <xf numFmtId="0" fontId="15" fillId="0" borderId="2" xfId="0" applyFont="1" applyFill="1" applyBorder="1" applyAlignment="1">
      <alignment horizontal="center" vertical="top" wrapText="1"/>
    </xf>
    <xf numFmtId="0" fontId="15" fillId="0" borderId="2" xfId="0" applyFont="1" applyFill="1" applyBorder="1" applyAlignment="1">
      <alignment horizontal="left" vertical="top" wrapText="1" indent="1"/>
    </xf>
    <xf numFmtId="0" fontId="16" fillId="0" borderId="2" xfId="0" applyFont="1" applyFill="1" applyBorder="1" applyAlignment="1">
      <alignment horizontal="center" vertical="top" wrapText="1"/>
    </xf>
    <xf numFmtId="0" fontId="12"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2" fontId="19" fillId="0" borderId="1" xfId="0" applyNumberFormat="1" applyFont="1" applyFill="1" applyBorder="1" applyAlignment="1">
      <alignment horizontal="center" vertical="center" shrinkToFit="1"/>
    </xf>
    <xf numFmtId="2" fontId="20" fillId="0" borderId="6" xfId="0" applyNumberFormat="1" applyFont="1" applyFill="1" applyBorder="1" applyAlignment="1">
      <alignment horizontal="center" vertical="center" wrapText="1"/>
    </xf>
    <xf numFmtId="0" fontId="19" fillId="0" borderId="2" xfId="0" applyFont="1" applyFill="1" applyBorder="1" applyAlignment="1">
      <alignment horizontal="center" vertical="center"/>
    </xf>
    <xf numFmtId="2" fontId="19" fillId="0" borderId="2" xfId="0" applyNumberFormat="1" applyFont="1" applyFill="1" applyBorder="1" applyAlignment="1">
      <alignment horizontal="center" vertical="center"/>
    </xf>
    <xf numFmtId="0" fontId="11" fillId="2" borderId="1" xfId="0" applyNumberFormat="1" applyFont="1" applyFill="1" applyBorder="1" applyAlignment="1">
      <alignment horizontal="center" vertical="center" shrinkToFit="1"/>
    </xf>
    <xf numFmtId="0" fontId="11" fillId="0" borderId="7" xfId="0" applyNumberFormat="1" applyFont="1" applyFill="1" applyBorder="1" applyAlignment="1">
      <alignment horizontal="center" vertical="center" shrinkToFit="1"/>
    </xf>
    <xf numFmtId="0" fontId="13" fillId="0" borderId="7" xfId="0" applyFont="1" applyFill="1" applyBorder="1" applyAlignment="1">
      <alignment horizontal="left" vertical="center" wrapText="1"/>
    </xf>
    <xf numFmtId="2" fontId="11" fillId="0" borderId="7" xfId="0" applyNumberFormat="1" applyFont="1" applyFill="1" applyBorder="1" applyAlignment="1">
      <alignment horizontal="center" vertical="top" shrinkToFit="1"/>
    </xf>
    <xf numFmtId="0" fontId="14" fillId="0" borderId="7" xfId="0" applyFont="1" applyFill="1" applyBorder="1" applyAlignment="1">
      <alignment horizontal="center" vertical="top" wrapText="1"/>
    </xf>
    <xf numFmtId="2" fontId="20" fillId="0" borderId="8" xfId="0" applyNumberFormat="1" applyFont="1" applyFill="1" applyBorder="1" applyAlignment="1">
      <alignment horizontal="center" vertical="center" wrapText="1"/>
    </xf>
    <xf numFmtId="2" fontId="19" fillId="0" borderId="9" xfId="0" applyNumberFormat="1" applyFont="1" applyFill="1" applyBorder="1" applyAlignment="1">
      <alignment horizontal="center" vertical="center"/>
    </xf>
    <xf numFmtId="0" fontId="21" fillId="0" borderId="2" xfId="0" applyFont="1" applyFill="1" applyBorder="1" applyAlignment="1">
      <alignment horizontal="center" vertical="center"/>
    </xf>
    <xf numFmtId="0" fontId="21" fillId="0" borderId="2" xfId="0" applyFont="1" applyFill="1" applyBorder="1" applyAlignment="1">
      <alignment horizontal="left" vertical="top"/>
    </xf>
    <xf numFmtId="2" fontId="14" fillId="0" borderId="1"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shrinkToFit="1"/>
    </xf>
    <xf numFmtId="0" fontId="13" fillId="0" borderId="2" xfId="0" applyFont="1" applyFill="1" applyBorder="1" applyAlignment="1">
      <alignment horizontal="left" vertical="center" wrapText="1"/>
    </xf>
    <xf numFmtId="2" fontId="11" fillId="0" borderId="2" xfId="0" applyNumberFormat="1" applyFont="1" applyFill="1" applyBorder="1" applyAlignment="1">
      <alignment horizontal="center" vertical="top" shrinkToFit="1"/>
    </xf>
    <xf numFmtId="0" fontId="14" fillId="0" borderId="2" xfId="0" applyFont="1" applyFill="1" applyBorder="1" applyAlignment="1">
      <alignment horizontal="center" vertical="top" wrapText="1"/>
    </xf>
    <xf numFmtId="2" fontId="21" fillId="0" borderId="2" xfId="0" applyNumberFormat="1" applyFont="1" applyFill="1" applyBorder="1" applyAlignment="1">
      <alignment horizontal="center" vertical="center"/>
    </xf>
    <xf numFmtId="0" fontId="20" fillId="0" borderId="2" xfId="2" applyFont="1" applyFill="1" applyBorder="1" applyAlignment="1">
      <alignment horizontal="left" vertical="center" wrapText="1"/>
    </xf>
    <xf numFmtId="0" fontId="19" fillId="0" borderId="2" xfId="0" applyFont="1" applyFill="1" applyBorder="1" applyAlignment="1">
      <alignment horizontal="left" vertical="center" wrapText="1"/>
    </xf>
    <xf numFmtId="0" fontId="19" fillId="0" borderId="2" xfId="0" applyFont="1" applyFill="1" applyBorder="1" applyAlignment="1">
      <alignment horizontal="left" vertical="top"/>
    </xf>
    <xf numFmtId="0" fontId="19" fillId="0" borderId="2" xfId="0" applyFont="1" applyFill="1" applyBorder="1" applyAlignment="1">
      <alignment horizontal="left" vertical="top" wrapText="1"/>
    </xf>
    <xf numFmtId="0" fontId="22" fillId="0" borderId="2"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0" fillId="3" borderId="0" xfId="0" applyFill="1" applyBorder="1" applyAlignment="1">
      <alignment horizontal="left" vertical="top"/>
    </xf>
    <xf numFmtId="0" fontId="12" fillId="0" borderId="2" xfId="0" applyFont="1" applyFill="1" applyBorder="1" applyAlignment="1">
      <alignment horizontal="left" vertical="center" wrapText="1"/>
    </xf>
    <xf numFmtId="2" fontId="11" fillId="0" borderId="2" xfId="0" applyNumberFormat="1" applyFont="1" applyFill="1" applyBorder="1" applyAlignment="1">
      <alignment horizontal="center" vertical="center" shrinkToFit="1"/>
    </xf>
    <xf numFmtId="0" fontId="14" fillId="0" borderId="2" xfId="0" applyFont="1" applyFill="1" applyBorder="1" applyAlignment="1">
      <alignment horizontal="center" vertical="center" wrapText="1"/>
    </xf>
    <xf numFmtId="164" fontId="11" fillId="0" borderId="2" xfId="0" applyNumberFormat="1" applyFont="1" applyFill="1" applyBorder="1" applyAlignment="1">
      <alignment horizontal="center" vertical="top" shrinkToFit="1"/>
    </xf>
    <xf numFmtId="164" fontId="11" fillId="0" borderId="2" xfId="0" applyNumberFormat="1" applyFont="1" applyFill="1" applyBorder="1" applyAlignment="1">
      <alignment horizontal="center" vertical="center" shrinkToFit="1"/>
    </xf>
    <xf numFmtId="2" fontId="11" fillId="2" borderId="2" xfId="0" applyNumberFormat="1" applyFont="1" applyFill="1" applyBorder="1" applyAlignment="1">
      <alignment horizontal="center" vertical="center" shrinkToFit="1"/>
    </xf>
    <xf numFmtId="2" fontId="11" fillId="3" borderId="2" xfId="0" applyNumberFormat="1" applyFont="1" applyFill="1" applyBorder="1" applyAlignment="1">
      <alignment horizontal="center" vertical="center" shrinkToFit="1"/>
    </xf>
    <xf numFmtId="0" fontId="11" fillId="2" borderId="2" xfId="0" applyNumberFormat="1" applyFont="1" applyFill="1" applyBorder="1" applyAlignment="1">
      <alignment horizontal="center" vertical="center" shrinkToFit="1"/>
    </xf>
    <xf numFmtId="2" fontId="13" fillId="0" borderId="2" xfId="0" applyNumberFormat="1" applyFont="1" applyFill="1" applyBorder="1" applyAlignment="1">
      <alignment horizontal="center" vertical="center" wrapText="1"/>
    </xf>
    <xf numFmtId="2" fontId="12" fillId="0" borderId="2" xfId="0" applyNumberFormat="1" applyFont="1" applyFill="1" applyBorder="1" applyAlignment="1">
      <alignment horizontal="center" vertical="center"/>
    </xf>
    <xf numFmtId="2" fontId="12" fillId="3"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2" xfId="0" applyFont="1" applyFill="1" applyBorder="1" applyAlignment="1">
      <alignment horizontal="left" vertical="top"/>
    </xf>
    <xf numFmtId="2" fontId="11" fillId="0" borderId="2" xfId="0" applyNumberFormat="1" applyFont="1" applyFill="1" applyBorder="1" applyAlignment="1">
      <alignment horizontal="center" vertical="center"/>
    </xf>
    <xf numFmtId="2" fontId="11" fillId="3" borderId="2" xfId="0" applyNumberFormat="1" applyFont="1" applyFill="1" applyBorder="1" applyAlignment="1">
      <alignment horizontal="center" vertical="center"/>
    </xf>
    <xf numFmtId="0" fontId="12" fillId="3" borderId="2" xfId="0" applyFont="1" applyFill="1" applyBorder="1" applyAlignment="1">
      <alignment horizontal="left" vertical="top"/>
    </xf>
    <xf numFmtId="0" fontId="23" fillId="0" borderId="2" xfId="0" applyFont="1" applyFill="1" applyBorder="1" applyAlignment="1">
      <alignment horizontal="center" vertical="top" wrapText="1"/>
    </xf>
    <xf numFmtId="0" fontId="23" fillId="0" borderId="2" xfId="0" applyFont="1" applyFill="1" applyBorder="1" applyAlignment="1">
      <alignment horizontal="left" vertical="top" wrapText="1" indent="1"/>
    </xf>
    <xf numFmtId="0" fontId="23"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24" fillId="0" borderId="2" xfId="0" applyFont="1" applyFill="1" applyBorder="1" applyAlignment="1">
      <alignment horizontal="left" vertical="top"/>
    </xf>
    <xf numFmtId="0" fontId="23" fillId="0" borderId="2" xfId="0" applyFont="1" applyFill="1" applyBorder="1" applyAlignment="1">
      <alignment horizontal="center" vertical="center"/>
    </xf>
    <xf numFmtId="0" fontId="24" fillId="0" borderId="0" xfId="0" applyFont="1" applyFill="1" applyBorder="1" applyAlignment="1">
      <alignment horizontal="left" vertical="top"/>
    </xf>
    <xf numFmtId="0" fontId="12" fillId="0" borderId="0" xfId="0" applyFont="1" applyFill="1" applyBorder="1" applyAlignment="1">
      <alignment horizontal="left" vertical="top"/>
    </xf>
    <xf numFmtId="0" fontId="1" fillId="0" borderId="11" xfId="0" applyFont="1" applyFill="1" applyBorder="1" applyAlignment="1">
      <alignment vertical="center" wrapText="1"/>
    </xf>
    <xf numFmtId="0" fontId="2" fillId="0" borderId="12" xfId="0" applyFont="1" applyFill="1" applyBorder="1" applyAlignment="1">
      <alignment vertical="center" wrapText="1"/>
    </xf>
    <xf numFmtId="0" fontId="1" fillId="0" borderId="5" xfId="0" applyFont="1" applyFill="1" applyBorder="1" applyAlignment="1">
      <alignment horizontal="center" vertical="center" wrapText="1"/>
    </xf>
    <xf numFmtId="0" fontId="24" fillId="0" borderId="3" xfId="0" applyFont="1" applyFill="1" applyBorder="1" applyAlignment="1">
      <alignment horizontal="left" vertical="top"/>
    </xf>
    <xf numFmtId="2" fontId="12" fillId="0" borderId="3" xfId="0" applyNumberFormat="1" applyFont="1" applyFill="1" applyBorder="1" applyAlignment="1">
      <alignment horizontal="center" vertical="center"/>
    </xf>
    <xf numFmtId="0" fontId="12" fillId="0" borderId="3" xfId="0" applyFont="1" applyFill="1" applyBorder="1" applyAlignment="1">
      <alignment horizontal="left" vertical="top"/>
    </xf>
    <xf numFmtId="0" fontId="2" fillId="0" borderId="2" xfId="0" applyFont="1" applyFill="1" applyBorder="1" applyAlignment="1">
      <alignment vertical="center" wrapText="1"/>
    </xf>
    <xf numFmtId="0" fontId="2" fillId="0" borderId="3" xfId="0" applyFont="1" applyFill="1" applyBorder="1" applyAlignment="1">
      <alignment vertical="center" wrapText="1"/>
    </xf>
    <xf numFmtId="2" fontId="19" fillId="0" borderId="13" xfId="0" applyNumberFormat="1" applyFont="1" applyFill="1" applyBorder="1" applyAlignment="1">
      <alignment horizontal="center" vertical="center" shrinkToFit="1"/>
    </xf>
    <xf numFmtId="2" fontId="19" fillId="0" borderId="14" xfId="0" applyNumberFormat="1" applyFont="1" applyFill="1" applyBorder="1" applyAlignment="1">
      <alignment horizontal="center" vertical="center" shrinkToFit="1"/>
    </xf>
    <xf numFmtId="2" fontId="25" fillId="0" borderId="2" xfId="0" applyNumberFormat="1" applyFont="1" applyFill="1" applyBorder="1" applyAlignment="1">
      <alignment horizontal="center" vertical="center"/>
    </xf>
    <xf numFmtId="2" fontId="25" fillId="3" borderId="2" xfId="0" applyNumberFormat="1" applyFont="1" applyFill="1" applyBorder="1" applyAlignment="1">
      <alignment horizontal="center" vertical="center"/>
    </xf>
    <xf numFmtId="0" fontId="21" fillId="0" borderId="10" xfId="0" applyFont="1" applyFill="1" applyBorder="1" applyAlignment="1">
      <alignment horizontal="center" vertical="center"/>
    </xf>
    <xf numFmtId="9" fontId="0" fillId="0" borderId="0" xfId="0" applyNumberFormat="1" applyFill="1" applyBorder="1" applyAlignment="1">
      <alignment horizontal="left" vertical="top"/>
    </xf>
    <xf numFmtId="0" fontId="26" fillId="0" borderId="0" xfId="0" applyFont="1" applyFill="1" applyBorder="1" applyAlignment="1">
      <alignment horizontal="left" vertical="top"/>
    </xf>
    <xf numFmtId="0" fontId="27" fillId="3" borderId="2" xfId="0" applyFont="1" applyFill="1" applyBorder="1" applyAlignment="1">
      <alignment horizontal="center" vertical="center"/>
    </xf>
    <xf numFmtId="0" fontId="27" fillId="3" borderId="2" xfId="0" applyFont="1" applyFill="1" applyBorder="1" applyAlignment="1">
      <alignment horizontal="left" vertical="center" wrapText="1"/>
    </xf>
    <xf numFmtId="1" fontId="28" fillId="3" borderId="2" xfId="0" applyNumberFormat="1" applyFont="1" applyFill="1" applyBorder="1" applyAlignment="1">
      <alignment horizontal="center" vertical="center"/>
    </xf>
    <xf numFmtId="2" fontId="28" fillId="3" borderId="2" xfId="0" applyNumberFormat="1" applyFont="1" applyFill="1" applyBorder="1" applyAlignment="1">
      <alignment horizontal="center" vertical="center"/>
    </xf>
    <xf numFmtId="0" fontId="28" fillId="3" borderId="2" xfId="0" applyFont="1" applyFill="1" applyBorder="1" applyAlignment="1">
      <alignment horizontal="center" vertical="center"/>
    </xf>
    <xf numFmtId="2" fontId="27" fillId="3" borderId="2" xfId="0" applyNumberFormat="1" applyFont="1" applyFill="1" applyBorder="1" applyAlignment="1">
      <alignment horizontal="center" vertical="center"/>
    </xf>
    <xf numFmtId="0" fontId="28" fillId="3" borderId="2" xfId="0" applyFont="1" applyFill="1" applyBorder="1" applyAlignment="1">
      <alignment horizontal="left" vertical="center" wrapText="1"/>
    </xf>
    <xf numFmtId="2" fontId="27" fillId="4" borderId="2" xfId="0" applyNumberFormat="1" applyFont="1" applyFill="1" applyBorder="1" applyAlignment="1">
      <alignment horizontal="center" vertical="center"/>
    </xf>
    <xf numFmtId="0" fontId="1" fillId="0" borderId="3" xfId="0" applyFont="1" applyFill="1" applyBorder="1" applyAlignment="1">
      <alignment horizontal="center" vertical="center" wrapText="1"/>
    </xf>
    <xf numFmtId="0" fontId="29" fillId="0" borderId="0" xfId="0" applyFont="1" applyFill="1" applyBorder="1" applyAlignment="1">
      <alignment horizontal="center" vertical="center"/>
    </xf>
    <xf numFmtId="2" fontId="29" fillId="0" borderId="0" xfId="0" applyNumberFormat="1" applyFont="1" applyFill="1" applyBorder="1" applyAlignment="1">
      <alignment horizontal="center" vertical="center"/>
    </xf>
    <xf numFmtId="2" fontId="30" fillId="2" borderId="0" xfId="0" applyNumberFormat="1" applyFont="1" applyFill="1" applyBorder="1" applyAlignment="1">
      <alignment horizontal="center" vertical="center"/>
    </xf>
    <xf numFmtId="2" fontId="30" fillId="0" borderId="0" xfId="0" applyNumberFormat="1" applyFont="1" applyFill="1" applyBorder="1" applyAlignment="1">
      <alignment horizontal="center" vertical="center"/>
    </xf>
    <xf numFmtId="2" fontId="11" fillId="0" borderId="2" xfId="0" applyNumberFormat="1" applyFont="1" applyFill="1" applyBorder="1" applyAlignment="1">
      <alignment horizontal="left" vertical="top"/>
    </xf>
    <xf numFmtId="0" fontId="23" fillId="0"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0" fillId="0" borderId="0" xfId="0" applyFill="1" applyBorder="1" applyAlignment="1">
      <alignment horizontal="center" vertical="top" wrapText="1"/>
    </xf>
    <xf numFmtId="0" fontId="22" fillId="0" borderId="2" xfId="0" applyFont="1" applyFill="1" applyBorder="1" applyAlignment="1">
      <alignment horizontal="left" vertical="top" wrapText="1"/>
    </xf>
    <xf numFmtId="0" fontId="22" fillId="0" borderId="2" xfId="0" applyFont="1" applyFill="1" applyBorder="1" applyAlignment="1">
      <alignment horizontal="center" vertical="top"/>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 fillId="0" borderId="5" xfId="0" applyFont="1" applyFill="1" applyBorder="1" applyAlignment="1">
      <alignment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3" fillId="0" borderId="9" xfId="0" applyFont="1" applyFill="1" applyBorder="1" applyAlignment="1">
      <alignment horizontal="center" vertical="center" wrapText="1"/>
    </xf>
    <xf numFmtId="0" fontId="23" fillId="0" borderId="10" xfId="0" applyFont="1" applyFill="1" applyBorder="1" applyAlignment="1">
      <alignment horizontal="center" vertical="center" wrapText="1"/>
    </xf>
    <xf numFmtId="0" fontId="23" fillId="0" borderId="2"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23" fillId="0" borderId="4"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2" fillId="0" borderId="2" xfId="0" applyFont="1" applyFill="1" applyBorder="1" applyAlignment="1">
      <alignment horizontal="center" vertical="center"/>
    </xf>
    <xf numFmtId="0" fontId="22" fillId="0" borderId="2" xfId="0" applyFont="1" applyFill="1" applyBorder="1" applyAlignment="1">
      <alignment horizontal="center" vertical="top" wrapText="1"/>
    </xf>
  </cellXfs>
  <cellStyles count="3">
    <cellStyle name="Normal" xfId="0" builtinId="0"/>
    <cellStyle name="Normal_Phase XI QS" xfId="1"/>
    <cellStyle name="Normal_Phase XI QS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344999</xdr:colOff>
      <xdr:row>171</xdr:row>
      <xdr:rowOff>0</xdr:rowOff>
    </xdr:from>
    <xdr:ext cx="60325" cy="90805"/>
    <xdr:sp macro="" textlink="">
      <xdr:nvSpPr>
        <xdr:cNvPr id="2" name="Shape 2"/>
        <xdr:cNvSpPr/>
      </xdr:nvSpPr>
      <xdr:spPr>
        <a:xfrm>
          <a:off x="4421699" y="96725448"/>
          <a:ext cx="60325" cy="90805"/>
        </a:xfrm>
        <a:custGeom>
          <a:avLst/>
          <a:gdLst/>
          <a:ahLst/>
          <a:cxnLst/>
          <a:rect l="0" t="0" r="0" b="0"/>
          <a:pathLst>
            <a:path w="60325" h="90805">
              <a:moveTo>
                <a:pt x="38038" y="8690"/>
              </a:moveTo>
              <a:lnTo>
                <a:pt x="555" y="8690"/>
              </a:lnTo>
              <a:lnTo>
                <a:pt x="0" y="8135"/>
              </a:lnTo>
              <a:lnTo>
                <a:pt x="104" y="700"/>
              </a:lnTo>
              <a:lnTo>
                <a:pt x="128" y="512"/>
              </a:lnTo>
              <a:lnTo>
                <a:pt x="683" y="0"/>
              </a:lnTo>
              <a:lnTo>
                <a:pt x="57967" y="0"/>
              </a:lnTo>
              <a:lnTo>
                <a:pt x="59126" y="145"/>
              </a:lnTo>
              <a:lnTo>
                <a:pt x="59706" y="700"/>
              </a:lnTo>
              <a:lnTo>
                <a:pt x="59706" y="7293"/>
              </a:lnTo>
              <a:lnTo>
                <a:pt x="38038" y="7293"/>
              </a:lnTo>
              <a:lnTo>
                <a:pt x="38038" y="8690"/>
              </a:lnTo>
              <a:close/>
            </a:path>
            <a:path w="60325" h="90805">
              <a:moveTo>
                <a:pt x="45137" y="18513"/>
              </a:moveTo>
              <a:lnTo>
                <a:pt x="28513" y="18513"/>
              </a:lnTo>
              <a:lnTo>
                <a:pt x="27657" y="16174"/>
              </a:lnTo>
              <a:lnTo>
                <a:pt x="25818" y="13974"/>
              </a:lnTo>
              <a:lnTo>
                <a:pt x="22996" y="11912"/>
              </a:lnTo>
              <a:lnTo>
                <a:pt x="18926" y="9765"/>
              </a:lnTo>
              <a:lnTo>
                <a:pt x="15229" y="8690"/>
              </a:lnTo>
              <a:lnTo>
                <a:pt x="38038" y="8690"/>
              </a:lnTo>
              <a:lnTo>
                <a:pt x="38038" y="7293"/>
              </a:lnTo>
              <a:lnTo>
                <a:pt x="40907" y="8840"/>
              </a:lnTo>
              <a:lnTo>
                <a:pt x="43238" y="12326"/>
              </a:lnTo>
              <a:lnTo>
                <a:pt x="45032" y="17751"/>
              </a:lnTo>
              <a:lnTo>
                <a:pt x="45137" y="18513"/>
              </a:lnTo>
              <a:close/>
            </a:path>
            <a:path w="60325" h="90805">
              <a:moveTo>
                <a:pt x="59130" y="8690"/>
              </a:moveTo>
              <a:lnTo>
                <a:pt x="40629" y="8690"/>
              </a:lnTo>
              <a:lnTo>
                <a:pt x="38038" y="7293"/>
              </a:lnTo>
              <a:lnTo>
                <a:pt x="59706" y="7293"/>
              </a:lnTo>
              <a:lnTo>
                <a:pt x="59706" y="8135"/>
              </a:lnTo>
              <a:lnTo>
                <a:pt x="59130" y="8690"/>
              </a:lnTo>
              <a:close/>
            </a:path>
            <a:path w="60325" h="90805">
              <a:moveTo>
                <a:pt x="28751" y="27204"/>
              </a:moveTo>
              <a:lnTo>
                <a:pt x="555" y="27204"/>
              </a:lnTo>
              <a:lnTo>
                <a:pt x="79" y="26727"/>
              </a:lnTo>
              <a:lnTo>
                <a:pt x="104" y="19213"/>
              </a:lnTo>
              <a:lnTo>
                <a:pt x="128" y="19025"/>
              </a:lnTo>
              <a:lnTo>
                <a:pt x="683" y="18513"/>
              </a:lnTo>
              <a:lnTo>
                <a:pt x="57967" y="18513"/>
              </a:lnTo>
              <a:lnTo>
                <a:pt x="59126" y="18658"/>
              </a:lnTo>
              <a:lnTo>
                <a:pt x="59706" y="19213"/>
              </a:lnTo>
              <a:lnTo>
                <a:pt x="59623" y="26727"/>
              </a:lnTo>
              <a:lnTo>
                <a:pt x="28751" y="26727"/>
              </a:lnTo>
              <a:lnTo>
                <a:pt x="28751" y="27204"/>
              </a:lnTo>
              <a:close/>
            </a:path>
            <a:path w="60325" h="90805">
              <a:moveTo>
                <a:pt x="50717" y="90184"/>
              </a:moveTo>
              <a:lnTo>
                <a:pt x="37978" y="90184"/>
              </a:lnTo>
              <a:lnTo>
                <a:pt x="35424" y="87292"/>
              </a:lnTo>
              <a:lnTo>
                <a:pt x="28530" y="78619"/>
              </a:lnTo>
              <a:lnTo>
                <a:pt x="17297" y="64163"/>
              </a:lnTo>
              <a:lnTo>
                <a:pt x="1726" y="43924"/>
              </a:lnTo>
              <a:lnTo>
                <a:pt x="1726" y="42085"/>
              </a:lnTo>
              <a:lnTo>
                <a:pt x="6548" y="42085"/>
              </a:lnTo>
              <a:lnTo>
                <a:pt x="14812" y="41280"/>
              </a:lnTo>
              <a:lnTo>
                <a:pt x="28751" y="26727"/>
              </a:lnTo>
              <a:lnTo>
                <a:pt x="59623" y="26727"/>
              </a:lnTo>
              <a:lnTo>
                <a:pt x="59130" y="27204"/>
              </a:lnTo>
              <a:lnTo>
                <a:pt x="45836" y="27204"/>
              </a:lnTo>
              <a:lnTo>
                <a:pt x="45836" y="32783"/>
              </a:lnTo>
              <a:lnTo>
                <a:pt x="41996" y="38541"/>
              </a:lnTo>
              <a:lnTo>
                <a:pt x="34318" y="44476"/>
              </a:lnTo>
              <a:lnTo>
                <a:pt x="27544" y="48359"/>
              </a:lnTo>
              <a:lnTo>
                <a:pt x="23089" y="50300"/>
              </a:lnTo>
              <a:lnTo>
                <a:pt x="20953" y="50300"/>
              </a:lnTo>
              <a:lnTo>
                <a:pt x="20953" y="50459"/>
              </a:lnTo>
              <a:lnTo>
                <a:pt x="20794" y="50538"/>
              </a:lnTo>
              <a:lnTo>
                <a:pt x="20477" y="50538"/>
              </a:lnTo>
              <a:lnTo>
                <a:pt x="50717" y="88146"/>
              </a:lnTo>
              <a:lnTo>
                <a:pt x="50717" y="90184"/>
              </a:lnTo>
              <a:close/>
            </a:path>
          </a:pathLst>
        </a:custGeom>
        <a:solidFill>
          <a:srgbClr val="000000">
            <a:alpha val="50000"/>
          </a:srgbClr>
        </a:solidFill>
      </xdr:spPr>
    </xdr:sp>
    <xdr:clientData/>
  </xdr:oneCellAnchor>
  <xdr:oneCellAnchor>
    <xdr:from>
      <xdr:col>7</xdr:col>
      <xdr:colOff>0</xdr:colOff>
      <xdr:row>171</xdr:row>
      <xdr:rowOff>0</xdr:rowOff>
    </xdr:from>
    <xdr:ext cx="60325" cy="90805"/>
    <xdr:sp macro="" textlink="">
      <xdr:nvSpPr>
        <xdr:cNvPr id="3" name="Shape 3"/>
        <xdr:cNvSpPr/>
      </xdr:nvSpPr>
      <xdr:spPr>
        <a:xfrm>
          <a:off x="7081940" y="96725448"/>
          <a:ext cx="60325" cy="90805"/>
        </a:xfrm>
        <a:custGeom>
          <a:avLst/>
          <a:gdLst/>
          <a:ahLst/>
          <a:cxnLst/>
          <a:rect l="0" t="0" r="0" b="0"/>
          <a:pathLst>
            <a:path w="60325" h="90805">
              <a:moveTo>
                <a:pt x="38038" y="8690"/>
              </a:moveTo>
              <a:lnTo>
                <a:pt x="555" y="8690"/>
              </a:lnTo>
              <a:lnTo>
                <a:pt x="0" y="8135"/>
              </a:lnTo>
              <a:lnTo>
                <a:pt x="104" y="700"/>
              </a:lnTo>
              <a:lnTo>
                <a:pt x="128" y="512"/>
              </a:lnTo>
              <a:lnTo>
                <a:pt x="683" y="0"/>
              </a:lnTo>
              <a:lnTo>
                <a:pt x="57967" y="0"/>
              </a:lnTo>
              <a:lnTo>
                <a:pt x="59126" y="145"/>
              </a:lnTo>
              <a:lnTo>
                <a:pt x="59705" y="700"/>
              </a:lnTo>
              <a:lnTo>
                <a:pt x="59705" y="7293"/>
              </a:lnTo>
              <a:lnTo>
                <a:pt x="38038" y="7293"/>
              </a:lnTo>
              <a:lnTo>
                <a:pt x="38038" y="8690"/>
              </a:lnTo>
              <a:close/>
            </a:path>
            <a:path w="60325" h="90805">
              <a:moveTo>
                <a:pt x="45137" y="18513"/>
              </a:moveTo>
              <a:lnTo>
                <a:pt x="28513" y="18513"/>
              </a:lnTo>
              <a:lnTo>
                <a:pt x="27657" y="16174"/>
              </a:lnTo>
              <a:lnTo>
                <a:pt x="25818" y="13974"/>
              </a:lnTo>
              <a:lnTo>
                <a:pt x="22996" y="11912"/>
              </a:lnTo>
              <a:lnTo>
                <a:pt x="18926" y="9765"/>
              </a:lnTo>
              <a:lnTo>
                <a:pt x="15229" y="8690"/>
              </a:lnTo>
              <a:lnTo>
                <a:pt x="38038" y="8690"/>
              </a:lnTo>
              <a:lnTo>
                <a:pt x="38038" y="7293"/>
              </a:lnTo>
              <a:lnTo>
                <a:pt x="40907" y="8840"/>
              </a:lnTo>
              <a:lnTo>
                <a:pt x="43238" y="12326"/>
              </a:lnTo>
              <a:lnTo>
                <a:pt x="45032" y="17751"/>
              </a:lnTo>
              <a:lnTo>
                <a:pt x="45137" y="18513"/>
              </a:lnTo>
              <a:close/>
            </a:path>
            <a:path w="60325" h="90805">
              <a:moveTo>
                <a:pt x="59130" y="8690"/>
              </a:moveTo>
              <a:lnTo>
                <a:pt x="40629" y="8690"/>
              </a:lnTo>
              <a:lnTo>
                <a:pt x="38038" y="7293"/>
              </a:lnTo>
              <a:lnTo>
                <a:pt x="59705" y="7293"/>
              </a:lnTo>
              <a:lnTo>
                <a:pt x="59705" y="8135"/>
              </a:lnTo>
              <a:lnTo>
                <a:pt x="59130" y="8690"/>
              </a:lnTo>
              <a:close/>
            </a:path>
            <a:path w="60325" h="90805">
              <a:moveTo>
                <a:pt x="28751" y="27204"/>
              </a:moveTo>
              <a:lnTo>
                <a:pt x="555" y="27204"/>
              </a:lnTo>
              <a:lnTo>
                <a:pt x="79" y="26727"/>
              </a:lnTo>
              <a:lnTo>
                <a:pt x="104" y="19213"/>
              </a:lnTo>
              <a:lnTo>
                <a:pt x="128" y="19025"/>
              </a:lnTo>
              <a:lnTo>
                <a:pt x="683" y="18513"/>
              </a:lnTo>
              <a:lnTo>
                <a:pt x="57967" y="18513"/>
              </a:lnTo>
              <a:lnTo>
                <a:pt x="59126" y="18658"/>
              </a:lnTo>
              <a:lnTo>
                <a:pt x="59705" y="19213"/>
              </a:lnTo>
              <a:lnTo>
                <a:pt x="59623" y="26727"/>
              </a:lnTo>
              <a:lnTo>
                <a:pt x="28751" y="26727"/>
              </a:lnTo>
              <a:lnTo>
                <a:pt x="28751" y="27204"/>
              </a:lnTo>
              <a:close/>
            </a:path>
            <a:path w="60325" h="90805">
              <a:moveTo>
                <a:pt x="50717" y="90184"/>
              </a:moveTo>
              <a:lnTo>
                <a:pt x="37978" y="90184"/>
              </a:lnTo>
              <a:lnTo>
                <a:pt x="35424" y="87292"/>
              </a:lnTo>
              <a:lnTo>
                <a:pt x="28530" y="78619"/>
              </a:lnTo>
              <a:lnTo>
                <a:pt x="17297" y="64163"/>
              </a:lnTo>
              <a:lnTo>
                <a:pt x="1726" y="43924"/>
              </a:lnTo>
              <a:lnTo>
                <a:pt x="1726" y="42085"/>
              </a:lnTo>
              <a:lnTo>
                <a:pt x="6548" y="42085"/>
              </a:lnTo>
              <a:lnTo>
                <a:pt x="14812" y="41280"/>
              </a:lnTo>
              <a:lnTo>
                <a:pt x="28751" y="26727"/>
              </a:lnTo>
              <a:lnTo>
                <a:pt x="59623" y="26727"/>
              </a:lnTo>
              <a:lnTo>
                <a:pt x="59130" y="27204"/>
              </a:lnTo>
              <a:lnTo>
                <a:pt x="45836" y="27204"/>
              </a:lnTo>
              <a:lnTo>
                <a:pt x="45836" y="32783"/>
              </a:lnTo>
              <a:lnTo>
                <a:pt x="41997" y="38541"/>
              </a:lnTo>
              <a:lnTo>
                <a:pt x="34318" y="44476"/>
              </a:lnTo>
              <a:lnTo>
                <a:pt x="27544" y="48359"/>
              </a:lnTo>
              <a:lnTo>
                <a:pt x="23089" y="50300"/>
              </a:lnTo>
              <a:lnTo>
                <a:pt x="20953" y="50300"/>
              </a:lnTo>
              <a:lnTo>
                <a:pt x="20953" y="50459"/>
              </a:lnTo>
              <a:lnTo>
                <a:pt x="20794" y="50538"/>
              </a:lnTo>
              <a:lnTo>
                <a:pt x="20477" y="50538"/>
              </a:lnTo>
              <a:lnTo>
                <a:pt x="50717" y="88146"/>
              </a:lnTo>
              <a:lnTo>
                <a:pt x="50717" y="90184"/>
              </a:lnTo>
              <a:close/>
            </a:path>
          </a:pathLst>
        </a:custGeom>
        <a:solidFill>
          <a:srgbClr val="000000">
            <a:alpha val="50000"/>
          </a:srgbClr>
        </a:solidFill>
      </xdr:spPr>
    </xdr:sp>
    <xdr:clientData/>
  </xdr:oneCellAnchor>
  <xdr:oneCellAnchor>
    <xdr:from>
      <xdr:col>8</xdr:col>
      <xdr:colOff>0</xdr:colOff>
      <xdr:row>171</xdr:row>
      <xdr:rowOff>0</xdr:rowOff>
    </xdr:from>
    <xdr:ext cx="60325" cy="90805"/>
    <xdr:sp macro="" textlink="">
      <xdr:nvSpPr>
        <xdr:cNvPr id="4" name="Shape 4"/>
        <xdr:cNvSpPr/>
      </xdr:nvSpPr>
      <xdr:spPr>
        <a:xfrm>
          <a:off x="10405685" y="96725448"/>
          <a:ext cx="60325" cy="90805"/>
        </a:xfrm>
        <a:custGeom>
          <a:avLst/>
          <a:gdLst/>
          <a:ahLst/>
          <a:cxnLst/>
          <a:rect l="0" t="0" r="0" b="0"/>
          <a:pathLst>
            <a:path w="60325" h="90805">
              <a:moveTo>
                <a:pt x="38038" y="8690"/>
              </a:moveTo>
              <a:lnTo>
                <a:pt x="555" y="8690"/>
              </a:lnTo>
              <a:lnTo>
                <a:pt x="0" y="8135"/>
              </a:lnTo>
              <a:lnTo>
                <a:pt x="104" y="700"/>
              </a:lnTo>
              <a:lnTo>
                <a:pt x="128" y="512"/>
              </a:lnTo>
              <a:lnTo>
                <a:pt x="683" y="0"/>
              </a:lnTo>
              <a:lnTo>
                <a:pt x="57967" y="0"/>
              </a:lnTo>
              <a:lnTo>
                <a:pt x="59126" y="145"/>
              </a:lnTo>
              <a:lnTo>
                <a:pt x="59706" y="700"/>
              </a:lnTo>
              <a:lnTo>
                <a:pt x="59706" y="7293"/>
              </a:lnTo>
              <a:lnTo>
                <a:pt x="38038" y="7293"/>
              </a:lnTo>
              <a:lnTo>
                <a:pt x="38038" y="8690"/>
              </a:lnTo>
              <a:close/>
            </a:path>
            <a:path w="60325" h="90805">
              <a:moveTo>
                <a:pt x="45137" y="18513"/>
              </a:moveTo>
              <a:lnTo>
                <a:pt x="28513" y="18513"/>
              </a:lnTo>
              <a:lnTo>
                <a:pt x="27657" y="16174"/>
              </a:lnTo>
              <a:lnTo>
                <a:pt x="25818" y="13974"/>
              </a:lnTo>
              <a:lnTo>
                <a:pt x="22996" y="11912"/>
              </a:lnTo>
              <a:lnTo>
                <a:pt x="18926" y="9765"/>
              </a:lnTo>
              <a:lnTo>
                <a:pt x="15229" y="8690"/>
              </a:lnTo>
              <a:lnTo>
                <a:pt x="38038" y="8690"/>
              </a:lnTo>
              <a:lnTo>
                <a:pt x="38038" y="7293"/>
              </a:lnTo>
              <a:lnTo>
                <a:pt x="40907" y="8840"/>
              </a:lnTo>
              <a:lnTo>
                <a:pt x="43238" y="12326"/>
              </a:lnTo>
              <a:lnTo>
                <a:pt x="45032" y="17751"/>
              </a:lnTo>
              <a:lnTo>
                <a:pt x="45137" y="18513"/>
              </a:lnTo>
              <a:close/>
            </a:path>
            <a:path w="60325" h="90805">
              <a:moveTo>
                <a:pt x="59130" y="8690"/>
              </a:moveTo>
              <a:lnTo>
                <a:pt x="40629" y="8690"/>
              </a:lnTo>
              <a:lnTo>
                <a:pt x="38038" y="7293"/>
              </a:lnTo>
              <a:lnTo>
                <a:pt x="59706" y="7293"/>
              </a:lnTo>
              <a:lnTo>
                <a:pt x="59706" y="8135"/>
              </a:lnTo>
              <a:lnTo>
                <a:pt x="59130" y="8690"/>
              </a:lnTo>
              <a:close/>
            </a:path>
            <a:path w="60325" h="90805">
              <a:moveTo>
                <a:pt x="28751" y="27204"/>
              </a:moveTo>
              <a:lnTo>
                <a:pt x="555" y="27204"/>
              </a:lnTo>
              <a:lnTo>
                <a:pt x="79" y="26727"/>
              </a:lnTo>
              <a:lnTo>
                <a:pt x="104" y="19213"/>
              </a:lnTo>
              <a:lnTo>
                <a:pt x="128" y="19025"/>
              </a:lnTo>
              <a:lnTo>
                <a:pt x="683" y="18513"/>
              </a:lnTo>
              <a:lnTo>
                <a:pt x="57967" y="18513"/>
              </a:lnTo>
              <a:lnTo>
                <a:pt x="59126" y="18658"/>
              </a:lnTo>
              <a:lnTo>
                <a:pt x="59706" y="19213"/>
              </a:lnTo>
              <a:lnTo>
                <a:pt x="59623" y="26727"/>
              </a:lnTo>
              <a:lnTo>
                <a:pt x="28751" y="26727"/>
              </a:lnTo>
              <a:lnTo>
                <a:pt x="28751" y="27204"/>
              </a:lnTo>
              <a:close/>
            </a:path>
            <a:path w="60325" h="90805">
              <a:moveTo>
                <a:pt x="50717" y="90184"/>
              </a:moveTo>
              <a:lnTo>
                <a:pt x="37978" y="90184"/>
              </a:lnTo>
              <a:lnTo>
                <a:pt x="35424" y="87292"/>
              </a:lnTo>
              <a:lnTo>
                <a:pt x="28530" y="78619"/>
              </a:lnTo>
              <a:lnTo>
                <a:pt x="17297" y="64163"/>
              </a:lnTo>
              <a:lnTo>
                <a:pt x="1726" y="43924"/>
              </a:lnTo>
              <a:lnTo>
                <a:pt x="1726" y="42085"/>
              </a:lnTo>
              <a:lnTo>
                <a:pt x="6548" y="42085"/>
              </a:lnTo>
              <a:lnTo>
                <a:pt x="14812" y="41280"/>
              </a:lnTo>
              <a:lnTo>
                <a:pt x="28751" y="26727"/>
              </a:lnTo>
              <a:lnTo>
                <a:pt x="59623" y="26727"/>
              </a:lnTo>
              <a:lnTo>
                <a:pt x="59130" y="27204"/>
              </a:lnTo>
              <a:lnTo>
                <a:pt x="45836" y="27204"/>
              </a:lnTo>
              <a:lnTo>
                <a:pt x="45836" y="32783"/>
              </a:lnTo>
              <a:lnTo>
                <a:pt x="41996" y="38541"/>
              </a:lnTo>
              <a:lnTo>
                <a:pt x="34318" y="44476"/>
              </a:lnTo>
              <a:lnTo>
                <a:pt x="27544" y="48359"/>
              </a:lnTo>
              <a:lnTo>
                <a:pt x="23089" y="50300"/>
              </a:lnTo>
              <a:lnTo>
                <a:pt x="20953" y="50300"/>
              </a:lnTo>
              <a:lnTo>
                <a:pt x="20953" y="50459"/>
              </a:lnTo>
              <a:lnTo>
                <a:pt x="20794" y="50538"/>
              </a:lnTo>
              <a:lnTo>
                <a:pt x="20477" y="50538"/>
              </a:lnTo>
              <a:lnTo>
                <a:pt x="50717" y="88146"/>
              </a:lnTo>
              <a:lnTo>
                <a:pt x="50717" y="90184"/>
              </a:lnTo>
              <a:close/>
            </a:path>
          </a:pathLst>
        </a:custGeom>
        <a:solidFill>
          <a:srgbClr val="000000">
            <a:alpha val="50000"/>
          </a:srgbClr>
        </a:solidFill>
      </xdr:spPr>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344999</xdr:colOff>
      <xdr:row>171</xdr:row>
      <xdr:rowOff>0</xdr:rowOff>
    </xdr:from>
    <xdr:ext cx="60325" cy="90805"/>
    <xdr:sp macro="" textlink="">
      <xdr:nvSpPr>
        <xdr:cNvPr id="2" name="Shape 2"/>
        <xdr:cNvSpPr/>
      </xdr:nvSpPr>
      <xdr:spPr>
        <a:xfrm>
          <a:off x="4181475" y="87820500"/>
          <a:ext cx="60325" cy="90805"/>
        </a:xfrm>
        <a:custGeom>
          <a:avLst/>
          <a:gdLst/>
          <a:ahLst/>
          <a:cxnLst/>
          <a:rect l="0" t="0" r="0" b="0"/>
          <a:pathLst>
            <a:path w="60325" h="90805">
              <a:moveTo>
                <a:pt x="38038" y="8690"/>
              </a:moveTo>
              <a:lnTo>
                <a:pt x="555" y="8690"/>
              </a:lnTo>
              <a:lnTo>
                <a:pt x="0" y="8135"/>
              </a:lnTo>
              <a:lnTo>
                <a:pt x="104" y="700"/>
              </a:lnTo>
              <a:lnTo>
                <a:pt x="128" y="512"/>
              </a:lnTo>
              <a:lnTo>
                <a:pt x="683" y="0"/>
              </a:lnTo>
              <a:lnTo>
                <a:pt x="57967" y="0"/>
              </a:lnTo>
              <a:lnTo>
                <a:pt x="59126" y="145"/>
              </a:lnTo>
              <a:lnTo>
                <a:pt x="59706" y="700"/>
              </a:lnTo>
              <a:lnTo>
                <a:pt x="59706" y="7293"/>
              </a:lnTo>
              <a:lnTo>
                <a:pt x="38038" y="7293"/>
              </a:lnTo>
              <a:lnTo>
                <a:pt x="38038" y="8690"/>
              </a:lnTo>
              <a:close/>
            </a:path>
            <a:path w="60325" h="90805">
              <a:moveTo>
                <a:pt x="45137" y="18513"/>
              </a:moveTo>
              <a:lnTo>
                <a:pt x="28513" y="18513"/>
              </a:lnTo>
              <a:lnTo>
                <a:pt x="27657" y="16174"/>
              </a:lnTo>
              <a:lnTo>
                <a:pt x="25818" y="13974"/>
              </a:lnTo>
              <a:lnTo>
                <a:pt x="22996" y="11912"/>
              </a:lnTo>
              <a:lnTo>
                <a:pt x="18926" y="9765"/>
              </a:lnTo>
              <a:lnTo>
                <a:pt x="15229" y="8690"/>
              </a:lnTo>
              <a:lnTo>
                <a:pt x="38038" y="8690"/>
              </a:lnTo>
              <a:lnTo>
                <a:pt x="38038" y="7293"/>
              </a:lnTo>
              <a:lnTo>
                <a:pt x="40907" y="8840"/>
              </a:lnTo>
              <a:lnTo>
                <a:pt x="43238" y="12326"/>
              </a:lnTo>
              <a:lnTo>
                <a:pt x="45032" y="17751"/>
              </a:lnTo>
              <a:lnTo>
                <a:pt x="45137" y="18513"/>
              </a:lnTo>
              <a:close/>
            </a:path>
            <a:path w="60325" h="90805">
              <a:moveTo>
                <a:pt x="59130" y="8690"/>
              </a:moveTo>
              <a:lnTo>
                <a:pt x="40629" y="8690"/>
              </a:lnTo>
              <a:lnTo>
                <a:pt x="38038" y="7293"/>
              </a:lnTo>
              <a:lnTo>
                <a:pt x="59706" y="7293"/>
              </a:lnTo>
              <a:lnTo>
                <a:pt x="59706" y="8135"/>
              </a:lnTo>
              <a:lnTo>
                <a:pt x="59130" y="8690"/>
              </a:lnTo>
              <a:close/>
            </a:path>
            <a:path w="60325" h="90805">
              <a:moveTo>
                <a:pt x="28751" y="27204"/>
              </a:moveTo>
              <a:lnTo>
                <a:pt x="555" y="27204"/>
              </a:lnTo>
              <a:lnTo>
                <a:pt x="79" y="26727"/>
              </a:lnTo>
              <a:lnTo>
                <a:pt x="104" y="19213"/>
              </a:lnTo>
              <a:lnTo>
                <a:pt x="128" y="19025"/>
              </a:lnTo>
              <a:lnTo>
                <a:pt x="683" y="18513"/>
              </a:lnTo>
              <a:lnTo>
                <a:pt x="57967" y="18513"/>
              </a:lnTo>
              <a:lnTo>
                <a:pt x="59126" y="18658"/>
              </a:lnTo>
              <a:lnTo>
                <a:pt x="59706" y="19213"/>
              </a:lnTo>
              <a:lnTo>
                <a:pt x="59623" y="26727"/>
              </a:lnTo>
              <a:lnTo>
                <a:pt x="28751" y="26727"/>
              </a:lnTo>
              <a:lnTo>
                <a:pt x="28751" y="27204"/>
              </a:lnTo>
              <a:close/>
            </a:path>
            <a:path w="60325" h="90805">
              <a:moveTo>
                <a:pt x="50717" y="90184"/>
              </a:moveTo>
              <a:lnTo>
                <a:pt x="37978" y="90184"/>
              </a:lnTo>
              <a:lnTo>
                <a:pt x="35424" y="87292"/>
              </a:lnTo>
              <a:lnTo>
                <a:pt x="28530" y="78619"/>
              </a:lnTo>
              <a:lnTo>
                <a:pt x="17297" y="64163"/>
              </a:lnTo>
              <a:lnTo>
                <a:pt x="1726" y="43924"/>
              </a:lnTo>
              <a:lnTo>
                <a:pt x="1726" y="42085"/>
              </a:lnTo>
              <a:lnTo>
                <a:pt x="6548" y="42085"/>
              </a:lnTo>
              <a:lnTo>
                <a:pt x="14812" y="41280"/>
              </a:lnTo>
              <a:lnTo>
                <a:pt x="28751" y="26727"/>
              </a:lnTo>
              <a:lnTo>
                <a:pt x="59623" y="26727"/>
              </a:lnTo>
              <a:lnTo>
                <a:pt x="59130" y="27204"/>
              </a:lnTo>
              <a:lnTo>
                <a:pt x="45836" y="27204"/>
              </a:lnTo>
              <a:lnTo>
                <a:pt x="45836" y="32783"/>
              </a:lnTo>
              <a:lnTo>
                <a:pt x="41996" y="38541"/>
              </a:lnTo>
              <a:lnTo>
                <a:pt x="34318" y="44476"/>
              </a:lnTo>
              <a:lnTo>
                <a:pt x="27544" y="48359"/>
              </a:lnTo>
              <a:lnTo>
                <a:pt x="23089" y="50300"/>
              </a:lnTo>
              <a:lnTo>
                <a:pt x="20953" y="50300"/>
              </a:lnTo>
              <a:lnTo>
                <a:pt x="20953" y="50459"/>
              </a:lnTo>
              <a:lnTo>
                <a:pt x="20794" y="50538"/>
              </a:lnTo>
              <a:lnTo>
                <a:pt x="20477" y="50538"/>
              </a:lnTo>
              <a:lnTo>
                <a:pt x="50717" y="88146"/>
              </a:lnTo>
              <a:lnTo>
                <a:pt x="50717" y="90184"/>
              </a:lnTo>
              <a:close/>
            </a:path>
          </a:pathLst>
        </a:custGeom>
        <a:solidFill>
          <a:srgbClr val="000000">
            <a:alpha val="50000"/>
          </a:srgbClr>
        </a:solidFill>
      </xdr:spPr>
    </xdr:sp>
    <xdr:clientData/>
  </xdr:oneCellAnchor>
  <xdr:oneCellAnchor>
    <xdr:from>
      <xdr:col>7</xdr:col>
      <xdr:colOff>0</xdr:colOff>
      <xdr:row>171</xdr:row>
      <xdr:rowOff>0</xdr:rowOff>
    </xdr:from>
    <xdr:ext cx="60325" cy="90805"/>
    <xdr:sp macro="" textlink="">
      <xdr:nvSpPr>
        <xdr:cNvPr id="3" name="Shape 3"/>
        <xdr:cNvSpPr/>
      </xdr:nvSpPr>
      <xdr:spPr>
        <a:xfrm>
          <a:off x="4924425" y="87820500"/>
          <a:ext cx="60325" cy="90805"/>
        </a:xfrm>
        <a:custGeom>
          <a:avLst/>
          <a:gdLst/>
          <a:ahLst/>
          <a:cxnLst/>
          <a:rect l="0" t="0" r="0" b="0"/>
          <a:pathLst>
            <a:path w="60325" h="90805">
              <a:moveTo>
                <a:pt x="38038" y="8690"/>
              </a:moveTo>
              <a:lnTo>
                <a:pt x="555" y="8690"/>
              </a:lnTo>
              <a:lnTo>
                <a:pt x="0" y="8135"/>
              </a:lnTo>
              <a:lnTo>
                <a:pt x="104" y="700"/>
              </a:lnTo>
              <a:lnTo>
                <a:pt x="128" y="512"/>
              </a:lnTo>
              <a:lnTo>
                <a:pt x="683" y="0"/>
              </a:lnTo>
              <a:lnTo>
                <a:pt x="57967" y="0"/>
              </a:lnTo>
              <a:lnTo>
                <a:pt x="59126" y="145"/>
              </a:lnTo>
              <a:lnTo>
                <a:pt x="59705" y="700"/>
              </a:lnTo>
              <a:lnTo>
                <a:pt x="59705" y="7293"/>
              </a:lnTo>
              <a:lnTo>
                <a:pt x="38038" y="7293"/>
              </a:lnTo>
              <a:lnTo>
                <a:pt x="38038" y="8690"/>
              </a:lnTo>
              <a:close/>
            </a:path>
            <a:path w="60325" h="90805">
              <a:moveTo>
                <a:pt x="45137" y="18513"/>
              </a:moveTo>
              <a:lnTo>
                <a:pt x="28513" y="18513"/>
              </a:lnTo>
              <a:lnTo>
                <a:pt x="27657" y="16174"/>
              </a:lnTo>
              <a:lnTo>
                <a:pt x="25818" y="13974"/>
              </a:lnTo>
              <a:lnTo>
                <a:pt x="22996" y="11912"/>
              </a:lnTo>
              <a:lnTo>
                <a:pt x="18926" y="9765"/>
              </a:lnTo>
              <a:lnTo>
                <a:pt x="15229" y="8690"/>
              </a:lnTo>
              <a:lnTo>
                <a:pt x="38038" y="8690"/>
              </a:lnTo>
              <a:lnTo>
                <a:pt x="38038" y="7293"/>
              </a:lnTo>
              <a:lnTo>
                <a:pt x="40907" y="8840"/>
              </a:lnTo>
              <a:lnTo>
                <a:pt x="43238" y="12326"/>
              </a:lnTo>
              <a:lnTo>
                <a:pt x="45032" y="17751"/>
              </a:lnTo>
              <a:lnTo>
                <a:pt x="45137" y="18513"/>
              </a:lnTo>
              <a:close/>
            </a:path>
            <a:path w="60325" h="90805">
              <a:moveTo>
                <a:pt x="59130" y="8690"/>
              </a:moveTo>
              <a:lnTo>
                <a:pt x="40629" y="8690"/>
              </a:lnTo>
              <a:lnTo>
                <a:pt x="38038" y="7293"/>
              </a:lnTo>
              <a:lnTo>
                <a:pt x="59705" y="7293"/>
              </a:lnTo>
              <a:lnTo>
                <a:pt x="59705" y="8135"/>
              </a:lnTo>
              <a:lnTo>
                <a:pt x="59130" y="8690"/>
              </a:lnTo>
              <a:close/>
            </a:path>
            <a:path w="60325" h="90805">
              <a:moveTo>
                <a:pt x="28751" y="27204"/>
              </a:moveTo>
              <a:lnTo>
                <a:pt x="555" y="27204"/>
              </a:lnTo>
              <a:lnTo>
                <a:pt x="79" y="26727"/>
              </a:lnTo>
              <a:lnTo>
                <a:pt x="104" y="19213"/>
              </a:lnTo>
              <a:lnTo>
                <a:pt x="128" y="19025"/>
              </a:lnTo>
              <a:lnTo>
                <a:pt x="683" y="18513"/>
              </a:lnTo>
              <a:lnTo>
                <a:pt x="57967" y="18513"/>
              </a:lnTo>
              <a:lnTo>
                <a:pt x="59126" y="18658"/>
              </a:lnTo>
              <a:lnTo>
                <a:pt x="59705" y="19213"/>
              </a:lnTo>
              <a:lnTo>
                <a:pt x="59623" y="26727"/>
              </a:lnTo>
              <a:lnTo>
                <a:pt x="28751" y="26727"/>
              </a:lnTo>
              <a:lnTo>
                <a:pt x="28751" y="27204"/>
              </a:lnTo>
              <a:close/>
            </a:path>
            <a:path w="60325" h="90805">
              <a:moveTo>
                <a:pt x="50717" y="90184"/>
              </a:moveTo>
              <a:lnTo>
                <a:pt x="37978" y="90184"/>
              </a:lnTo>
              <a:lnTo>
                <a:pt x="35424" y="87292"/>
              </a:lnTo>
              <a:lnTo>
                <a:pt x="28530" y="78619"/>
              </a:lnTo>
              <a:lnTo>
                <a:pt x="17297" y="64163"/>
              </a:lnTo>
              <a:lnTo>
                <a:pt x="1726" y="43924"/>
              </a:lnTo>
              <a:lnTo>
                <a:pt x="1726" y="42085"/>
              </a:lnTo>
              <a:lnTo>
                <a:pt x="6548" y="42085"/>
              </a:lnTo>
              <a:lnTo>
                <a:pt x="14812" y="41280"/>
              </a:lnTo>
              <a:lnTo>
                <a:pt x="28751" y="26727"/>
              </a:lnTo>
              <a:lnTo>
                <a:pt x="59623" y="26727"/>
              </a:lnTo>
              <a:lnTo>
                <a:pt x="59130" y="27204"/>
              </a:lnTo>
              <a:lnTo>
                <a:pt x="45836" y="27204"/>
              </a:lnTo>
              <a:lnTo>
                <a:pt x="45836" y="32783"/>
              </a:lnTo>
              <a:lnTo>
                <a:pt x="41997" y="38541"/>
              </a:lnTo>
              <a:lnTo>
                <a:pt x="34318" y="44476"/>
              </a:lnTo>
              <a:lnTo>
                <a:pt x="27544" y="48359"/>
              </a:lnTo>
              <a:lnTo>
                <a:pt x="23089" y="50300"/>
              </a:lnTo>
              <a:lnTo>
                <a:pt x="20953" y="50300"/>
              </a:lnTo>
              <a:lnTo>
                <a:pt x="20953" y="50459"/>
              </a:lnTo>
              <a:lnTo>
                <a:pt x="20794" y="50538"/>
              </a:lnTo>
              <a:lnTo>
                <a:pt x="20477" y="50538"/>
              </a:lnTo>
              <a:lnTo>
                <a:pt x="50717" y="88146"/>
              </a:lnTo>
              <a:lnTo>
                <a:pt x="50717" y="90184"/>
              </a:lnTo>
              <a:close/>
            </a:path>
          </a:pathLst>
        </a:custGeom>
        <a:solidFill>
          <a:srgbClr val="000000">
            <a:alpha val="50000"/>
          </a:srgbClr>
        </a:solidFill>
      </xdr:spPr>
    </xdr:sp>
    <xdr:clientData/>
  </xdr:oneCellAnchor>
  <xdr:oneCellAnchor>
    <xdr:from>
      <xdr:col>8</xdr:col>
      <xdr:colOff>0</xdr:colOff>
      <xdr:row>171</xdr:row>
      <xdr:rowOff>0</xdr:rowOff>
    </xdr:from>
    <xdr:ext cx="60325" cy="90805"/>
    <xdr:sp macro="" textlink="">
      <xdr:nvSpPr>
        <xdr:cNvPr id="4" name="Shape 4"/>
        <xdr:cNvSpPr/>
      </xdr:nvSpPr>
      <xdr:spPr>
        <a:xfrm>
          <a:off x="5676900" y="87820500"/>
          <a:ext cx="60325" cy="90805"/>
        </a:xfrm>
        <a:custGeom>
          <a:avLst/>
          <a:gdLst/>
          <a:ahLst/>
          <a:cxnLst/>
          <a:rect l="0" t="0" r="0" b="0"/>
          <a:pathLst>
            <a:path w="60325" h="90805">
              <a:moveTo>
                <a:pt x="38038" y="8690"/>
              </a:moveTo>
              <a:lnTo>
                <a:pt x="555" y="8690"/>
              </a:lnTo>
              <a:lnTo>
                <a:pt x="0" y="8135"/>
              </a:lnTo>
              <a:lnTo>
                <a:pt x="104" y="700"/>
              </a:lnTo>
              <a:lnTo>
                <a:pt x="128" y="512"/>
              </a:lnTo>
              <a:lnTo>
                <a:pt x="683" y="0"/>
              </a:lnTo>
              <a:lnTo>
                <a:pt x="57967" y="0"/>
              </a:lnTo>
              <a:lnTo>
                <a:pt x="59126" y="145"/>
              </a:lnTo>
              <a:lnTo>
                <a:pt x="59706" y="700"/>
              </a:lnTo>
              <a:lnTo>
                <a:pt x="59706" y="7293"/>
              </a:lnTo>
              <a:lnTo>
                <a:pt x="38038" y="7293"/>
              </a:lnTo>
              <a:lnTo>
                <a:pt x="38038" y="8690"/>
              </a:lnTo>
              <a:close/>
            </a:path>
            <a:path w="60325" h="90805">
              <a:moveTo>
                <a:pt x="45137" y="18513"/>
              </a:moveTo>
              <a:lnTo>
                <a:pt x="28513" y="18513"/>
              </a:lnTo>
              <a:lnTo>
                <a:pt x="27657" y="16174"/>
              </a:lnTo>
              <a:lnTo>
                <a:pt x="25818" y="13974"/>
              </a:lnTo>
              <a:lnTo>
                <a:pt x="22996" y="11912"/>
              </a:lnTo>
              <a:lnTo>
                <a:pt x="18926" y="9765"/>
              </a:lnTo>
              <a:lnTo>
                <a:pt x="15229" y="8690"/>
              </a:lnTo>
              <a:lnTo>
                <a:pt x="38038" y="8690"/>
              </a:lnTo>
              <a:lnTo>
                <a:pt x="38038" y="7293"/>
              </a:lnTo>
              <a:lnTo>
                <a:pt x="40907" y="8840"/>
              </a:lnTo>
              <a:lnTo>
                <a:pt x="43238" y="12326"/>
              </a:lnTo>
              <a:lnTo>
                <a:pt x="45032" y="17751"/>
              </a:lnTo>
              <a:lnTo>
                <a:pt x="45137" y="18513"/>
              </a:lnTo>
              <a:close/>
            </a:path>
            <a:path w="60325" h="90805">
              <a:moveTo>
                <a:pt x="59130" y="8690"/>
              </a:moveTo>
              <a:lnTo>
                <a:pt x="40629" y="8690"/>
              </a:lnTo>
              <a:lnTo>
                <a:pt x="38038" y="7293"/>
              </a:lnTo>
              <a:lnTo>
                <a:pt x="59706" y="7293"/>
              </a:lnTo>
              <a:lnTo>
                <a:pt x="59706" y="8135"/>
              </a:lnTo>
              <a:lnTo>
                <a:pt x="59130" y="8690"/>
              </a:lnTo>
              <a:close/>
            </a:path>
            <a:path w="60325" h="90805">
              <a:moveTo>
                <a:pt x="28751" y="27204"/>
              </a:moveTo>
              <a:lnTo>
                <a:pt x="555" y="27204"/>
              </a:lnTo>
              <a:lnTo>
                <a:pt x="79" y="26727"/>
              </a:lnTo>
              <a:lnTo>
                <a:pt x="104" y="19213"/>
              </a:lnTo>
              <a:lnTo>
                <a:pt x="128" y="19025"/>
              </a:lnTo>
              <a:lnTo>
                <a:pt x="683" y="18513"/>
              </a:lnTo>
              <a:lnTo>
                <a:pt x="57967" y="18513"/>
              </a:lnTo>
              <a:lnTo>
                <a:pt x="59126" y="18658"/>
              </a:lnTo>
              <a:lnTo>
                <a:pt x="59706" y="19213"/>
              </a:lnTo>
              <a:lnTo>
                <a:pt x="59623" y="26727"/>
              </a:lnTo>
              <a:lnTo>
                <a:pt x="28751" y="26727"/>
              </a:lnTo>
              <a:lnTo>
                <a:pt x="28751" y="27204"/>
              </a:lnTo>
              <a:close/>
            </a:path>
            <a:path w="60325" h="90805">
              <a:moveTo>
                <a:pt x="50717" y="90184"/>
              </a:moveTo>
              <a:lnTo>
                <a:pt x="37978" y="90184"/>
              </a:lnTo>
              <a:lnTo>
                <a:pt x="35424" y="87292"/>
              </a:lnTo>
              <a:lnTo>
                <a:pt x="28530" y="78619"/>
              </a:lnTo>
              <a:lnTo>
                <a:pt x="17297" y="64163"/>
              </a:lnTo>
              <a:lnTo>
                <a:pt x="1726" y="43924"/>
              </a:lnTo>
              <a:lnTo>
                <a:pt x="1726" y="42085"/>
              </a:lnTo>
              <a:lnTo>
                <a:pt x="6548" y="42085"/>
              </a:lnTo>
              <a:lnTo>
                <a:pt x="14812" y="41280"/>
              </a:lnTo>
              <a:lnTo>
                <a:pt x="28751" y="26727"/>
              </a:lnTo>
              <a:lnTo>
                <a:pt x="59623" y="26727"/>
              </a:lnTo>
              <a:lnTo>
                <a:pt x="59130" y="27204"/>
              </a:lnTo>
              <a:lnTo>
                <a:pt x="45836" y="27204"/>
              </a:lnTo>
              <a:lnTo>
                <a:pt x="45836" y="32783"/>
              </a:lnTo>
              <a:lnTo>
                <a:pt x="41996" y="38541"/>
              </a:lnTo>
              <a:lnTo>
                <a:pt x="34318" y="44476"/>
              </a:lnTo>
              <a:lnTo>
                <a:pt x="27544" y="48359"/>
              </a:lnTo>
              <a:lnTo>
                <a:pt x="23089" y="50300"/>
              </a:lnTo>
              <a:lnTo>
                <a:pt x="20953" y="50300"/>
              </a:lnTo>
              <a:lnTo>
                <a:pt x="20953" y="50459"/>
              </a:lnTo>
              <a:lnTo>
                <a:pt x="20794" y="50538"/>
              </a:lnTo>
              <a:lnTo>
                <a:pt x="20477" y="50538"/>
              </a:lnTo>
              <a:lnTo>
                <a:pt x="50717" y="88146"/>
              </a:lnTo>
              <a:lnTo>
                <a:pt x="50717" y="90184"/>
              </a:lnTo>
              <a:close/>
            </a:path>
          </a:pathLst>
        </a:custGeom>
        <a:solidFill>
          <a:srgbClr val="000000">
            <a:alpha val="50000"/>
          </a:srgbClr>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344999</xdr:colOff>
      <xdr:row>173</xdr:row>
      <xdr:rowOff>0</xdr:rowOff>
    </xdr:from>
    <xdr:ext cx="60325" cy="90805"/>
    <xdr:sp macro="" textlink="">
      <xdr:nvSpPr>
        <xdr:cNvPr id="2" name="Shape 2"/>
        <xdr:cNvSpPr/>
      </xdr:nvSpPr>
      <xdr:spPr>
        <a:xfrm>
          <a:off x="3276600" y="162458400"/>
          <a:ext cx="60325" cy="90805"/>
        </a:xfrm>
        <a:custGeom>
          <a:avLst/>
          <a:gdLst/>
          <a:ahLst/>
          <a:cxnLst/>
          <a:rect l="0" t="0" r="0" b="0"/>
          <a:pathLst>
            <a:path w="60325" h="90805">
              <a:moveTo>
                <a:pt x="38038" y="8690"/>
              </a:moveTo>
              <a:lnTo>
                <a:pt x="555" y="8690"/>
              </a:lnTo>
              <a:lnTo>
                <a:pt x="0" y="8135"/>
              </a:lnTo>
              <a:lnTo>
                <a:pt x="104" y="700"/>
              </a:lnTo>
              <a:lnTo>
                <a:pt x="128" y="512"/>
              </a:lnTo>
              <a:lnTo>
                <a:pt x="683" y="0"/>
              </a:lnTo>
              <a:lnTo>
                <a:pt x="57967" y="0"/>
              </a:lnTo>
              <a:lnTo>
                <a:pt x="59126" y="145"/>
              </a:lnTo>
              <a:lnTo>
                <a:pt x="59706" y="700"/>
              </a:lnTo>
              <a:lnTo>
                <a:pt x="59706" y="7293"/>
              </a:lnTo>
              <a:lnTo>
                <a:pt x="38038" y="7293"/>
              </a:lnTo>
              <a:lnTo>
                <a:pt x="38038" y="8690"/>
              </a:lnTo>
              <a:close/>
            </a:path>
            <a:path w="60325" h="90805">
              <a:moveTo>
                <a:pt x="45137" y="18513"/>
              </a:moveTo>
              <a:lnTo>
                <a:pt x="28513" y="18513"/>
              </a:lnTo>
              <a:lnTo>
                <a:pt x="27657" y="16174"/>
              </a:lnTo>
              <a:lnTo>
                <a:pt x="25818" y="13974"/>
              </a:lnTo>
              <a:lnTo>
                <a:pt x="22996" y="11912"/>
              </a:lnTo>
              <a:lnTo>
                <a:pt x="18926" y="9765"/>
              </a:lnTo>
              <a:lnTo>
                <a:pt x="15229" y="8690"/>
              </a:lnTo>
              <a:lnTo>
                <a:pt x="38038" y="8690"/>
              </a:lnTo>
              <a:lnTo>
                <a:pt x="38038" y="7293"/>
              </a:lnTo>
              <a:lnTo>
                <a:pt x="40907" y="8840"/>
              </a:lnTo>
              <a:lnTo>
                <a:pt x="43238" y="12326"/>
              </a:lnTo>
              <a:lnTo>
                <a:pt x="45032" y="17751"/>
              </a:lnTo>
              <a:lnTo>
                <a:pt x="45137" y="18513"/>
              </a:lnTo>
              <a:close/>
            </a:path>
            <a:path w="60325" h="90805">
              <a:moveTo>
                <a:pt x="59130" y="8690"/>
              </a:moveTo>
              <a:lnTo>
                <a:pt x="40629" y="8690"/>
              </a:lnTo>
              <a:lnTo>
                <a:pt x="38038" y="7293"/>
              </a:lnTo>
              <a:lnTo>
                <a:pt x="59706" y="7293"/>
              </a:lnTo>
              <a:lnTo>
                <a:pt x="59706" y="8135"/>
              </a:lnTo>
              <a:lnTo>
                <a:pt x="59130" y="8690"/>
              </a:lnTo>
              <a:close/>
            </a:path>
            <a:path w="60325" h="90805">
              <a:moveTo>
                <a:pt x="28751" y="27204"/>
              </a:moveTo>
              <a:lnTo>
                <a:pt x="555" y="27204"/>
              </a:lnTo>
              <a:lnTo>
                <a:pt x="79" y="26727"/>
              </a:lnTo>
              <a:lnTo>
                <a:pt x="104" y="19213"/>
              </a:lnTo>
              <a:lnTo>
                <a:pt x="128" y="19025"/>
              </a:lnTo>
              <a:lnTo>
                <a:pt x="683" y="18513"/>
              </a:lnTo>
              <a:lnTo>
                <a:pt x="57967" y="18513"/>
              </a:lnTo>
              <a:lnTo>
                <a:pt x="59126" y="18658"/>
              </a:lnTo>
              <a:lnTo>
                <a:pt x="59706" y="19213"/>
              </a:lnTo>
              <a:lnTo>
                <a:pt x="59623" y="26727"/>
              </a:lnTo>
              <a:lnTo>
                <a:pt x="28751" y="26727"/>
              </a:lnTo>
              <a:lnTo>
                <a:pt x="28751" y="27204"/>
              </a:lnTo>
              <a:close/>
            </a:path>
            <a:path w="60325" h="90805">
              <a:moveTo>
                <a:pt x="50717" y="90184"/>
              </a:moveTo>
              <a:lnTo>
                <a:pt x="37978" y="90184"/>
              </a:lnTo>
              <a:lnTo>
                <a:pt x="35424" y="87292"/>
              </a:lnTo>
              <a:lnTo>
                <a:pt x="28530" y="78619"/>
              </a:lnTo>
              <a:lnTo>
                <a:pt x="17297" y="64163"/>
              </a:lnTo>
              <a:lnTo>
                <a:pt x="1726" y="43924"/>
              </a:lnTo>
              <a:lnTo>
                <a:pt x="1726" y="42085"/>
              </a:lnTo>
              <a:lnTo>
                <a:pt x="6548" y="42085"/>
              </a:lnTo>
              <a:lnTo>
                <a:pt x="14812" y="41280"/>
              </a:lnTo>
              <a:lnTo>
                <a:pt x="28751" y="26727"/>
              </a:lnTo>
              <a:lnTo>
                <a:pt x="59623" y="26727"/>
              </a:lnTo>
              <a:lnTo>
                <a:pt x="59130" y="27204"/>
              </a:lnTo>
              <a:lnTo>
                <a:pt x="45836" y="27204"/>
              </a:lnTo>
              <a:lnTo>
                <a:pt x="45836" y="32783"/>
              </a:lnTo>
              <a:lnTo>
                <a:pt x="41996" y="38541"/>
              </a:lnTo>
              <a:lnTo>
                <a:pt x="34318" y="44476"/>
              </a:lnTo>
              <a:lnTo>
                <a:pt x="27544" y="48359"/>
              </a:lnTo>
              <a:lnTo>
                <a:pt x="23089" y="50300"/>
              </a:lnTo>
              <a:lnTo>
                <a:pt x="20953" y="50300"/>
              </a:lnTo>
              <a:lnTo>
                <a:pt x="20953" y="50459"/>
              </a:lnTo>
              <a:lnTo>
                <a:pt x="20794" y="50538"/>
              </a:lnTo>
              <a:lnTo>
                <a:pt x="20477" y="50538"/>
              </a:lnTo>
              <a:lnTo>
                <a:pt x="50717" y="88146"/>
              </a:lnTo>
              <a:lnTo>
                <a:pt x="50717" y="90184"/>
              </a:lnTo>
              <a:close/>
            </a:path>
          </a:pathLst>
        </a:custGeom>
        <a:solidFill>
          <a:srgbClr val="000000">
            <a:alpha val="50000"/>
          </a:srgbClr>
        </a:solidFill>
      </xdr:spPr>
    </xdr:sp>
    <xdr:clientData/>
  </xdr:oneCellAnchor>
  <xdr:oneCellAnchor>
    <xdr:from>
      <xdr:col>8</xdr:col>
      <xdr:colOff>0</xdr:colOff>
      <xdr:row>173</xdr:row>
      <xdr:rowOff>0</xdr:rowOff>
    </xdr:from>
    <xdr:ext cx="60325" cy="90805"/>
    <xdr:sp macro="" textlink="">
      <xdr:nvSpPr>
        <xdr:cNvPr id="3" name="Shape 3"/>
        <xdr:cNvSpPr/>
      </xdr:nvSpPr>
      <xdr:spPr>
        <a:xfrm>
          <a:off x="3276600" y="162458400"/>
          <a:ext cx="60325" cy="90805"/>
        </a:xfrm>
        <a:custGeom>
          <a:avLst/>
          <a:gdLst/>
          <a:ahLst/>
          <a:cxnLst/>
          <a:rect l="0" t="0" r="0" b="0"/>
          <a:pathLst>
            <a:path w="60325" h="90805">
              <a:moveTo>
                <a:pt x="38038" y="8690"/>
              </a:moveTo>
              <a:lnTo>
                <a:pt x="555" y="8690"/>
              </a:lnTo>
              <a:lnTo>
                <a:pt x="0" y="8135"/>
              </a:lnTo>
              <a:lnTo>
                <a:pt x="104" y="700"/>
              </a:lnTo>
              <a:lnTo>
                <a:pt x="128" y="512"/>
              </a:lnTo>
              <a:lnTo>
                <a:pt x="683" y="0"/>
              </a:lnTo>
              <a:lnTo>
                <a:pt x="57967" y="0"/>
              </a:lnTo>
              <a:lnTo>
                <a:pt x="59126" y="145"/>
              </a:lnTo>
              <a:lnTo>
                <a:pt x="59705" y="700"/>
              </a:lnTo>
              <a:lnTo>
                <a:pt x="59705" y="7293"/>
              </a:lnTo>
              <a:lnTo>
                <a:pt x="38038" y="7293"/>
              </a:lnTo>
              <a:lnTo>
                <a:pt x="38038" y="8690"/>
              </a:lnTo>
              <a:close/>
            </a:path>
            <a:path w="60325" h="90805">
              <a:moveTo>
                <a:pt x="45137" y="18513"/>
              </a:moveTo>
              <a:lnTo>
                <a:pt x="28513" y="18513"/>
              </a:lnTo>
              <a:lnTo>
                <a:pt x="27657" y="16174"/>
              </a:lnTo>
              <a:lnTo>
                <a:pt x="25818" y="13974"/>
              </a:lnTo>
              <a:lnTo>
                <a:pt x="22996" y="11912"/>
              </a:lnTo>
              <a:lnTo>
                <a:pt x="18926" y="9765"/>
              </a:lnTo>
              <a:lnTo>
                <a:pt x="15229" y="8690"/>
              </a:lnTo>
              <a:lnTo>
                <a:pt x="38038" y="8690"/>
              </a:lnTo>
              <a:lnTo>
                <a:pt x="38038" y="7293"/>
              </a:lnTo>
              <a:lnTo>
                <a:pt x="40907" y="8840"/>
              </a:lnTo>
              <a:lnTo>
                <a:pt x="43238" y="12326"/>
              </a:lnTo>
              <a:lnTo>
                <a:pt x="45032" y="17751"/>
              </a:lnTo>
              <a:lnTo>
                <a:pt x="45137" y="18513"/>
              </a:lnTo>
              <a:close/>
            </a:path>
            <a:path w="60325" h="90805">
              <a:moveTo>
                <a:pt x="59130" y="8690"/>
              </a:moveTo>
              <a:lnTo>
                <a:pt x="40629" y="8690"/>
              </a:lnTo>
              <a:lnTo>
                <a:pt x="38038" y="7293"/>
              </a:lnTo>
              <a:lnTo>
                <a:pt x="59705" y="7293"/>
              </a:lnTo>
              <a:lnTo>
                <a:pt x="59705" y="8135"/>
              </a:lnTo>
              <a:lnTo>
                <a:pt x="59130" y="8690"/>
              </a:lnTo>
              <a:close/>
            </a:path>
            <a:path w="60325" h="90805">
              <a:moveTo>
                <a:pt x="28751" y="27204"/>
              </a:moveTo>
              <a:lnTo>
                <a:pt x="555" y="27204"/>
              </a:lnTo>
              <a:lnTo>
                <a:pt x="79" y="26727"/>
              </a:lnTo>
              <a:lnTo>
                <a:pt x="104" y="19213"/>
              </a:lnTo>
              <a:lnTo>
                <a:pt x="128" y="19025"/>
              </a:lnTo>
              <a:lnTo>
                <a:pt x="683" y="18513"/>
              </a:lnTo>
              <a:lnTo>
                <a:pt x="57967" y="18513"/>
              </a:lnTo>
              <a:lnTo>
                <a:pt x="59126" y="18658"/>
              </a:lnTo>
              <a:lnTo>
                <a:pt x="59705" y="19213"/>
              </a:lnTo>
              <a:lnTo>
                <a:pt x="59623" y="26727"/>
              </a:lnTo>
              <a:lnTo>
                <a:pt x="28751" y="26727"/>
              </a:lnTo>
              <a:lnTo>
                <a:pt x="28751" y="27204"/>
              </a:lnTo>
              <a:close/>
            </a:path>
            <a:path w="60325" h="90805">
              <a:moveTo>
                <a:pt x="50717" y="90184"/>
              </a:moveTo>
              <a:lnTo>
                <a:pt x="37978" y="90184"/>
              </a:lnTo>
              <a:lnTo>
                <a:pt x="35424" y="87292"/>
              </a:lnTo>
              <a:lnTo>
                <a:pt x="28530" y="78619"/>
              </a:lnTo>
              <a:lnTo>
                <a:pt x="17297" y="64163"/>
              </a:lnTo>
              <a:lnTo>
                <a:pt x="1726" y="43924"/>
              </a:lnTo>
              <a:lnTo>
                <a:pt x="1726" y="42085"/>
              </a:lnTo>
              <a:lnTo>
                <a:pt x="6548" y="42085"/>
              </a:lnTo>
              <a:lnTo>
                <a:pt x="14812" y="41280"/>
              </a:lnTo>
              <a:lnTo>
                <a:pt x="28751" y="26727"/>
              </a:lnTo>
              <a:lnTo>
                <a:pt x="59623" y="26727"/>
              </a:lnTo>
              <a:lnTo>
                <a:pt x="59130" y="27204"/>
              </a:lnTo>
              <a:lnTo>
                <a:pt x="45836" y="27204"/>
              </a:lnTo>
              <a:lnTo>
                <a:pt x="45836" y="32783"/>
              </a:lnTo>
              <a:lnTo>
                <a:pt x="41997" y="38541"/>
              </a:lnTo>
              <a:lnTo>
                <a:pt x="34318" y="44476"/>
              </a:lnTo>
              <a:lnTo>
                <a:pt x="27544" y="48359"/>
              </a:lnTo>
              <a:lnTo>
                <a:pt x="23089" y="50300"/>
              </a:lnTo>
              <a:lnTo>
                <a:pt x="20953" y="50300"/>
              </a:lnTo>
              <a:lnTo>
                <a:pt x="20953" y="50459"/>
              </a:lnTo>
              <a:lnTo>
                <a:pt x="20794" y="50538"/>
              </a:lnTo>
              <a:lnTo>
                <a:pt x="20477" y="50538"/>
              </a:lnTo>
              <a:lnTo>
                <a:pt x="50717" y="88146"/>
              </a:lnTo>
              <a:lnTo>
                <a:pt x="50717" y="90184"/>
              </a:lnTo>
              <a:close/>
            </a:path>
          </a:pathLst>
        </a:custGeom>
        <a:solidFill>
          <a:srgbClr val="000000">
            <a:alpha val="50000"/>
          </a:srgbClr>
        </a:solidFill>
      </xdr:spPr>
    </xdr:sp>
    <xdr:clientData/>
  </xdr:oneCellAnchor>
  <xdr:oneCellAnchor>
    <xdr:from>
      <xdr:col>8</xdr:col>
      <xdr:colOff>0</xdr:colOff>
      <xdr:row>173</xdr:row>
      <xdr:rowOff>0</xdr:rowOff>
    </xdr:from>
    <xdr:ext cx="60325" cy="90805"/>
    <xdr:sp macro="" textlink="">
      <xdr:nvSpPr>
        <xdr:cNvPr id="4" name="Shape 4"/>
        <xdr:cNvSpPr/>
      </xdr:nvSpPr>
      <xdr:spPr>
        <a:xfrm>
          <a:off x="4029075" y="162458400"/>
          <a:ext cx="60325" cy="90805"/>
        </a:xfrm>
        <a:custGeom>
          <a:avLst/>
          <a:gdLst/>
          <a:ahLst/>
          <a:cxnLst/>
          <a:rect l="0" t="0" r="0" b="0"/>
          <a:pathLst>
            <a:path w="60325" h="90805">
              <a:moveTo>
                <a:pt x="38038" y="8690"/>
              </a:moveTo>
              <a:lnTo>
                <a:pt x="555" y="8690"/>
              </a:lnTo>
              <a:lnTo>
                <a:pt x="0" y="8135"/>
              </a:lnTo>
              <a:lnTo>
                <a:pt x="104" y="700"/>
              </a:lnTo>
              <a:lnTo>
                <a:pt x="128" y="512"/>
              </a:lnTo>
              <a:lnTo>
                <a:pt x="683" y="0"/>
              </a:lnTo>
              <a:lnTo>
                <a:pt x="57967" y="0"/>
              </a:lnTo>
              <a:lnTo>
                <a:pt x="59126" y="145"/>
              </a:lnTo>
              <a:lnTo>
                <a:pt x="59706" y="700"/>
              </a:lnTo>
              <a:lnTo>
                <a:pt x="59706" y="7293"/>
              </a:lnTo>
              <a:lnTo>
                <a:pt x="38038" y="7293"/>
              </a:lnTo>
              <a:lnTo>
                <a:pt x="38038" y="8690"/>
              </a:lnTo>
              <a:close/>
            </a:path>
            <a:path w="60325" h="90805">
              <a:moveTo>
                <a:pt x="45137" y="18513"/>
              </a:moveTo>
              <a:lnTo>
                <a:pt x="28513" y="18513"/>
              </a:lnTo>
              <a:lnTo>
                <a:pt x="27657" y="16174"/>
              </a:lnTo>
              <a:lnTo>
                <a:pt x="25818" y="13974"/>
              </a:lnTo>
              <a:lnTo>
                <a:pt x="22996" y="11912"/>
              </a:lnTo>
              <a:lnTo>
                <a:pt x="18926" y="9765"/>
              </a:lnTo>
              <a:lnTo>
                <a:pt x="15229" y="8690"/>
              </a:lnTo>
              <a:lnTo>
                <a:pt x="38038" y="8690"/>
              </a:lnTo>
              <a:lnTo>
                <a:pt x="38038" y="7293"/>
              </a:lnTo>
              <a:lnTo>
                <a:pt x="40907" y="8840"/>
              </a:lnTo>
              <a:lnTo>
                <a:pt x="43238" y="12326"/>
              </a:lnTo>
              <a:lnTo>
                <a:pt x="45032" y="17751"/>
              </a:lnTo>
              <a:lnTo>
                <a:pt x="45137" y="18513"/>
              </a:lnTo>
              <a:close/>
            </a:path>
            <a:path w="60325" h="90805">
              <a:moveTo>
                <a:pt x="59130" y="8690"/>
              </a:moveTo>
              <a:lnTo>
                <a:pt x="40629" y="8690"/>
              </a:lnTo>
              <a:lnTo>
                <a:pt x="38038" y="7293"/>
              </a:lnTo>
              <a:lnTo>
                <a:pt x="59706" y="7293"/>
              </a:lnTo>
              <a:lnTo>
                <a:pt x="59706" y="8135"/>
              </a:lnTo>
              <a:lnTo>
                <a:pt x="59130" y="8690"/>
              </a:lnTo>
              <a:close/>
            </a:path>
            <a:path w="60325" h="90805">
              <a:moveTo>
                <a:pt x="28751" y="27204"/>
              </a:moveTo>
              <a:lnTo>
                <a:pt x="555" y="27204"/>
              </a:lnTo>
              <a:lnTo>
                <a:pt x="79" y="26727"/>
              </a:lnTo>
              <a:lnTo>
                <a:pt x="104" y="19213"/>
              </a:lnTo>
              <a:lnTo>
                <a:pt x="128" y="19025"/>
              </a:lnTo>
              <a:lnTo>
                <a:pt x="683" y="18513"/>
              </a:lnTo>
              <a:lnTo>
                <a:pt x="57967" y="18513"/>
              </a:lnTo>
              <a:lnTo>
                <a:pt x="59126" y="18658"/>
              </a:lnTo>
              <a:lnTo>
                <a:pt x="59706" y="19213"/>
              </a:lnTo>
              <a:lnTo>
                <a:pt x="59623" y="26727"/>
              </a:lnTo>
              <a:lnTo>
                <a:pt x="28751" y="26727"/>
              </a:lnTo>
              <a:lnTo>
                <a:pt x="28751" y="27204"/>
              </a:lnTo>
              <a:close/>
            </a:path>
            <a:path w="60325" h="90805">
              <a:moveTo>
                <a:pt x="50717" y="90184"/>
              </a:moveTo>
              <a:lnTo>
                <a:pt x="37978" y="90184"/>
              </a:lnTo>
              <a:lnTo>
                <a:pt x="35424" y="87292"/>
              </a:lnTo>
              <a:lnTo>
                <a:pt x="28530" y="78619"/>
              </a:lnTo>
              <a:lnTo>
                <a:pt x="17297" y="64163"/>
              </a:lnTo>
              <a:lnTo>
                <a:pt x="1726" y="43924"/>
              </a:lnTo>
              <a:lnTo>
                <a:pt x="1726" y="42085"/>
              </a:lnTo>
              <a:lnTo>
                <a:pt x="6548" y="42085"/>
              </a:lnTo>
              <a:lnTo>
                <a:pt x="14812" y="41280"/>
              </a:lnTo>
              <a:lnTo>
                <a:pt x="28751" y="26727"/>
              </a:lnTo>
              <a:lnTo>
                <a:pt x="59623" y="26727"/>
              </a:lnTo>
              <a:lnTo>
                <a:pt x="59130" y="27204"/>
              </a:lnTo>
              <a:lnTo>
                <a:pt x="45836" y="27204"/>
              </a:lnTo>
              <a:lnTo>
                <a:pt x="45836" y="32783"/>
              </a:lnTo>
              <a:lnTo>
                <a:pt x="41996" y="38541"/>
              </a:lnTo>
              <a:lnTo>
                <a:pt x="34318" y="44476"/>
              </a:lnTo>
              <a:lnTo>
                <a:pt x="27544" y="48359"/>
              </a:lnTo>
              <a:lnTo>
                <a:pt x="23089" y="50300"/>
              </a:lnTo>
              <a:lnTo>
                <a:pt x="20953" y="50300"/>
              </a:lnTo>
              <a:lnTo>
                <a:pt x="20953" y="50459"/>
              </a:lnTo>
              <a:lnTo>
                <a:pt x="20794" y="50538"/>
              </a:lnTo>
              <a:lnTo>
                <a:pt x="20477" y="50538"/>
              </a:lnTo>
              <a:lnTo>
                <a:pt x="50717" y="88146"/>
              </a:lnTo>
              <a:lnTo>
                <a:pt x="50717" y="90184"/>
              </a:lnTo>
              <a:close/>
            </a:path>
          </a:pathLst>
        </a:custGeom>
        <a:solidFill>
          <a:srgbClr val="000000">
            <a:alpha val="50000"/>
          </a:srgbClr>
        </a:solidFill>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H171"/>
  <sheetViews>
    <sheetView topLeftCell="A169" workbookViewId="0">
      <selection activeCell="H183" sqref="H183"/>
    </sheetView>
  </sheetViews>
  <sheetFormatPr defaultRowHeight="12.75"/>
  <cols>
    <col min="1" max="1" width="9.1640625" customWidth="1"/>
    <col min="2" max="2" width="45" customWidth="1"/>
    <col min="3" max="3" width="11.5" customWidth="1"/>
    <col min="4" max="4" width="12.5" customWidth="1"/>
    <col min="5" max="5" width="14.5" hidden="1" customWidth="1"/>
    <col min="6" max="6" width="14.6640625" hidden="1" customWidth="1"/>
    <col min="7" max="7" width="13" customWidth="1"/>
    <col min="8" max="8" width="13.1640625" customWidth="1"/>
  </cols>
  <sheetData>
    <row r="1" spans="1:8" ht="60.75" customHeight="1">
      <c r="A1" s="111" t="s">
        <v>3</v>
      </c>
      <c r="B1" s="112"/>
      <c r="C1" s="112"/>
      <c r="D1" s="112"/>
      <c r="E1" s="112"/>
      <c r="F1" s="112"/>
      <c r="G1" s="112"/>
      <c r="H1" s="112"/>
    </row>
    <row r="2" spans="1:8" ht="51.75" customHeight="1">
      <c r="A2" s="113" t="s">
        <v>4</v>
      </c>
      <c r="B2" s="114" t="s">
        <v>5</v>
      </c>
      <c r="C2" s="115" t="s">
        <v>2</v>
      </c>
      <c r="D2" s="116"/>
      <c r="E2" s="116"/>
      <c r="F2" s="117"/>
      <c r="G2" s="2" t="s">
        <v>0</v>
      </c>
      <c r="H2" s="2" t="s">
        <v>1</v>
      </c>
    </row>
    <row r="3" spans="1:8" ht="20.25" customHeight="1">
      <c r="A3" s="113"/>
      <c r="B3" s="114"/>
      <c r="C3" s="3" t="s">
        <v>6</v>
      </c>
      <c r="D3" s="4" t="s">
        <v>7</v>
      </c>
      <c r="E3" s="3" t="s">
        <v>8</v>
      </c>
      <c r="F3" s="3" t="s">
        <v>9</v>
      </c>
      <c r="G3" s="3" t="s">
        <v>6</v>
      </c>
      <c r="H3" s="3" t="s">
        <v>6</v>
      </c>
    </row>
    <row r="4" spans="1:8" ht="61.5" customHeight="1">
      <c r="A4" s="23">
        <v>1.1000000000000001</v>
      </c>
      <c r="B4" s="28" t="s">
        <v>1139</v>
      </c>
      <c r="C4" s="14">
        <v>74.8</v>
      </c>
      <c r="D4" s="43" t="s">
        <v>10</v>
      </c>
      <c r="E4" s="14">
        <v>214.62</v>
      </c>
      <c r="F4" s="14">
        <v>16053.58</v>
      </c>
      <c r="G4" s="14">
        <v>47.71</v>
      </c>
      <c r="H4" s="14">
        <f>C4-G4</f>
        <v>27.089999999999996</v>
      </c>
    </row>
    <row r="5" spans="1:8" ht="60" customHeight="1">
      <c r="A5" s="23">
        <v>1.3</v>
      </c>
      <c r="B5" s="28" t="s">
        <v>1140</v>
      </c>
      <c r="C5" s="14">
        <v>31.1</v>
      </c>
      <c r="D5" s="43" t="s">
        <v>10</v>
      </c>
      <c r="E5" s="14">
        <v>313.95999999999998</v>
      </c>
      <c r="F5" s="14">
        <v>9764.16</v>
      </c>
      <c r="G5" s="14">
        <v>24.55</v>
      </c>
      <c r="H5" s="14">
        <f t="shared" ref="H5:H68" si="0">C5-G5</f>
        <v>6.5500000000000007</v>
      </c>
    </row>
    <row r="6" spans="1:8" ht="84" customHeight="1">
      <c r="A6" s="23">
        <v>1.5</v>
      </c>
      <c r="B6" s="28" t="s">
        <v>1141</v>
      </c>
      <c r="C6" s="14">
        <v>38</v>
      </c>
      <c r="D6" s="43" t="s">
        <v>10</v>
      </c>
      <c r="E6" s="14">
        <v>101.43</v>
      </c>
      <c r="F6" s="14">
        <v>3854.34</v>
      </c>
      <c r="G6" s="14">
        <v>13.61</v>
      </c>
      <c r="H6" s="14">
        <f t="shared" si="0"/>
        <v>24.39</v>
      </c>
    </row>
    <row r="7" spans="1:8" ht="45" customHeight="1">
      <c r="A7" s="23">
        <v>2.6</v>
      </c>
      <c r="B7" s="29" t="s">
        <v>11</v>
      </c>
      <c r="C7" s="14">
        <v>3.6</v>
      </c>
      <c r="D7" s="43" t="s">
        <v>10</v>
      </c>
      <c r="E7" s="14">
        <v>1175.58</v>
      </c>
      <c r="F7" s="14">
        <v>4232.09</v>
      </c>
      <c r="G7" s="14"/>
      <c r="H7" s="14">
        <f t="shared" si="0"/>
        <v>3.6</v>
      </c>
    </row>
    <row r="8" spans="1:8" ht="47.25" customHeight="1">
      <c r="A8" s="23">
        <v>2.7</v>
      </c>
      <c r="B8" s="29" t="s">
        <v>12</v>
      </c>
      <c r="C8" s="14">
        <v>1.8</v>
      </c>
      <c r="D8" s="43" t="s">
        <v>10</v>
      </c>
      <c r="E8" s="14">
        <v>1578.58</v>
      </c>
      <c r="F8" s="14">
        <v>2841.44</v>
      </c>
      <c r="G8" s="14"/>
      <c r="H8" s="14">
        <f t="shared" si="0"/>
        <v>1.8</v>
      </c>
    </row>
    <row r="9" spans="1:8" ht="32.25" customHeight="1">
      <c r="A9" s="23">
        <v>13.1</v>
      </c>
      <c r="B9" s="29" t="s">
        <v>13</v>
      </c>
      <c r="C9" s="14">
        <v>47.2</v>
      </c>
      <c r="D9" s="43" t="s">
        <v>10</v>
      </c>
      <c r="E9" s="14">
        <v>35.28</v>
      </c>
      <c r="F9" s="14">
        <v>1665.22</v>
      </c>
      <c r="G9" s="14">
        <v>15.04</v>
      </c>
      <c r="H9" s="14">
        <f t="shared" si="0"/>
        <v>32.160000000000004</v>
      </c>
    </row>
    <row r="10" spans="1:8" ht="81" customHeight="1">
      <c r="A10" s="23">
        <v>21.2</v>
      </c>
      <c r="B10" s="28" t="s">
        <v>1142</v>
      </c>
      <c r="C10" s="14">
        <v>6.3E-2</v>
      </c>
      <c r="D10" s="43" t="s">
        <v>10</v>
      </c>
      <c r="E10" s="14">
        <v>123990</v>
      </c>
      <c r="F10" s="14">
        <v>7811.37</v>
      </c>
      <c r="G10" s="14"/>
      <c r="H10" s="14">
        <f t="shared" si="0"/>
        <v>6.3E-2</v>
      </c>
    </row>
    <row r="11" spans="1:8" ht="30.75" customHeight="1">
      <c r="A11" s="23"/>
      <c r="B11" s="29" t="s">
        <v>14</v>
      </c>
      <c r="C11" s="14">
        <v>0.03</v>
      </c>
      <c r="D11" s="43" t="s">
        <v>10</v>
      </c>
      <c r="E11" s="14">
        <v>111790</v>
      </c>
      <c r="F11" s="14">
        <v>3353.7</v>
      </c>
      <c r="G11" s="14"/>
      <c r="H11" s="14">
        <f t="shared" si="0"/>
        <v>0.03</v>
      </c>
    </row>
    <row r="12" spans="1:8" ht="52.5" customHeight="1">
      <c r="A12" s="23">
        <v>23.3</v>
      </c>
      <c r="B12" s="29" t="s">
        <v>15</v>
      </c>
      <c r="C12" s="14">
        <v>6</v>
      </c>
      <c r="D12" s="43" t="s">
        <v>16</v>
      </c>
      <c r="E12" s="14">
        <v>52</v>
      </c>
      <c r="F12" s="14">
        <v>312</v>
      </c>
      <c r="G12" s="14"/>
      <c r="H12" s="14">
        <f t="shared" si="0"/>
        <v>6</v>
      </c>
    </row>
    <row r="13" spans="1:8" ht="48" customHeight="1">
      <c r="A13" s="23">
        <v>24</v>
      </c>
      <c r="B13" s="29" t="s">
        <v>17</v>
      </c>
      <c r="C13" s="14">
        <v>733</v>
      </c>
      <c r="D13" s="43" t="s">
        <v>18</v>
      </c>
      <c r="E13" s="14">
        <v>62.1</v>
      </c>
      <c r="F13" s="14">
        <v>45519.3</v>
      </c>
      <c r="G13" s="14"/>
      <c r="H13" s="14">
        <f t="shared" si="0"/>
        <v>733</v>
      </c>
    </row>
    <row r="14" spans="1:8" ht="45.75" customHeight="1">
      <c r="A14" s="23">
        <v>25</v>
      </c>
      <c r="B14" s="29" t="s">
        <v>19</v>
      </c>
      <c r="C14" s="14">
        <v>36</v>
      </c>
      <c r="D14" s="43" t="s">
        <v>16</v>
      </c>
      <c r="E14" s="14">
        <v>9.6</v>
      </c>
      <c r="F14" s="14">
        <v>345.6</v>
      </c>
      <c r="G14" s="14"/>
      <c r="H14" s="14">
        <f t="shared" si="0"/>
        <v>36</v>
      </c>
    </row>
    <row r="15" spans="1:8" ht="36.75" customHeight="1">
      <c r="A15" s="23">
        <v>30</v>
      </c>
      <c r="B15" s="29" t="s">
        <v>20</v>
      </c>
      <c r="C15" s="14">
        <v>26.4</v>
      </c>
      <c r="D15" s="43" t="s">
        <v>21</v>
      </c>
      <c r="E15" s="14">
        <v>408.52</v>
      </c>
      <c r="F15" s="14">
        <v>10784.93</v>
      </c>
      <c r="G15" s="14"/>
      <c r="H15" s="14">
        <f t="shared" si="0"/>
        <v>26.4</v>
      </c>
    </row>
    <row r="16" spans="1:8" ht="43.5" customHeight="1">
      <c r="A16" s="23">
        <v>37.1</v>
      </c>
      <c r="B16" s="29" t="s">
        <v>22</v>
      </c>
      <c r="C16" s="14">
        <v>179</v>
      </c>
      <c r="D16" s="43" t="s">
        <v>21</v>
      </c>
      <c r="E16" s="14">
        <v>41.12</v>
      </c>
      <c r="F16" s="14">
        <v>7360.48</v>
      </c>
      <c r="G16" s="14"/>
      <c r="H16" s="14">
        <f t="shared" si="0"/>
        <v>179</v>
      </c>
    </row>
    <row r="17" spans="1:8" ht="44.25" customHeight="1">
      <c r="A17" s="23">
        <v>39</v>
      </c>
      <c r="B17" s="29" t="s">
        <v>23</v>
      </c>
      <c r="C17" s="14">
        <v>67</v>
      </c>
      <c r="D17" s="43" t="s">
        <v>18</v>
      </c>
      <c r="E17" s="14">
        <v>62.6</v>
      </c>
      <c r="F17" s="14">
        <v>4194.2</v>
      </c>
      <c r="G17" s="14"/>
      <c r="H17" s="14">
        <f t="shared" si="0"/>
        <v>67</v>
      </c>
    </row>
    <row r="18" spans="1:8" ht="42" customHeight="1">
      <c r="A18" s="23">
        <v>40</v>
      </c>
      <c r="B18" s="29" t="s">
        <v>24</v>
      </c>
      <c r="C18" s="14">
        <v>21.3</v>
      </c>
      <c r="D18" s="43" t="s">
        <v>21</v>
      </c>
      <c r="E18" s="14">
        <v>218.78</v>
      </c>
      <c r="F18" s="14">
        <v>4660.01</v>
      </c>
      <c r="G18" s="14"/>
      <c r="H18" s="14">
        <f t="shared" si="0"/>
        <v>21.3</v>
      </c>
    </row>
    <row r="19" spans="1:8" ht="42.75" customHeight="1">
      <c r="A19" s="23">
        <v>41</v>
      </c>
      <c r="B19" s="29" t="s">
        <v>25</v>
      </c>
      <c r="C19" s="14">
        <v>60</v>
      </c>
      <c r="D19" s="43" t="s">
        <v>21</v>
      </c>
      <c r="E19" s="14">
        <v>129.65</v>
      </c>
      <c r="F19" s="14">
        <v>7779</v>
      </c>
      <c r="G19" s="14"/>
      <c r="H19" s="14">
        <f t="shared" si="0"/>
        <v>60</v>
      </c>
    </row>
    <row r="20" spans="1:8" ht="54" customHeight="1">
      <c r="A20" s="23">
        <v>46</v>
      </c>
      <c r="B20" s="29" t="s">
        <v>26</v>
      </c>
      <c r="C20" s="14">
        <v>10</v>
      </c>
      <c r="D20" s="43" t="s">
        <v>27</v>
      </c>
      <c r="E20" s="14">
        <v>58</v>
      </c>
      <c r="F20" s="14">
        <v>580</v>
      </c>
      <c r="G20" s="14"/>
      <c r="H20" s="14">
        <f t="shared" si="0"/>
        <v>10</v>
      </c>
    </row>
    <row r="21" spans="1:8" ht="43.5" customHeight="1">
      <c r="A21" s="23">
        <v>47</v>
      </c>
      <c r="B21" s="29" t="s">
        <v>28</v>
      </c>
      <c r="C21" s="14">
        <v>6</v>
      </c>
      <c r="D21" s="43" t="s">
        <v>16</v>
      </c>
      <c r="E21" s="14">
        <v>95</v>
      </c>
      <c r="F21" s="14">
        <v>570</v>
      </c>
      <c r="G21" s="14"/>
      <c r="H21" s="14">
        <f t="shared" si="0"/>
        <v>6</v>
      </c>
    </row>
    <row r="22" spans="1:8" ht="50.25" customHeight="1">
      <c r="A22" s="23">
        <v>48</v>
      </c>
      <c r="B22" s="29" t="s">
        <v>29</v>
      </c>
      <c r="C22" s="14">
        <v>4</v>
      </c>
      <c r="D22" s="43" t="s">
        <v>16</v>
      </c>
      <c r="E22" s="14">
        <v>55</v>
      </c>
      <c r="F22" s="14">
        <v>220</v>
      </c>
      <c r="G22" s="14"/>
      <c r="H22" s="14">
        <f t="shared" si="0"/>
        <v>4</v>
      </c>
    </row>
    <row r="23" spans="1:8" ht="63" customHeight="1">
      <c r="A23" s="23">
        <v>49</v>
      </c>
      <c r="B23" s="29" t="s">
        <v>30</v>
      </c>
      <c r="C23" s="14">
        <v>52</v>
      </c>
      <c r="D23" s="43" t="s">
        <v>16</v>
      </c>
      <c r="E23" s="14">
        <v>1.5</v>
      </c>
      <c r="F23" s="14">
        <v>78</v>
      </c>
      <c r="G23" s="14"/>
      <c r="H23" s="14">
        <f t="shared" si="0"/>
        <v>52</v>
      </c>
    </row>
    <row r="24" spans="1:8" ht="44.25" customHeight="1">
      <c r="A24" s="23">
        <v>50.3</v>
      </c>
      <c r="B24" s="29" t="s">
        <v>31</v>
      </c>
      <c r="C24" s="14">
        <v>2</v>
      </c>
      <c r="D24" s="43" t="s">
        <v>16</v>
      </c>
      <c r="E24" s="14">
        <v>363.84</v>
      </c>
      <c r="F24" s="14">
        <v>727.68</v>
      </c>
      <c r="G24" s="14"/>
      <c r="H24" s="14">
        <f t="shared" si="0"/>
        <v>2</v>
      </c>
    </row>
    <row r="25" spans="1:8" ht="38.25" customHeight="1">
      <c r="A25" s="23">
        <v>50.4</v>
      </c>
      <c r="B25" s="29" t="s">
        <v>32</v>
      </c>
      <c r="C25" s="14">
        <v>2</v>
      </c>
      <c r="D25" s="43" t="s">
        <v>16</v>
      </c>
      <c r="E25" s="14">
        <v>830.79</v>
      </c>
      <c r="F25" s="14">
        <v>1661.58</v>
      </c>
      <c r="G25" s="14"/>
      <c r="H25" s="14">
        <f t="shared" si="0"/>
        <v>2</v>
      </c>
    </row>
    <row r="26" spans="1:8" ht="57" customHeight="1">
      <c r="A26" s="23">
        <v>52</v>
      </c>
      <c r="B26" s="28" t="s">
        <v>1143</v>
      </c>
      <c r="C26" s="14">
        <v>12</v>
      </c>
      <c r="D26" s="43" t="s">
        <v>27</v>
      </c>
      <c r="E26" s="14">
        <v>234.31</v>
      </c>
      <c r="F26" s="14">
        <v>2811.72</v>
      </c>
      <c r="G26" s="14"/>
      <c r="H26" s="14">
        <f t="shared" si="0"/>
        <v>12</v>
      </c>
    </row>
    <row r="27" spans="1:8" ht="38.25" customHeight="1">
      <c r="A27" s="23"/>
      <c r="B27" s="29" t="s">
        <v>33</v>
      </c>
      <c r="C27" s="14">
        <v>88</v>
      </c>
      <c r="D27" s="43" t="s">
        <v>27</v>
      </c>
      <c r="E27" s="14">
        <v>217.08</v>
      </c>
      <c r="F27" s="14">
        <v>19103.04</v>
      </c>
      <c r="G27" s="14"/>
      <c r="H27" s="14">
        <f t="shared" si="0"/>
        <v>88</v>
      </c>
    </row>
    <row r="28" spans="1:8" ht="71.25" customHeight="1">
      <c r="A28" s="23">
        <v>52.1</v>
      </c>
      <c r="B28" s="28" t="s">
        <v>1144</v>
      </c>
      <c r="C28" s="14">
        <v>6</v>
      </c>
      <c r="D28" s="43" t="s">
        <v>27</v>
      </c>
      <c r="E28" s="14">
        <v>295.22000000000003</v>
      </c>
      <c r="F28" s="14">
        <v>1771.32</v>
      </c>
      <c r="G28" s="14"/>
      <c r="H28" s="14">
        <f t="shared" si="0"/>
        <v>6</v>
      </c>
    </row>
    <row r="29" spans="1:8" ht="51.75" customHeight="1">
      <c r="A29" s="23">
        <v>53.3</v>
      </c>
      <c r="B29" s="29" t="s">
        <v>34</v>
      </c>
      <c r="C29" s="14">
        <v>3</v>
      </c>
      <c r="D29" s="43" t="s">
        <v>16</v>
      </c>
      <c r="E29" s="14">
        <v>30</v>
      </c>
      <c r="F29" s="14">
        <v>90</v>
      </c>
      <c r="G29" s="14"/>
      <c r="H29" s="14">
        <f t="shared" si="0"/>
        <v>3</v>
      </c>
    </row>
    <row r="30" spans="1:8" ht="97.5" customHeight="1">
      <c r="A30" s="23">
        <v>61.2</v>
      </c>
      <c r="B30" s="28" t="s">
        <v>1145</v>
      </c>
      <c r="C30" s="14">
        <v>6</v>
      </c>
      <c r="D30" s="43" t="s">
        <v>27</v>
      </c>
      <c r="E30" s="14">
        <v>526.72</v>
      </c>
      <c r="F30" s="14">
        <v>3160.32</v>
      </c>
      <c r="G30" s="14"/>
      <c r="H30" s="14">
        <f t="shared" si="0"/>
        <v>6</v>
      </c>
    </row>
    <row r="31" spans="1:8" ht="63" customHeight="1">
      <c r="A31" s="23">
        <v>62.2</v>
      </c>
      <c r="B31" s="28" t="s">
        <v>1146</v>
      </c>
      <c r="C31" s="14">
        <v>2</v>
      </c>
      <c r="D31" s="43" t="s">
        <v>16</v>
      </c>
      <c r="E31" s="14">
        <v>129.80000000000001</v>
      </c>
      <c r="F31" s="14">
        <v>259.60000000000002</v>
      </c>
      <c r="G31" s="14"/>
      <c r="H31" s="14">
        <f t="shared" si="0"/>
        <v>2</v>
      </c>
    </row>
    <row r="32" spans="1:8" ht="62.25" customHeight="1">
      <c r="A32" s="23">
        <v>69</v>
      </c>
      <c r="B32" s="29" t="s">
        <v>1203</v>
      </c>
      <c r="C32" s="14">
        <v>6</v>
      </c>
      <c r="D32" s="43" t="s">
        <v>16</v>
      </c>
      <c r="E32" s="14">
        <v>138.69999999999999</v>
      </c>
      <c r="F32" s="14">
        <v>832.2</v>
      </c>
      <c r="G32" s="14"/>
      <c r="H32" s="14">
        <f t="shared" si="0"/>
        <v>6</v>
      </c>
    </row>
    <row r="33" spans="1:8" ht="42" customHeight="1">
      <c r="A33" s="23">
        <v>71</v>
      </c>
      <c r="B33" s="29" t="s">
        <v>35</v>
      </c>
      <c r="C33" s="14">
        <v>3</v>
      </c>
      <c r="D33" s="43" t="s">
        <v>16</v>
      </c>
      <c r="E33" s="14">
        <v>562</v>
      </c>
      <c r="F33" s="14">
        <v>1686</v>
      </c>
      <c r="G33" s="14"/>
      <c r="H33" s="14">
        <f t="shared" si="0"/>
        <v>3</v>
      </c>
    </row>
    <row r="34" spans="1:8" ht="42" customHeight="1">
      <c r="A34" s="23">
        <v>72</v>
      </c>
      <c r="B34" s="29" t="s">
        <v>36</v>
      </c>
      <c r="C34" s="14">
        <v>16</v>
      </c>
      <c r="D34" s="43" t="s">
        <v>16</v>
      </c>
      <c r="E34" s="14">
        <v>33.9</v>
      </c>
      <c r="F34" s="14">
        <v>542.4</v>
      </c>
      <c r="G34" s="14"/>
      <c r="H34" s="14">
        <f t="shared" si="0"/>
        <v>16</v>
      </c>
    </row>
    <row r="35" spans="1:8" ht="81" customHeight="1">
      <c r="A35" s="23">
        <v>73.099999999999994</v>
      </c>
      <c r="B35" s="29" t="s">
        <v>37</v>
      </c>
      <c r="C35" s="14">
        <v>2</v>
      </c>
      <c r="D35" s="43" t="s">
        <v>16</v>
      </c>
      <c r="E35" s="14">
        <v>4116.8500000000004</v>
      </c>
      <c r="F35" s="14">
        <v>8233.7000000000007</v>
      </c>
      <c r="G35" s="14"/>
      <c r="H35" s="14">
        <f t="shared" si="0"/>
        <v>2</v>
      </c>
    </row>
    <row r="36" spans="1:8" ht="50.25" customHeight="1">
      <c r="A36" s="23">
        <v>74</v>
      </c>
      <c r="B36" s="29" t="s">
        <v>38</v>
      </c>
      <c r="C36" s="14">
        <v>10</v>
      </c>
      <c r="D36" s="43" t="s">
        <v>16</v>
      </c>
      <c r="E36" s="14">
        <v>520.79999999999995</v>
      </c>
      <c r="F36" s="14">
        <v>5208</v>
      </c>
      <c r="G36" s="14"/>
      <c r="H36" s="14">
        <f t="shared" si="0"/>
        <v>10</v>
      </c>
    </row>
    <row r="37" spans="1:8" ht="38.25" customHeight="1">
      <c r="A37" s="23">
        <v>76</v>
      </c>
      <c r="B37" s="29" t="s">
        <v>39</v>
      </c>
      <c r="C37" s="14">
        <v>10</v>
      </c>
      <c r="D37" s="43" t="s">
        <v>27</v>
      </c>
      <c r="E37" s="14">
        <v>23.79</v>
      </c>
      <c r="F37" s="14">
        <v>237.9</v>
      </c>
      <c r="G37" s="14"/>
      <c r="H37" s="14">
        <f t="shared" si="0"/>
        <v>10</v>
      </c>
    </row>
    <row r="38" spans="1:8" ht="50.25" customHeight="1">
      <c r="A38" s="23">
        <v>77.3</v>
      </c>
      <c r="B38" s="29" t="s">
        <v>40</v>
      </c>
      <c r="C38" s="14">
        <v>8</v>
      </c>
      <c r="D38" s="43" t="s">
        <v>16</v>
      </c>
      <c r="E38" s="14">
        <v>76.67</v>
      </c>
      <c r="F38" s="14">
        <v>613.36</v>
      </c>
      <c r="G38" s="14"/>
      <c r="H38" s="14">
        <f t="shared" si="0"/>
        <v>8</v>
      </c>
    </row>
    <row r="39" spans="1:8" ht="64.5" customHeight="1">
      <c r="A39" s="23">
        <v>77.400000000000006</v>
      </c>
      <c r="B39" s="29" t="s">
        <v>41</v>
      </c>
      <c r="C39" s="14">
        <v>40</v>
      </c>
      <c r="D39" s="43" t="s">
        <v>27</v>
      </c>
      <c r="E39" s="14">
        <v>80.540000000000006</v>
      </c>
      <c r="F39" s="14">
        <v>3221.6</v>
      </c>
      <c r="G39" s="14"/>
      <c r="H39" s="14">
        <f t="shared" si="0"/>
        <v>40</v>
      </c>
    </row>
    <row r="40" spans="1:8" ht="60.75" customHeight="1">
      <c r="A40" s="23">
        <v>78</v>
      </c>
      <c r="B40" s="29" t="s">
        <v>42</v>
      </c>
      <c r="C40" s="14">
        <v>1</v>
      </c>
      <c r="D40" s="43" t="s">
        <v>16</v>
      </c>
      <c r="E40" s="14">
        <v>2746</v>
      </c>
      <c r="F40" s="14">
        <v>2746</v>
      </c>
      <c r="G40" s="14"/>
      <c r="H40" s="14">
        <f t="shared" si="0"/>
        <v>1</v>
      </c>
    </row>
    <row r="41" spans="1:8" ht="61.5" customHeight="1">
      <c r="A41" s="23">
        <v>81</v>
      </c>
      <c r="B41" s="29" t="s">
        <v>43</v>
      </c>
      <c r="C41" s="14">
        <v>0.6</v>
      </c>
      <c r="D41" s="43" t="s">
        <v>21</v>
      </c>
      <c r="E41" s="14">
        <v>2410.23</v>
      </c>
      <c r="F41" s="14">
        <v>1446.14</v>
      </c>
      <c r="G41" s="14"/>
      <c r="H41" s="14">
        <f t="shared" si="0"/>
        <v>0.6</v>
      </c>
    </row>
    <row r="42" spans="1:8" ht="50.25" customHeight="1">
      <c r="A42" s="23">
        <v>86</v>
      </c>
      <c r="B42" s="29" t="s">
        <v>44</v>
      </c>
      <c r="C42" s="14">
        <v>154</v>
      </c>
      <c r="D42" s="43" t="s">
        <v>21</v>
      </c>
      <c r="E42" s="14">
        <v>34</v>
      </c>
      <c r="F42" s="14">
        <v>5236</v>
      </c>
      <c r="G42" s="21">
        <v>165.43</v>
      </c>
      <c r="H42" s="14">
        <v>0</v>
      </c>
    </row>
    <row r="43" spans="1:8" ht="61.5" customHeight="1">
      <c r="A43" s="23" t="s">
        <v>129</v>
      </c>
      <c r="B43" s="28" t="s">
        <v>1147</v>
      </c>
      <c r="C43" s="14">
        <v>48</v>
      </c>
      <c r="D43" s="43" t="s">
        <v>10</v>
      </c>
      <c r="E43" s="14">
        <v>448.56</v>
      </c>
      <c r="F43" s="14">
        <v>21530.880000000001</v>
      </c>
      <c r="G43" s="21">
        <v>115.52</v>
      </c>
      <c r="H43" s="14">
        <v>0</v>
      </c>
    </row>
    <row r="44" spans="1:8" ht="63.75" customHeight="1">
      <c r="A44" s="23">
        <v>2.13</v>
      </c>
      <c r="B44" s="29" t="s">
        <v>45</v>
      </c>
      <c r="C44" s="14">
        <v>22.2</v>
      </c>
      <c r="D44" s="43" t="s">
        <v>10</v>
      </c>
      <c r="E44" s="14">
        <v>1632.28</v>
      </c>
      <c r="F44" s="14">
        <v>36236.620000000003</v>
      </c>
      <c r="G44" s="22">
        <v>9.6999999999999993</v>
      </c>
      <c r="H44" s="14">
        <f t="shared" si="0"/>
        <v>12.5</v>
      </c>
    </row>
    <row r="45" spans="1:8" ht="33" customHeight="1">
      <c r="A45" s="23" t="s">
        <v>130</v>
      </c>
      <c r="B45" s="29" t="s">
        <v>46</v>
      </c>
      <c r="C45" s="14">
        <v>13.5</v>
      </c>
      <c r="D45" s="43" t="s">
        <v>10</v>
      </c>
      <c r="E45" s="14">
        <v>234.18</v>
      </c>
      <c r="F45" s="14">
        <v>3161.43</v>
      </c>
      <c r="G45" s="14"/>
      <c r="H45" s="14">
        <f t="shared" si="0"/>
        <v>13.5</v>
      </c>
    </row>
    <row r="46" spans="1:8" ht="89.25" customHeight="1">
      <c r="A46" s="23" t="s">
        <v>131</v>
      </c>
      <c r="B46" s="29" t="s">
        <v>47</v>
      </c>
      <c r="C46" s="14">
        <v>17.5</v>
      </c>
      <c r="D46" s="43" t="s">
        <v>10</v>
      </c>
      <c r="E46" s="14">
        <v>4445.47</v>
      </c>
      <c r="F46" s="14">
        <v>77795.73</v>
      </c>
      <c r="G46" s="14">
        <v>10.4</v>
      </c>
      <c r="H46" s="14">
        <f t="shared" si="0"/>
        <v>7.1</v>
      </c>
    </row>
    <row r="47" spans="1:8" ht="93.75" customHeight="1">
      <c r="A47" s="23" t="s">
        <v>132</v>
      </c>
      <c r="B47" s="29" t="s">
        <v>48</v>
      </c>
      <c r="C47" s="14">
        <v>2.4</v>
      </c>
      <c r="D47" s="43" t="s">
        <v>10</v>
      </c>
      <c r="E47" s="14">
        <v>5966.79</v>
      </c>
      <c r="F47" s="14">
        <v>14320.3</v>
      </c>
      <c r="G47" s="14">
        <v>2.3199999999999998</v>
      </c>
      <c r="H47" s="14">
        <f t="shared" si="0"/>
        <v>8.0000000000000071E-2</v>
      </c>
    </row>
    <row r="48" spans="1:8" ht="62.25" customHeight="1">
      <c r="A48" s="23" t="s">
        <v>133</v>
      </c>
      <c r="B48" s="29" t="s">
        <v>49</v>
      </c>
      <c r="C48" s="14">
        <v>0.3</v>
      </c>
      <c r="D48" s="43" t="s">
        <v>10</v>
      </c>
      <c r="E48" s="14">
        <v>3861.1</v>
      </c>
      <c r="F48" s="14">
        <v>1158.33</v>
      </c>
      <c r="G48" s="14"/>
      <c r="H48" s="14">
        <f t="shared" si="0"/>
        <v>0.3</v>
      </c>
    </row>
    <row r="49" spans="1:8" ht="58.5" customHeight="1">
      <c r="A49" s="23" t="s">
        <v>134</v>
      </c>
      <c r="B49" s="28" t="s">
        <v>1148</v>
      </c>
      <c r="C49" s="14">
        <v>30</v>
      </c>
      <c r="D49" s="43" t="s">
        <v>10</v>
      </c>
      <c r="E49" s="14">
        <v>7353.48</v>
      </c>
      <c r="F49" s="14">
        <v>220604.4</v>
      </c>
      <c r="G49" s="14">
        <v>27.4</v>
      </c>
      <c r="H49" s="14">
        <f t="shared" si="0"/>
        <v>2.6000000000000014</v>
      </c>
    </row>
    <row r="50" spans="1:8" ht="101.25" customHeight="1">
      <c r="A50" s="23" t="s">
        <v>135</v>
      </c>
      <c r="B50" s="29" t="s">
        <v>1204</v>
      </c>
      <c r="C50" s="14">
        <v>33</v>
      </c>
      <c r="D50" s="43" t="s">
        <v>10</v>
      </c>
      <c r="E50" s="14">
        <v>6212.77</v>
      </c>
      <c r="F50" s="14">
        <v>205021.41</v>
      </c>
      <c r="G50" s="21">
        <v>36.409999999999997</v>
      </c>
      <c r="H50" s="14">
        <v>0</v>
      </c>
    </row>
    <row r="51" spans="1:8" ht="78.75" customHeight="1">
      <c r="A51" s="23" t="s">
        <v>136</v>
      </c>
      <c r="B51" s="28" t="s">
        <v>1150</v>
      </c>
      <c r="C51" s="14">
        <v>42</v>
      </c>
      <c r="D51" s="43" t="s">
        <v>10</v>
      </c>
      <c r="E51" s="14">
        <v>7461.95</v>
      </c>
      <c r="F51" s="14">
        <v>313401.90000000002</v>
      </c>
      <c r="G51" s="14">
        <v>4.91</v>
      </c>
      <c r="H51" s="14">
        <f t="shared" si="0"/>
        <v>37.090000000000003</v>
      </c>
    </row>
    <row r="52" spans="1:8" ht="24" customHeight="1">
      <c r="A52" s="23"/>
      <c r="B52" s="29" t="s">
        <v>50</v>
      </c>
      <c r="C52" s="14">
        <v>5.3</v>
      </c>
      <c r="D52" s="43" t="s">
        <v>10</v>
      </c>
      <c r="E52" s="14">
        <v>7675.63</v>
      </c>
      <c r="F52" s="14">
        <v>40680.839999999997</v>
      </c>
      <c r="G52" s="14"/>
      <c r="H52" s="14">
        <f t="shared" si="0"/>
        <v>5.3</v>
      </c>
    </row>
    <row r="53" spans="1:8" ht="111.75" customHeight="1">
      <c r="A53" s="23" t="s">
        <v>137</v>
      </c>
      <c r="B53" s="28" t="s">
        <v>1151</v>
      </c>
      <c r="C53" s="14">
        <v>84</v>
      </c>
      <c r="D53" s="43" t="s">
        <v>10</v>
      </c>
      <c r="E53" s="14">
        <v>6212.65</v>
      </c>
      <c r="F53" s="14">
        <v>521862.6</v>
      </c>
      <c r="G53" s="14">
        <v>0.53</v>
      </c>
      <c r="H53" s="14">
        <f t="shared" si="0"/>
        <v>83.47</v>
      </c>
    </row>
    <row r="54" spans="1:8" ht="38.25" customHeight="1">
      <c r="A54" s="23"/>
      <c r="B54" s="29" t="s">
        <v>50</v>
      </c>
      <c r="C54" s="14">
        <v>6.4</v>
      </c>
      <c r="D54" s="43" t="s">
        <v>10</v>
      </c>
      <c r="E54" s="14">
        <v>6356.71</v>
      </c>
      <c r="F54" s="14">
        <v>40682.94</v>
      </c>
      <c r="G54" s="14"/>
      <c r="H54" s="14">
        <f t="shared" si="0"/>
        <v>6.4</v>
      </c>
    </row>
    <row r="55" spans="1:8" ht="125.25" customHeight="1">
      <c r="A55" s="23" t="s">
        <v>138</v>
      </c>
      <c r="B55" s="28" t="s">
        <v>1152</v>
      </c>
      <c r="C55" s="14">
        <v>35.1</v>
      </c>
      <c r="D55" s="43" t="s">
        <v>21</v>
      </c>
      <c r="E55" s="14">
        <v>749.36</v>
      </c>
      <c r="F55" s="14">
        <v>26302.54</v>
      </c>
      <c r="G55" s="14">
        <v>3.6</v>
      </c>
      <c r="H55" s="14">
        <f t="shared" si="0"/>
        <v>31.5</v>
      </c>
    </row>
    <row r="56" spans="1:8" ht="38.25" customHeight="1">
      <c r="A56" s="23"/>
      <c r="B56" s="29" t="s">
        <v>51</v>
      </c>
      <c r="C56" s="14">
        <v>111.4</v>
      </c>
      <c r="D56" s="43" t="s">
        <v>21</v>
      </c>
      <c r="E56" s="14">
        <v>757.21</v>
      </c>
      <c r="F56" s="14">
        <v>84353.19</v>
      </c>
      <c r="G56" s="14"/>
      <c r="H56" s="14">
        <f t="shared" si="0"/>
        <v>111.4</v>
      </c>
    </row>
    <row r="57" spans="1:8" ht="38.25" customHeight="1">
      <c r="A57" s="23"/>
      <c r="B57" s="29" t="s">
        <v>52</v>
      </c>
      <c r="C57" s="14">
        <v>6.7</v>
      </c>
      <c r="D57" s="43" t="s">
        <v>21</v>
      </c>
      <c r="E57" s="14">
        <v>773.06</v>
      </c>
      <c r="F57" s="14">
        <v>5179.5</v>
      </c>
      <c r="G57" s="14"/>
      <c r="H57" s="14">
        <f t="shared" si="0"/>
        <v>6.7</v>
      </c>
    </row>
    <row r="58" spans="1:8" ht="137.25" customHeight="1">
      <c r="A58" s="23" t="s">
        <v>139</v>
      </c>
      <c r="B58" s="29" t="s">
        <v>1205</v>
      </c>
      <c r="C58" s="14">
        <v>27.2</v>
      </c>
      <c r="D58" s="43" t="s">
        <v>21</v>
      </c>
      <c r="E58" s="14">
        <v>514.74</v>
      </c>
      <c r="F58" s="14">
        <v>14000.93</v>
      </c>
      <c r="G58" s="14"/>
      <c r="H58" s="14">
        <f t="shared" si="0"/>
        <v>27.2</v>
      </c>
    </row>
    <row r="59" spans="1:8" ht="38.25" customHeight="1">
      <c r="A59" s="23"/>
      <c r="B59" s="29" t="s">
        <v>50</v>
      </c>
      <c r="C59" s="14">
        <v>1.1000000000000001</v>
      </c>
      <c r="D59" s="43" t="s">
        <v>21</v>
      </c>
      <c r="E59" s="14">
        <v>524.82000000000005</v>
      </c>
      <c r="F59" s="14">
        <v>577.29999999999995</v>
      </c>
      <c r="G59" s="14"/>
      <c r="H59" s="14">
        <f t="shared" si="0"/>
        <v>1.1000000000000001</v>
      </c>
    </row>
    <row r="60" spans="1:8" ht="120.75" customHeight="1">
      <c r="A60" s="23" t="s">
        <v>140</v>
      </c>
      <c r="B60" s="28" t="s">
        <v>1154</v>
      </c>
      <c r="C60" s="14">
        <v>4.9000000000000004</v>
      </c>
      <c r="D60" s="43" t="s">
        <v>21</v>
      </c>
      <c r="E60" s="14">
        <v>372.33</v>
      </c>
      <c r="F60" s="14">
        <v>1824.42</v>
      </c>
      <c r="G60" s="14"/>
      <c r="H60" s="14">
        <f t="shared" si="0"/>
        <v>4.9000000000000004</v>
      </c>
    </row>
    <row r="61" spans="1:8" ht="138" customHeight="1">
      <c r="A61" s="23" t="s">
        <v>141</v>
      </c>
      <c r="B61" s="28" t="s">
        <v>1155</v>
      </c>
      <c r="C61" s="14">
        <v>23.9</v>
      </c>
      <c r="D61" s="43" t="s">
        <v>21</v>
      </c>
      <c r="E61" s="14">
        <v>1343.25</v>
      </c>
      <c r="F61" s="14">
        <v>32103.68</v>
      </c>
      <c r="G61" s="14"/>
      <c r="H61" s="14">
        <f t="shared" si="0"/>
        <v>23.9</v>
      </c>
    </row>
    <row r="62" spans="1:8" ht="144.75" customHeight="1">
      <c r="A62" s="23" t="s">
        <v>142</v>
      </c>
      <c r="B62" s="28" t="s">
        <v>1156</v>
      </c>
      <c r="C62" s="14">
        <v>10.3</v>
      </c>
      <c r="D62" s="43" t="s">
        <v>21</v>
      </c>
      <c r="E62" s="14">
        <v>1478.08</v>
      </c>
      <c r="F62" s="14">
        <v>15224.22</v>
      </c>
      <c r="G62" s="14"/>
      <c r="H62" s="14">
        <f t="shared" si="0"/>
        <v>10.3</v>
      </c>
    </row>
    <row r="63" spans="1:8" ht="38.25" customHeight="1">
      <c r="A63" s="23"/>
      <c r="B63" s="29" t="s">
        <v>51</v>
      </c>
      <c r="C63" s="14">
        <v>1.3</v>
      </c>
      <c r="D63" s="43" t="s">
        <v>21</v>
      </c>
      <c r="E63" s="14">
        <v>1482.46</v>
      </c>
      <c r="F63" s="14">
        <v>1927.2</v>
      </c>
      <c r="G63" s="14"/>
      <c r="H63" s="14">
        <f t="shared" si="0"/>
        <v>1.3</v>
      </c>
    </row>
    <row r="64" spans="1:8" ht="111.75" customHeight="1">
      <c r="A64" s="23" t="s">
        <v>143</v>
      </c>
      <c r="B64" s="28" t="s">
        <v>1157</v>
      </c>
      <c r="C64" s="14">
        <v>1.8</v>
      </c>
      <c r="D64" s="43" t="s">
        <v>21</v>
      </c>
      <c r="E64" s="14">
        <v>2686.8</v>
      </c>
      <c r="F64" s="14">
        <v>4836.24</v>
      </c>
      <c r="G64" s="14"/>
      <c r="H64" s="14">
        <f t="shared" si="0"/>
        <v>1.8</v>
      </c>
    </row>
    <row r="65" spans="1:8" ht="38.25" customHeight="1">
      <c r="A65" s="23"/>
      <c r="B65" s="29" t="s">
        <v>50</v>
      </c>
      <c r="C65" s="14">
        <v>2</v>
      </c>
      <c r="D65" s="43" t="s">
        <v>21</v>
      </c>
      <c r="E65" s="14">
        <v>2694.84</v>
      </c>
      <c r="F65" s="14">
        <v>5389.68</v>
      </c>
      <c r="G65" s="14"/>
      <c r="H65" s="14">
        <f t="shared" si="0"/>
        <v>2</v>
      </c>
    </row>
    <row r="66" spans="1:8" ht="79.5" customHeight="1">
      <c r="A66" s="23">
        <v>18.100000000000001</v>
      </c>
      <c r="B66" s="28" t="s">
        <v>1158</v>
      </c>
      <c r="C66" s="14">
        <v>145.30000000000001</v>
      </c>
      <c r="D66" s="43" t="s">
        <v>21</v>
      </c>
      <c r="E66" s="14">
        <v>772.13</v>
      </c>
      <c r="F66" s="14">
        <v>112190.49</v>
      </c>
      <c r="G66" s="21">
        <v>151.96</v>
      </c>
      <c r="H66" s="14">
        <v>0</v>
      </c>
    </row>
    <row r="67" spans="1:8" ht="89.25" customHeight="1">
      <c r="A67" s="23"/>
      <c r="B67" s="29" t="s">
        <v>53</v>
      </c>
      <c r="C67" s="14">
        <v>348.9</v>
      </c>
      <c r="D67" s="43" t="s">
        <v>21</v>
      </c>
      <c r="E67" s="14">
        <v>866.09</v>
      </c>
      <c r="F67" s="14">
        <v>302178.8</v>
      </c>
      <c r="G67" s="14">
        <v>14.06</v>
      </c>
      <c r="H67" s="14">
        <f t="shared" si="0"/>
        <v>334.84</v>
      </c>
    </row>
    <row r="68" spans="1:8" ht="53.25" customHeight="1">
      <c r="A68" s="23"/>
      <c r="B68" s="29" t="s">
        <v>54</v>
      </c>
      <c r="C68" s="14">
        <v>118.3</v>
      </c>
      <c r="D68" s="43" t="s">
        <v>21</v>
      </c>
      <c r="E68" s="14">
        <v>1039.31</v>
      </c>
      <c r="F68" s="14">
        <v>122950.37</v>
      </c>
      <c r="G68" s="14">
        <v>102.43</v>
      </c>
      <c r="H68" s="14">
        <f t="shared" si="0"/>
        <v>15.86999999999999</v>
      </c>
    </row>
    <row r="69" spans="1:8" ht="38.25" customHeight="1">
      <c r="A69" s="23"/>
      <c r="B69" s="29" t="s">
        <v>55</v>
      </c>
      <c r="C69" s="14">
        <v>30</v>
      </c>
      <c r="D69" s="43" t="s">
        <v>21</v>
      </c>
      <c r="E69" s="14">
        <v>1299.1400000000001</v>
      </c>
      <c r="F69" s="14">
        <v>38974.199999999997</v>
      </c>
      <c r="G69" s="14"/>
      <c r="H69" s="14">
        <f t="shared" ref="H69:H132" si="1">C69-G69</f>
        <v>30</v>
      </c>
    </row>
    <row r="70" spans="1:8" ht="69" customHeight="1">
      <c r="A70" s="23" t="s">
        <v>144</v>
      </c>
      <c r="B70" s="29" t="s">
        <v>56</v>
      </c>
      <c r="C70" s="14">
        <v>6.3</v>
      </c>
      <c r="D70" s="43" t="s">
        <v>21</v>
      </c>
      <c r="E70" s="14">
        <v>3167</v>
      </c>
      <c r="F70" s="14">
        <v>19952.099999999999</v>
      </c>
      <c r="G70" s="14"/>
      <c r="H70" s="14">
        <f t="shared" si="1"/>
        <v>6.3</v>
      </c>
    </row>
    <row r="71" spans="1:8" ht="114.75" customHeight="1">
      <c r="A71" s="23" t="s">
        <v>145</v>
      </c>
      <c r="B71" s="29" t="s">
        <v>1206</v>
      </c>
      <c r="C71" s="14">
        <v>4</v>
      </c>
      <c r="D71" s="43" t="s">
        <v>16</v>
      </c>
      <c r="E71" s="14">
        <v>2523.67</v>
      </c>
      <c r="F71" s="14">
        <v>10094.68</v>
      </c>
      <c r="G71" s="14"/>
      <c r="H71" s="14">
        <f t="shared" si="1"/>
        <v>4</v>
      </c>
    </row>
    <row r="72" spans="1:8" ht="139.5" customHeight="1">
      <c r="A72" s="23" t="s">
        <v>146</v>
      </c>
      <c r="B72" s="29" t="s">
        <v>57</v>
      </c>
      <c r="C72" s="14">
        <v>21</v>
      </c>
      <c r="D72" s="43" t="s">
        <v>21</v>
      </c>
      <c r="E72" s="14">
        <v>4090.38</v>
      </c>
      <c r="F72" s="14">
        <v>85897.98</v>
      </c>
      <c r="G72" s="14"/>
      <c r="H72" s="14">
        <f t="shared" si="1"/>
        <v>21</v>
      </c>
    </row>
    <row r="73" spans="1:8" ht="102.75" customHeight="1">
      <c r="A73" s="23" t="s">
        <v>147</v>
      </c>
      <c r="B73" s="29" t="s">
        <v>1207</v>
      </c>
      <c r="C73" s="14">
        <v>6.6</v>
      </c>
      <c r="D73" s="43" t="s">
        <v>21</v>
      </c>
      <c r="E73" s="14">
        <v>3479.8</v>
      </c>
      <c r="F73" s="14">
        <v>22966.68</v>
      </c>
      <c r="G73" s="14"/>
      <c r="H73" s="14">
        <f t="shared" si="1"/>
        <v>6.6</v>
      </c>
    </row>
    <row r="74" spans="1:8" ht="63.75" customHeight="1">
      <c r="A74" s="23" t="s">
        <v>148</v>
      </c>
      <c r="B74" s="29" t="s">
        <v>58</v>
      </c>
      <c r="C74" s="14">
        <v>22</v>
      </c>
      <c r="D74" s="43" t="s">
        <v>21</v>
      </c>
      <c r="E74" s="14">
        <v>717.4</v>
      </c>
      <c r="F74" s="14">
        <v>15782.8</v>
      </c>
      <c r="G74" s="14"/>
      <c r="H74" s="14">
        <f t="shared" si="1"/>
        <v>22</v>
      </c>
    </row>
    <row r="75" spans="1:8" ht="63.75" customHeight="1">
      <c r="A75" s="23">
        <v>26.1</v>
      </c>
      <c r="B75" s="29" t="s">
        <v>59</v>
      </c>
      <c r="C75" s="14">
        <v>10.199999999999999</v>
      </c>
      <c r="D75" s="43" t="s">
        <v>10</v>
      </c>
      <c r="E75" s="14">
        <v>4445.47</v>
      </c>
      <c r="F75" s="14">
        <v>45343.79</v>
      </c>
      <c r="G75" s="14">
        <v>9.66</v>
      </c>
      <c r="H75" s="14">
        <f t="shared" si="1"/>
        <v>0.53999999999999915</v>
      </c>
    </row>
    <row r="76" spans="1:8" ht="62.25" customHeight="1">
      <c r="A76" s="23">
        <v>28.1</v>
      </c>
      <c r="B76" s="29" t="s">
        <v>60</v>
      </c>
      <c r="C76" s="14">
        <v>41.8</v>
      </c>
      <c r="D76" s="43" t="s">
        <v>21</v>
      </c>
      <c r="E76" s="14">
        <v>468.53</v>
      </c>
      <c r="F76" s="14">
        <v>19584.55</v>
      </c>
      <c r="G76" s="14"/>
      <c r="H76" s="14">
        <f t="shared" si="1"/>
        <v>41.8</v>
      </c>
    </row>
    <row r="77" spans="1:8" ht="64.5" customHeight="1">
      <c r="A77" s="23" t="s">
        <v>149</v>
      </c>
      <c r="B77" s="29" t="s">
        <v>61</v>
      </c>
      <c r="C77" s="14">
        <v>51.2</v>
      </c>
      <c r="D77" s="43" t="s">
        <v>21</v>
      </c>
      <c r="E77" s="14">
        <v>1275.56</v>
      </c>
      <c r="F77" s="14">
        <v>65308.67</v>
      </c>
      <c r="G77" s="14"/>
      <c r="H77" s="14">
        <f t="shared" si="1"/>
        <v>51.2</v>
      </c>
    </row>
    <row r="78" spans="1:8" ht="80.25" customHeight="1">
      <c r="A78" s="23" t="s">
        <v>150</v>
      </c>
      <c r="B78" s="29" t="s">
        <v>62</v>
      </c>
      <c r="C78" s="14">
        <v>11</v>
      </c>
      <c r="D78" s="43" t="s">
        <v>21</v>
      </c>
      <c r="E78" s="14">
        <v>1124.83</v>
      </c>
      <c r="F78" s="14">
        <v>12373.13</v>
      </c>
      <c r="G78" s="14"/>
      <c r="H78" s="14">
        <f t="shared" si="1"/>
        <v>11</v>
      </c>
    </row>
    <row r="79" spans="1:8" ht="59.25" customHeight="1">
      <c r="A79" s="23" t="s">
        <v>151</v>
      </c>
      <c r="B79" s="28" t="s">
        <v>1161</v>
      </c>
      <c r="C79" s="14">
        <v>186</v>
      </c>
      <c r="D79" s="43" t="s">
        <v>21</v>
      </c>
      <c r="E79" s="14">
        <v>1575.24</v>
      </c>
      <c r="F79" s="14">
        <v>292994.64</v>
      </c>
      <c r="G79" s="14"/>
      <c r="H79" s="14">
        <v>0</v>
      </c>
    </row>
    <row r="80" spans="1:8" ht="54" customHeight="1">
      <c r="A80" s="23">
        <v>33.1</v>
      </c>
      <c r="B80" s="29" t="s">
        <v>63</v>
      </c>
      <c r="C80" s="14">
        <v>1001.3</v>
      </c>
      <c r="D80" s="43" t="s">
        <v>21</v>
      </c>
      <c r="E80" s="14">
        <v>230.62</v>
      </c>
      <c r="F80" s="14">
        <v>230919.81</v>
      </c>
      <c r="G80" s="14">
        <v>23.48</v>
      </c>
      <c r="H80" s="14">
        <f t="shared" si="1"/>
        <v>977.81999999999994</v>
      </c>
    </row>
    <row r="81" spans="1:8" ht="49.5" customHeight="1">
      <c r="A81" s="23">
        <v>34.1</v>
      </c>
      <c r="B81" s="29" t="s">
        <v>64</v>
      </c>
      <c r="C81" s="14">
        <v>62.8</v>
      </c>
      <c r="D81" s="43" t="s">
        <v>21</v>
      </c>
      <c r="E81" s="14">
        <v>236.62</v>
      </c>
      <c r="F81" s="14">
        <v>14859.74</v>
      </c>
      <c r="G81" s="14">
        <v>24.01</v>
      </c>
      <c r="H81" s="14">
        <f t="shared" si="1"/>
        <v>38.789999999999992</v>
      </c>
    </row>
    <row r="82" spans="1:8" ht="54" customHeight="1">
      <c r="A82" s="23" t="s">
        <v>152</v>
      </c>
      <c r="B82" s="29" t="s">
        <v>65</v>
      </c>
      <c r="C82" s="14">
        <v>37.200000000000003</v>
      </c>
      <c r="D82" s="43" t="s">
        <v>21</v>
      </c>
      <c r="E82" s="14">
        <v>255.1</v>
      </c>
      <c r="F82" s="14">
        <v>9489.7199999999993</v>
      </c>
      <c r="G82" s="14"/>
      <c r="H82" s="14">
        <f t="shared" si="1"/>
        <v>37.200000000000003</v>
      </c>
    </row>
    <row r="83" spans="1:8" ht="57" customHeight="1">
      <c r="A83" s="23">
        <v>35.200000000000003</v>
      </c>
      <c r="B83" s="29" t="s">
        <v>66</v>
      </c>
      <c r="C83" s="14">
        <v>179</v>
      </c>
      <c r="D83" s="43" t="s">
        <v>21</v>
      </c>
      <c r="E83" s="14">
        <v>263.77</v>
      </c>
      <c r="F83" s="14">
        <v>47214.83</v>
      </c>
      <c r="G83" s="14"/>
      <c r="H83" s="14">
        <f t="shared" si="1"/>
        <v>179</v>
      </c>
    </row>
    <row r="84" spans="1:8" ht="73.5" customHeight="1">
      <c r="A84" s="23">
        <v>36.1</v>
      </c>
      <c r="B84" s="28" t="s">
        <v>1162</v>
      </c>
      <c r="C84" s="14">
        <v>77</v>
      </c>
      <c r="D84" s="43" t="s">
        <v>27</v>
      </c>
      <c r="E84" s="14">
        <v>73.290000000000006</v>
      </c>
      <c r="F84" s="14">
        <v>5643.33</v>
      </c>
      <c r="G84" s="14"/>
      <c r="H84" s="14">
        <f t="shared" si="1"/>
        <v>77</v>
      </c>
    </row>
    <row r="85" spans="1:8" ht="38.25" customHeight="1">
      <c r="A85" s="23"/>
      <c r="B85" s="29" t="s">
        <v>67</v>
      </c>
      <c r="C85" s="14">
        <v>255</v>
      </c>
      <c r="D85" s="43" t="s">
        <v>27</v>
      </c>
      <c r="E85" s="14">
        <v>47.68</v>
      </c>
      <c r="F85" s="14">
        <v>12158.4</v>
      </c>
      <c r="G85" s="14"/>
      <c r="H85" s="14">
        <f t="shared" si="1"/>
        <v>255</v>
      </c>
    </row>
    <row r="86" spans="1:8" ht="38.25" customHeight="1">
      <c r="A86" s="23"/>
      <c r="B86" s="29" t="s">
        <v>68</v>
      </c>
      <c r="C86" s="14">
        <v>150</v>
      </c>
      <c r="D86" s="43" t="s">
        <v>27</v>
      </c>
      <c r="E86" s="14">
        <v>35.479999999999997</v>
      </c>
      <c r="F86" s="14">
        <v>5322</v>
      </c>
      <c r="G86" s="14"/>
      <c r="H86" s="14">
        <f t="shared" si="1"/>
        <v>150</v>
      </c>
    </row>
    <row r="87" spans="1:8" ht="61.5" customHeight="1">
      <c r="A87" s="23">
        <v>38.4</v>
      </c>
      <c r="B87" s="29" t="s">
        <v>69</v>
      </c>
      <c r="C87" s="14">
        <v>11.9</v>
      </c>
      <c r="D87" s="43" t="s">
        <v>21</v>
      </c>
      <c r="E87" s="14">
        <v>119.36</v>
      </c>
      <c r="F87" s="14">
        <v>1420.38</v>
      </c>
      <c r="G87" s="14"/>
      <c r="H87" s="14">
        <f t="shared" si="1"/>
        <v>11.9</v>
      </c>
    </row>
    <row r="88" spans="1:8" ht="61.5" customHeight="1">
      <c r="A88" s="23" t="s">
        <v>153</v>
      </c>
      <c r="B88" s="29" t="s">
        <v>70</v>
      </c>
      <c r="C88" s="14">
        <v>648</v>
      </c>
      <c r="D88" s="43" t="s">
        <v>21</v>
      </c>
      <c r="E88" s="14">
        <v>114.4</v>
      </c>
      <c r="F88" s="14">
        <v>74131.199999999997</v>
      </c>
      <c r="G88" s="14"/>
      <c r="H88" s="14">
        <f t="shared" si="1"/>
        <v>648</v>
      </c>
    </row>
    <row r="89" spans="1:8" ht="82.5" customHeight="1">
      <c r="A89" s="23">
        <v>38.6</v>
      </c>
      <c r="B89" s="29" t="s">
        <v>71</v>
      </c>
      <c r="C89" s="14">
        <v>11.9</v>
      </c>
      <c r="D89" s="43" t="s">
        <v>21</v>
      </c>
      <c r="E89" s="14">
        <v>56.21</v>
      </c>
      <c r="F89" s="14">
        <v>668.9</v>
      </c>
      <c r="G89" s="14"/>
      <c r="H89" s="14">
        <f>C89-G89+H88</f>
        <v>659.9</v>
      </c>
    </row>
    <row r="90" spans="1:8" ht="88.5" customHeight="1">
      <c r="A90" s="23">
        <v>43.1</v>
      </c>
      <c r="B90" s="29" t="s">
        <v>72</v>
      </c>
      <c r="C90" s="14">
        <v>7.8550000000000004</v>
      </c>
      <c r="D90" s="43" t="s">
        <v>73</v>
      </c>
      <c r="E90" s="14">
        <v>79705.3</v>
      </c>
      <c r="F90" s="14">
        <v>626085.13</v>
      </c>
      <c r="G90" s="14">
        <v>4.1280000000000001</v>
      </c>
      <c r="H90" s="14">
        <f t="shared" si="1"/>
        <v>3.7270000000000003</v>
      </c>
    </row>
    <row r="91" spans="1:8" ht="133.5" customHeight="1">
      <c r="A91" s="23" t="s">
        <v>154</v>
      </c>
      <c r="B91" s="28" t="s">
        <v>1163</v>
      </c>
      <c r="C91" s="14">
        <v>2</v>
      </c>
      <c r="D91" s="43" t="s">
        <v>16</v>
      </c>
      <c r="E91" s="14">
        <v>1921</v>
      </c>
      <c r="F91" s="14">
        <v>3842</v>
      </c>
      <c r="G91" s="14"/>
      <c r="H91" s="14">
        <f t="shared" si="1"/>
        <v>2</v>
      </c>
    </row>
    <row r="92" spans="1:8" ht="38.25" customHeight="1">
      <c r="A92" s="23"/>
      <c r="B92" s="29" t="s">
        <v>74</v>
      </c>
      <c r="C92" s="14">
        <v>6</v>
      </c>
      <c r="D92" s="43" t="s">
        <v>27</v>
      </c>
      <c r="E92" s="14">
        <v>442.14</v>
      </c>
      <c r="F92" s="14">
        <v>2652.84</v>
      </c>
      <c r="G92" s="14"/>
      <c r="H92" s="14">
        <f t="shared" si="1"/>
        <v>6</v>
      </c>
    </row>
    <row r="93" spans="1:8" ht="81.75" customHeight="1">
      <c r="A93" s="23">
        <v>44.6</v>
      </c>
      <c r="B93" s="29" t="s">
        <v>75</v>
      </c>
      <c r="C93" s="14">
        <v>15</v>
      </c>
      <c r="D93" s="43" t="s">
        <v>27</v>
      </c>
      <c r="E93" s="14">
        <v>327.97</v>
      </c>
      <c r="F93" s="14">
        <v>4919.55</v>
      </c>
      <c r="G93" s="14"/>
      <c r="H93" s="14">
        <f t="shared" si="1"/>
        <v>15</v>
      </c>
    </row>
    <row r="94" spans="1:8" ht="67.5" customHeight="1">
      <c r="A94" s="23" t="s">
        <v>155</v>
      </c>
      <c r="B94" s="29" t="s">
        <v>1195</v>
      </c>
      <c r="C94" s="14">
        <v>1</v>
      </c>
      <c r="D94" s="43" t="s">
        <v>16</v>
      </c>
      <c r="E94" s="14">
        <v>17227.37</v>
      </c>
      <c r="F94" s="14">
        <v>17227.37</v>
      </c>
      <c r="G94" s="14"/>
      <c r="H94" s="14">
        <f t="shared" si="1"/>
        <v>1</v>
      </c>
    </row>
    <row r="95" spans="1:8" ht="84" customHeight="1">
      <c r="A95" s="23" t="s">
        <v>156</v>
      </c>
      <c r="B95" s="28" t="s">
        <v>1164</v>
      </c>
      <c r="C95" s="14">
        <v>38.299999999999997</v>
      </c>
      <c r="D95" s="43" t="s">
        <v>21</v>
      </c>
      <c r="E95" s="14">
        <v>377.51</v>
      </c>
      <c r="F95" s="14">
        <v>14458.63</v>
      </c>
      <c r="G95" s="14"/>
      <c r="H95" s="14">
        <f t="shared" si="1"/>
        <v>38.299999999999997</v>
      </c>
    </row>
    <row r="96" spans="1:8" ht="138" customHeight="1">
      <c r="A96" s="23">
        <v>52.4</v>
      </c>
      <c r="B96" s="28" t="s">
        <v>1165</v>
      </c>
      <c r="C96" s="14">
        <v>34</v>
      </c>
      <c r="D96" s="43" t="s">
        <v>27</v>
      </c>
      <c r="E96" s="14">
        <v>214.28</v>
      </c>
      <c r="F96" s="14">
        <v>7285.52</v>
      </c>
      <c r="G96" s="14"/>
      <c r="H96" s="14">
        <f t="shared" si="1"/>
        <v>34</v>
      </c>
    </row>
    <row r="97" spans="1:8" ht="67.5" customHeight="1">
      <c r="A97" s="23">
        <v>53.4</v>
      </c>
      <c r="B97" s="29" t="s">
        <v>76</v>
      </c>
      <c r="C97" s="14">
        <v>3</v>
      </c>
      <c r="D97" s="43" t="s">
        <v>16</v>
      </c>
      <c r="E97" s="14">
        <v>1846</v>
      </c>
      <c r="F97" s="14">
        <v>5538</v>
      </c>
      <c r="G97" s="14"/>
      <c r="H97" s="14">
        <f t="shared" si="1"/>
        <v>3</v>
      </c>
    </row>
    <row r="98" spans="1:8" ht="68.25" customHeight="1">
      <c r="A98" s="23">
        <v>53.5</v>
      </c>
      <c r="B98" s="29" t="s">
        <v>77</v>
      </c>
      <c r="C98" s="14">
        <v>4</v>
      </c>
      <c r="D98" s="43" t="s">
        <v>16</v>
      </c>
      <c r="E98" s="14">
        <v>3173.13</v>
      </c>
      <c r="F98" s="14">
        <v>12692.52</v>
      </c>
      <c r="G98" s="14"/>
      <c r="H98" s="14">
        <f t="shared" si="1"/>
        <v>4</v>
      </c>
    </row>
    <row r="99" spans="1:8" ht="65.25" customHeight="1">
      <c r="A99" s="23" t="s">
        <v>157</v>
      </c>
      <c r="B99" s="29" t="s">
        <v>78</v>
      </c>
      <c r="C99" s="14">
        <v>6</v>
      </c>
      <c r="D99" s="43" t="s">
        <v>16</v>
      </c>
      <c r="E99" s="14">
        <v>473</v>
      </c>
      <c r="F99" s="14">
        <v>2838</v>
      </c>
      <c r="G99" s="14"/>
      <c r="H99" s="14">
        <f t="shared" si="1"/>
        <v>6</v>
      </c>
    </row>
    <row r="100" spans="1:8" ht="60.75" customHeight="1">
      <c r="A100" s="23" t="s">
        <v>158</v>
      </c>
      <c r="B100" s="29" t="s">
        <v>79</v>
      </c>
      <c r="C100" s="14">
        <v>6</v>
      </c>
      <c r="D100" s="43" t="s">
        <v>16</v>
      </c>
      <c r="E100" s="14">
        <v>425</v>
      </c>
      <c r="F100" s="14">
        <v>2550</v>
      </c>
      <c r="G100" s="14"/>
      <c r="H100" s="14">
        <f t="shared" si="1"/>
        <v>6</v>
      </c>
    </row>
    <row r="101" spans="1:8" ht="115.5" customHeight="1">
      <c r="A101" s="23" t="s">
        <v>159</v>
      </c>
      <c r="B101" s="29" t="s">
        <v>1197</v>
      </c>
      <c r="C101" s="14">
        <v>2</v>
      </c>
      <c r="D101" s="43" t="s">
        <v>16</v>
      </c>
      <c r="E101" s="14">
        <v>3120.88</v>
      </c>
      <c r="F101" s="14">
        <v>6241.76</v>
      </c>
      <c r="G101" s="14"/>
      <c r="H101" s="14">
        <f t="shared" si="1"/>
        <v>2</v>
      </c>
    </row>
    <row r="102" spans="1:8" ht="63.75" customHeight="1">
      <c r="A102" s="23">
        <v>57.2</v>
      </c>
      <c r="B102" s="29" t="s">
        <v>80</v>
      </c>
      <c r="C102" s="14">
        <v>2</v>
      </c>
      <c r="D102" s="43" t="s">
        <v>16</v>
      </c>
      <c r="E102" s="14">
        <v>6674.83</v>
      </c>
      <c r="F102" s="14">
        <v>13349.66</v>
      </c>
      <c r="G102" s="14"/>
      <c r="H102" s="14">
        <f t="shared" si="1"/>
        <v>2</v>
      </c>
    </row>
    <row r="103" spans="1:8" ht="75.75" customHeight="1">
      <c r="A103" s="23">
        <v>58.3</v>
      </c>
      <c r="B103" s="28" t="s">
        <v>1166</v>
      </c>
      <c r="C103" s="14">
        <v>12</v>
      </c>
      <c r="D103" s="43" t="s">
        <v>27</v>
      </c>
      <c r="E103" s="14">
        <v>674.9</v>
      </c>
      <c r="F103" s="14">
        <v>8098.8</v>
      </c>
      <c r="G103" s="14"/>
      <c r="H103" s="14">
        <f t="shared" si="1"/>
        <v>12</v>
      </c>
    </row>
    <row r="104" spans="1:8" ht="38.25" customHeight="1">
      <c r="A104" s="23"/>
      <c r="B104" s="29" t="s">
        <v>81</v>
      </c>
      <c r="C104" s="14">
        <v>12</v>
      </c>
      <c r="D104" s="43" t="s">
        <v>27</v>
      </c>
      <c r="E104" s="14">
        <v>559.03</v>
      </c>
      <c r="F104" s="14">
        <v>6708.36</v>
      </c>
      <c r="G104" s="14"/>
      <c r="H104" s="14">
        <f t="shared" si="1"/>
        <v>12</v>
      </c>
    </row>
    <row r="105" spans="1:8" ht="87.75" customHeight="1">
      <c r="A105" s="23">
        <v>58.4</v>
      </c>
      <c r="B105" s="29" t="s">
        <v>82</v>
      </c>
      <c r="C105" s="14">
        <v>22</v>
      </c>
      <c r="D105" s="43" t="s">
        <v>27</v>
      </c>
      <c r="E105" s="14">
        <v>81.2</v>
      </c>
      <c r="F105" s="14">
        <v>1786.4</v>
      </c>
      <c r="G105" s="14"/>
      <c r="H105" s="14">
        <f t="shared" si="1"/>
        <v>22</v>
      </c>
    </row>
    <row r="106" spans="1:8" ht="125.25" customHeight="1">
      <c r="A106" s="23">
        <v>58.5</v>
      </c>
      <c r="B106" s="28" t="s">
        <v>1167</v>
      </c>
      <c r="C106" s="14">
        <v>1</v>
      </c>
      <c r="D106" s="43" t="s">
        <v>16</v>
      </c>
      <c r="E106" s="14">
        <v>450.1</v>
      </c>
      <c r="F106" s="14">
        <v>450.1</v>
      </c>
      <c r="G106" s="14"/>
      <c r="H106" s="14">
        <f t="shared" si="1"/>
        <v>1</v>
      </c>
    </row>
    <row r="107" spans="1:8" ht="84.75" customHeight="1">
      <c r="A107" s="23" t="s">
        <v>160</v>
      </c>
      <c r="B107" s="29" t="s">
        <v>1208</v>
      </c>
      <c r="C107" s="14">
        <v>10</v>
      </c>
      <c r="D107" s="43" t="s">
        <v>16</v>
      </c>
      <c r="E107" s="14">
        <v>1825.07</v>
      </c>
      <c r="F107" s="14">
        <v>18250.7</v>
      </c>
      <c r="G107" s="14"/>
      <c r="H107" s="14">
        <f t="shared" si="1"/>
        <v>10</v>
      </c>
    </row>
    <row r="108" spans="1:8" ht="46.5" customHeight="1">
      <c r="A108" s="23">
        <v>60.1</v>
      </c>
      <c r="B108" s="29" t="s">
        <v>83</v>
      </c>
      <c r="C108" s="14">
        <v>8</v>
      </c>
      <c r="D108" s="43" t="s">
        <v>16</v>
      </c>
      <c r="E108" s="14">
        <v>152.6</v>
      </c>
      <c r="F108" s="14">
        <v>1220.8</v>
      </c>
      <c r="G108" s="14"/>
      <c r="H108" s="14">
        <f t="shared" si="1"/>
        <v>8</v>
      </c>
    </row>
    <row r="109" spans="1:8" ht="123" customHeight="1">
      <c r="A109" s="23" t="s">
        <v>161</v>
      </c>
      <c r="B109" s="28" t="s">
        <v>1169</v>
      </c>
      <c r="C109" s="14">
        <v>40</v>
      </c>
      <c r="D109" s="43" t="s">
        <v>27</v>
      </c>
      <c r="E109" s="14">
        <v>451.9</v>
      </c>
      <c r="F109" s="14">
        <v>18076</v>
      </c>
      <c r="G109" s="14"/>
      <c r="H109" s="14">
        <f t="shared" si="1"/>
        <v>40</v>
      </c>
    </row>
    <row r="110" spans="1:8" ht="38.25" customHeight="1">
      <c r="A110" s="23"/>
      <c r="B110" s="29" t="s">
        <v>84</v>
      </c>
      <c r="C110" s="14">
        <v>20</v>
      </c>
      <c r="D110" s="43" t="s">
        <v>27</v>
      </c>
      <c r="E110" s="14">
        <v>762.95</v>
      </c>
      <c r="F110" s="14">
        <v>15259</v>
      </c>
      <c r="G110" s="14"/>
      <c r="H110" s="14">
        <f t="shared" si="1"/>
        <v>20</v>
      </c>
    </row>
    <row r="111" spans="1:8" ht="99.75" customHeight="1">
      <c r="A111" s="23" t="s">
        <v>162</v>
      </c>
      <c r="B111" s="28" t="s">
        <v>1170</v>
      </c>
      <c r="C111" s="14">
        <v>4</v>
      </c>
      <c r="D111" s="43" t="s">
        <v>16</v>
      </c>
      <c r="E111" s="14">
        <v>173</v>
      </c>
      <c r="F111" s="14">
        <v>692</v>
      </c>
      <c r="G111" s="14"/>
      <c r="H111" s="14">
        <f t="shared" si="1"/>
        <v>4</v>
      </c>
    </row>
    <row r="112" spans="1:8" ht="97.5" customHeight="1">
      <c r="A112" s="23" t="s">
        <v>163</v>
      </c>
      <c r="B112" s="28" t="s">
        <v>1171</v>
      </c>
      <c r="C112" s="14">
        <v>2</v>
      </c>
      <c r="D112" s="43" t="s">
        <v>16</v>
      </c>
      <c r="E112" s="14">
        <v>195</v>
      </c>
      <c r="F112" s="14">
        <v>390</v>
      </c>
      <c r="G112" s="14"/>
      <c r="H112" s="14">
        <f t="shared" si="1"/>
        <v>2</v>
      </c>
    </row>
    <row r="113" spans="1:8" ht="121.5" customHeight="1">
      <c r="A113" s="23">
        <v>64.099999999999994</v>
      </c>
      <c r="B113" s="28" t="s">
        <v>1172</v>
      </c>
      <c r="C113" s="14">
        <v>24</v>
      </c>
      <c r="D113" s="43" t="s">
        <v>85</v>
      </c>
      <c r="E113" s="14">
        <v>1499.29</v>
      </c>
      <c r="F113" s="14">
        <v>35982.959999999999</v>
      </c>
      <c r="G113" s="14"/>
      <c r="H113" s="14">
        <f t="shared" si="1"/>
        <v>24</v>
      </c>
    </row>
    <row r="114" spans="1:8" ht="38.25" customHeight="1">
      <c r="A114" s="23"/>
      <c r="B114" s="29" t="s">
        <v>86</v>
      </c>
      <c r="C114" s="14">
        <v>20</v>
      </c>
      <c r="D114" s="43" t="s">
        <v>85</v>
      </c>
      <c r="E114" s="14">
        <v>1503.34</v>
      </c>
      <c r="F114" s="14">
        <v>30066.799999999999</v>
      </c>
      <c r="G114" s="14"/>
      <c r="H114" s="14">
        <f t="shared" si="1"/>
        <v>20</v>
      </c>
    </row>
    <row r="115" spans="1:8" ht="48.75" customHeight="1">
      <c r="A115" s="23"/>
      <c r="B115" s="29" t="s">
        <v>87</v>
      </c>
      <c r="C115" s="14">
        <v>2</v>
      </c>
      <c r="D115" s="43" t="s">
        <v>85</v>
      </c>
      <c r="E115" s="14">
        <v>1531.07</v>
      </c>
      <c r="F115" s="14">
        <v>3062.14</v>
      </c>
      <c r="G115" s="14"/>
      <c r="H115" s="14">
        <f t="shared" si="1"/>
        <v>2</v>
      </c>
    </row>
    <row r="116" spans="1:8" ht="101.25" customHeight="1">
      <c r="A116" s="23">
        <v>65.099999999999994</v>
      </c>
      <c r="B116" s="29" t="s">
        <v>88</v>
      </c>
      <c r="C116" s="14">
        <v>10</v>
      </c>
      <c r="D116" s="43" t="s">
        <v>85</v>
      </c>
      <c r="E116" s="14">
        <v>1565.5</v>
      </c>
      <c r="F116" s="14">
        <v>15655</v>
      </c>
      <c r="G116" s="14"/>
      <c r="H116" s="14">
        <f t="shared" si="1"/>
        <v>10</v>
      </c>
    </row>
    <row r="117" spans="1:8" ht="99.75" customHeight="1">
      <c r="A117" s="23">
        <v>66.099999999999994</v>
      </c>
      <c r="B117" s="29" t="s">
        <v>89</v>
      </c>
      <c r="C117" s="14">
        <v>2</v>
      </c>
      <c r="D117" s="43" t="s">
        <v>85</v>
      </c>
      <c r="E117" s="14">
        <v>2802.19</v>
      </c>
      <c r="F117" s="14">
        <v>5604.38</v>
      </c>
      <c r="G117" s="14"/>
      <c r="H117" s="14">
        <f t="shared" si="1"/>
        <v>2</v>
      </c>
    </row>
    <row r="118" spans="1:8" ht="141.75" customHeight="1">
      <c r="A118" s="23">
        <v>67.099999999999994</v>
      </c>
      <c r="B118" s="29" t="s">
        <v>90</v>
      </c>
      <c r="C118" s="14">
        <v>14</v>
      </c>
      <c r="D118" s="43" t="s">
        <v>85</v>
      </c>
      <c r="E118" s="14">
        <v>764.91</v>
      </c>
      <c r="F118" s="14">
        <v>10708.74</v>
      </c>
      <c r="G118" s="14"/>
      <c r="H118" s="14">
        <f t="shared" si="1"/>
        <v>14</v>
      </c>
    </row>
    <row r="119" spans="1:8" ht="125.25" customHeight="1">
      <c r="A119" s="23">
        <v>68.2</v>
      </c>
      <c r="B119" s="29" t="s">
        <v>91</v>
      </c>
      <c r="C119" s="14">
        <v>10</v>
      </c>
      <c r="D119" s="43" t="s">
        <v>85</v>
      </c>
      <c r="E119" s="14">
        <v>1041.2</v>
      </c>
      <c r="F119" s="14">
        <v>10412</v>
      </c>
      <c r="G119" s="14"/>
      <c r="H119" s="14">
        <f t="shared" si="1"/>
        <v>10</v>
      </c>
    </row>
    <row r="120" spans="1:8" ht="54.75" customHeight="1">
      <c r="A120" s="23">
        <v>71.2</v>
      </c>
      <c r="B120" s="29" t="s">
        <v>92</v>
      </c>
      <c r="C120" s="14">
        <v>1</v>
      </c>
      <c r="D120" s="43" t="s">
        <v>16</v>
      </c>
      <c r="E120" s="14">
        <v>2083.67</v>
      </c>
      <c r="F120" s="14">
        <v>2083.67</v>
      </c>
      <c r="G120" s="14"/>
      <c r="H120" s="14">
        <f t="shared" si="1"/>
        <v>1</v>
      </c>
    </row>
    <row r="121" spans="1:8" ht="81.75" customHeight="1">
      <c r="A121" s="23" t="s">
        <v>164</v>
      </c>
      <c r="B121" s="28" t="s">
        <v>1173</v>
      </c>
      <c r="C121" s="14">
        <v>10</v>
      </c>
      <c r="D121" s="43" t="s">
        <v>16</v>
      </c>
      <c r="E121" s="14">
        <v>1437.4</v>
      </c>
      <c r="F121" s="14">
        <v>14374</v>
      </c>
      <c r="G121" s="14"/>
      <c r="H121" s="14">
        <f t="shared" si="1"/>
        <v>10</v>
      </c>
    </row>
    <row r="122" spans="1:8" ht="100.5" customHeight="1">
      <c r="A122" s="23">
        <v>77.599999999999994</v>
      </c>
      <c r="B122" s="29" t="s">
        <v>93</v>
      </c>
      <c r="C122" s="14">
        <v>44</v>
      </c>
      <c r="D122" s="43" t="s">
        <v>27</v>
      </c>
      <c r="E122" s="14">
        <v>246.68</v>
      </c>
      <c r="F122" s="14">
        <v>10853.92</v>
      </c>
      <c r="G122" s="14"/>
      <c r="H122" s="14">
        <f t="shared" si="1"/>
        <v>44</v>
      </c>
    </row>
    <row r="123" spans="1:8" ht="123" customHeight="1">
      <c r="A123" s="23">
        <v>77.7</v>
      </c>
      <c r="B123" s="29" t="s">
        <v>94</v>
      </c>
      <c r="C123" s="14">
        <v>38</v>
      </c>
      <c r="D123" s="43" t="s">
        <v>27</v>
      </c>
      <c r="E123" s="14">
        <v>209.78</v>
      </c>
      <c r="F123" s="14">
        <v>7971.64</v>
      </c>
      <c r="G123" s="14"/>
      <c r="H123" s="14">
        <f t="shared" si="1"/>
        <v>38</v>
      </c>
    </row>
    <row r="124" spans="1:8" ht="51.75" customHeight="1">
      <c r="A124" s="23" t="s">
        <v>165</v>
      </c>
      <c r="B124" s="29" t="s">
        <v>95</v>
      </c>
      <c r="C124" s="14">
        <v>2</v>
      </c>
      <c r="D124" s="43" t="s">
        <v>16</v>
      </c>
      <c r="E124" s="14">
        <v>776.68</v>
      </c>
      <c r="F124" s="14">
        <v>1553.36</v>
      </c>
      <c r="G124" s="14"/>
      <c r="H124" s="14">
        <f t="shared" si="1"/>
        <v>2</v>
      </c>
    </row>
    <row r="125" spans="1:8" ht="66" customHeight="1">
      <c r="A125" s="23">
        <v>80.099999999999994</v>
      </c>
      <c r="B125" s="28" t="s">
        <v>1174</v>
      </c>
      <c r="C125" s="14">
        <v>3</v>
      </c>
      <c r="D125" s="43" t="s">
        <v>16</v>
      </c>
      <c r="E125" s="14">
        <v>1242.21</v>
      </c>
      <c r="F125" s="14">
        <v>3726.63</v>
      </c>
      <c r="G125" s="14"/>
      <c r="H125" s="14">
        <f t="shared" si="1"/>
        <v>3</v>
      </c>
    </row>
    <row r="126" spans="1:8" ht="54.75" customHeight="1">
      <c r="A126" s="23">
        <v>87.1</v>
      </c>
      <c r="B126" s="29" t="s">
        <v>96</v>
      </c>
      <c r="C126" s="14">
        <v>2</v>
      </c>
      <c r="D126" s="43" t="s">
        <v>16</v>
      </c>
      <c r="E126" s="14">
        <v>2972.1</v>
      </c>
      <c r="F126" s="14">
        <v>5944.2</v>
      </c>
      <c r="G126" s="14"/>
      <c r="H126" s="14">
        <f t="shared" si="1"/>
        <v>2</v>
      </c>
    </row>
    <row r="127" spans="1:8" ht="108" customHeight="1">
      <c r="A127" s="23" t="s">
        <v>166</v>
      </c>
      <c r="B127" s="29" t="s">
        <v>97</v>
      </c>
      <c r="C127" s="14">
        <v>2</v>
      </c>
      <c r="D127" s="43" t="s">
        <v>16</v>
      </c>
      <c r="E127" s="14">
        <v>1879</v>
      </c>
      <c r="F127" s="14">
        <v>3758</v>
      </c>
      <c r="G127" s="14"/>
      <c r="H127" s="14">
        <f t="shared" si="1"/>
        <v>2</v>
      </c>
    </row>
    <row r="128" spans="1:8" ht="91.5" customHeight="1">
      <c r="A128" s="23">
        <v>99.1</v>
      </c>
      <c r="B128" s="28" t="s">
        <v>1175</v>
      </c>
      <c r="C128" s="14">
        <v>3.7</v>
      </c>
      <c r="D128" s="43" t="s">
        <v>21</v>
      </c>
      <c r="E128" s="14">
        <v>6732.58</v>
      </c>
      <c r="F128" s="14">
        <v>24910.55</v>
      </c>
      <c r="G128" s="14"/>
      <c r="H128" s="14">
        <f t="shared" si="1"/>
        <v>3.7</v>
      </c>
    </row>
    <row r="129" spans="1:8" ht="58.5" customHeight="1">
      <c r="A129" s="23">
        <v>100</v>
      </c>
      <c r="B129" s="29" t="s">
        <v>98</v>
      </c>
      <c r="C129" s="14">
        <v>12</v>
      </c>
      <c r="D129" s="43" t="s">
        <v>16</v>
      </c>
      <c r="E129" s="14">
        <v>134</v>
      </c>
      <c r="F129" s="14">
        <v>1608</v>
      </c>
      <c r="G129" s="14"/>
      <c r="H129" s="14">
        <f t="shared" si="1"/>
        <v>12</v>
      </c>
    </row>
    <row r="130" spans="1:8" ht="61.5" customHeight="1">
      <c r="A130" s="23">
        <v>101</v>
      </c>
      <c r="B130" s="29" t="s">
        <v>99</v>
      </c>
      <c r="C130" s="14">
        <v>6</v>
      </c>
      <c r="D130" s="43" t="s">
        <v>16</v>
      </c>
      <c r="E130" s="14">
        <v>3190</v>
      </c>
      <c r="F130" s="14">
        <v>19140</v>
      </c>
      <c r="G130" s="14"/>
      <c r="H130" s="14">
        <f t="shared" si="1"/>
        <v>6</v>
      </c>
    </row>
    <row r="131" spans="1:8" ht="51.75" customHeight="1">
      <c r="A131" s="23">
        <v>102</v>
      </c>
      <c r="B131" s="29" t="s">
        <v>100</v>
      </c>
      <c r="C131" s="14">
        <v>12</v>
      </c>
      <c r="D131" s="43" t="s">
        <v>16</v>
      </c>
      <c r="E131" s="14">
        <v>666</v>
      </c>
      <c r="F131" s="14">
        <v>7992</v>
      </c>
      <c r="G131" s="14"/>
      <c r="H131" s="14">
        <f t="shared" si="1"/>
        <v>12</v>
      </c>
    </row>
    <row r="132" spans="1:8" ht="62.25" customHeight="1">
      <c r="A132" s="23">
        <v>103</v>
      </c>
      <c r="B132" s="29" t="s">
        <v>101</v>
      </c>
      <c r="C132" s="14">
        <v>6</v>
      </c>
      <c r="D132" s="43" t="s">
        <v>16</v>
      </c>
      <c r="E132" s="14">
        <v>486</v>
      </c>
      <c r="F132" s="14">
        <v>2916</v>
      </c>
      <c r="G132" s="14"/>
      <c r="H132" s="14">
        <f t="shared" si="1"/>
        <v>6</v>
      </c>
    </row>
    <row r="133" spans="1:8" ht="65.25" customHeight="1">
      <c r="A133" s="23">
        <v>104</v>
      </c>
      <c r="B133" s="29" t="s">
        <v>102</v>
      </c>
      <c r="C133" s="14">
        <v>6</v>
      </c>
      <c r="D133" s="43" t="s">
        <v>16</v>
      </c>
      <c r="E133" s="14">
        <v>170</v>
      </c>
      <c r="F133" s="14">
        <v>1020</v>
      </c>
      <c r="G133" s="14"/>
      <c r="H133" s="14">
        <f t="shared" ref="H133:H171" si="2">C133-G133</f>
        <v>6</v>
      </c>
    </row>
    <row r="134" spans="1:8" ht="57.75" customHeight="1">
      <c r="A134" s="23">
        <v>112.1</v>
      </c>
      <c r="B134" s="29" t="s">
        <v>103</v>
      </c>
      <c r="C134" s="14">
        <v>2</v>
      </c>
      <c r="D134" s="43" t="s">
        <v>16</v>
      </c>
      <c r="E134" s="14">
        <v>1977</v>
      </c>
      <c r="F134" s="14">
        <v>3954</v>
      </c>
      <c r="G134" s="14"/>
      <c r="H134" s="14">
        <f t="shared" si="2"/>
        <v>2</v>
      </c>
    </row>
    <row r="135" spans="1:8" ht="101.25" customHeight="1">
      <c r="A135" s="23">
        <v>114</v>
      </c>
      <c r="B135" s="28" t="s">
        <v>1176</v>
      </c>
      <c r="C135" s="14">
        <v>42</v>
      </c>
      <c r="D135" s="43" t="s">
        <v>27</v>
      </c>
      <c r="E135" s="14">
        <v>403.7</v>
      </c>
      <c r="F135" s="14">
        <v>16955.400000000001</v>
      </c>
      <c r="G135" s="14"/>
      <c r="H135" s="14">
        <f t="shared" si="2"/>
        <v>42</v>
      </c>
    </row>
    <row r="136" spans="1:8" ht="127.5" customHeight="1">
      <c r="A136" s="23">
        <v>115</v>
      </c>
      <c r="B136" s="28" t="s">
        <v>1177</v>
      </c>
      <c r="C136" s="14">
        <v>30</v>
      </c>
      <c r="D136" s="43" t="s">
        <v>27</v>
      </c>
      <c r="E136" s="14">
        <v>245.49</v>
      </c>
      <c r="F136" s="14">
        <v>7364.7</v>
      </c>
      <c r="G136" s="14"/>
      <c r="H136" s="14">
        <f t="shared" si="2"/>
        <v>30</v>
      </c>
    </row>
    <row r="137" spans="1:8" ht="96.75" customHeight="1">
      <c r="A137" s="23">
        <v>117</v>
      </c>
      <c r="B137" s="28" t="s">
        <v>1178</v>
      </c>
      <c r="C137" s="14">
        <v>8</v>
      </c>
      <c r="D137" s="43" t="s">
        <v>16</v>
      </c>
      <c r="E137" s="14">
        <v>75.349999999999994</v>
      </c>
      <c r="F137" s="14">
        <v>602.79999999999995</v>
      </c>
      <c r="G137" s="14"/>
      <c r="H137" s="14">
        <f t="shared" si="2"/>
        <v>8</v>
      </c>
    </row>
    <row r="138" spans="1:8" ht="132.75" customHeight="1">
      <c r="A138" s="23">
        <v>117</v>
      </c>
      <c r="B138" s="28" t="s">
        <v>1179</v>
      </c>
      <c r="C138" s="14">
        <v>8</v>
      </c>
      <c r="D138" s="43" t="s">
        <v>16</v>
      </c>
      <c r="E138" s="14">
        <v>7.7</v>
      </c>
      <c r="F138" s="14">
        <v>61.6</v>
      </c>
      <c r="G138" s="14"/>
      <c r="H138" s="14">
        <f t="shared" si="2"/>
        <v>8</v>
      </c>
    </row>
    <row r="139" spans="1:8" ht="71.25" customHeight="1">
      <c r="A139" s="23">
        <v>122</v>
      </c>
      <c r="B139" s="28" t="s">
        <v>1180</v>
      </c>
      <c r="C139" s="14">
        <v>2</v>
      </c>
      <c r="D139" s="43" t="s">
        <v>16</v>
      </c>
      <c r="E139" s="14">
        <v>694</v>
      </c>
      <c r="F139" s="14">
        <v>1388</v>
      </c>
      <c r="G139" s="14"/>
      <c r="H139" s="14">
        <f t="shared" si="2"/>
        <v>2</v>
      </c>
    </row>
    <row r="140" spans="1:8" ht="38.25" customHeight="1">
      <c r="A140" s="23"/>
      <c r="B140" s="29" t="s">
        <v>104</v>
      </c>
      <c r="C140" s="14">
        <v>2</v>
      </c>
      <c r="D140" s="43" t="s">
        <v>16</v>
      </c>
      <c r="E140" s="14">
        <v>116.3</v>
      </c>
      <c r="F140" s="14">
        <v>232.6</v>
      </c>
      <c r="G140" s="14"/>
      <c r="H140" s="14">
        <f t="shared" si="2"/>
        <v>2</v>
      </c>
    </row>
    <row r="141" spans="1:8" ht="80.25" customHeight="1">
      <c r="A141" s="23">
        <v>124</v>
      </c>
      <c r="B141" s="28" t="s">
        <v>1181</v>
      </c>
      <c r="C141" s="14">
        <v>12</v>
      </c>
      <c r="D141" s="43" t="s">
        <v>27</v>
      </c>
      <c r="E141" s="14">
        <v>930</v>
      </c>
      <c r="F141" s="14">
        <v>11160</v>
      </c>
      <c r="G141" s="14"/>
      <c r="H141" s="14">
        <f t="shared" si="2"/>
        <v>12</v>
      </c>
    </row>
    <row r="142" spans="1:8" ht="38.25" customHeight="1">
      <c r="A142" s="23"/>
      <c r="B142" s="29" t="s">
        <v>105</v>
      </c>
      <c r="C142" s="14">
        <v>4</v>
      </c>
      <c r="D142" s="43" t="s">
        <v>27</v>
      </c>
      <c r="E142" s="14">
        <v>209</v>
      </c>
      <c r="F142" s="14">
        <v>836</v>
      </c>
      <c r="G142" s="14"/>
      <c r="H142" s="14">
        <f t="shared" si="2"/>
        <v>4</v>
      </c>
    </row>
    <row r="143" spans="1:8" ht="66.75" customHeight="1">
      <c r="A143" s="23">
        <v>125</v>
      </c>
      <c r="B143" s="28" t="s">
        <v>1182</v>
      </c>
      <c r="C143" s="14">
        <v>12</v>
      </c>
      <c r="D143" s="43" t="s">
        <v>27</v>
      </c>
      <c r="E143" s="14">
        <v>193.5</v>
      </c>
      <c r="F143" s="14">
        <v>2322</v>
      </c>
      <c r="G143" s="14"/>
      <c r="H143" s="14">
        <f t="shared" si="2"/>
        <v>12</v>
      </c>
    </row>
    <row r="144" spans="1:8" ht="84" customHeight="1">
      <c r="A144" s="23">
        <v>129.1</v>
      </c>
      <c r="B144" s="28" t="s">
        <v>1183</v>
      </c>
      <c r="C144" s="14">
        <v>1</v>
      </c>
      <c r="D144" s="43" t="s">
        <v>16</v>
      </c>
      <c r="E144" s="14">
        <v>2400</v>
      </c>
      <c r="F144" s="14">
        <v>2400</v>
      </c>
      <c r="G144" s="14"/>
      <c r="H144" s="14">
        <f t="shared" si="2"/>
        <v>1</v>
      </c>
    </row>
    <row r="145" spans="1:8" ht="67.5" customHeight="1">
      <c r="A145" s="23">
        <v>130</v>
      </c>
      <c r="B145" s="28" t="s">
        <v>1184</v>
      </c>
      <c r="C145" s="14">
        <v>22</v>
      </c>
      <c r="D145" s="43" t="s">
        <v>16</v>
      </c>
      <c r="E145" s="14">
        <v>700</v>
      </c>
      <c r="F145" s="14">
        <v>15400</v>
      </c>
      <c r="G145" s="14"/>
      <c r="H145" s="14">
        <f t="shared" si="2"/>
        <v>22</v>
      </c>
    </row>
    <row r="146" spans="1:8" ht="38.25" customHeight="1">
      <c r="A146" s="23"/>
      <c r="B146" s="29" t="s">
        <v>106</v>
      </c>
      <c r="C146" s="14">
        <v>36</v>
      </c>
      <c r="D146" s="43" t="s">
        <v>16</v>
      </c>
      <c r="E146" s="14">
        <v>500</v>
      </c>
      <c r="F146" s="14">
        <v>18000</v>
      </c>
      <c r="G146" s="14"/>
      <c r="H146" s="14">
        <f t="shared" si="2"/>
        <v>36</v>
      </c>
    </row>
    <row r="147" spans="1:8" ht="38.25" customHeight="1">
      <c r="A147" s="23"/>
      <c r="B147" s="29" t="s">
        <v>107</v>
      </c>
      <c r="C147" s="14">
        <v>5</v>
      </c>
      <c r="D147" s="43" t="s">
        <v>16</v>
      </c>
      <c r="E147" s="14">
        <v>340</v>
      </c>
      <c r="F147" s="14">
        <v>1700</v>
      </c>
      <c r="G147" s="14"/>
      <c r="H147" s="14">
        <f t="shared" si="2"/>
        <v>5</v>
      </c>
    </row>
    <row r="148" spans="1:8" ht="38.25" customHeight="1">
      <c r="A148" s="23"/>
      <c r="B148" s="29" t="s">
        <v>108</v>
      </c>
      <c r="C148" s="14">
        <v>2</v>
      </c>
      <c r="D148" s="43" t="s">
        <v>16</v>
      </c>
      <c r="E148" s="14">
        <v>225</v>
      </c>
      <c r="F148" s="14">
        <v>450</v>
      </c>
      <c r="G148" s="14"/>
      <c r="H148" s="14">
        <f t="shared" si="2"/>
        <v>2</v>
      </c>
    </row>
    <row r="149" spans="1:8" ht="48.75" customHeight="1">
      <c r="A149" s="23">
        <v>131</v>
      </c>
      <c r="B149" s="29" t="s">
        <v>109</v>
      </c>
      <c r="C149" s="14">
        <v>6</v>
      </c>
      <c r="D149" s="43" t="s">
        <v>16</v>
      </c>
      <c r="E149" s="14">
        <v>475</v>
      </c>
      <c r="F149" s="14">
        <v>2850</v>
      </c>
      <c r="G149" s="14"/>
      <c r="H149" s="14">
        <f t="shared" si="2"/>
        <v>6</v>
      </c>
    </row>
    <row r="150" spans="1:8" ht="57.75" customHeight="1">
      <c r="A150" s="23">
        <v>132</v>
      </c>
      <c r="B150" s="29" t="s">
        <v>110</v>
      </c>
      <c r="C150" s="14">
        <v>80</v>
      </c>
      <c r="D150" s="43" t="s">
        <v>27</v>
      </c>
      <c r="E150" s="14">
        <v>275</v>
      </c>
      <c r="F150" s="14">
        <v>22000</v>
      </c>
      <c r="G150" s="14"/>
      <c r="H150" s="14">
        <f t="shared" si="2"/>
        <v>80</v>
      </c>
    </row>
    <row r="151" spans="1:8" ht="49.5" customHeight="1">
      <c r="A151" s="23">
        <v>132.1</v>
      </c>
      <c r="B151" s="29" t="s">
        <v>111</v>
      </c>
      <c r="C151" s="14">
        <v>96</v>
      </c>
      <c r="D151" s="43" t="s">
        <v>27</v>
      </c>
      <c r="E151" s="14">
        <v>295</v>
      </c>
      <c r="F151" s="14">
        <v>28320</v>
      </c>
      <c r="G151" s="14"/>
      <c r="H151" s="14">
        <f t="shared" si="2"/>
        <v>96</v>
      </c>
    </row>
    <row r="152" spans="1:8" ht="73.5" customHeight="1">
      <c r="A152" s="23">
        <v>133</v>
      </c>
      <c r="B152" s="28" t="s">
        <v>1185</v>
      </c>
      <c r="C152" s="14">
        <v>12</v>
      </c>
      <c r="D152" s="43" t="s">
        <v>27</v>
      </c>
      <c r="E152" s="14">
        <v>618</v>
      </c>
      <c r="F152" s="14">
        <v>7416</v>
      </c>
      <c r="G152" s="14"/>
      <c r="H152" s="14">
        <f t="shared" si="2"/>
        <v>12</v>
      </c>
    </row>
    <row r="153" spans="1:8" ht="62.25" customHeight="1">
      <c r="A153" s="23">
        <v>134</v>
      </c>
      <c r="B153" s="29" t="s">
        <v>112</v>
      </c>
      <c r="C153" s="14">
        <v>1</v>
      </c>
      <c r="D153" s="43" t="s">
        <v>16</v>
      </c>
      <c r="E153" s="14">
        <v>105</v>
      </c>
      <c r="F153" s="14">
        <v>105</v>
      </c>
      <c r="G153" s="14"/>
      <c r="H153" s="14">
        <f t="shared" si="2"/>
        <v>1</v>
      </c>
    </row>
    <row r="154" spans="1:8" ht="52.5" customHeight="1">
      <c r="A154" s="23">
        <v>140</v>
      </c>
      <c r="B154" s="29" t="s">
        <v>113</v>
      </c>
      <c r="C154" s="14">
        <v>13.5</v>
      </c>
      <c r="D154" s="43" t="s">
        <v>10</v>
      </c>
      <c r="E154" s="14">
        <v>855.63</v>
      </c>
      <c r="F154" s="14">
        <v>11551.01</v>
      </c>
      <c r="G154" s="14"/>
      <c r="H154" s="14">
        <f t="shared" si="2"/>
        <v>13.5</v>
      </c>
    </row>
    <row r="155" spans="1:8" ht="57" customHeight="1">
      <c r="A155" s="23">
        <v>141</v>
      </c>
      <c r="B155" s="29" t="s">
        <v>114</v>
      </c>
      <c r="C155" s="14">
        <v>180</v>
      </c>
      <c r="D155" s="43" t="s">
        <v>21</v>
      </c>
      <c r="E155" s="14">
        <v>132</v>
      </c>
      <c r="F155" s="14">
        <v>23760</v>
      </c>
      <c r="G155" s="14"/>
      <c r="H155" s="14">
        <f t="shared" si="2"/>
        <v>180</v>
      </c>
    </row>
    <row r="156" spans="1:8" ht="62.25" customHeight="1">
      <c r="A156" s="23">
        <v>142</v>
      </c>
      <c r="B156" s="29" t="s">
        <v>115</v>
      </c>
      <c r="C156" s="14">
        <v>180</v>
      </c>
      <c r="D156" s="43" t="s">
        <v>21</v>
      </c>
      <c r="E156" s="14">
        <v>455</v>
      </c>
      <c r="F156" s="14">
        <v>81900</v>
      </c>
      <c r="G156" s="14"/>
      <c r="H156" s="14">
        <f t="shared" si="2"/>
        <v>180</v>
      </c>
    </row>
    <row r="157" spans="1:8" ht="121.5" customHeight="1">
      <c r="A157" s="23">
        <v>143</v>
      </c>
      <c r="B157" s="29" t="s">
        <v>116</v>
      </c>
      <c r="C157" s="14">
        <v>180</v>
      </c>
      <c r="D157" s="43" t="s">
        <v>21</v>
      </c>
      <c r="E157" s="14">
        <v>160</v>
      </c>
      <c r="F157" s="14">
        <v>28800</v>
      </c>
      <c r="G157" s="14"/>
      <c r="H157" s="14">
        <f t="shared" si="2"/>
        <v>180</v>
      </c>
    </row>
    <row r="158" spans="1:8" ht="69" customHeight="1">
      <c r="A158" s="23">
        <v>144</v>
      </c>
      <c r="B158" s="29" t="s">
        <v>117</v>
      </c>
      <c r="C158" s="14">
        <v>2</v>
      </c>
      <c r="D158" s="43" t="s">
        <v>16</v>
      </c>
      <c r="E158" s="14">
        <v>1231</v>
      </c>
      <c r="F158" s="14">
        <v>2462</v>
      </c>
      <c r="G158" s="14"/>
      <c r="H158" s="14">
        <f t="shared" si="2"/>
        <v>2</v>
      </c>
    </row>
    <row r="159" spans="1:8" ht="63" customHeight="1">
      <c r="A159" s="23">
        <v>145</v>
      </c>
      <c r="B159" s="29" t="s">
        <v>118</v>
      </c>
      <c r="C159" s="14">
        <v>2</v>
      </c>
      <c r="D159" s="43" t="s">
        <v>16</v>
      </c>
      <c r="E159" s="14">
        <v>2040</v>
      </c>
      <c r="F159" s="14">
        <v>4080</v>
      </c>
      <c r="G159" s="14"/>
      <c r="H159" s="14">
        <f t="shared" si="2"/>
        <v>2</v>
      </c>
    </row>
    <row r="160" spans="1:8" ht="53.25" customHeight="1">
      <c r="A160" s="23">
        <v>146</v>
      </c>
      <c r="B160" s="29" t="s">
        <v>119</v>
      </c>
      <c r="C160" s="14">
        <v>2</v>
      </c>
      <c r="D160" s="43" t="s">
        <v>16</v>
      </c>
      <c r="E160" s="14">
        <v>833</v>
      </c>
      <c r="F160" s="14">
        <v>1666</v>
      </c>
      <c r="G160" s="14"/>
      <c r="H160" s="14">
        <f t="shared" si="2"/>
        <v>2</v>
      </c>
    </row>
    <row r="161" spans="1:8" ht="97.5" customHeight="1">
      <c r="A161" s="23">
        <v>153</v>
      </c>
      <c r="B161" s="29" t="s">
        <v>120</v>
      </c>
      <c r="C161" s="14">
        <v>16</v>
      </c>
      <c r="D161" s="43" t="s">
        <v>18</v>
      </c>
      <c r="E161" s="14">
        <v>44.7</v>
      </c>
      <c r="F161" s="14">
        <v>715.2</v>
      </c>
      <c r="G161" s="14"/>
      <c r="H161" s="14">
        <f t="shared" si="2"/>
        <v>16</v>
      </c>
    </row>
    <row r="162" spans="1:8" ht="63" customHeight="1">
      <c r="A162" s="23">
        <v>154</v>
      </c>
      <c r="B162" s="29" t="s">
        <v>121</v>
      </c>
      <c r="C162" s="14">
        <v>2</v>
      </c>
      <c r="D162" s="43" t="s">
        <v>16</v>
      </c>
      <c r="E162" s="14">
        <v>4312</v>
      </c>
      <c r="F162" s="14">
        <v>8624</v>
      </c>
      <c r="G162" s="14"/>
      <c r="H162" s="14">
        <f t="shared" si="2"/>
        <v>2</v>
      </c>
    </row>
    <row r="163" spans="1:8" ht="78.75" customHeight="1">
      <c r="A163" s="23">
        <v>155</v>
      </c>
      <c r="B163" s="28" t="s">
        <v>1186</v>
      </c>
      <c r="C163" s="14">
        <v>2</v>
      </c>
      <c r="D163" s="43" t="s">
        <v>16</v>
      </c>
      <c r="E163" s="14">
        <v>6588</v>
      </c>
      <c r="F163" s="14">
        <v>13176</v>
      </c>
      <c r="G163" s="14"/>
      <c r="H163" s="14">
        <f t="shared" si="2"/>
        <v>2</v>
      </c>
    </row>
    <row r="164" spans="1:8" ht="93" customHeight="1">
      <c r="A164" s="23">
        <v>361.1</v>
      </c>
      <c r="B164" s="29" t="s">
        <v>122</v>
      </c>
      <c r="C164" s="14">
        <v>12.5</v>
      </c>
      <c r="D164" s="43" t="s">
        <v>21</v>
      </c>
      <c r="E164" s="14">
        <v>1387.67</v>
      </c>
      <c r="F164" s="14">
        <v>17345.88</v>
      </c>
      <c r="G164" s="14"/>
      <c r="H164" s="14">
        <f t="shared" si="2"/>
        <v>12.5</v>
      </c>
    </row>
    <row r="165" spans="1:8" ht="59.25" customHeight="1">
      <c r="A165" s="23">
        <v>367</v>
      </c>
      <c r="B165" s="29" t="s">
        <v>123</v>
      </c>
      <c r="C165" s="14">
        <v>9.5</v>
      </c>
      <c r="D165" s="43" t="s">
        <v>21</v>
      </c>
      <c r="E165" s="14">
        <v>1342.65</v>
      </c>
      <c r="F165" s="14">
        <v>12755.18</v>
      </c>
      <c r="G165" s="14"/>
      <c r="H165" s="14">
        <f t="shared" si="2"/>
        <v>9.5</v>
      </c>
    </row>
    <row r="166" spans="1:8" ht="71.25" customHeight="1">
      <c r="A166" s="23">
        <v>378.2</v>
      </c>
      <c r="B166" s="29" t="s">
        <v>124</v>
      </c>
      <c r="C166" s="14">
        <v>116.4</v>
      </c>
      <c r="D166" s="43" t="s">
        <v>21</v>
      </c>
      <c r="E166" s="14">
        <v>1182.79</v>
      </c>
      <c r="F166" s="14">
        <v>137676.76</v>
      </c>
      <c r="G166" s="14"/>
      <c r="H166" s="14">
        <f t="shared" si="2"/>
        <v>116.4</v>
      </c>
    </row>
    <row r="167" spans="1:8" ht="122.25" customHeight="1">
      <c r="A167" s="23" t="s">
        <v>167</v>
      </c>
      <c r="B167" s="29" t="s">
        <v>1209</v>
      </c>
      <c r="C167" s="14">
        <v>5</v>
      </c>
      <c r="D167" s="43" t="s">
        <v>21</v>
      </c>
      <c r="E167" s="14">
        <v>1057.33</v>
      </c>
      <c r="F167" s="14">
        <v>5286.65</v>
      </c>
      <c r="G167" s="14"/>
      <c r="H167" s="14">
        <f t="shared" si="2"/>
        <v>5</v>
      </c>
    </row>
    <row r="168" spans="1:8" ht="47.25" customHeight="1">
      <c r="A168" s="23">
        <v>383</v>
      </c>
      <c r="B168" s="29" t="s">
        <v>125</v>
      </c>
      <c r="C168" s="14">
        <v>2</v>
      </c>
      <c r="D168" s="43" t="s">
        <v>16</v>
      </c>
      <c r="E168" s="14">
        <v>1010</v>
      </c>
      <c r="F168" s="14">
        <v>2020</v>
      </c>
      <c r="G168" s="14"/>
      <c r="H168" s="14">
        <f t="shared" si="2"/>
        <v>2</v>
      </c>
    </row>
    <row r="169" spans="1:8" ht="70.5" customHeight="1">
      <c r="A169" s="23">
        <v>384</v>
      </c>
      <c r="B169" s="29" t="s">
        <v>126</v>
      </c>
      <c r="C169" s="14">
        <v>2</v>
      </c>
      <c r="D169" s="43" t="s">
        <v>16</v>
      </c>
      <c r="E169" s="14">
        <v>1635.23</v>
      </c>
      <c r="F169" s="14">
        <v>3270.46</v>
      </c>
      <c r="G169" s="14"/>
      <c r="H169" s="14">
        <f t="shared" si="2"/>
        <v>2</v>
      </c>
    </row>
    <row r="170" spans="1:8" ht="54.75" customHeight="1">
      <c r="A170" s="23">
        <v>448.2</v>
      </c>
      <c r="B170" s="29" t="s">
        <v>127</v>
      </c>
      <c r="C170" s="14">
        <v>6</v>
      </c>
      <c r="D170" s="43" t="s">
        <v>16</v>
      </c>
      <c r="E170" s="14">
        <v>126.91</v>
      </c>
      <c r="F170" s="14">
        <v>761.46</v>
      </c>
      <c r="G170" s="14"/>
      <c r="H170" s="14">
        <f t="shared" si="2"/>
        <v>6</v>
      </c>
    </row>
    <row r="171" spans="1:8" ht="65.25" customHeight="1">
      <c r="A171" s="23">
        <v>796</v>
      </c>
      <c r="B171" s="29" t="s">
        <v>128</v>
      </c>
      <c r="C171" s="14">
        <v>355</v>
      </c>
      <c r="D171" s="43" t="s">
        <v>21</v>
      </c>
      <c r="E171" s="14">
        <v>214.48</v>
      </c>
      <c r="F171" s="14">
        <v>76140.399999999994</v>
      </c>
      <c r="G171" s="14"/>
      <c r="H171" s="14">
        <f t="shared" si="2"/>
        <v>355</v>
      </c>
    </row>
  </sheetData>
  <mergeCells count="4">
    <mergeCell ref="A1:H1"/>
    <mergeCell ref="A2:A3"/>
    <mergeCell ref="B2:B3"/>
    <mergeCell ref="C2:F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tabColor rgb="FFFF0000"/>
  </sheetPr>
  <dimension ref="A1:K172"/>
  <sheetViews>
    <sheetView workbookViewId="0">
      <selection activeCell="H4" sqref="H4"/>
    </sheetView>
  </sheetViews>
  <sheetFormatPr defaultRowHeight="12.75"/>
  <cols>
    <col min="1" max="1" width="10.83203125" customWidth="1"/>
    <col min="2" max="2" width="46.5" customWidth="1"/>
    <col min="3" max="3" width="11.5" hidden="1" customWidth="1"/>
    <col min="4" max="4" width="9.6640625" hidden="1" customWidth="1"/>
    <col min="5" max="5" width="14.5" hidden="1" customWidth="1"/>
    <col min="6" max="6" width="14.6640625" hidden="1" customWidth="1"/>
    <col min="7" max="7" width="13" hidden="1" customWidth="1"/>
    <col min="8" max="8" width="13.1640625" customWidth="1"/>
    <col min="9" max="9" width="12.6640625" customWidth="1"/>
    <col min="10" max="10" width="15.5" customWidth="1"/>
    <col min="11" max="11" width="18.5" customWidth="1"/>
  </cols>
  <sheetData>
    <row r="1" spans="1:11" ht="60.75" customHeight="1">
      <c r="A1" s="111" t="s">
        <v>3</v>
      </c>
      <c r="B1" s="111"/>
      <c r="C1" s="111"/>
      <c r="D1" s="111"/>
      <c r="E1" s="111"/>
      <c r="F1" s="111"/>
      <c r="G1" s="111"/>
      <c r="H1" s="111"/>
      <c r="I1" s="111"/>
      <c r="J1" s="111"/>
      <c r="K1" s="111"/>
    </row>
    <row r="2" spans="1:11" ht="51.75" customHeight="1">
      <c r="A2" s="118" t="s">
        <v>1188</v>
      </c>
      <c r="B2" s="119" t="s">
        <v>1189</v>
      </c>
      <c r="C2" s="120" t="s">
        <v>2</v>
      </c>
      <c r="D2" s="121"/>
      <c r="E2" s="121"/>
      <c r="F2" s="122"/>
      <c r="G2" s="24" t="s">
        <v>0</v>
      </c>
      <c r="H2" s="120" t="s">
        <v>1413</v>
      </c>
      <c r="I2" s="121"/>
      <c r="J2" s="121"/>
      <c r="K2" s="122"/>
    </row>
    <row r="3" spans="1:11" ht="20.25" customHeight="1">
      <c r="A3" s="118"/>
      <c r="B3" s="119"/>
      <c r="C3" s="25" t="s">
        <v>1190</v>
      </c>
      <c r="D3" s="26" t="s">
        <v>1191</v>
      </c>
      <c r="E3" s="25" t="s">
        <v>1192</v>
      </c>
      <c r="F3" s="25" t="s">
        <v>1193</v>
      </c>
      <c r="G3" s="25" t="s">
        <v>1190</v>
      </c>
      <c r="H3" s="25" t="s">
        <v>1190</v>
      </c>
      <c r="I3" s="27" t="s">
        <v>169</v>
      </c>
      <c r="J3" s="27" t="s">
        <v>171</v>
      </c>
      <c r="K3" s="27" t="s">
        <v>170</v>
      </c>
    </row>
    <row r="4" spans="1:11" ht="77.25" customHeight="1">
      <c r="A4" s="23">
        <v>1.1000000000000001</v>
      </c>
      <c r="B4" s="28" t="s">
        <v>1139</v>
      </c>
      <c r="C4" s="14">
        <v>74.8</v>
      </c>
      <c r="D4" s="15" t="s">
        <v>10</v>
      </c>
      <c r="E4" s="14">
        <v>214.62</v>
      </c>
      <c r="F4" s="14">
        <v>16053.58</v>
      </c>
      <c r="G4" s="14">
        <v>47.71</v>
      </c>
      <c r="H4" s="30">
        <f>'A3'!X5</f>
        <v>27.089999999999996</v>
      </c>
      <c r="I4" s="31" t="s">
        <v>10</v>
      </c>
      <c r="J4" s="66">
        <v>186.66</v>
      </c>
      <c r="K4" s="33">
        <f>H4*J4</f>
        <v>5056.6193999999996</v>
      </c>
    </row>
    <row r="5" spans="1:11" ht="62.25" customHeight="1">
      <c r="A5" s="23">
        <v>1.3</v>
      </c>
      <c r="B5" s="28" t="s">
        <v>1140</v>
      </c>
      <c r="C5" s="14">
        <v>31.1</v>
      </c>
      <c r="D5" s="15" t="s">
        <v>10</v>
      </c>
      <c r="E5" s="14">
        <v>313.95999999999998</v>
      </c>
      <c r="F5" s="14">
        <v>9764.16</v>
      </c>
      <c r="G5" s="14">
        <v>24.55</v>
      </c>
      <c r="H5" s="30">
        <f>'A3'!X6</f>
        <v>6.5500000000000007</v>
      </c>
      <c r="I5" s="31" t="s">
        <v>10</v>
      </c>
      <c r="J5" s="66">
        <v>273.18</v>
      </c>
      <c r="K5" s="33">
        <f t="shared" ref="K5:K68" si="0">H5*J5</f>
        <v>1789.3290000000002</v>
      </c>
    </row>
    <row r="6" spans="1:11" ht="57" customHeight="1">
      <c r="A6" s="23">
        <v>1.5</v>
      </c>
      <c r="B6" s="28" t="s">
        <v>1141</v>
      </c>
      <c r="C6" s="14">
        <v>38</v>
      </c>
      <c r="D6" s="15" t="s">
        <v>10</v>
      </c>
      <c r="E6" s="14">
        <v>101.43</v>
      </c>
      <c r="F6" s="14">
        <v>3854.34</v>
      </c>
      <c r="G6" s="14">
        <v>13.61</v>
      </c>
      <c r="H6" s="30">
        <f>'A3'!X7</f>
        <v>24.39</v>
      </c>
      <c r="I6" s="31" t="s">
        <v>10</v>
      </c>
      <c r="J6" s="66">
        <v>88.2</v>
      </c>
      <c r="K6" s="33">
        <f t="shared" si="0"/>
        <v>2151.1980000000003</v>
      </c>
    </row>
    <row r="7" spans="1:11" ht="39" customHeight="1">
      <c r="A7" s="23">
        <v>2.6</v>
      </c>
      <c r="B7" s="29" t="s">
        <v>11</v>
      </c>
      <c r="C7" s="14">
        <v>3.6</v>
      </c>
      <c r="D7" s="15" t="s">
        <v>10</v>
      </c>
      <c r="E7" s="14">
        <v>1175.58</v>
      </c>
      <c r="F7" s="14">
        <v>4232.09</v>
      </c>
      <c r="G7" s="14"/>
      <c r="H7" s="30">
        <f>'A3'!X8</f>
        <v>3.6</v>
      </c>
      <c r="I7" s="31" t="s">
        <v>10</v>
      </c>
      <c r="J7" s="66">
        <v>1138.77</v>
      </c>
      <c r="K7" s="33">
        <f t="shared" si="0"/>
        <v>4099.5720000000001</v>
      </c>
    </row>
    <row r="8" spans="1:11" ht="36" customHeight="1">
      <c r="A8" s="23">
        <v>2.7</v>
      </c>
      <c r="B8" s="29" t="s">
        <v>12</v>
      </c>
      <c r="C8" s="14">
        <v>1.8</v>
      </c>
      <c r="D8" s="15" t="s">
        <v>10</v>
      </c>
      <c r="E8" s="14">
        <v>1578.58</v>
      </c>
      <c r="F8" s="14">
        <v>2841.44</v>
      </c>
      <c r="G8" s="14"/>
      <c r="H8" s="30">
        <f>'A3'!X9</f>
        <v>1.8</v>
      </c>
      <c r="I8" s="31" t="s">
        <v>10</v>
      </c>
      <c r="J8" s="66">
        <v>1532.77</v>
      </c>
      <c r="K8" s="33">
        <f t="shared" si="0"/>
        <v>2758.9859999999999</v>
      </c>
    </row>
    <row r="9" spans="1:11" ht="32.25" customHeight="1">
      <c r="A9" s="23">
        <v>13.1</v>
      </c>
      <c r="B9" s="29" t="s">
        <v>13</v>
      </c>
      <c r="C9" s="14">
        <v>47.2</v>
      </c>
      <c r="D9" s="15" t="s">
        <v>10</v>
      </c>
      <c r="E9" s="14">
        <v>35.28</v>
      </c>
      <c r="F9" s="14">
        <v>1665.22</v>
      </c>
      <c r="G9" s="14">
        <v>15.04</v>
      </c>
      <c r="H9" s="30">
        <f>'A3'!X10</f>
        <v>32.160000000000004</v>
      </c>
      <c r="I9" s="31" t="s">
        <v>10</v>
      </c>
      <c r="J9" s="66">
        <v>30.77</v>
      </c>
      <c r="K9" s="33">
        <f t="shared" si="0"/>
        <v>989.56320000000005</v>
      </c>
    </row>
    <row r="10" spans="1:11" ht="42" customHeight="1">
      <c r="A10" s="23">
        <v>21.2</v>
      </c>
      <c r="B10" s="28" t="s">
        <v>1142</v>
      </c>
      <c r="C10" s="17">
        <v>6.3E-2</v>
      </c>
      <c r="D10" s="18" t="s">
        <v>10</v>
      </c>
      <c r="E10" s="19">
        <v>123990</v>
      </c>
      <c r="F10" s="19">
        <v>7811.37</v>
      </c>
      <c r="G10" s="19"/>
      <c r="H10" s="30">
        <f>'A3'!X11</f>
        <v>6.3E-2</v>
      </c>
      <c r="I10" s="31" t="s">
        <v>10</v>
      </c>
      <c r="J10" s="66">
        <v>122388.75</v>
      </c>
      <c r="K10" s="33">
        <f t="shared" si="0"/>
        <v>7710.49125</v>
      </c>
    </row>
    <row r="11" spans="1:11" ht="36.6" customHeight="1">
      <c r="A11" s="23"/>
      <c r="B11" s="29" t="s">
        <v>14</v>
      </c>
      <c r="C11" s="20">
        <v>0.03</v>
      </c>
      <c r="D11" s="15" t="s">
        <v>10</v>
      </c>
      <c r="E11" s="14">
        <v>111790</v>
      </c>
      <c r="F11" s="14">
        <v>3353.7</v>
      </c>
      <c r="G11" s="14"/>
      <c r="H11" s="30">
        <f>'A3'!X12</f>
        <v>0.03</v>
      </c>
      <c r="I11" s="31" t="s">
        <v>10</v>
      </c>
      <c r="J11" s="66">
        <v>110188.75</v>
      </c>
      <c r="K11" s="33">
        <f t="shared" si="0"/>
        <v>3305.6624999999999</v>
      </c>
    </row>
    <row r="12" spans="1:11" ht="41.45" customHeight="1">
      <c r="A12" s="23">
        <v>23.3</v>
      </c>
      <c r="B12" s="29" t="s">
        <v>15</v>
      </c>
      <c r="C12" s="19">
        <v>6</v>
      </c>
      <c r="D12" s="18" t="s">
        <v>16</v>
      </c>
      <c r="E12" s="19">
        <v>52</v>
      </c>
      <c r="F12" s="19">
        <v>312</v>
      </c>
      <c r="G12" s="19"/>
      <c r="H12" s="30">
        <f>'A3'!X13</f>
        <v>6</v>
      </c>
      <c r="I12" s="31" t="s">
        <v>16</v>
      </c>
      <c r="J12" s="66">
        <v>52</v>
      </c>
      <c r="K12" s="33">
        <f t="shared" si="0"/>
        <v>312</v>
      </c>
    </row>
    <row r="13" spans="1:11" ht="42.95" customHeight="1">
      <c r="A13" s="23">
        <v>24</v>
      </c>
      <c r="B13" s="29" t="s">
        <v>17</v>
      </c>
      <c r="C13" s="19">
        <v>733</v>
      </c>
      <c r="D13" s="18" t="s">
        <v>18</v>
      </c>
      <c r="E13" s="19">
        <v>62.1</v>
      </c>
      <c r="F13" s="19">
        <v>45519.3</v>
      </c>
      <c r="G13" s="19"/>
      <c r="H13" s="30">
        <f>'A3'!X14</f>
        <v>733</v>
      </c>
      <c r="I13" s="31" t="s">
        <v>18</v>
      </c>
      <c r="J13" s="66">
        <v>61.5</v>
      </c>
      <c r="K13" s="33">
        <f t="shared" si="0"/>
        <v>45079.5</v>
      </c>
    </row>
    <row r="14" spans="1:11" ht="39" customHeight="1">
      <c r="A14" s="23">
        <v>25</v>
      </c>
      <c r="B14" s="29" t="s">
        <v>19</v>
      </c>
      <c r="C14" s="14">
        <v>36</v>
      </c>
      <c r="D14" s="15" t="s">
        <v>16</v>
      </c>
      <c r="E14" s="14">
        <v>9.6</v>
      </c>
      <c r="F14" s="14">
        <v>345.6</v>
      </c>
      <c r="G14" s="14"/>
      <c r="H14" s="30">
        <f>'A3'!X15</f>
        <v>36</v>
      </c>
      <c r="I14" s="31" t="s">
        <v>16</v>
      </c>
      <c r="J14" s="66">
        <v>9.6</v>
      </c>
      <c r="K14" s="33">
        <f t="shared" si="0"/>
        <v>345.59999999999997</v>
      </c>
    </row>
    <row r="15" spans="1:11" ht="31.7" customHeight="1">
      <c r="A15" s="23">
        <v>30</v>
      </c>
      <c r="B15" s="29" t="s">
        <v>20</v>
      </c>
      <c r="C15" s="14">
        <v>26.4</v>
      </c>
      <c r="D15" s="15" t="s">
        <v>21</v>
      </c>
      <c r="E15" s="14">
        <v>408.52</v>
      </c>
      <c r="F15" s="14">
        <v>10784.93</v>
      </c>
      <c r="G15" s="14"/>
      <c r="H15" s="30">
        <f>'A3'!X16</f>
        <v>26.400000000000002</v>
      </c>
      <c r="I15" s="31" t="s">
        <v>21</v>
      </c>
      <c r="J15" s="66">
        <v>372.17</v>
      </c>
      <c r="K15" s="33">
        <f t="shared" si="0"/>
        <v>9825.2880000000005</v>
      </c>
    </row>
    <row r="16" spans="1:11" ht="36.75" customHeight="1">
      <c r="A16" s="23">
        <v>37.1</v>
      </c>
      <c r="B16" s="29" t="s">
        <v>22</v>
      </c>
      <c r="C16" s="14">
        <v>179</v>
      </c>
      <c r="D16" s="15" t="s">
        <v>21</v>
      </c>
      <c r="E16" s="14">
        <v>41.12</v>
      </c>
      <c r="F16" s="14">
        <v>7360.48</v>
      </c>
      <c r="G16" s="14"/>
      <c r="H16" s="30">
        <f>'A3'!X17</f>
        <v>179</v>
      </c>
      <c r="I16" s="31" t="s">
        <v>21</v>
      </c>
      <c r="J16" s="66">
        <v>36.840000000000003</v>
      </c>
      <c r="K16" s="33">
        <f t="shared" si="0"/>
        <v>6594.3600000000006</v>
      </c>
    </row>
    <row r="17" spans="1:11" ht="44.25" customHeight="1">
      <c r="A17" s="23">
        <v>39</v>
      </c>
      <c r="B17" s="29" t="s">
        <v>23</v>
      </c>
      <c r="C17" s="19">
        <v>67</v>
      </c>
      <c r="D17" s="18" t="s">
        <v>18</v>
      </c>
      <c r="E17" s="19">
        <v>62.6</v>
      </c>
      <c r="F17" s="19">
        <v>4194.2</v>
      </c>
      <c r="G17" s="19"/>
      <c r="H17" s="30">
        <f>'A3'!X18</f>
        <v>67</v>
      </c>
      <c r="I17" s="31" t="s">
        <v>18</v>
      </c>
      <c r="J17" s="66">
        <v>54.5</v>
      </c>
      <c r="K17" s="33">
        <f t="shared" si="0"/>
        <v>3651.5</v>
      </c>
    </row>
    <row r="18" spans="1:11" ht="36" customHeight="1">
      <c r="A18" s="23">
        <v>40</v>
      </c>
      <c r="B18" s="29" t="s">
        <v>24</v>
      </c>
      <c r="C18" s="14">
        <v>21.3</v>
      </c>
      <c r="D18" s="15" t="s">
        <v>21</v>
      </c>
      <c r="E18" s="14">
        <v>218.78</v>
      </c>
      <c r="F18" s="14">
        <v>4660.01</v>
      </c>
      <c r="G18" s="14"/>
      <c r="H18" s="30">
        <f>'A3'!X19</f>
        <v>21.3</v>
      </c>
      <c r="I18" s="31" t="s">
        <v>21</v>
      </c>
      <c r="J18" s="66">
        <v>203.43</v>
      </c>
      <c r="K18" s="33">
        <f t="shared" si="0"/>
        <v>4333.0590000000002</v>
      </c>
    </row>
    <row r="19" spans="1:11" ht="38.85" customHeight="1">
      <c r="A19" s="23">
        <v>41</v>
      </c>
      <c r="B19" s="29" t="s">
        <v>25</v>
      </c>
      <c r="C19" s="14">
        <v>60</v>
      </c>
      <c r="D19" s="15" t="s">
        <v>21</v>
      </c>
      <c r="E19" s="14">
        <v>129.65</v>
      </c>
      <c r="F19" s="14">
        <v>7779</v>
      </c>
      <c r="G19" s="14"/>
      <c r="H19" s="30">
        <f>'A3'!X20</f>
        <v>60</v>
      </c>
      <c r="I19" s="31" t="s">
        <v>21</v>
      </c>
      <c r="J19" s="66">
        <v>120.73</v>
      </c>
      <c r="K19" s="33">
        <f t="shared" si="0"/>
        <v>7243.8</v>
      </c>
    </row>
    <row r="20" spans="1:11" ht="41.45" customHeight="1">
      <c r="A20" s="23">
        <v>46</v>
      </c>
      <c r="B20" s="29" t="s">
        <v>26</v>
      </c>
      <c r="C20" s="19">
        <v>10</v>
      </c>
      <c r="D20" s="18" t="s">
        <v>27</v>
      </c>
      <c r="E20" s="19">
        <v>58</v>
      </c>
      <c r="F20" s="19">
        <v>580</v>
      </c>
      <c r="G20" s="19"/>
      <c r="H20" s="30">
        <f>'A3'!X21</f>
        <v>10</v>
      </c>
      <c r="I20" s="31" t="s">
        <v>27</v>
      </c>
      <c r="J20" s="66">
        <v>58</v>
      </c>
      <c r="K20" s="33">
        <f t="shared" si="0"/>
        <v>580</v>
      </c>
    </row>
    <row r="21" spans="1:11" ht="38.25" customHeight="1">
      <c r="A21" s="23">
        <v>47</v>
      </c>
      <c r="B21" s="29" t="s">
        <v>28</v>
      </c>
      <c r="C21" s="19">
        <v>6</v>
      </c>
      <c r="D21" s="18" t="s">
        <v>16</v>
      </c>
      <c r="E21" s="19">
        <v>95</v>
      </c>
      <c r="F21" s="19">
        <v>570</v>
      </c>
      <c r="G21" s="19"/>
      <c r="H21" s="30">
        <f>'A3'!X22</f>
        <v>6</v>
      </c>
      <c r="I21" s="31" t="s">
        <v>16</v>
      </c>
      <c r="J21" s="66">
        <v>95</v>
      </c>
      <c r="K21" s="33">
        <f t="shared" si="0"/>
        <v>570</v>
      </c>
    </row>
    <row r="22" spans="1:11" ht="38.25" customHeight="1">
      <c r="A22" s="23">
        <v>48</v>
      </c>
      <c r="B22" s="29" t="s">
        <v>29</v>
      </c>
      <c r="C22" s="14">
        <v>4</v>
      </c>
      <c r="D22" s="15" t="s">
        <v>16</v>
      </c>
      <c r="E22" s="14">
        <v>55</v>
      </c>
      <c r="F22" s="14">
        <v>220</v>
      </c>
      <c r="G22" s="14"/>
      <c r="H22" s="30">
        <f>'A3'!X23</f>
        <v>4</v>
      </c>
      <c r="I22" s="31" t="s">
        <v>16</v>
      </c>
      <c r="J22" s="66">
        <v>55</v>
      </c>
      <c r="K22" s="33">
        <f t="shared" si="0"/>
        <v>220</v>
      </c>
    </row>
    <row r="23" spans="1:11" ht="38.25" customHeight="1">
      <c r="A23" s="23">
        <v>49</v>
      </c>
      <c r="B23" s="29" t="s">
        <v>30</v>
      </c>
      <c r="C23" s="19">
        <v>52</v>
      </c>
      <c r="D23" s="18" t="s">
        <v>16</v>
      </c>
      <c r="E23" s="19">
        <v>1.5</v>
      </c>
      <c r="F23" s="19">
        <v>78</v>
      </c>
      <c r="G23" s="19"/>
      <c r="H23" s="30">
        <f>'A3'!X24</f>
        <v>52</v>
      </c>
      <c r="I23" s="31" t="s">
        <v>16</v>
      </c>
      <c r="J23" s="66">
        <v>1.5</v>
      </c>
      <c r="K23" s="33">
        <f t="shared" si="0"/>
        <v>78</v>
      </c>
    </row>
    <row r="24" spans="1:11" ht="38.25" customHeight="1">
      <c r="A24" s="23">
        <v>50.3</v>
      </c>
      <c r="B24" s="29" t="s">
        <v>31</v>
      </c>
      <c r="C24" s="14">
        <v>2</v>
      </c>
      <c r="D24" s="15" t="s">
        <v>16</v>
      </c>
      <c r="E24" s="14">
        <v>363.84</v>
      </c>
      <c r="F24" s="14">
        <v>727.68</v>
      </c>
      <c r="G24" s="14"/>
      <c r="H24" s="30">
        <f>'A3'!X25</f>
        <v>2</v>
      </c>
      <c r="I24" s="31" t="s">
        <v>16</v>
      </c>
      <c r="J24" s="66">
        <v>354.97</v>
      </c>
      <c r="K24" s="33">
        <f t="shared" si="0"/>
        <v>709.94</v>
      </c>
    </row>
    <row r="25" spans="1:11" ht="38.25" customHeight="1">
      <c r="A25" s="23">
        <v>50.4</v>
      </c>
      <c r="B25" s="29" t="s">
        <v>32</v>
      </c>
      <c r="C25" s="14">
        <v>2</v>
      </c>
      <c r="D25" s="15" t="s">
        <v>16</v>
      </c>
      <c r="E25" s="14">
        <v>830.79</v>
      </c>
      <c r="F25" s="14">
        <v>1661.58</v>
      </c>
      <c r="G25" s="14"/>
      <c r="H25" s="30">
        <f>'A3'!X26</f>
        <v>2</v>
      </c>
      <c r="I25" s="31" t="s">
        <v>16</v>
      </c>
      <c r="J25" s="66">
        <v>774.12</v>
      </c>
      <c r="K25" s="33">
        <f t="shared" si="0"/>
        <v>1548.24</v>
      </c>
    </row>
    <row r="26" spans="1:11" ht="58.5" customHeight="1">
      <c r="A26" s="23">
        <v>52</v>
      </c>
      <c r="B26" s="28" t="s">
        <v>1143</v>
      </c>
      <c r="C26" s="14">
        <v>12</v>
      </c>
      <c r="D26" s="15" t="s">
        <v>27</v>
      </c>
      <c r="E26" s="14">
        <v>234.31</v>
      </c>
      <c r="F26" s="14">
        <v>2811.72</v>
      </c>
      <c r="G26" s="14"/>
      <c r="H26" s="30">
        <f>'A3'!X27</f>
        <v>12</v>
      </c>
      <c r="I26" s="31" t="s">
        <v>27</v>
      </c>
      <c r="J26" s="66">
        <v>215.81</v>
      </c>
      <c r="K26" s="33">
        <f t="shared" si="0"/>
        <v>2589.7200000000003</v>
      </c>
    </row>
    <row r="27" spans="1:11" ht="38.25" customHeight="1">
      <c r="A27" s="23"/>
      <c r="B27" s="29" t="s">
        <v>33</v>
      </c>
      <c r="C27" s="14">
        <v>88</v>
      </c>
      <c r="D27" s="15" t="s">
        <v>27</v>
      </c>
      <c r="E27" s="14">
        <v>217.08</v>
      </c>
      <c r="F27" s="14">
        <v>19103.04</v>
      </c>
      <c r="G27" s="14"/>
      <c r="H27" s="30">
        <f>'A3'!X28</f>
        <v>88</v>
      </c>
      <c r="I27" s="31" t="s">
        <v>27</v>
      </c>
      <c r="J27" s="66">
        <v>199.05</v>
      </c>
      <c r="K27" s="33">
        <f t="shared" si="0"/>
        <v>17516.400000000001</v>
      </c>
    </row>
    <row r="28" spans="1:11" ht="56.25" customHeight="1">
      <c r="A28" s="23">
        <v>52.1</v>
      </c>
      <c r="B28" s="28" t="s">
        <v>1144</v>
      </c>
      <c r="C28" s="14">
        <v>6</v>
      </c>
      <c r="D28" s="15" t="s">
        <v>27</v>
      </c>
      <c r="E28" s="14">
        <v>295.22000000000003</v>
      </c>
      <c r="F28" s="14">
        <v>1771.32</v>
      </c>
      <c r="G28" s="14"/>
      <c r="H28" s="30">
        <f>'A3'!X29</f>
        <v>6</v>
      </c>
      <c r="I28" s="31" t="s">
        <v>27</v>
      </c>
      <c r="J28" s="66">
        <v>276.39999999999998</v>
      </c>
      <c r="K28" s="33">
        <f t="shared" si="0"/>
        <v>1658.3999999999999</v>
      </c>
    </row>
    <row r="29" spans="1:11" ht="38.25" customHeight="1">
      <c r="A29" s="23">
        <v>53.3</v>
      </c>
      <c r="B29" s="29" t="s">
        <v>34</v>
      </c>
      <c r="C29" s="14">
        <v>3</v>
      </c>
      <c r="D29" s="15" t="s">
        <v>16</v>
      </c>
      <c r="E29" s="14">
        <v>30</v>
      </c>
      <c r="F29" s="14">
        <v>90</v>
      </c>
      <c r="G29" s="14"/>
      <c r="H29" s="30">
        <f>'A3'!X30</f>
        <v>3</v>
      </c>
      <c r="I29" s="31" t="s">
        <v>16</v>
      </c>
      <c r="J29" s="66">
        <v>30</v>
      </c>
      <c r="K29" s="33">
        <f t="shared" si="0"/>
        <v>90</v>
      </c>
    </row>
    <row r="30" spans="1:11" ht="123" customHeight="1">
      <c r="A30" s="23">
        <v>61.2</v>
      </c>
      <c r="B30" s="28" t="s">
        <v>1145</v>
      </c>
      <c r="C30" s="14">
        <v>6</v>
      </c>
      <c r="D30" s="15" t="s">
        <v>27</v>
      </c>
      <c r="E30" s="14">
        <v>526.72</v>
      </c>
      <c r="F30" s="14">
        <v>3160.32</v>
      </c>
      <c r="G30" s="14"/>
      <c r="H30" s="30">
        <f>'A3'!X31</f>
        <v>6</v>
      </c>
      <c r="I30" s="31" t="s">
        <v>27</v>
      </c>
      <c r="J30" s="66">
        <v>214.22</v>
      </c>
      <c r="K30" s="33">
        <f t="shared" si="0"/>
        <v>1285.32</v>
      </c>
    </row>
    <row r="31" spans="1:11" ht="57" customHeight="1">
      <c r="A31" s="23">
        <v>62.2</v>
      </c>
      <c r="B31" s="28" t="s">
        <v>1146</v>
      </c>
      <c r="C31" s="14">
        <v>2</v>
      </c>
      <c r="D31" s="15" t="s">
        <v>16</v>
      </c>
      <c r="E31" s="14">
        <v>129.80000000000001</v>
      </c>
      <c r="F31" s="14">
        <v>259.60000000000002</v>
      </c>
      <c r="G31" s="14"/>
      <c r="H31" s="30">
        <f>'A3'!X32</f>
        <v>2</v>
      </c>
      <c r="I31" s="31" t="s">
        <v>16</v>
      </c>
      <c r="J31" s="66">
        <v>128.6</v>
      </c>
      <c r="K31" s="33">
        <f t="shared" si="0"/>
        <v>257.2</v>
      </c>
    </row>
    <row r="32" spans="1:11" ht="61.5" customHeight="1">
      <c r="A32" s="23">
        <v>69</v>
      </c>
      <c r="B32" s="29" t="s">
        <v>1194</v>
      </c>
      <c r="C32" s="14">
        <v>6</v>
      </c>
      <c r="D32" s="15" t="s">
        <v>16</v>
      </c>
      <c r="E32" s="14">
        <v>138.69999999999999</v>
      </c>
      <c r="F32" s="14">
        <v>832.2</v>
      </c>
      <c r="G32" s="14"/>
      <c r="H32" s="30">
        <f>'A3'!X33</f>
        <v>6</v>
      </c>
      <c r="I32" s="31" t="s">
        <v>16</v>
      </c>
      <c r="J32" s="66">
        <v>129</v>
      </c>
      <c r="K32" s="33">
        <f t="shared" si="0"/>
        <v>774</v>
      </c>
    </row>
    <row r="33" spans="1:11" ht="52.5" customHeight="1">
      <c r="A33" s="23">
        <v>71</v>
      </c>
      <c r="B33" s="29" t="s">
        <v>35</v>
      </c>
      <c r="C33" s="19">
        <v>3</v>
      </c>
      <c r="D33" s="18" t="s">
        <v>16</v>
      </c>
      <c r="E33" s="19">
        <v>562</v>
      </c>
      <c r="F33" s="19">
        <v>1686</v>
      </c>
      <c r="G33" s="19"/>
      <c r="H33" s="30">
        <f>'A3'!X34</f>
        <v>3</v>
      </c>
      <c r="I33" s="31" t="s">
        <v>16</v>
      </c>
      <c r="J33" s="66">
        <v>562</v>
      </c>
      <c r="K33" s="33">
        <f t="shared" si="0"/>
        <v>1686</v>
      </c>
    </row>
    <row r="34" spans="1:11" ht="38.25" customHeight="1">
      <c r="A34" s="23">
        <v>72</v>
      </c>
      <c r="B34" s="29" t="s">
        <v>36</v>
      </c>
      <c r="C34" s="19">
        <v>16</v>
      </c>
      <c r="D34" s="18" t="s">
        <v>16</v>
      </c>
      <c r="E34" s="19">
        <v>33.9</v>
      </c>
      <c r="F34" s="19">
        <v>542.4</v>
      </c>
      <c r="G34" s="19"/>
      <c r="H34" s="30">
        <f>'A3'!X35</f>
        <v>16</v>
      </c>
      <c r="I34" s="31" t="s">
        <v>16</v>
      </c>
      <c r="J34" s="66">
        <v>33.9</v>
      </c>
      <c r="K34" s="33">
        <f t="shared" si="0"/>
        <v>542.4</v>
      </c>
    </row>
    <row r="35" spans="1:11" ht="81" customHeight="1">
      <c r="A35" s="23">
        <v>73.099999999999994</v>
      </c>
      <c r="B35" s="29" t="s">
        <v>37</v>
      </c>
      <c r="C35" s="14">
        <v>2</v>
      </c>
      <c r="D35" s="15" t="s">
        <v>16</v>
      </c>
      <c r="E35" s="14">
        <v>4116.8500000000004</v>
      </c>
      <c r="F35" s="14">
        <v>8233.7000000000007</v>
      </c>
      <c r="G35" s="14"/>
      <c r="H35" s="30">
        <f>'A3'!X36</f>
        <v>2</v>
      </c>
      <c r="I35" s="31" t="s">
        <v>16</v>
      </c>
      <c r="J35" s="66">
        <v>4016</v>
      </c>
      <c r="K35" s="33">
        <f t="shared" si="0"/>
        <v>8032</v>
      </c>
    </row>
    <row r="36" spans="1:11" ht="38.25" customHeight="1">
      <c r="A36" s="23">
        <v>74</v>
      </c>
      <c r="B36" s="29" t="s">
        <v>38</v>
      </c>
      <c r="C36" s="19">
        <v>10</v>
      </c>
      <c r="D36" s="18" t="s">
        <v>16</v>
      </c>
      <c r="E36" s="19">
        <v>520.79999999999995</v>
      </c>
      <c r="F36" s="19">
        <v>5208</v>
      </c>
      <c r="G36" s="19"/>
      <c r="H36" s="30">
        <f>'A3'!X37</f>
        <v>10</v>
      </c>
      <c r="I36" s="31" t="s">
        <v>16</v>
      </c>
      <c r="J36" s="66">
        <v>467</v>
      </c>
      <c r="K36" s="33">
        <f t="shared" si="0"/>
        <v>4670</v>
      </c>
    </row>
    <row r="37" spans="1:11" ht="38.25" customHeight="1">
      <c r="A37" s="23">
        <v>76</v>
      </c>
      <c r="B37" s="29" t="s">
        <v>39</v>
      </c>
      <c r="C37" s="14">
        <v>10</v>
      </c>
      <c r="D37" s="15" t="s">
        <v>27</v>
      </c>
      <c r="E37" s="14">
        <v>23.79</v>
      </c>
      <c r="F37" s="14">
        <v>237.9</v>
      </c>
      <c r="G37" s="14"/>
      <c r="H37" s="30">
        <f>'A3'!X38</f>
        <v>10</v>
      </c>
      <c r="I37" s="31" t="s">
        <v>27</v>
      </c>
      <c r="J37" s="66">
        <v>21</v>
      </c>
      <c r="K37" s="33">
        <f t="shared" si="0"/>
        <v>210</v>
      </c>
    </row>
    <row r="38" spans="1:11" ht="52.5" customHeight="1">
      <c r="A38" s="23">
        <v>77.3</v>
      </c>
      <c r="B38" s="29" t="s">
        <v>40</v>
      </c>
      <c r="C38" s="14">
        <v>8</v>
      </c>
      <c r="D38" s="15" t="s">
        <v>16</v>
      </c>
      <c r="E38" s="14">
        <v>76.67</v>
      </c>
      <c r="F38" s="14">
        <v>613.36</v>
      </c>
      <c r="G38" s="14"/>
      <c r="H38" s="30">
        <f>'A3'!X39</f>
        <v>8</v>
      </c>
      <c r="I38" s="31" t="s">
        <v>16</v>
      </c>
      <c r="J38" s="66">
        <v>76</v>
      </c>
      <c r="K38" s="33">
        <f t="shared" si="0"/>
        <v>608</v>
      </c>
    </row>
    <row r="39" spans="1:11" ht="61.5" customHeight="1">
      <c r="A39" s="23">
        <v>77.400000000000006</v>
      </c>
      <c r="B39" s="29" t="s">
        <v>41</v>
      </c>
      <c r="C39" s="14">
        <v>40</v>
      </c>
      <c r="D39" s="15" t="s">
        <v>27</v>
      </c>
      <c r="E39" s="14">
        <v>80.540000000000006</v>
      </c>
      <c r="F39" s="14">
        <v>3221.6</v>
      </c>
      <c r="G39" s="14"/>
      <c r="H39" s="30">
        <f>'A3'!X40</f>
        <v>40</v>
      </c>
      <c r="I39" s="31" t="s">
        <v>27</v>
      </c>
      <c r="J39" s="66">
        <v>72.8</v>
      </c>
      <c r="K39" s="33">
        <f t="shared" si="0"/>
        <v>2912</v>
      </c>
    </row>
    <row r="40" spans="1:11" ht="59.25" customHeight="1">
      <c r="A40" s="23">
        <v>78</v>
      </c>
      <c r="B40" s="29" t="s">
        <v>42</v>
      </c>
      <c r="C40" s="14">
        <v>1</v>
      </c>
      <c r="D40" s="15" t="s">
        <v>16</v>
      </c>
      <c r="E40" s="14">
        <v>2746</v>
      </c>
      <c r="F40" s="14">
        <v>2746</v>
      </c>
      <c r="G40" s="14"/>
      <c r="H40" s="30">
        <f>'A3'!X41</f>
        <v>1</v>
      </c>
      <c r="I40" s="31" t="s">
        <v>16</v>
      </c>
      <c r="J40" s="66">
        <v>2588</v>
      </c>
      <c r="K40" s="33">
        <f t="shared" si="0"/>
        <v>2588</v>
      </c>
    </row>
    <row r="41" spans="1:11" ht="72" customHeight="1">
      <c r="A41" s="23">
        <v>81</v>
      </c>
      <c r="B41" s="29" t="s">
        <v>43</v>
      </c>
      <c r="C41" s="19">
        <v>0.6</v>
      </c>
      <c r="D41" s="18" t="s">
        <v>21</v>
      </c>
      <c r="E41" s="19">
        <v>2410.23</v>
      </c>
      <c r="F41" s="19">
        <v>1446.14</v>
      </c>
      <c r="G41" s="19"/>
      <c r="H41" s="30">
        <f>'A3'!X42</f>
        <v>0.6</v>
      </c>
      <c r="I41" s="31" t="s">
        <v>21</v>
      </c>
      <c r="J41" s="66">
        <v>2251.83</v>
      </c>
      <c r="K41" s="33">
        <f t="shared" si="0"/>
        <v>1351.098</v>
      </c>
    </row>
    <row r="42" spans="1:11" ht="38.25" customHeight="1">
      <c r="A42" s="23">
        <v>86</v>
      </c>
      <c r="B42" s="29" t="s">
        <v>44</v>
      </c>
      <c r="C42" s="14">
        <v>154</v>
      </c>
      <c r="D42" s="15" t="s">
        <v>21</v>
      </c>
      <c r="E42" s="14">
        <v>34</v>
      </c>
      <c r="F42" s="14">
        <v>5236</v>
      </c>
      <c r="G42" s="21">
        <v>165.43</v>
      </c>
      <c r="H42" s="30">
        <f>'A3'!X43</f>
        <v>0</v>
      </c>
      <c r="I42" s="31" t="s">
        <v>21</v>
      </c>
      <c r="J42" s="66">
        <v>34</v>
      </c>
      <c r="K42" s="33">
        <f t="shared" si="0"/>
        <v>0</v>
      </c>
    </row>
    <row r="43" spans="1:11" ht="66.75" customHeight="1">
      <c r="A43" s="23" t="s">
        <v>129</v>
      </c>
      <c r="B43" s="28" t="s">
        <v>1147</v>
      </c>
      <c r="C43" s="14">
        <v>48</v>
      </c>
      <c r="D43" s="15" t="s">
        <v>10</v>
      </c>
      <c r="E43" s="14">
        <v>448.56</v>
      </c>
      <c r="F43" s="14">
        <v>21530.880000000001</v>
      </c>
      <c r="G43" s="21">
        <v>115.52</v>
      </c>
      <c r="H43" s="30">
        <f>'A3'!X44</f>
        <v>0</v>
      </c>
      <c r="I43" s="31" t="s">
        <v>10</v>
      </c>
      <c r="J43" s="66">
        <v>424.87</v>
      </c>
      <c r="K43" s="33">
        <f t="shared" si="0"/>
        <v>0</v>
      </c>
    </row>
    <row r="44" spans="1:11" ht="60" customHeight="1">
      <c r="A44" s="23">
        <v>2.13</v>
      </c>
      <c r="B44" s="29" t="s">
        <v>45</v>
      </c>
      <c r="C44" s="14">
        <v>22.2</v>
      </c>
      <c r="D44" s="15" t="s">
        <v>10</v>
      </c>
      <c r="E44" s="14">
        <v>1632.28</v>
      </c>
      <c r="F44" s="14">
        <v>36236.620000000003</v>
      </c>
      <c r="G44" s="22">
        <v>9.6999999999999993</v>
      </c>
      <c r="H44" s="30">
        <f>'A3'!X45</f>
        <v>12.5</v>
      </c>
      <c r="I44" s="31" t="s">
        <v>10</v>
      </c>
      <c r="J44" s="66">
        <v>1577.37</v>
      </c>
      <c r="K44" s="33">
        <f t="shared" si="0"/>
        <v>19717.125</v>
      </c>
    </row>
    <row r="45" spans="1:11" ht="38.25" customHeight="1">
      <c r="A45" s="23" t="s">
        <v>130</v>
      </c>
      <c r="B45" s="29" t="s">
        <v>46</v>
      </c>
      <c r="C45" s="14">
        <v>13.5</v>
      </c>
      <c r="D45" s="15" t="s">
        <v>10</v>
      </c>
      <c r="E45" s="14">
        <v>234.18</v>
      </c>
      <c r="F45" s="14">
        <v>3161.43</v>
      </c>
      <c r="G45" s="14"/>
      <c r="H45" s="30">
        <f>'A3'!X46</f>
        <v>13.5</v>
      </c>
      <c r="I45" s="31" t="s">
        <v>10</v>
      </c>
      <c r="J45" s="66">
        <v>222.27</v>
      </c>
      <c r="K45" s="33">
        <f t="shared" si="0"/>
        <v>3000.645</v>
      </c>
    </row>
    <row r="46" spans="1:11" ht="82.5" customHeight="1">
      <c r="A46" s="23" t="s">
        <v>131</v>
      </c>
      <c r="B46" s="29" t="s">
        <v>47</v>
      </c>
      <c r="C46" s="14">
        <v>17.5</v>
      </c>
      <c r="D46" s="15" t="s">
        <v>10</v>
      </c>
      <c r="E46" s="14">
        <v>4445.47</v>
      </c>
      <c r="F46" s="14">
        <v>77795.73</v>
      </c>
      <c r="G46" s="14">
        <v>10.4</v>
      </c>
      <c r="H46" s="30">
        <f>'A3'!X47</f>
        <v>7.1</v>
      </c>
      <c r="I46" s="31" t="s">
        <v>10</v>
      </c>
      <c r="J46" s="66">
        <v>4166.29</v>
      </c>
      <c r="K46" s="33">
        <f t="shared" si="0"/>
        <v>29580.659</v>
      </c>
    </row>
    <row r="47" spans="1:11" ht="85.5" customHeight="1">
      <c r="A47" s="23" t="s">
        <v>132</v>
      </c>
      <c r="B47" s="29" t="s">
        <v>48</v>
      </c>
      <c r="C47" s="14">
        <v>2.4</v>
      </c>
      <c r="D47" s="15" t="s">
        <v>10</v>
      </c>
      <c r="E47" s="14">
        <v>5966.79</v>
      </c>
      <c r="F47" s="14">
        <v>14320.3</v>
      </c>
      <c r="G47" s="14">
        <v>2.3199999999999998</v>
      </c>
      <c r="H47" s="30">
        <f>'A3'!X48</f>
        <v>8.0000000000000071E-2</v>
      </c>
      <c r="I47" s="31" t="s">
        <v>10</v>
      </c>
      <c r="J47" s="66">
        <v>5648.41</v>
      </c>
      <c r="K47" s="33">
        <f t="shared" si="0"/>
        <v>451.87280000000038</v>
      </c>
    </row>
    <row r="48" spans="1:11" ht="67.5" customHeight="1">
      <c r="A48" s="23" t="s">
        <v>133</v>
      </c>
      <c r="B48" s="29" t="s">
        <v>49</v>
      </c>
      <c r="C48" s="19">
        <v>0.3</v>
      </c>
      <c r="D48" s="18" t="s">
        <v>10</v>
      </c>
      <c r="E48" s="19">
        <v>3861.1</v>
      </c>
      <c r="F48" s="19">
        <v>1158.33</v>
      </c>
      <c r="G48" s="19"/>
      <c r="H48" s="30">
        <f>'A3'!X49</f>
        <v>0.3</v>
      </c>
      <c r="I48" s="31" t="s">
        <v>10</v>
      </c>
      <c r="J48" s="66">
        <v>3599.87</v>
      </c>
      <c r="K48" s="33">
        <f t="shared" si="0"/>
        <v>1079.961</v>
      </c>
    </row>
    <row r="49" spans="1:11" ht="77.25" customHeight="1">
      <c r="A49" s="23" t="s">
        <v>134</v>
      </c>
      <c r="B49" s="28" t="s">
        <v>1148</v>
      </c>
      <c r="C49" s="14">
        <v>30</v>
      </c>
      <c r="D49" s="15" t="s">
        <v>10</v>
      </c>
      <c r="E49" s="14">
        <v>7353.48</v>
      </c>
      <c r="F49" s="14">
        <v>220604.4</v>
      </c>
      <c r="G49" s="14">
        <v>27.4</v>
      </c>
      <c r="H49" s="30">
        <f>'A3'!X50</f>
        <v>2.6000000000000014</v>
      </c>
      <c r="I49" s="31" t="s">
        <v>10</v>
      </c>
      <c r="J49" s="66">
        <v>6883.93</v>
      </c>
      <c r="K49" s="33">
        <f t="shared" si="0"/>
        <v>17898.218000000012</v>
      </c>
    </row>
    <row r="50" spans="1:11" ht="111" customHeight="1">
      <c r="A50" s="23" t="s">
        <v>135</v>
      </c>
      <c r="B50" s="28" t="s">
        <v>1149</v>
      </c>
      <c r="C50" s="14">
        <v>33</v>
      </c>
      <c r="D50" s="15" t="s">
        <v>10</v>
      </c>
      <c r="E50" s="14">
        <v>6212.77</v>
      </c>
      <c r="F50" s="14">
        <v>205021.41</v>
      </c>
      <c r="G50" s="21">
        <v>36.409999999999997</v>
      </c>
      <c r="H50" s="30">
        <f>'A3'!X51</f>
        <v>0</v>
      </c>
      <c r="I50" s="31" t="s">
        <v>10</v>
      </c>
      <c r="J50" s="66">
        <v>5836.65</v>
      </c>
      <c r="K50" s="33">
        <f t="shared" si="0"/>
        <v>0</v>
      </c>
    </row>
    <row r="51" spans="1:11" ht="82.5" customHeight="1">
      <c r="A51" s="23" t="s">
        <v>136</v>
      </c>
      <c r="B51" s="28" t="s">
        <v>1150</v>
      </c>
      <c r="C51" s="14">
        <v>42</v>
      </c>
      <c r="D51" s="15" t="s">
        <v>10</v>
      </c>
      <c r="E51" s="14">
        <v>7461.95</v>
      </c>
      <c r="F51" s="14">
        <v>313401.90000000002</v>
      </c>
      <c r="G51" s="14">
        <v>4.91</v>
      </c>
      <c r="H51" s="30">
        <f>'A3'!X52</f>
        <v>37.090000000000003</v>
      </c>
      <c r="I51" s="31" t="s">
        <v>10</v>
      </c>
      <c r="J51" s="66">
        <v>6978.33</v>
      </c>
      <c r="K51" s="33">
        <f t="shared" si="0"/>
        <v>258826.25970000002</v>
      </c>
    </row>
    <row r="52" spans="1:11" ht="27.75" customHeight="1">
      <c r="A52" s="23"/>
      <c r="B52" s="29" t="s">
        <v>50</v>
      </c>
      <c r="C52" s="14">
        <v>5.3</v>
      </c>
      <c r="D52" s="15" t="s">
        <v>10</v>
      </c>
      <c r="E52" s="14">
        <v>7675.63</v>
      </c>
      <c r="F52" s="14">
        <v>40680.839999999997</v>
      </c>
      <c r="G52" s="14"/>
      <c r="H52" s="30">
        <f>'A3'!X53</f>
        <v>5.3</v>
      </c>
      <c r="I52" s="31" t="s">
        <v>10</v>
      </c>
      <c r="J52" s="66">
        <v>7164.18</v>
      </c>
      <c r="K52" s="33">
        <f t="shared" si="0"/>
        <v>37970.154000000002</v>
      </c>
    </row>
    <row r="53" spans="1:11" ht="126.75" customHeight="1">
      <c r="A53" s="23" t="s">
        <v>137</v>
      </c>
      <c r="B53" s="28" t="s">
        <v>1151</v>
      </c>
      <c r="C53" s="14">
        <v>84</v>
      </c>
      <c r="D53" s="15" t="s">
        <v>10</v>
      </c>
      <c r="E53" s="14">
        <v>6212.65</v>
      </c>
      <c r="F53" s="14">
        <v>521862.6</v>
      </c>
      <c r="G53" s="14">
        <v>0.53</v>
      </c>
      <c r="H53" s="30">
        <f>'A3'!X54</f>
        <v>83.47</v>
      </c>
      <c r="I53" s="31" t="s">
        <v>10</v>
      </c>
      <c r="J53" s="66">
        <v>5829.21</v>
      </c>
      <c r="K53" s="33">
        <f t="shared" si="0"/>
        <v>486564.15869999997</v>
      </c>
    </row>
    <row r="54" spans="1:11" ht="38.25" customHeight="1">
      <c r="A54" s="23"/>
      <c r="B54" s="29" t="s">
        <v>50</v>
      </c>
      <c r="C54" s="14">
        <v>6.4</v>
      </c>
      <c r="D54" s="15" t="s">
        <v>10</v>
      </c>
      <c r="E54" s="14">
        <v>6356.71</v>
      </c>
      <c r="F54" s="14">
        <v>40682.94</v>
      </c>
      <c r="G54" s="14"/>
      <c r="H54" s="30">
        <f>'A3'!X55</f>
        <v>6.4</v>
      </c>
      <c r="I54" s="31" t="s">
        <v>10</v>
      </c>
      <c r="J54" s="66">
        <v>5954.48</v>
      </c>
      <c r="K54" s="33">
        <f t="shared" si="0"/>
        <v>38108.671999999999</v>
      </c>
    </row>
    <row r="55" spans="1:11" ht="142.5" customHeight="1">
      <c r="A55" s="23" t="s">
        <v>138</v>
      </c>
      <c r="B55" s="28" t="s">
        <v>1152</v>
      </c>
      <c r="C55" s="14">
        <v>35.1</v>
      </c>
      <c r="D55" s="15" t="s">
        <v>21</v>
      </c>
      <c r="E55" s="14">
        <v>749.36</v>
      </c>
      <c r="F55" s="14">
        <v>26302.54</v>
      </c>
      <c r="G55" s="14">
        <v>3.6</v>
      </c>
      <c r="H55" s="30">
        <f>'A3'!X56</f>
        <v>31.5</v>
      </c>
      <c r="I55" s="31" t="s">
        <v>21</v>
      </c>
      <c r="J55" s="66">
        <v>698.99</v>
      </c>
      <c r="K55" s="33">
        <f t="shared" si="0"/>
        <v>22018.185000000001</v>
      </c>
    </row>
    <row r="56" spans="1:11" ht="38.25" customHeight="1">
      <c r="A56" s="23"/>
      <c r="B56" s="29" t="s">
        <v>51</v>
      </c>
      <c r="C56" s="14">
        <v>111.4</v>
      </c>
      <c r="D56" s="15" t="s">
        <v>21</v>
      </c>
      <c r="E56" s="14">
        <v>757.21</v>
      </c>
      <c r="F56" s="14">
        <v>84353.19</v>
      </c>
      <c r="G56" s="14"/>
      <c r="H56" s="30">
        <f>'A3'!X57</f>
        <v>111.4</v>
      </c>
      <c r="I56" s="31" t="s">
        <v>21</v>
      </c>
      <c r="J56" s="66">
        <v>705.83</v>
      </c>
      <c r="K56" s="33">
        <f t="shared" si="0"/>
        <v>78629.462000000014</v>
      </c>
    </row>
    <row r="57" spans="1:11" ht="38.25" customHeight="1">
      <c r="A57" s="23"/>
      <c r="B57" s="29" t="s">
        <v>52</v>
      </c>
      <c r="C57" s="14">
        <v>6.7</v>
      </c>
      <c r="D57" s="15" t="s">
        <v>21</v>
      </c>
      <c r="E57" s="14">
        <v>773.06</v>
      </c>
      <c r="F57" s="14">
        <v>5179.5</v>
      </c>
      <c r="G57" s="14"/>
      <c r="H57" s="30">
        <f>'A3'!X58</f>
        <v>6.7</v>
      </c>
      <c r="I57" s="31" t="s">
        <v>21</v>
      </c>
      <c r="J57" s="66">
        <v>719.61</v>
      </c>
      <c r="K57" s="33">
        <f t="shared" si="0"/>
        <v>4821.3870000000006</v>
      </c>
    </row>
    <row r="58" spans="1:11" ht="150.75" customHeight="1">
      <c r="A58" s="23" t="s">
        <v>139</v>
      </c>
      <c r="B58" s="28" t="s">
        <v>1153</v>
      </c>
      <c r="C58" s="14">
        <v>27.2</v>
      </c>
      <c r="D58" s="15" t="s">
        <v>21</v>
      </c>
      <c r="E58" s="14">
        <v>514.74</v>
      </c>
      <c r="F58" s="14">
        <v>14000.93</v>
      </c>
      <c r="G58" s="14"/>
      <c r="H58" s="30">
        <f>'A3'!X59</f>
        <v>27.2</v>
      </c>
      <c r="I58" s="31" t="s">
        <v>21</v>
      </c>
      <c r="J58" s="66">
        <v>478.52</v>
      </c>
      <c r="K58" s="33">
        <f t="shared" si="0"/>
        <v>13015.743999999999</v>
      </c>
    </row>
    <row r="59" spans="1:11" ht="38.25" customHeight="1">
      <c r="A59" s="23"/>
      <c r="B59" s="29" t="s">
        <v>50</v>
      </c>
      <c r="C59" s="14">
        <v>1.1000000000000001</v>
      </c>
      <c r="D59" s="15" t="s">
        <v>21</v>
      </c>
      <c r="E59" s="14">
        <v>524.82000000000005</v>
      </c>
      <c r="F59" s="14">
        <v>577.29999999999995</v>
      </c>
      <c r="G59" s="14"/>
      <c r="H59" s="30">
        <f>'A3'!X60</f>
        <v>1.1000000000000001</v>
      </c>
      <c r="I59" s="31" t="s">
        <v>21</v>
      </c>
      <c r="J59" s="66">
        <v>487.29</v>
      </c>
      <c r="K59" s="33">
        <f t="shared" si="0"/>
        <v>536.01900000000012</v>
      </c>
    </row>
    <row r="60" spans="1:11" ht="114" customHeight="1">
      <c r="A60" s="23" t="s">
        <v>140</v>
      </c>
      <c r="B60" s="28" t="s">
        <v>1154</v>
      </c>
      <c r="C60" s="14">
        <v>4.9000000000000004</v>
      </c>
      <c r="D60" s="15" t="s">
        <v>21</v>
      </c>
      <c r="E60" s="14">
        <v>372.33</v>
      </c>
      <c r="F60" s="14">
        <v>1824.42</v>
      </c>
      <c r="G60" s="14"/>
      <c r="H60" s="30">
        <f>'A3'!X61</f>
        <v>4.9000000000000004</v>
      </c>
      <c r="I60" s="31" t="s">
        <v>21</v>
      </c>
      <c r="J60" s="66">
        <v>346.77</v>
      </c>
      <c r="K60" s="33">
        <f t="shared" si="0"/>
        <v>1699.173</v>
      </c>
    </row>
    <row r="61" spans="1:11" ht="116.25" customHeight="1">
      <c r="A61" s="23" t="s">
        <v>141</v>
      </c>
      <c r="B61" s="28" t="s">
        <v>1155</v>
      </c>
      <c r="C61" s="14">
        <v>23.9</v>
      </c>
      <c r="D61" s="15" t="s">
        <v>21</v>
      </c>
      <c r="E61" s="14">
        <v>1343.25</v>
      </c>
      <c r="F61" s="14">
        <v>32103.68</v>
      </c>
      <c r="G61" s="14"/>
      <c r="H61" s="30">
        <f>'A3'!X62</f>
        <v>23.9</v>
      </c>
      <c r="I61" s="31" t="s">
        <v>21</v>
      </c>
      <c r="J61" s="66">
        <v>1205.3599999999999</v>
      </c>
      <c r="K61" s="33">
        <f t="shared" si="0"/>
        <v>28808.103999999996</v>
      </c>
    </row>
    <row r="62" spans="1:11" ht="130.5" customHeight="1">
      <c r="A62" s="23" t="s">
        <v>142</v>
      </c>
      <c r="B62" s="28" t="s">
        <v>1156</v>
      </c>
      <c r="C62" s="14">
        <v>10.3</v>
      </c>
      <c r="D62" s="15" t="s">
        <v>21</v>
      </c>
      <c r="E62" s="14">
        <v>1478.08</v>
      </c>
      <c r="F62" s="14">
        <v>15224.22</v>
      </c>
      <c r="G62" s="14"/>
      <c r="H62" s="30">
        <f>'A3'!X63</f>
        <v>10.3</v>
      </c>
      <c r="I62" s="31" t="s">
        <v>21</v>
      </c>
      <c r="J62" s="66">
        <v>1331.43</v>
      </c>
      <c r="K62" s="33">
        <f t="shared" si="0"/>
        <v>13713.729000000001</v>
      </c>
    </row>
    <row r="63" spans="1:11" ht="38.25" customHeight="1">
      <c r="A63" s="23"/>
      <c r="B63" s="29" t="s">
        <v>51</v>
      </c>
      <c r="C63" s="14">
        <v>1.3</v>
      </c>
      <c r="D63" s="15" t="s">
        <v>21</v>
      </c>
      <c r="E63" s="14">
        <v>1482.46</v>
      </c>
      <c r="F63" s="14">
        <v>1927.2</v>
      </c>
      <c r="G63" s="14"/>
      <c r="H63" s="30">
        <f>'A3'!X64</f>
        <v>1.3</v>
      </c>
      <c r="I63" s="31" t="s">
        <v>21</v>
      </c>
      <c r="J63" s="66">
        <v>1335.24</v>
      </c>
      <c r="K63" s="33">
        <f t="shared" si="0"/>
        <v>1735.8120000000001</v>
      </c>
    </row>
    <row r="64" spans="1:11" ht="92.25" customHeight="1">
      <c r="A64" s="23" t="s">
        <v>143</v>
      </c>
      <c r="B64" s="28" t="s">
        <v>1157</v>
      </c>
      <c r="C64" s="14">
        <v>1.8</v>
      </c>
      <c r="D64" s="15" t="s">
        <v>21</v>
      </c>
      <c r="E64" s="14">
        <v>2686.8</v>
      </c>
      <c r="F64" s="14">
        <v>4836.24</v>
      </c>
      <c r="G64" s="14"/>
      <c r="H64" s="30">
        <f>'A3'!X65</f>
        <v>1.8</v>
      </c>
      <c r="I64" s="31" t="s">
        <v>21</v>
      </c>
      <c r="J64" s="66">
        <v>2412.15</v>
      </c>
      <c r="K64" s="33">
        <f t="shared" si="0"/>
        <v>4341.87</v>
      </c>
    </row>
    <row r="65" spans="1:11" ht="38.25" customHeight="1">
      <c r="A65" s="23"/>
      <c r="B65" s="29" t="s">
        <v>50</v>
      </c>
      <c r="C65" s="14">
        <v>2</v>
      </c>
      <c r="D65" s="15" t="s">
        <v>21</v>
      </c>
      <c r="E65" s="14">
        <v>2694.84</v>
      </c>
      <c r="F65" s="14">
        <v>5389.68</v>
      </c>
      <c r="G65" s="14"/>
      <c r="H65" s="30">
        <f>'A3'!X66</f>
        <v>2</v>
      </c>
      <c r="I65" s="31" t="s">
        <v>21</v>
      </c>
      <c r="J65" s="66">
        <v>2419.14</v>
      </c>
      <c r="K65" s="33">
        <f t="shared" si="0"/>
        <v>4838.28</v>
      </c>
    </row>
    <row r="66" spans="1:11" ht="83.25" customHeight="1">
      <c r="A66" s="23">
        <v>18.100000000000001</v>
      </c>
      <c r="B66" s="28" t="s">
        <v>1158</v>
      </c>
      <c r="C66" s="14">
        <v>145.30000000000001</v>
      </c>
      <c r="D66" s="15" t="s">
        <v>21</v>
      </c>
      <c r="E66" s="14">
        <v>772.13</v>
      </c>
      <c r="F66" s="14">
        <v>112190.49</v>
      </c>
      <c r="G66" s="21">
        <v>151.96</v>
      </c>
      <c r="H66" s="30">
        <f>'A3'!X67</f>
        <v>0</v>
      </c>
      <c r="I66" s="31" t="s">
        <v>21</v>
      </c>
      <c r="J66" s="66">
        <v>693.56</v>
      </c>
      <c r="K66" s="33">
        <f t="shared" si="0"/>
        <v>0</v>
      </c>
    </row>
    <row r="67" spans="1:11" ht="81" customHeight="1">
      <c r="A67" s="23"/>
      <c r="B67" s="29" t="s">
        <v>53</v>
      </c>
      <c r="C67" s="14">
        <v>348.9</v>
      </c>
      <c r="D67" s="15" t="s">
        <v>21</v>
      </c>
      <c r="E67" s="14">
        <v>866.09</v>
      </c>
      <c r="F67" s="14">
        <v>302178.8</v>
      </c>
      <c r="G67" s="14">
        <v>14.06</v>
      </c>
      <c r="H67" s="30">
        <f>'A3'!X68</f>
        <v>334.84000000000003</v>
      </c>
      <c r="I67" s="31" t="s">
        <v>21</v>
      </c>
      <c r="J67" s="66">
        <v>782.8</v>
      </c>
      <c r="K67" s="33">
        <f t="shared" si="0"/>
        <v>262112.75200000001</v>
      </c>
    </row>
    <row r="68" spans="1:11" ht="50.25" customHeight="1">
      <c r="A68" s="23"/>
      <c r="B68" s="29" t="s">
        <v>54</v>
      </c>
      <c r="C68" s="19">
        <v>118.3</v>
      </c>
      <c r="D68" s="18" t="s">
        <v>21</v>
      </c>
      <c r="E68" s="19">
        <v>1039.31</v>
      </c>
      <c r="F68" s="19">
        <v>122950.37</v>
      </c>
      <c r="G68" s="19">
        <v>102.43</v>
      </c>
      <c r="H68" s="30">
        <f>'A3'!X69</f>
        <v>15.86999999999999</v>
      </c>
      <c r="I68" s="31" t="s">
        <v>21</v>
      </c>
      <c r="J68" s="66">
        <v>939.36</v>
      </c>
      <c r="K68" s="33">
        <f t="shared" si="0"/>
        <v>14907.643199999991</v>
      </c>
    </row>
    <row r="69" spans="1:11" ht="38.25" customHeight="1">
      <c r="A69" s="23"/>
      <c r="B69" s="29" t="s">
        <v>55</v>
      </c>
      <c r="C69" s="14">
        <v>30</v>
      </c>
      <c r="D69" s="15" t="s">
        <v>21</v>
      </c>
      <c r="E69" s="14">
        <v>1299.1400000000001</v>
      </c>
      <c r="F69" s="14">
        <v>38974.199999999997</v>
      </c>
      <c r="G69" s="14"/>
      <c r="H69" s="30">
        <f>'A3'!X70</f>
        <v>30</v>
      </c>
      <c r="I69" s="31" t="s">
        <v>21</v>
      </c>
      <c r="J69" s="66">
        <v>1174.2</v>
      </c>
      <c r="K69" s="33">
        <f t="shared" ref="K69:K132" si="1">H69*J69</f>
        <v>35226</v>
      </c>
    </row>
    <row r="70" spans="1:11" ht="69" customHeight="1">
      <c r="A70" s="23" t="s">
        <v>144</v>
      </c>
      <c r="B70" s="29" t="s">
        <v>56</v>
      </c>
      <c r="C70" s="19">
        <v>6.3</v>
      </c>
      <c r="D70" s="18" t="s">
        <v>21</v>
      </c>
      <c r="E70" s="19">
        <v>3167</v>
      </c>
      <c r="F70" s="19">
        <v>19952.099999999999</v>
      </c>
      <c r="G70" s="19"/>
      <c r="H70" s="30">
        <f>'A3'!X71</f>
        <v>6.3</v>
      </c>
      <c r="I70" s="31" t="s">
        <v>21</v>
      </c>
      <c r="J70" s="66">
        <v>2828</v>
      </c>
      <c r="K70" s="33">
        <f t="shared" si="1"/>
        <v>17816.399999999998</v>
      </c>
    </row>
    <row r="71" spans="1:11" ht="137.25" customHeight="1">
      <c r="A71" s="23" t="s">
        <v>145</v>
      </c>
      <c r="B71" s="28" t="s">
        <v>1159</v>
      </c>
      <c r="C71" s="14">
        <v>4</v>
      </c>
      <c r="D71" s="15" t="s">
        <v>16</v>
      </c>
      <c r="E71" s="14">
        <v>2523.67</v>
      </c>
      <c r="F71" s="14">
        <v>10094.68</v>
      </c>
      <c r="G71" s="14"/>
      <c r="H71" s="30">
        <f>'A3'!X72</f>
        <v>4</v>
      </c>
      <c r="I71" s="31" t="s">
        <v>16</v>
      </c>
      <c r="J71" s="66">
        <v>2273.9699999999998</v>
      </c>
      <c r="K71" s="33">
        <f t="shared" si="1"/>
        <v>9095.8799999999992</v>
      </c>
    </row>
    <row r="72" spans="1:11" ht="145.5" customHeight="1">
      <c r="A72" s="23" t="s">
        <v>146</v>
      </c>
      <c r="B72" s="29" t="s">
        <v>57</v>
      </c>
      <c r="C72" s="14">
        <v>21</v>
      </c>
      <c r="D72" s="15" t="s">
        <v>21</v>
      </c>
      <c r="E72" s="14">
        <v>4090.38</v>
      </c>
      <c r="F72" s="14">
        <v>85897.98</v>
      </c>
      <c r="G72" s="14"/>
      <c r="H72" s="30">
        <f>'A3'!X73</f>
        <v>21</v>
      </c>
      <c r="I72" s="31" t="s">
        <v>21</v>
      </c>
      <c r="J72" s="66">
        <v>3907.97</v>
      </c>
      <c r="K72" s="33">
        <f t="shared" si="1"/>
        <v>82067.37</v>
      </c>
    </row>
    <row r="73" spans="1:11" ht="93" customHeight="1">
      <c r="A73" s="23" t="s">
        <v>147</v>
      </c>
      <c r="B73" s="28" t="s">
        <v>1160</v>
      </c>
      <c r="C73" s="14">
        <v>6.6</v>
      </c>
      <c r="D73" s="15" t="s">
        <v>21</v>
      </c>
      <c r="E73" s="14">
        <v>3479.8</v>
      </c>
      <c r="F73" s="14">
        <v>22966.68</v>
      </c>
      <c r="G73" s="14"/>
      <c r="H73" s="30">
        <f>'A3'!X74</f>
        <v>6.6</v>
      </c>
      <c r="I73" s="31" t="s">
        <v>21</v>
      </c>
      <c r="J73" s="66">
        <v>3311.83</v>
      </c>
      <c r="K73" s="33">
        <f t="shared" si="1"/>
        <v>21858.077999999998</v>
      </c>
    </row>
    <row r="74" spans="1:11" ht="76.5" customHeight="1">
      <c r="A74" s="23" t="s">
        <v>148</v>
      </c>
      <c r="B74" s="29" t="s">
        <v>58</v>
      </c>
      <c r="C74" s="14">
        <v>22</v>
      </c>
      <c r="D74" s="15" t="s">
        <v>21</v>
      </c>
      <c r="E74" s="14">
        <v>717.4</v>
      </c>
      <c r="F74" s="14">
        <v>15782.8</v>
      </c>
      <c r="G74" s="14"/>
      <c r="H74" s="30">
        <f>'A3'!X75</f>
        <v>22</v>
      </c>
      <c r="I74" s="31" t="s">
        <v>21</v>
      </c>
      <c r="J74" s="66">
        <v>696.5</v>
      </c>
      <c r="K74" s="33">
        <f t="shared" si="1"/>
        <v>15323</v>
      </c>
    </row>
    <row r="75" spans="1:11" ht="67.5" customHeight="1">
      <c r="A75" s="23">
        <v>26.1</v>
      </c>
      <c r="B75" s="29" t="s">
        <v>59</v>
      </c>
      <c r="C75" s="14">
        <v>10.199999999999999</v>
      </c>
      <c r="D75" s="15" t="s">
        <v>10</v>
      </c>
      <c r="E75" s="14">
        <v>4445.47</v>
      </c>
      <c r="F75" s="14">
        <v>45343.79</v>
      </c>
      <c r="G75" s="14">
        <v>9.66</v>
      </c>
      <c r="H75" s="30">
        <f>'A3'!X76</f>
        <v>0.53999999999999915</v>
      </c>
      <c r="I75" s="31" t="s">
        <v>10</v>
      </c>
      <c r="J75" s="66">
        <v>4166.29</v>
      </c>
      <c r="K75" s="33">
        <f t="shared" si="1"/>
        <v>2249.7965999999965</v>
      </c>
    </row>
    <row r="76" spans="1:11" ht="60.75" customHeight="1">
      <c r="A76" s="23">
        <v>28.1</v>
      </c>
      <c r="B76" s="29" t="s">
        <v>60</v>
      </c>
      <c r="C76" s="19">
        <v>41.8</v>
      </c>
      <c r="D76" s="18" t="s">
        <v>21</v>
      </c>
      <c r="E76" s="19">
        <v>468.53</v>
      </c>
      <c r="F76" s="19">
        <v>19584.55</v>
      </c>
      <c r="G76" s="19"/>
      <c r="H76" s="30">
        <f>'A3'!X77</f>
        <v>41.8</v>
      </c>
      <c r="I76" s="31" t="s">
        <v>21</v>
      </c>
      <c r="J76" s="66">
        <v>424.98</v>
      </c>
      <c r="K76" s="33">
        <f t="shared" si="1"/>
        <v>17764.164000000001</v>
      </c>
    </row>
    <row r="77" spans="1:11" ht="81" customHeight="1">
      <c r="A77" s="23" t="s">
        <v>149</v>
      </c>
      <c r="B77" s="29" t="s">
        <v>61</v>
      </c>
      <c r="C77" s="14">
        <v>51.2</v>
      </c>
      <c r="D77" s="15" t="s">
        <v>21</v>
      </c>
      <c r="E77" s="14">
        <v>1275.56</v>
      </c>
      <c r="F77" s="14">
        <v>65308.67</v>
      </c>
      <c r="G77" s="14"/>
      <c r="H77" s="30">
        <f>'A3'!X78</f>
        <v>51.2</v>
      </c>
      <c r="I77" s="31" t="s">
        <v>21</v>
      </c>
      <c r="J77" s="66">
        <v>1172.82</v>
      </c>
      <c r="K77" s="33">
        <f t="shared" si="1"/>
        <v>60048.383999999998</v>
      </c>
    </row>
    <row r="78" spans="1:11" ht="76.5" customHeight="1">
      <c r="A78" s="23" t="s">
        <v>150</v>
      </c>
      <c r="B78" s="29" t="s">
        <v>62</v>
      </c>
      <c r="C78" s="14">
        <v>11</v>
      </c>
      <c r="D78" s="15" t="s">
        <v>21</v>
      </c>
      <c r="E78" s="14">
        <v>1124.83</v>
      </c>
      <c r="F78" s="14">
        <v>12373.13</v>
      </c>
      <c r="G78" s="14"/>
      <c r="H78" s="30">
        <f>'A3'!X79</f>
        <v>11</v>
      </c>
      <c r="I78" s="31" t="s">
        <v>21</v>
      </c>
      <c r="J78" s="66">
        <v>1035.3499999999999</v>
      </c>
      <c r="K78" s="33">
        <f t="shared" si="1"/>
        <v>11388.849999999999</v>
      </c>
    </row>
    <row r="79" spans="1:11" ht="113.25" customHeight="1">
      <c r="A79" s="23" t="s">
        <v>151</v>
      </c>
      <c r="B79" s="28" t="s">
        <v>1161</v>
      </c>
      <c r="C79" s="14">
        <v>186</v>
      </c>
      <c r="D79" s="15" t="s">
        <v>21</v>
      </c>
      <c r="E79" s="14">
        <v>1575.24</v>
      </c>
      <c r="F79" s="14">
        <v>292994.64</v>
      </c>
      <c r="G79" s="14"/>
      <c r="H79" s="30">
        <f>'A3'!X80</f>
        <v>186</v>
      </c>
      <c r="I79" s="31" t="s">
        <v>21</v>
      </c>
      <c r="J79" s="66">
        <v>1458.57</v>
      </c>
      <c r="K79" s="33">
        <f t="shared" si="1"/>
        <v>271294.01999999996</v>
      </c>
    </row>
    <row r="80" spans="1:11" ht="46.5" customHeight="1">
      <c r="A80" s="23">
        <v>33.1</v>
      </c>
      <c r="B80" s="29" t="s">
        <v>63</v>
      </c>
      <c r="C80" s="19">
        <v>1001.3</v>
      </c>
      <c r="D80" s="18" t="s">
        <v>21</v>
      </c>
      <c r="E80" s="19">
        <v>230.62</v>
      </c>
      <c r="F80" s="19">
        <v>230919.81</v>
      </c>
      <c r="G80" s="19">
        <v>23.48</v>
      </c>
      <c r="H80" s="30">
        <f>'A3'!X81</f>
        <v>977.81999999999994</v>
      </c>
      <c r="I80" s="31" t="s">
        <v>21</v>
      </c>
      <c r="J80" s="66">
        <v>209.63</v>
      </c>
      <c r="K80" s="33">
        <f t="shared" si="1"/>
        <v>204980.40659999999</v>
      </c>
    </row>
    <row r="81" spans="1:11" ht="43.5" customHeight="1">
      <c r="A81" s="23">
        <v>34.1</v>
      </c>
      <c r="B81" s="29" t="s">
        <v>64</v>
      </c>
      <c r="C81" s="14">
        <v>62.8</v>
      </c>
      <c r="D81" s="15" t="s">
        <v>21</v>
      </c>
      <c r="E81" s="14">
        <v>236.62</v>
      </c>
      <c r="F81" s="14">
        <v>14859.74</v>
      </c>
      <c r="G81" s="14">
        <v>24.01</v>
      </c>
      <c r="H81" s="30">
        <f>'A3'!X82</f>
        <v>38.789999999999992</v>
      </c>
      <c r="I81" s="31" t="s">
        <v>21</v>
      </c>
      <c r="J81" s="66">
        <v>215.48</v>
      </c>
      <c r="K81" s="33">
        <f t="shared" si="1"/>
        <v>8358.4691999999977</v>
      </c>
    </row>
    <row r="82" spans="1:11" ht="57.75" customHeight="1">
      <c r="A82" s="23" t="s">
        <v>152</v>
      </c>
      <c r="B82" s="29" t="s">
        <v>65</v>
      </c>
      <c r="C82" s="19">
        <v>37.200000000000003</v>
      </c>
      <c r="D82" s="18" t="s">
        <v>21</v>
      </c>
      <c r="E82" s="19">
        <v>255.1</v>
      </c>
      <c r="F82" s="19">
        <v>9489.7199999999993</v>
      </c>
      <c r="G82" s="19"/>
      <c r="H82" s="30">
        <f>'A3'!X83</f>
        <v>37.200000000000003</v>
      </c>
      <c r="I82" s="31" t="s">
        <v>21</v>
      </c>
      <c r="J82" s="66">
        <v>233.6</v>
      </c>
      <c r="K82" s="33">
        <f t="shared" si="1"/>
        <v>8689.92</v>
      </c>
    </row>
    <row r="83" spans="1:11" ht="58.5" customHeight="1">
      <c r="A83" s="23">
        <v>35.200000000000003</v>
      </c>
      <c r="B83" s="29" t="s">
        <v>66</v>
      </c>
      <c r="C83" s="14">
        <v>179</v>
      </c>
      <c r="D83" s="15" t="s">
        <v>21</v>
      </c>
      <c r="E83" s="14">
        <v>263.77</v>
      </c>
      <c r="F83" s="14">
        <v>47214.83</v>
      </c>
      <c r="G83" s="14"/>
      <c r="H83" s="30">
        <f>'A3'!X84</f>
        <v>179</v>
      </c>
      <c r="I83" s="31" t="s">
        <v>21</v>
      </c>
      <c r="J83" s="66">
        <v>239.14</v>
      </c>
      <c r="K83" s="33">
        <f t="shared" si="1"/>
        <v>42806.06</v>
      </c>
    </row>
    <row r="84" spans="1:11" ht="79.5" customHeight="1">
      <c r="A84" s="23">
        <v>36.1</v>
      </c>
      <c r="B84" s="28" t="s">
        <v>1162</v>
      </c>
      <c r="C84" s="14">
        <v>77</v>
      </c>
      <c r="D84" s="15" t="s">
        <v>27</v>
      </c>
      <c r="E84" s="14">
        <v>73.290000000000006</v>
      </c>
      <c r="F84" s="14">
        <v>5643.33</v>
      </c>
      <c r="G84" s="14"/>
      <c r="H84" s="30">
        <f>'A3'!X85</f>
        <v>77</v>
      </c>
      <c r="I84" s="31" t="s">
        <v>27</v>
      </c>
      <c r="J84" s="66">
        <v>65.989999999999995</v>
      </c>
      <c r="K84" s="33">
        <f t="shared" si="1"/>
        <v>5081.2299999999996</v>
      </c>
    </row>
    <row r="85" spans="1:11" ht="38.25" customHeight="1">
      <c r="A85" s="23"/>
      <c r="B85" s="29" t="s">
        <v>67</v>
      </c>
      <c r="C85" s="14">
        <v>255</v>
      </c>
      <c r="D85" s="15" t="s">
        <v>27</v>
      </c>
      <c r="E85" s="14">
        <v>47.68</v>
      </c>
      <c r="F85" s="14">
        <v>12158.4</v>
      </c>
      <c r="G85" s="14"/>
      <c r="H85" s="30">
        <f>'A3'!X86</f>
        <v>255</v>
      </c>
      <c r="I85" s="31" t="s">
        <v>27</v>
      </c>
      <c r="J85" s="66">
        <v>42.85</v>
      </c>
      <c r="K85" s="33">
        <f t="shared" si="1"/>
        <v>10926.75</v>
      </c>
    </row>
    <row r="86" spans="1:11" ht="38.25" customHeight="1">
      <c r="A86" s="23"/>
      <c r="B86" s="29" t="s">
        <v>68</v>
      </c>
      <c r="C86" s="14">
        <v>150</v>
      </c>
      <c r="D86" s="15" t="s">
        <v>27</v>
      </c>
      <c r="E86" s="14">
        <v>35.479999999999997</v>
      </c>
      <c r="F86" s="14">
        <v>5322</v>
      </c>
      <c r="G86" s="14"/>
      <c r="H86" s="30">
        <f>'A3'!X87</f>
        <v>150</v>
      </c>
      <c r="I86" s="31" t="s">
        <v>27</v>
      </c>
      <c r="J86" s="66">
        <v>31.87</v>
      </c>
      <c r="K86" s="33">
        <f t="shared" si="1"/>
        <v>4780.5</v>
      </c>
    </row>
    <row r="87" spans="1:11" ht="71.25" customHeight="1">
      <c r="A87" s="23">
        <v>38.4</v>
      </c>
      <c r="B87" s="29" t="s">
        <v>69</v>
      </c>
      <c r="C87" s="19">
        <v>11.9</v>
      </c>
      <c r="D87" s="18" t="s">
        <v>21</v>
      </c>
      <c r="E87" s="19">
        <v>119.36</v>
      </c>
      <c r="F87" s="19">
        <v>1420.38</v>
      </c>
      <c r="G87" s="19"/>
      <c r="H87" s="30">
        <f>'A3'!X88</f>
        <v>11.9</v>
      </c>
      <c r="I87" s="31" t="s">
        <v>21</v>
      </c>
      <c r="J87" s="66">
        <v>108.13</v>
      </c>
      <c r="K87" s="33">
        <f t="shared" si="1"/>
        <v>1286.7470000000001</v>
      </c>
    </row>
    <row r="88" spans="1:11" ht="72.75" customHeight="1">
      <c r="A88" s="23" t="s">
        <v>153</v>
      </c>
      <c r="B88" s="29" t="s">
        <v>70</v>
      </c>
      <c r="C88" s="14">
        <v>648</v>
      </c>
      <c r="D88" s="15" t="s">
        <v>21</v>
      </c>
      <c r="E88" s="14">
        <v>114.4</v>
      </c>
      <c r="F88" s="14">
        <v>74131.199999999997</v>
      </c>
      <c r="G88" s="14"/>
      <c r="H88" s="30">
        <f>'A3'!X89</f>
        <v>648</v>
      </c>
      <c r="I88" s="31" t="s">
        <v>21</v>
      </c>
      <c r="J88" s="66">
        <v>103.21</v>
      </c>
      <c r="K88" s="33">
        <f t="shared" si="1"/>
        <v>66880.08</v>
      </c>
    </row>
    <row r="89" spans="1:11" ht="89.25" customHeight="1">
      <c r="A89" s="23">
        <v>38.6</v>
      </c>
      <c r="B89" s="29" t="s">
        <v>71</v>
      </c>
      <c r="C89" s="14">
        <v>11.9</v>
      </c>
      <c r="D89" s="15" t="s">
        <v>21</v>
      </c>
      <c r="E89" s="14">
        <v>56.21</v>
      </c>
      <c r="F89" s="14">
        <v>668.9</v>
      </c>
      <c r="G89" s="14"/>
      <c r="H89" s="30">
        <f>'A3'!X90</f>
        <v>11.9</v>
      </c>
      <c r="I89" s="31" t="s">
        <v>21</v>
      </c>
      <c r="J89" s="66">
        <v>50.62</v>
      </c>
      <c r="K89" s="33">
        <f t="shared" si="1"/>
        <v>602.37800000000004</v>
      </c>
    </row>
    <row r="90" spans="1:11" ht="96.75" customHeight="1">
      <c r="A90" s="23">
        <v>43.1</v>
      </c>
      <c r="B90" s="29" t="s">
        <v>72</v>
      </c>
      <c r="C90" s="20">
        <v>7.8550000000000004</v>
      </c>
      <c r="D90" s="15" t="s">
        <v>73</v>
      </c>
      <c r="E90" s="14">
        <v>79705.3</v>
      </c>
      <c r="F90" s="14">
        <v>626085.13</v>
      </c>
      <c r="G90" s="23">
        <v>4.1280000000000001</v>
      </c>
      <c r="H90" s="30">
        <f>'A3'!X91</f>
        <v>3.7269999999999994</v>
      </c>
      <c r="I90" s="31" t="s">
        <v>73</v>
      </c>
      <c r="J90" s="66">
        <v>69949.8</v>
      </c>
      <c r="K90" s="33">
        <f t="shared" si="1"/>
        <v>260702.90459999998</v>
      </c>
    </row>
    <row r="91" spans="1:11" ht="134.25" customHeight="1">
      <c r="A91" s="23" t="s">
        <v>154</v>
      </c>
      <c r="B91" s="28" t="s">
        <v>1163</v>
      </c>
      <c r="C91" s="14">
        <v>2</v>
      </c>
      <c r="D91" s="15" t="s">
        <v>16</v>
      </c>
      <c r="E91" s="14">
        <v>1921</v>
      </c>
      <c r="F91" s="14">
        <v>3842</v>
      </c>
      <c r="G91" s="14"/>
      <c r="H91" s="30">
        <f>'A3'!X92</f>
        <v>2</v>
      </c>
      <c r="I91" s="31" t="s">
        <v>16</v>
      </c>
      <c r="J91" s="66">
        <v>1772.75</v>
      </c>
      <c r="K91" s="33">
        <f t="shared" si="1"/>
        <v>3545.5</v>
      </c>
    </row>
    <row r="92" spans="1:11" ht="38.25" customHeight="1">
      <c r="A92" s="23"/>
      <c r="B92" s="29" t="s">
        <v>74</v>
      </c>
      <c r="C92" s="14">
        <v>6</v>
      </c>
      <c r="D92" s="15" t="s">
        <v>27</v>
      </c>
      <c r="E92" s="14">
        <v>442.14</v>
      </c>
      <c r="F92" s="14">
        <v>2652.84</v>
      </c>
      <c r="G92" s="14"/>
      <c r="H92" s="30">
        <f>'A3'!X93</f>
        <v>6</v>
      </c>
      <c r="I92" s="31" t="s">
        <v>27</v>
      </c>
      <c r="J92" s="66">
        <v>401.27</v>
      </c>
      <c r="K92" s="33">
        <f t="shared" si="1"/>
        <v>2407.62</v>
      </c>
    </row>
    <row r="93" spans="1:11" ht="78" customHeight="1">
      <c r="A93" s="23">
        <v>44.6</v>
      </c>
      <c r="B93" s="29" t="s">
        <v>75</v>
      </c>
      <c r="C93" s="14">
        <v>15</v>
      </c>
      <c r="D93" s="15" t="s">
        <v>27</v>
      </c>
      <c r="E93" s="14">
        <v>327.97</v>
      </c>
      <c r="F93" s="14">
        <v>4919.55</v>
      </c>
      <c r="G93" s="14"/>
      <c r="H93" s="30">
        <f>'A3'!X94</f>
        <v>15</v>
      </c>
      <c r="I93" s="31" t="s">
        <v>27</v>
      </c>
      <c r="J93" s="66">
        <v>310.89999999999998</v>
      </c>
      <c r="K93" s="33">
        <f t="shared" si="1"/>
        <v>4663.5</v>
      </c>
    </row>
    <row r="94" spans="1:11" ht="81" customHeight="1">
      <c r="A94" s="23" t="s">
        <v>155</v>
      </c>
      <c r="B94" s="29" t="s">
        <v>1195</v>
      </c>
      <c r="C94" s="14">
        <v>1</v>
      </c>
      <c r="D94" s="15" t="s">
        <v>16</v>
      </c>
      <c r="E94" s="14">
        <v>17227.37</v>
      </c>
      <c r="F94" s="14">
        <v>17227.37</v>
      </c>
      <c r="G94" s="14"/>
      <c r="H94" s="30">
        <f>'A3'!X95</f>
        <v>1</v>
      </c>
      <c r="I94" s="31" t="s">
        <v>16</v>
      </c>
      <c r="J94" s="66">
        <v>15453.93</v>
      </c>
      <c r="K94" s="33">
        <f t="shared" si="1"/>
        <v>15453.93</v>
      </c>
    </row>
    <row r="95" spans="1:11" ht="60.75" customHeight="1">
      <c r="A95" s="23" t="s">
        <v>156</v>
      </c>
      <c r="B95" s="29" t="s">
        <v>1196</v>
      </c>
      <c r="C95" s="14">
        <v>38.299999999999997</v>
      </c>
      <c r="D95" s="15" t="s">
        <v>21</v>
      </c>
      <c r="E95" s="14">
        <v>377.51</v>
      </c>
      <c r="F95" s="14">
        <v>14458.63</v>
      </c>
      <c r="G95" s="14"/>
      <c r="H95" s="30">
        <f>'A3'!X96</f>
        <v>38.299999999999997</v>
      </c>
      <c r="I95" s="31" t="s">
        <v>21</v>
      </c>
      <c r="J95" s="66">
        <v>354.34</v>
      </c>
      <c r="K95" s="33">
        <f t="shared" si="1"/>
        <v>13571.221999999998</v>
      </c>
    </row>
    <row r="96" spans="1:11" ht="163.5" customHeight="1">
      <c r="A96" s="23">
        <v>52.4</v>
      </c>
      <c r="B96" s="28" t="s">
        <v>1165</v>
      </c>
      <c r="C96" s="14">
        <v>34</v>
      </c>
      <c r="D96" s="15" t="s">
        <v>27</v>
      </c>
      <c r="E96" s="14">
        <v>214.28</v>
      </c>
      <c r="F96" s="14">
        <v>7285.52</v>
      </c>
      <c r="G96" s="14"/>
      <c r="H96" s="30">
        <f>'A3'!X97</f>
        <v>34</v>
      </c>
      <c r="I96" s="31" t="s">
        <v>27</v>
      </c>
      <c r="J96" s="66">
        <v>196.26</v>
      </c>
      <c r="K96" s="33">
        <f t="shared" si="1"/>
        <v>6672.84</v>
      </c>
    </row>
    <row r="97" spans="1:11" ht="57" customHeight="1">
      <c r="A97" s="23">
        <v>53.4</v>
      </c>
      <c r="B97" s="29" t="s">
        <v>76</v>
      </c>
      <c r="C97" s="14">
        <v>3</v>
      </c>
      <c r="D97" s="15" t="s">
        <v>16</v>
      </c>
      <c r="E97" s="14">
        <v>1846</v>
      </c>
      <c r="F97" s="14">
        <v>5538</v>
      </c>
      <c r="G97" s="14"/>
      <c r="H97" s="30">
        <f>'A3'!X98</f>
        <v>3</v>
      </c>
      <c r="I97" s="31" t="s">
        <v>16</v>
      </c>
      <c r="J97" s="66">
        <v>1828</v>
      </c>
      <c r="K97" s="33">
        <f t="shared" si="1"/>
        <v>5484</v>
      </c>
    </row>
    <row r="98" spans="1:11" ht="66.75" customHeight="1">
      <c r="A98" s="23">
        <v>53.5</v>
      </c>
      <c r="B98" s="29" t="s">
        <v>77</v>
      </c>
      <c r="C98" s="19">
        <v>4</v>
      </c>
      <c r="D98" s="18" t="s">
        <v>16</v>
      </c>
      <c r="E98" s="19">
        <v>3173.13</v>
      </c>
      <c r="F98" s="19">
        <v>12692.52</v>
      </c>
      <c r="G98" s="19"/>
      <c r="H98" s="30">
        <f>'A3'!X99</f>
        <v>4</v>
      </c>
      <c r="I98" s="31" t="s">
        <v>16</v>
      </c>
      <c r="J98" s="66">
        <v>3004.83</v>
      </c>
      <c r="K98" s="33">
        <f t="shared" si="1"/>
        <v>12019.32</v>
      </c>
    </row>
    <row r="99" spans="1:11" ht="57" customHeight="1">
      <c r="A99" s="23" t="s">
        <v>157</v>
      </c>
      <c r="B99" s="29" t="s">
        <v>78</v>
      </c>
      <c r="C99" s="19">
        <v>6</v>
      </c>
      <c r="D99" s="18" t="s">
        <v>16</v>
      </c>
      <c r="E99" s="19">
        <v>473</v>
      </c>
      <c r="F99" s="19">
        <v>2838</v>
      </c>
      <c r="G99" s="19"/>
      <c r="H99" s="30">
        <f>'A3'!X100</f>
        <v>6</v>
      </c>
      <c r="I99" s="31" t="s">
        <v>16</v>
      </c>
      <c r="J99" s="66">
        <v>458</v>
      </c>
      <c r="K99" s="33">
        <f t="shared" si="1"/>
        <v>2748</v>
      </c>
    </row>
    <row r="100" spans="1:11" ht="66" customHeight="1">
      <c r="A100" s="23" t="s">
        <v>158</v>
      </c>
      <c r="B100" s="29" t="s">
        <v>79</v>
      </c>
      <c r="C100" s="19">
        <v>6</v>
      </c>
      <c r="D100" s="18" t="s">
        <v>16</v>
      </c>
      <c r="E100" s="19">
        <v>425</v>
      </c>
      <c r="F100" s="19">
        <v>2550</v>
      </c>
      <c r="G100" s="19"/>
      <c r="H100" s="30">
        <f>'A3'!X101</f>
        <v>6</v>
      </c>
      <c r="I100" s="31" t="s">
        <v>16</v>
      </c>
      <c r="J100" s="66">
        <v>410</v>
      </c>
      <c r="K100" s="33">
        <f t="shared" si="1"/>
        <v>2460</v>
      </c>
    </row>
    <row r="101" spans="1:11" ht="113.25" customHeight="1">
      <c r="A101" s="23" t="s">
        <v>159</v>
      </c>
      <c r="B101" s="29" t="s">
        <v>1197</v>
      </c>
      <c r="C101" s="14">
        <v>2</v>
      </c>
      <c r="D101" s="15" t="s">
        <v>16</v>
      </c>
      <c r="E101" s="14">
        <v>3120.88</v>
      </c>
      <c r="F101" s="14">
        <v>6241.76</v>
      </c>
      <c r="G101" s="14"/>
      <c r="H101" s="30">
        <f>'A3'!X102</f>
        <v>2</v>
      </c>
      <c r="I101" s="31" t="s">
        <v>16</v>
      </c>
      <c r="J101" s="66">
        <v>2909.45</v>
      </c>
      <c r="K101" s="33">
        <f t="shared" si="1"/>
        <v>5818.9</v>
      </c>
    </row>
    <row r="102" spans="1:11" ht="77.25" customHeight="1">
      <c r="A102" s="23">
        <v>57.2</v>
      </c>
      <c r="B102" s="29" t="s">
        <v>80</v>
      </c>
      <c r="C102" s="14">
        <v>2</v>
      </c>
      <c r="D102" s="15" t="s">
        <v>16</v>
      </c>
      <c r="E102" s="14">
        <v>6674.83</v>
      </c>
      <c r="F102" s="14">
        <v>13349.66</v>
      </c>
      <c r="G102" s="14"/>
      <c r="H102" s="30">
        <f>'A3'!X103</f>
        <v>2</v>
      </c>
      <c r="I102" s="31" t="s">
        <v>16</v>
      </c>
      <c r="J102" s="66">
        <v>6255.28</v>
      </c>
      <c r="K102" s="33">
        <f t="shared" si="1"/>
        <v>12510.56</v>
      </c>
    </row>
    <row r="103" spans="1:11" ht="79.5" customHeight="1">
      <c r="A103" s="23">
        <v>58.3</v>
      </c>
      <c r="B103" s="28" t="s">
        <v>1166</v>
      </c>
      <c r="C103" s="14">
        <v>12</v>
      </c>
      <c r="D103" s="15" t="s">
        <v>27</v>
      </c>
      <c r="E103" s="14">
        <v>674.9</v>
      </c>
      <c r="F103" s="14">
        <v>8098.8</v>
      </c>
      <c r="G103" s="14"/>
      <c r="H103" s="30">
        <f>'A3'!X104</f>
        <v>12</v>
      </c>
      <c r="I103" s="31" t="s">
        <v>27</v>
      </c>
      <c r="J103" s="66">
        <v>626.17999999999995</v>
      </c>
      <c r="K103" s="33">
        <f t="shared" si="1"/>
        <v>7514.16</v>
      </c>
    </row>
    <row r="104" spans="1:11" ht="38.25" customHeight="1">
      <c r="A104" s="23"/>
      <c r="B104" s="29" t="s">
        <v>81</v>
      </c>
      <c r="C104" s="14">
        <v>12</v>
      </c>
      <c r="D104" s="15" t="s">
        <v>27</v>
      </c>
      <c r="E104" s="14">
        <v>559.03</v>
      </c>
      <c r="F104" s="14">
        <v>6708.36</v>
      </c>
      <c r="G104" s="14"/>
      <c r="H104" s="30">
        <f>'A3'!X105</f>
        <v>12</v>
      </c>
      <c r="I104" s="31" t="s">
        <v>27</v>
      </c>
      <c r="J104" s="66">
        <v>513.38</v>
      </c>
      <c r="K104" s="33">
        <f t="shared" si="1"/>
        <v>6160.5599999999995</v>
      </c>
    </row>
    <row r="105" spans="1:11" ht="85.5" customHeight="1">
      <c r="A105" s="23">
        <v>58.4</v>
      </c>
      <c r="B105" s="29" t="s">
        <v>82</v>
      </c>
      <c r="C105" s="14">
        <v>22</v>
      </c>
      <c r="D105" s="15" t="s">
        <v>27</v>
      </c>
      <c r="E105" s="14">
        <v>81.2</v>
      </c>
      <c r="F105" s="14">
        <v>1786.4</v>
      </c>
      <c r="G105" s="14"/>
      <c r="H105" s="30">
        <f>'A3'!X106</f>
        <v>22</v>
      </c>
      <c r="I105" s="31" t="s">
        <v>27</v>
      </c>
      <c r="J105" s="66">
        <v>81.2</v>
      </c>
      <c r="K105" s="33">
        <f t="shared" si="1"/>
        <v>1786.4</v>
      </c>
    </row>
    <row r="106" spans="1:11" ht="138" customHeight="1">
      <c r="A106" s="23">
        <v>58.5</v>
      </c>
      <c r="B106" s="28" t="s">
        <v>1167</v>
      </c>
      <c r="C106" s="14">
        <v>1</v>
      </c>
      <c r="D106" s="15" t="s">
        <v>16</v>
      </c>
      <c r="E106" s="14">
        <v>450.1</v>
      </c>
      <c r="F106" s="14">
        <v>450.1</v>
      </c>
      <c r="G106" s="14"/>
      <c r="H106" s="30">
        <f>'A3'!X107</f>
        <v>1</v>
      </c>
      <c r="I106" s="31" t="s">
        <v>16</v>
      </c>
      <c r="J106" s="66">
        <v>441.7</v>
      </c>
      <c r="K106" s="33">
        <f t="shared" si="1"/>
        <v>441.7</v>
      </c>
    </row>
    <row r="107" spans="1:11" ht="96.75" customHeight="1">
      <c r="A107" s="23" t="s">
        <v>160</v>
      </c>
      <c r="B107" s="28" t="s">
        <v>1168</v>
      </c>
      <c r="C107" s="14">
        <v>10</v>
      </c>
      <c r="D107" s="15" t="s">
        <v>16</v>
      </c>
      <c r="E107" s="14">
        <v>1825.07</v>
      </c>
      <c r="F107" s="14">
        <v>18250.7</v>
      </c>
      <c r="G107" s="14"/>
      <c r="H107" s="30">
        <f>'A3'!X108</f>
        <v>10</v>
      </c>
      <c r="I107" s="31" t="s">
        <v>16</v>
      </c>
      <c r="J107" s="66">
        <v>1654.05</v>
      </c>
      <c r="K107" s="33">
        <f t="shared" si="1"/>
        <v>16540.5</v>
      </c>
    </row>
    <row r="108" spans="1:11" ht="45" customHeight="1">
      <c r="A108" s="23">
        <v>60.1</v>
      </c>
      <c r="B108" s="29" t="s">
        <v>83</v>
      </c>
      <c r="C108" s="19">
        <v>8</v>
      </c>
      <c r="D108" s="18" t="s">
        <v>16</v>
      </c>
      <c r="E108" s="19">
        <v>152.6</v>
      </c>
      <c r="F108" s="19">
        <v>1220.8</v>
      </c>
      <c r="G108" s="19"/>
      <c r="H108" s="30">
        <f>'A3'!X109</f>
        <v>8</v>
      </c>
      <c r="I108" s="31" t="s">
        <v>16</v>
      </c>
      <c r="J108" s="66">
        <v>136.69999999999999</v>
      </c>
      <c r="K108" s="33">
        <f t="shared" si="1"/>
        <v>1093.5999999999999</v>
      </c>
    </row>
    <row r="109" spans="1:11" ht="119.25" customHeight="1">
      <c r="A109" s="23" t="s">
        <v>161</v>
      </c>
      <c r="B109" s="28" t="s">
        <v>1169</v>
      </c>
      <c r="C109" s="14">
        <v>40</v>
      </c>
      <c r="D109" s="15" t="s">
        <v>27</v>
      </c>
      <c r="E109" s="14">
        <v>451.9</v>
      </c>
      <c r="F109" s="14">
        <v>18076</v>
      </c>
      <c r="G109" s="14"/>
      <c r="H109" s="30">
        <f>'A3'!X110</f>
        <v>40</v>
      </c>
      <c r="I109" s="31" t="s">
        <v>27</v>
      </c>
      <c r="J109" s="66">
        <v>353.73</v>
      </c>
      <c r="K109" s="33">
        <f t="shared" si="1"/>
        <v>14149.2</v>
      </c>
    </row>
    <row r="110" spans="1:11" ht="38.25" customHeight="1">
      <c r="A110" s="23"/>
      <c r="B110" s="29" t="s">
        <v>84</v>
      </c>
      <c r="C110" s="14">
        <v>20</v>
      </c>
      <c r="D110" s="15" t="s">
        <v>27</v>
      </c>
      <c r="E110" s="14">
        <v>762.95</v>
      </c>
      <c r="F110" s="14">
        <v>15259</v>
      </c>
      <c r="G110" s="14"/>
      <c r="H110" s="30">
        <f>'A3'!X111</f>
        <v>20</v>
      </c>
      <c r="I110" s="31" t="s">
        <v>27</v>
      </c>
      <c r="J110" s="66">
        <v>581.02</v>
      </c>
      <c r="K110" s="33">
        <f t="shared" si="1"/>
        <v>11620.4</v>
      </c>
    </row>
    <row r="111" spans="1:11" ht="117.75" customHeight="1">
      <c r="A111" s="23" t="s">
        <v>162</v>
      </c>
      <c r="B111" s="29" t="s">
        <v>1198</v>
      </c>
      <c r="C111" s="14">
        <v>4</v>
      </c>
      <c r="D111" s="15" t="s">
        <v>16</v>
      </c>
      <c r="E111" s="14">
        <v>173</v>
      </c>
      <c r="F111" s="14">
        <v>692</v>
      </c>
      <c r="G111" s="14"/>
      <c r="H111" s="30">
        <f>'A3'!X112</f>
        <v>4</v>
      </c>
      <c r="I111" s="31" t="s">
        <v>16</v>
      </c>
      <c r="J111" s="66">
        <v>160</v>
      </c>
      <c r="K111" s="33">
        <f t="shared" si="1"/>
        <v>640</v>
      </c>
    </row>
    <row r="112" spans="1:11" ht="106.5" customHeight="1">
      <c r="A112" s="23" t="s">
        <v>163</v>
      </c>
      <c r="B112" s="28" t="s">
        <v>1171</v>
      </c>
      <c r="C112" s="14">
        <v>2</v>
      </c>
      <c r="D112" s="15" t="s">
        <v>16</v>
      </c>
      <c r="E112" s="14">
        <v>195</v>
      </c>
      <c r="F112" s="14">
        <v>390</v>
      </c>
      <c r="G112" s="14"/>
      <c r="H112" s="30">
        <f>'A3'!X113</f>
        <v>2</v>
      </c>
      <c r="I112" s="31" t="s">
        <v>16</v>
      </c>
      <c r="J112" s="66">
        <v>199</v>
      </c>
      <c r="K112" s="33">
        <f t="shared" si="1"/>
        <v>398</v>
      </c>
    </row>
    <row r="113" spans="1:11" ht="118.5" customHeight="1">
      <c r="A113" s="23">
        <v>64.099999999999994</v>
      </c>
      <c r="B113" s="28" t="s">
        <v>1172</v>
      </c>
      <c r="C113" s="14">
        <v>24</v>
      </c>
      <c r="D113" s="15" t="s">
        <v>85</v>
      </c>
      <c r="E113" s="14">
        <v>1499.29</v>
      </c>
      <c r="F113" s="14">
        <v>35982.959999999999</v>
      </c>
      <c r="G113" s="14"/>
      <c r="H113" s="30">
        <f>'A3'!X114</f>
        <v>24</v>
      </c>
      <c r="I113" s="31" t="s">
        <v>85</v>
      </c>
      <c r="J113" s="66">
        <v>1340</v>
      </c>
      <c r="K113" s="33">
        <f t="shared" si="1"/>
        <v>32160</v>
      </c>
    </row>
    <row r="114" spans="1:11" ht="38.25" customHeight="1">
      <c r="A114" s="23"/>
      <c r="B114" s="29" t="s">
        <v>86</v>
      </c>
      <c r="C114" s="14">
        <v>20</v>
      </c>
      <c r="D114" s="18" t="s">
        <v>85</v>
      </c>
      <c r="E114" s="14">
        <v>1503.34</v>
      </c>
      <c r="F114" s="14">
        <v>30066.799999999999</v>
      </c>
      <c r="G114" s="14"/>
      <c r="H114" s="30">
        <f>'A3'!X115</f>
        <v>20</v>
      </c>
      <c r="I114" s="31" t="s">
        <v>85</v>
      </c>
      <c r="J114" s="66">
        <v>1344</v>
      </c>
      <c r="K114" s="33">
        <f t="shared" si="1"/>
        <v>26880</v>
      </c>
    </row>
    <row r="115" spans="1:11" ht="38.25" customHeight="1">
      <c r="A115" s="23"/>
      <c r="B115" s="29" t="s">
        <v>87</v>
      </c>
      <c r="C115" s="14">
        <v>2</v>
      </c>
      <c r="D115" s="18" t="s">
        <v>85</v>
      </c>
      <c r="E115" s="14">
        <v>1531.07</v>
      </c>
      <c r="F115" s="14">
        <v>3062.14</v>
      </c>
      <c r="G115" s="14"/>
      <c r="H115" s="30">
        <f>'A3'!X116</f>
        <v>2</v>
      </c>
      <c r="I115" s="31" t="s">
        <v>85</v>
      </c>
      <c r="J115" s="66">
        <v>1372</v>
      </c>
      <c r="K115" s="33">
        <f t="shared" si="1"/>
        <v>2744</v>
      </c>
    </row>
    <row r="116" spans="1:11" ht="105.75" customHeight="1">
      <c r="A116" s="23">
        <v>65.099999999999994</v>
      </c>
      <c r="B116" s="29" t="s">
        <v>88</v>
      </c>
      <c r="C116" s="14">
        <v>10</v>
      </c>
      <c r="D116" s="15" t="s">
        <v>85</v>
      </c>
      <c r="E116" s="14">
        <v>1565.5</v>
      </c>
      <c r="F116" s="14">
        <v>15655</v>
      </c>
      <c r="G116" s="14"/>
      <c r="H116" s="30">
        <f>'A3'!X117</f>
        <v>10</v>
      </c>
      <c r="I116" s="31" t="s">
        <v>85</v>
      </c>
      <c r="J116" s="66">
        <v>1398</v>
      </c>
      <c r="K116" s="33">
        <f t="shared" si="1"/>
        <v>13980</v>
      </c>
    </row>
    <row r="117" spans="1:11" ht="111" customHeight="1">
      <c r="A117" s="23">
        <v>66.099999999999994</v>
      </c>
      <c r="B117" s="29" t="s">
        <v>89</v>
      </c>
      <c r="C117" s="14">
        <v>2</v>
      </c>
      <c r="D117" s="15" t="s">
        <v>85</v>
      </c>
      <c r="E117" s="14">
        <v>2802.19</v>
      </c>
      <c r="F117" s="14">
        <v>5604.38</v>
      </c>
      <c r="G117" s="14"/>
      <c r="H117" s="30">
        <f>'A3'!X118</f>
        <v>2</v>
      </c>
      <c r="I117" s="31" t="s">
        <v>85</v>
      </c>
      <c r="J117" s="66">
        <v>2506</v>
      </c>
      <c r="K117" s="33">
        <f t="shared" si="1"/>
        <v>5012</v>
      </c>
    </row>
    <row r="118" spans="1:11" ht="142.5" customHeight="1">
      <c r="A118" s="23">
        <v>67.099999999999994</v>
      </c>
      <c r="B118" s="29" t="s">
        <v>90</v>
      </c>
      <c r="C118" s="14">
        <v>14</v>
      </c>
      <c r="D118" s="15" t="s">
        <v>85</v>
      </c>
      <c r="E118" s="14">
        <v>764.91</v>
      </c>
      <c r="F118" s="14">
        <v>10708.74</v>
      </c>
      <c r="G118" s="14"/>
      <c r="H118" s="30">
        <f>'A3'!X119</f>
        <v>14</v>
      </c>
      <c r="I118" s="31" t="s">
        <v>85</v>
      </c>
      <c r="J118" s="66">
        <v>688</v>
      </c>
      <c r="K118" s="33">
        <f t="shared" si="1"/>
        <v>9632</v>
      </c>
    </row>
    <row r="119" spans="1:11" ht="138.75" customHeight="1">
      <c r="A119" s="23">
        <v>68.2</v>
      </c>
      <c r="B119" s="29" t="s">
        <v>91</v>
      </c>
      <c r="C119" s="14">
        <v>10</v>
      </c>
      <c r="D119" s="15" t="s">
        <v>85</v>
      </c>
      <c r="E119" s="14">
        <v>1041.2</v>
      </c>
      <c r="F119" s="14">
        <v>10412</v>
      </c>
      <c r="G119" s="14"/>
      <c r="H119" s="30">
        <f>'A3'!X120</f>
        <v>10</v>
      </c>
      <c r="I119" s="31" t="s">
        <v>85</v>
      </c>
      <c r="J119" s="66">
        <v>932</v>
      </c>
      <c r="K119" s="33">
        <f t="shared" si="1"/>
        <v>9320</v>
      </c>
    </row>
    <row r="120" spans="1:11" ht="47.25" customHeight="1">
      <c r="A120" s="23">
        <v>71.2</v>
      </c>
      <c r="B120" s="29" t="s">
        <v>92</v>
      </c>
      <c r="C120" s="19">
        <v>1</v>
      </c>
      <c r="D120" s="18" t="s">
        <v>16</v>
      </c>
      <c r="E120" s="19">
        <v>2083.67</v>
      </c>
      <c r="F120" s="19">
        <v>2083.67</v>
      </c>
      <c r="G120" s="19"/>
      <c r="H120" s="30">
        <f>'A3'!X121</f>
        <v>1</v>
      </c>
      <c r="I120" s="31" t="s">
        <v>16</v>
      </c>
      <c r="J120" s="66">
        <v>2007</v>
      </c>
      <c r="K120" s="33">
        <f t="shared" si="1"/>
        <v>2007</v>
      </c>
    </row>
    <row r="121" spans="1:11" ht="88.5" customHeight="1">
      <c r="A121" s="23" t="s">
        <v>164</v>
      </c>
      <c r="B121" s="28" t="s">
        <v>1173</v>
      </c>
      <c r="C121" s="14">
        <v>10</v>
      </c>
      <c r="D121" s="15" t="s">
        <v>16</v>
      </c>
      <c r="E121" s="14">
        <v>1437.4</v>
      </c>
      <c r="F121" s="14">
        <v>14374</v>
      </c>
      <c r="G121" s="14"/>
      <c r="H121" s="30">
        <f>'A3'!X122</f>
        <v>10</v>
      </c>
      <c r="I121" s="31" t="s">
        <v>16</v>
      </c>
      <c r="J121" s="66">
        <v>1284</v>
      </c>
      <c r="K121" s="33">
        <f t="shared" si="1"/>
        <v>12840</v>
      </c>
    </row>
    <row r="122" spans="1:11" ht="120" customHeight="1">
      <c r="A122" s="23">
        <v>77.599999999999994</v>
      </c>
      <c r="B122" s="29" t="s">
        <v>93</v>
      </c>
      <c r="C122" s="14">
        <v>44</v>
      </c>
      <c r="D122" s="15" t="s">
        <v>27</v>
      </c>
      <c r="E122" s="14">
        <v>246.68</v>
      </c>
      <c r="F122" s="14">
        <v>10853.92</v>
      </c>
      <c r="G122" s="14"/>
      <c r="H122" s="30">
        <f>'A3'!X123</f>
        <v>44</v>
      </c>
      <c r="I122" s="31" t="s">
        <v>27</v>
      </c>
      <c r="J122" s="66">
        <v>219</v>
      </c>
      <c r="K122" s="33">
        <f t="shared" si="1"/>
        <v>9636</v>
      </c>
    </row>
    <row r="123" spans="1:11" ht="119.25" customHeight="1">
      <c r="A123" s="23">
        <v>77.7</v>
      </c>
      <c r="B123" s="29" t="s">
        <v>94</v>
      </c>
      <c r="C123" s="14">
        <v>38</v>
      </c>
      <c r="D123" s="15" t="s">
        <v>27</v>
      </c>
      <c r="E123" s="14">
        <v>209.78</v>
      </c>
      <c r="F123" s="14">
        <v>7971.64</v>
      </c>
      <c r="G123" s="14"/>
      <c r="H123" s="30">
        <f>'A3'!X124</f>
        <v>38</v>
      </c>
      <c r="I123" s="31" t="s">
        <v>27</v>
      </c>
      <c r="J123" s="66">
        <v>187</v>
      </c>
      <c r="K123" s="33">
        <f t="shared" si="1"/>
        <v>7106</v>
      </c>
    </row>
    <row r="124" spans="1:11" ht="48.75" customHeight="1">
      <c r="A124" s="23" t="s">
        <v>165</v>
      </c>
      <c r="B124" s="29" t="s">
        <v>95</v>
      </c>
      <c r="C124" s="14">
        <v>2</v>
      </c>
      <c r="D124" s="15" t="s">
        <v>16</v>
      </c>
      <c r="E124" s="14">
        <v>776.68</v>
      </c>
      <c r="F124" s="14">
        <v>1553.36</v>
      </c>
      <c r="G124" s="14"/>
      <c r="H124" s="30">
        <f>'A3'!X125</f>
        <v>2</v>
      </c>
      <c r="I124" s="31" t="s">
        <v>16</v>
      </c>
      <c r="J124" s="66">
        <v>1034</v>
      </c>
      <c r="K124" s="33">
        <f t="shared" si="1"/>
        <v>2068</v>
      </c>
    </row>
    <row r="125" spans="1:11" ht="49.5" customHeight="1">
      <c r="A125" s="23">
        <v>80.099999999999994</v>
      </c>
      <c r="B125" s="29" t="s">
        <v>1199</v>
      </c>
      <c r="C125" s="14">
        <v>3</v>
      </c>
      <c r="D125" s="15" t="s">
        <v>16</v>
      </c>
      <c r="E125" s="14">
        <v>1242.21</v>
      </c>
      <c r="F125" s="14">
        <v>3726.63</v>
      </c>
      <c r="G125" s="14"/>
      <c r="H125" s="30">
        <f>'A3'!X126</f>
        <v>3</v>
      </c>
      <c r="I125" s="31" t="s">
        <v>16</v>
      </c>
      <c r="J125" s="66">
        <v>1170</v>
      </c>
      <c r="K125" s="33">
        <f t="shared" si="1"/>
        <v>3510</v>
      </c>
    </row>
    <row r="126" spans="1:11" ht="53.25" customHeight="1">
      <c r="A126" s="23">
        <v>87.1</v>
      </c>
      <c r="B126" s="29" t="s">
        <v>96</v>
      </c>
      <c r="C126" s="19">
        <v>2</v>
      </c>
      <c r="D126" s="18" t="s">
        <v>16</v>
      </c>
      <c r="E126" s="19">
        <v>2972.1</v>
      </c>
      <c r="F126" s="19">
        <v>5944.2</v>
      </c>
      <c r="G126" s="19"/>
      <c r="H126" s="30">
        <f>'A3'!X127</f>
        <v>2</v>
      </c>
      <c r="I126" s="31" t="s">
        <v>16</v>
      </c>
      <c r="J126" s="66">
        <v>2870</v>
      </c>
      <c r="K126" s="33">
        <f t="shared" si="1"/>
        <v>5740</v>
      </c>
    </row>
    <row r="127" spans="1:11" ht="99.75" customHeight="1">
      <c r="A127" s="23" t="s">
        <v>166</v>
      </c>
      <c r="B127" s="29" t="s">
        <v>97</v>
      </c>
      <c r="C127" s="14">
        <v>2</v>
      </c>
      <c r="D127" s="15" t="s">
        <v>16</v>
      </c>
      <c r="E127" s="14">
        <v>1879</v>
      </c>
      <c r="F127" s="14">
        <v>3758</v>
      </c>
      <c r="G127" s="14"/>
      <c r="H127" s="30">
        <f>'A3'!X128</f>
        <v>2</v>
      </c>
      <c r="I127" s="31" t="s">
        <v>16</v>
      </c>
      <c r="J127" s="66">
        <v>1830</v>
      </c>
      <c r="K127" s="33">
        <f t="shared" si="1"/>
        <v>3660</v>
      </c>
    </row>
    <row r="128" spans="1:11" ht="76.5" customHeight="1">
      <c r="A128" s="23">
        <v>99.1</v>
      </c>
      <c r="B128" s="28" t="s">
        <v>1175</v>
      </c>
      <c r="C128" s="14">
        <v>3.7</v>
      </c>
      <c r="D128" s="15" t="s">
        <v>21</v>
      </c>
      <c r="E128" s="14">
        <v>6732.58</v>
      </c>
      <c r="F128" s="14">
        <v>24910.55</v>
      </c>
      <c r="G128" s="14"/>
      <c r="H128" s="30">
        <f>'A3'!X129</f>
        <v>3.7</v>
      </c>
      <c r="I128" s="31" t="s">
        <v>21</v>
      </c>
      <c r="J128" s="66">
        <v>5889.78</v>
      </c>
      <c r="K128" s="33">
        <f t="shared" si="1"/>
        <v>21792.186000000002</v>
      </c>
    </row>
    <row r="129" spans="1:11" ht="45.75" customHeight="1">
      <c r="A129" s="23">
        <v>100</v>
      </c>
      <c r="B129" s="29" t="s">
        <v>98</v>
      </c>
      <c r="C129" s="19">
        <v>12</v>
      </c>
      <c r="D129" s="18" t="s">
        <v>16</v>
      </c>
      <c r="E129" s="19">
        <v>134</v>
      </c>
      <c r="F129" s="19">
        <v>1608</v>
      </c>
      <c r="G129" s="19"/>
      <c r="H129" s="30">
        <f>'A3'!X130</f>
        <v>12</v>
      </c>
      <c r="I129" s="31" t="s">
        <v>16</v>
      </c>
      <c r="J129" s="66">
        <v>81</v>
      </c>
      <c r="K129" s="33">
        <f t="shared" si="1"/>
        <v>972</v>
      </c>
    </row>
    <row r="130" spans="1:11" ht="62.25" customHeight="1">
      <c r="A130" s="23">
        <v>101</v>
      </c>
      <c r="B130" s="29" t="s">
        <v>99</v>
      </c>
      <c r="C130" s="14">
        <v>6</v>
      </c>
      <c r="D130" s="15" t="s">
        <v>16</v>
      </c>
      <c r="E130" s="14">
        <v>3190</v>
      </c>
      <c r="F130" s="14">
        <v>19140</v>
      </c>
      <c r="G130" s="14"/>
      <c r="H130" s="30">
        <f>'A3'!X131</f>
        <v>6</v>
      </c>
      <c r="I130" s="31" t="s">
        <v>16</v>
      </c>
      <c r="J130" s="66">
        <v>2991</v>
      </c>
      <c r="K130" s="33">
        <f t="shared" si="1"/>
        <v>17946</v>
      </c>
    </row>
    <row r="131" spans="1:11" ht="52.5" customHeight="1">
      <c r="A131" s="23">
        <v>102</v>
      </c>
      <c r="B131" s="29" t="s">
        <v>100</v>
      </c>
      <c r="C131" s="14">
        <v>12</v>
      </c>
      <c r="D131" s="15" t="s">
        <v>16</v>
      </c>
      <c r="E131" s="14">
        <v>666</v>
      </c>
      <c r="F131" s="14">
        <v>7992</v>
      </c>
      <c r="G131" s="14"/>
      <c r="H131" s="30">
        <f>'A3'!X132</f>
        <v>12</v>
      </c>
      <c r="I131" s="31" t="s">
        <v>16</v>
      </c>
      <c r="J131" s="66">
        <v>635</v>
      </c>
      <c r="K131" s="33">
        <f t="shared" si="1"/>
        <v>7620</v>
      </c>
    </row>
    <row r="132" spans="1:11" ht="56.25" customHeight="1">
      <c r="A132" s="23">
        <v>103</v>
      </c>
      <c r="B132" s="29" t="s">
        <v>101</v>
      </c>
      <c r="C132" s="19">
        <v>6</v>
      </c>
      <c r="D132" s="18" t="s">
        <v>16</v>
      </c>
      <c r="E132" s="19">
        <v>486</v>
      </c>
      <c r="F132" s="19">
        <v>2916</v>
      </c>
      <c r="G132" s="19"/>
      <c r="H132" s="30">
        <f>'A3'!X133</f>
        <v>6</v>
      </c>
      <c r="I132" s="31" t="s">
        <v>16</v>
      </c>
      <c r="J132" s="66">
        <v>462</v>
      </c>
      <c r="K132" s="33">
        <f t="shared" si="1"/>
        <v>2772</v>
      </c>
    </row>
    <row r="133" spans="1:11" ht="62.25" customHeight="1">
      <c r="A133" s="23">
        <v>104</v>
      </c>
      <c r="B133" s="29" t="s">
        <v>102</v>
      </c>
      <c r="C133" s="19">
        <v>6</v>
      </c>
      <c r="D133" s="18" t="s">
        <v>16</v>
      </c>
      <c r="E133" s="19">
        <v>170</v>
      </c>
      <c r="F133" s="19">
        <v>1020</v>
      </c>
      <c r="G133" s="19"/>
      <c r="H133" s="30">
        <f>'A3'!X134</f>
        <v>6</v>
      </c>
      <c r="I133" s="31" t="s">
        <v>16</v>
      </c>
      <c r="J133" s="66">
        <v>170</v>
      </c>
      <c r="K133" s="33">
        <f t="shared" ref="K133:K169" si="2">H133*J133</f>
        <v>1020</v>
      </c>
    </row>
    <row r="134" spans="1:11" ht="46.5" customHeight="1">
      <c r="A134" s="23">
        <v>112.1</v>
      </c>
      <c r="B134" s="29" t="s">
        <v>103</v>
      </c>
      <c r="C134" s="14">
        <v>2</v>
      </c>
      <c r="D134" s="15" t="s">
        <v>16</v>
      </c>
      <c r="E134" s="14">
        <v>1977</v>
      </c>
      <c r="F134" s="14">
        <v>3954</v>
      </c>
      <c r="G134" s="14"/>
      <c r="H134" s="30">
        <f>'A3'!X135</f>
        <v>2</v>
      </c>
      <c r="I134" s="31" t="s">
        <v>16</v>
      </c>
      <c r="J134" s="66">
        <v>1768</v>
      </c>
      <c r="K134" s="33">
        <f t="shared" si="2"/>
        <v>3536</v>
      </c>
    </row>
    <row r="135" spans="1:11" ht="80.25" customHeight="1">
      <c r="A135" s="23">
        <v>114</v>
      </c>
      <c r="B135" s="28" t="s">
        <v>1176</v>
      </c>
      <c r="C135" s="14">
        <v>42</v>
      </c>
      <c r="D135" s="15" t="s">
        <v>27</v>
      </c>
      <c r="E135" s="14">
        <v>403.7</v>
      </c>
      <c r="F135" s="14">
        <v>16955.400000000001</v>
      </c>
      <c r="G135" s="14"/>
      <c r="H135" s="30">
        <f>'A3'!X136</f>
        <v>42</v>
      </c>
      <c r="I135" s="31" t="s">
        <v>27</v>
      </c>
      <c r="J135" s="66">
        <v>384.5</v>
      </c>
      <c r="K135" s="33">
        <f t="shared" si="2"/>
        <v>16149</v>
      </c>
    </row>
    <row r="136" spans="1:11" ht="114" customHeight="1">
      <c r="A136" s="23">
        <v>115</v>
      </c>
      <c r="B136" s="28" t="s">
        <v>1177</v>
      </c>
      <c r="C136" s="14">
        <v>30</v>
      </c>
      <c r="D136" s="15" t="s">
        <v>27</v>
      </c>
      <c r="E136" s="14">
        <v>245.49</v>
      </c>
      <c r="F136" s="14">
        <v>7364.7</v>
      </c>
      <c r="G136" s="14"/>
      <c r="H136" s="30">
        <f>'A3'!X137</f>
        <v>30</v>
      </c>
      <c r="I136" s="31" t="s">
        <v>27</v>
      </c>
      <c r="J136" s="66">
        <v>228.93</v>
      </c>
      <c r="K136" s="33">
        <f t="shared" si="2"/>
        <v>6867.9000000000005</v>
      </c>
    </row>
    <row r="137" spans="1:11" ht="118.5" customHeight="1">
      <c r="A137" s="23">
        <v>117</v>
      </c>
      <c r="B137" s="28" t="s">
        <v>1178</v>
      </c>
      <c r="C137" s="14">
        <v>8</v>
      </c>
      <c r="D137" s="15" t="s">
        <v>16</v>
      </c>
      <c r="E137" s="14">
        <v>75.349999999999994</v>
      </c>
      <c r="F137" s="14">
        <v>602.79999999999995</v>
      </c>
      <c r="G137" s="14"/>
      <c r="H137" s="30">
        <f>'A3'!X138</f>
        <v>8</v>
      </c>
      <c r="I137" s="31" t="s">
        <v>16</v>
      </c>
      <c r="J137" s="66">
        <v>74.599999999999994</v>
      </c>
      <c r="K137" s="33">
        <f t="shared" si="2"/>
        <v>596.79999999999995</v>
      </c>
    </row>
    <row r="138" spans="1:11" ht="147" customHeight="1">
      <c r="A138" s="23">
        <v>117</v>
      </c>
      <c r="B138" s="28" t="s">
        <v>1179</v>
      </c>
      <c r="C138" s="14">
        <v>8</v>
      </c>
      <c r="D138" s="15" t="s">
        <v>16</v>
      </c>
      <c r="E138" s="14">
        <v>7.7</v>
      </c>
      <c r="F138" s="14">
        <v>61.6</v>
      </c>
      <c r="G138" s="14"/>
      <c r="H138" s="30">
        <f>'A3'!X140</f>
        <v>8</v>
      </c>
      <c r="I138" s="31" t="s">
        <v>16</v>
      </c>
      <c r="J138" s="66">
        <v>7.4</v>
      </c>
      <c r="K138" s="33">
        <f t="shared" si="2"/>
        <v>59.2</v>
      </c>
    </row>
    <row r="139" spans="1:11" ht="59.25" customHeight="1">
      <c r="A139" s="23">
        <v>122</v>
      </c>
      <c r="B139" s="28" t="s">
        <v>1180</v>
      </c>
      <c r="C139" s="14">
        <v>2</v>
      </c>
      <c r="D139" s="15" t="s">
        <v>16</v>
      </c>
      <c r="E139" s="14">
        <v>694</v>
      </c>
      <c r="F139" s="14">
        <v>1388</v>
      </c>
      <c r="G139" s="14"/>
      <c r="H139" s="30">
        <f>'A3'!X141</f>
        <v>2</v>
      </c>
      <c r="I139" s="31" t="s">
        <v>16</v>
      </c>
      <c r="J139" s="66">
        <v>642.6</v>
      </c>
      <c r="K139" s="33">
        <f t="shared" si="2"/>
        <v>1285.2</v>
      </c>
    </row>
    <row r="140" spans="1:11" ht="38.25" customHeight="1">
      <c r="A140" s="23"/>
      <c r="B140" s="29" t="s">
        <v>104</v>
      </c>
      <c r="C140" s="14">
        <v>2</v>
      </c>
      <c r="D140" s="15" t="s">
        <v>16</v>
      </c>
      <c r="E140" s="14">
        <v>116.3</v>
      </c>
      <c r="F140" s="14">
        <v>232.6</v>
      </c>
      <c r="G140" s="14"/>
      <c r="H140" s="30">
        <f>'A3'!X142</f>
        <v>2</v>
      </c>
      <c r="I140" s="31" t="s">
        <v>16</v>
      </c>
      <c r="J140" s="66">
        <v>116.3</v>
      </c>
      <c r="K140" s="33">
        <f t="shared" si="2"/>
        <v>232.6</v>
      </c>
    </row>
    <row r="141" spans="1:11" ht="79.5" customHeight="1">
      <c r="A141" s="23">
        <v>124</v>
      </c>
      <c r="B141" s="28" t="s">
        <v>1181</v>
      </c>
      <c r="C141" s="14">
        <v>12</v>
      </c>
      <c r="D141" s="15" t="s">
        <v>27</v>
      </c>
      <c r="E141" s="14">
        <v>930</v>
      </c>
      <c r="F141" s="14">
        <v>11160</v>
      </c>
      <c r="G141" s="14"/>
      <c r="H141" s="30">
        <f>'A3'!X143</f>
        <v>12</v>
      </c>
      <c r="I141" s="31" t="s">
        <v>27</v>
      </c>
      <c r="J141" s="66">
        <v>832</v>
      </c>
      <c r="K141" s="33">
        <f t="shared" si="2"/>
        <v>9984</v>
      </c>
    </row>
    <row r="142" spans="1:11" ht="38.25" customHeight="1">
      <c r="A142" s="23"/>
      <c r="B142" s="29" t="s">
        <v>105</v>
      </c>
      <c r="C142" s="14">
        <v>4</v>
      </c>
      <c r="D142" s="15" t="s">
        <v>27</v>
      </c>
      <c r="E142" s="14">
        <v>209</v>
      </c>
      <c r="F142" s="14">
        <v>836</v>
      </c>
      <c r="G142" s="14"/>
      <c r="H142" s="30">
        <f>'A3'!X144</f>
        <v>4</v>
      </c>
      <c r="I142" s="31" t="s">
        <v>27</v>
      </c>
      <c r="J142" s="66">
        <v>209</v>
      </c>
      <c r="K142" s="33">
        <f t="shared" si="2"/>
        <v>836</v>
      </c>
    </row>
    <row r="143" spans="1:11" ht="60" customHeight="1">
      <c r="A143" s="23">
        <v>125</v>
      </c>
      <c r="B143" s="28" t="s">
        <v>1182</v>
      </c>
      <c r="C143" s="14">
        <v>12</v>
      </c>
      <c r="D143" s="15" t="s">
        <v>27</v>
      </c>
      <c r="E143" s="14">
        <v>193.5</v>
      </c>
      <c r="F143" s="14">
        <v>2322</v>
      </c>
      <c r="G143" s="14"/>
      <c r="H143" s="30">
        <f>'A3'!X145</f>
        <v>12</v>
      </c>
      <c r="I143" s="31" t="s">
        <v>27</v>
      </c>
      <c r="J143" s="66">
        <v>172.8</v>
      </c>
      <c r="K143" s="33">
        <f t="shared" si="2"/>
        <v>2073.6000000000004</v>
      </c>
    </row>
    <row r="144" spans="1:11" ht="75.75" customHeight="1">
      <c r="A144" s="23">
        <v>129.1</v>
      </c>
      <c r="B144" s="28" t="s">
        <v>1183</v>
      </c>
      <c r="C144" s="14">
        <v>1</v>
      </c>
      <c r="D144" s="15" t="s">
        <v>16</v>
      </c>
      <c r="E144" s="14">
        <v>2400</v>
      </c>
      <c r="F144" s="14">
        <v>2400</v>
      </c>
      <c r="G144" s="14"/>
      <c r="H144" s="30">
        <f>'A3'!X146</f>
        <v>1</v>
      </c>
      <c r="I144" s="31" t="s">
        <v>16</v>
      </c>
      <c r="J144" s="66">
        <v>2400</v>
      </c>
      <c r="K144" s="33">
        <f t="shared" si="2"/>
        <v>2400</v>
      </c>
    </row>
    <row r="145" spans="1:11" ht="67.5" customHeight="1">
      <c r="A145" s="23">
        <v>130</v>
      </c>
      <c r="B145" s="28" t="s">
        <v>1184</v>
      </c>
      <c r="C145" s="14">
        <v>22</v>
      </c>
      <c r="D145" s="15" t="s">
        <v>16</v>
      </c>
      <c r="E145" s="14">
        <v>700</v>
      </c>
      <c r="F145" s="14">
        <v>15400</v>
      </c>
      <c r="G145" s="14"/>
      <c r="H145" s="30">
        <f>'A3'!X147</f>
        <v>22</v>
      </c>
      <c r="I145" s="31" t="s">
        <v>16</v>
      </c>
      <c r="J145" s="66">
        <v>700</v>
      </c>
      <c r="K145" s="33">
        <f t="shared" si="2"/>
        <v>15400</v>
      </c>
    </row>
    <row r="146" spans="1:11" ht="38.25" customHeight="1">
      <c r="A146" s="23"/>
      <c r="B146" s="29" t="s">
        <v>106</v>
      </c>
      <c r="C146" s="14">
        <v>36</v>
      </c>
      <c r="D146" s="15" t="s">
        <v>16</v>
      </c>
      <c r="E146" s="14">
        <v>500</v>
      </c>
      <c r="F146" s="14">
        <v>18000</v>
      </c>
      <c r="G146" s="14"/>
      <c r="H146" s="30">
        <f>'A3'!X148</f>
        <v>36</v>
      </c>
      <c r="I146" s="31" t="s">
        <v>16</v>
      </c>
      <c r="J146" s="66">
        <v>500</v>
      </c>
      <c r="K146" s="33">
        <f t="shared" si="2"/>
        <v>18000</v>
      </c>
    </row>
    <row r="147" spans="1:11" ht="38.25" customHeight="1">
      <c r="A147" s="23"/>
      <c r="B147" s="29" t="s">
        <v>107</v>
      </c>
      <c r="C147" s="14">
        <v>5</v>
      </c>
      <c r="D147" s="15" t="s">
        <v>16</v>
      </c>
      <c r="E147" s="14">
        <v>340</v>
      </c>
      <c r="F147" s="14">
        <v>1700</v>
      </c>
      <c r="G147" s="14"/>
      <c r="H147" s="30">
        <f>'A3'!X149</f>
        <v>5</v>
      </c>
      <c r="I147" s="31" t="s">
        <v>16</v>
      </c>
      <c r="J147" s="66">
        <v>340</v>
      </c>
      <c r="K147" s="33">
        <f t="shared" si="2"/>
        <v>1700</v>
      </c>
    </row>
    <row r="148" spans="1:11" ht="38.25" customHeight="1">
      <c r="A148" s="23"/>
      <c r="B148" s="29" t="s">
        <v>108</v>
      </c>
      <c r="C148" s="14">
        <v>2</v>
      </c>
      <c r="D148" s="15" t="s">
        <v>16</v>
      </c>
      <c r="E148" s="14">
        <v>225</v>
      </c>
      <c r="F148" s="14">
        <v>450</v>
      </c>
      <c r="G148" s="14"/>
      <c r="H148" s="30">
        <f>'A3'!X150</f>
        <v>2</v>
      </c>
      <c r="I148" s="31" t="s">
        <v>16</v>
      </c>
      <c r="J148" s="66">
        <v>225</v>
      </c>
      <c r="K148" s="33">
        <f t="shared" si="2"/>
        <v>450</v>
      </c>
    </row>
    <row r="149" spans="1:11" ht="38.25" customHeight="1">
      <c r="A149" s="23">
        <v>131</v>
      </c>
      <c r="B149" s="29" t="s">
        <v>109</v>
      </c>
      <c r="C149" s="14">
        <v>6</v>
      </c>
      <c r="D149" s="15" t="s">
        <v>16</v>
      </c>
      <c r="E149" s="14">
        <v>475</v>
      </c>
      <c r="F149" s="14">
        <v>2850</v>
      </c>
      <c r="G149" s="14"/>
      <c r="H149" s="30">
        <f>'A3'!X151</f>
        <v>6</v>
      </c>
      <c r="I149" s="31" t="s">
        <v>16</v>
      </c>
      <c r="J149" s="66">
        <v>475</v>
      </c>
      <c r="K149" s="33">
        <f t="shared" si="2"/>
        <v>2850</v>
      </c>
    </row>
    <row r="150" spans="1:11" ht="60.75" customHeight="1">
      <c r="A150" s="23">
        <v>132</v>
      </c>
      <c r="B150" s="29" t="s">
        <v>110</v>
      </c>
      <c r="C150" s="14">
        <v>80</v>
      </c>
      <c r="D150" s="15" t="s">
        <v>27</v>
      </c>
      <c r="E150" s="14">
        <v>275</v>
      </c>
      <c r="F150" s="14">
        <v>22000</v>
      </c>
      <c r="G150" s="14"/>
      <c r="H150" s="30">
        <f>'A3'!X152</f>
        <v>80</v>
      </c>
      <c r="I150" s="31" t="s">
        <v>27</v>
      </c>
      <c r="J150" s="66">
        <v>295</v>
      </c>
      <c r="K150" s="33">
        <f t="shared" si="2"/>
        <v>23600</v>
      </c>
    </row>
    <row r="151" spans="1:11" ht="48.75" customHeight="1">
      <c r="A151" s="23">
        <v>132.1</v>
      </c>
      <c r="B151" s="29" t="s">
        <v>111</v>
      </c>
      <c r="C151" s="14">
        <v>96</v>
      </c>
      <c r="D151" s="15" t="s">
        <v>27</v>
      </c>
      <c r="E151" s="14">
        <v>295</v>
      </c>
      <c r="F151" s="14">
        <v>28320</v>
      </c>
      <c r="G151" s="14"/>
      <c r="H151" s="30">
        <f>'A3'!X153</f>
        <v>96</v>
      </c>
      <c r="I151" s="31" t="s">
        <v>27</v>
      </c>
      <c r="J151" s="66">
        <v>275</v>
      </c>
      <c r="K151" s="33">
        <f t="shared" si="2"/>
        <v>26400</v>
      </c>
    </row>
    <row r="152" spans="1:11" ht="60" customHeight="1">
      <c r="A152" s="23">
        <v>133</v>
      </c>
      <c r="B152" s="28" t="s">
        <v>1185</v>
      </c>
      <c r="C152" s="14">
        <v>12</v>
      </c>
      <c r="D152" s="15" t="s">
        <v>27</v>
      </c>
      <c r="E152" s="14">
        <v>618</v>
      </c>
      <c r="F152" s="14">
        <v>7416</v>
      </c>
      <c r="G152" s="14"/>
      <c r="H152" s="30">
        <f>'A3'!X154</f>
        <v>12</v>
      </c>
      <c r="I152" s="31" t="s">
        <v>27</v>
      </c>
      <c r="J152" s="66">
        <v>442</v>
      </c>
      <c r="K152" s="33">
        <f t="shared" si="2"/>
        <v>5304</v>
      </c>
    </row>
    <row r="153" spans="1:11" ht="64.5" customHeight="1">
      <c r="A153" s="23">
        <v>134</v>
      </c>
      <c r="B153" s="29" t="s">
        <v>112</v>
      </c>
      <c r="C153" s="19">
        <v>1</v>
      </c>
      <c r="D153" s="18" t="s">
        <v>16</v>
      </c>
      <c r="E153" s="19">
        <v>105</v>
      </c>
      <c r="F153" s="19">
        <v>105</v>
      </c>
      <c r="G153" s="19"/>
      <c r="H153" s="30">
        <f>'A3'!X155</f>
        <v>1</v>
      </c>
      <c r="I153" s="31" t="s">
        <v>16</v>
      </c>
      <c r="J153" s="66">
        <v>97</v>
      </c>
      <c r="K153" s="33">
        <f t="shared" si="2"/>
        <v>97</v>
      </c>
    </row>
    <row r="154" spans="1:11" ht="45.75" customHeight="1">
      <c r="A154" s="23">
        <v>140</v>
      </c>
      <c r="B154" s="29" t="s">
        <v>113</v>
      </c>
      <c r="C154" s="14">
        <v>13.5</v>
      </c>
      <c r="D154" s="15" t="s">
        <v>10</v>
      </c>
      <c r="E154" s="14">
        <v>855.63</v>
      </c>
      <c r="F154" s="14">
        <v>11551.01</v>
      </c>
      <c r="G154" s="14"/>
      <c r="H154" s="30">
        <f>'A3'!X156</f>
        <v>13.5</v>
      </c>
      <c r="I154" s="31" t="s">
        <v>10</v>
      </c>
      <c r="J154" s="66">
        <v>830.67</v>
      </c>
      <c r="K154" s="33">
        <f t="shared" si="2"/>
        <v>11214.045</v>
      </c>
    </row>
    <row r="155" spans="1:11" ht="60" customHeight="1">
      <c r="A155" s="23">
        <v>141</v>
      </c>
      <c r="B155" s="29" t="s">
        <v>114</v>
      </c>
      <c r="C155" s="19">
        <v>180</v>
      </c>
      <c r="D155" s="18" t="s">
        <v>21</v>
      </c>
      <c r="E155" s="19">
        <v>132</v>
      </c>
      <c r="F155" s="19">
        <v>23760</v>
      </c>
      <c r="G155" s="19"/>
      <c r="H155" s="30">
        <f>'A3'!X157</f>
        <v>180</v>
      </c>
      <c r="I155" s="31" t="s">
        <v>21</v>
      </c>
      <c r="J155" s="66">
        <v>132</v>
      </c>
      <c r="K155" s="33">
        <f t="shared" si="2"/>
        <v>23760</v>
      </c>
    </row>
    <row r="156" spans="1:11" ht="67.5" customHeight="1">
      <c r="A156" s="23">
        <v>142</v>
      </c>
      <c r="B156" s="29" t="s">
        <v>115</v>
      </c>
      <c r="C156" s="14">
        <v>180</v>
      </c>
      <c r="D156" s="15" t="s">
        <v>21</v>
      </c>
      <c r="E156" s="14">
        <v>455</v>
      </c>
      <c r="F156" s="14">
        <v>81900</v>
      </c>
      <c r="G156" s="14"/>
      <c r="H156" s="30">
        <f>'A3'!X158</f>
        <v>180</v>
      </c>
      <c r="I156" s="31" t="s">
        <v>21</v>
      </c>
      <c r="J156" s="66">
        <v>451</v>
      </c>
      <c r="K156" s="33">
        <f t="shared" si="2"/>
        <v>81180</v>
      </c>
    </row>
    <row r="157" spans="1:11" ht="116.25" customHeight="1">
      <c r="A157" s="23">
        <v>143</v>
      </c>
      <c r="B157" s="29" t="s">
        <v>116</v>
      </c>
      <c r="C157" s="14">
        <v>180</v>
      </c>
      <c r="D157" s="15" t="s">
        <v>21</v>
      </c>
      <c r="E157" s="14">
        <v>160</v>
      </c>
      <c r="F157" s="14">
        <v>28800</v>
      </c>
      <c r="G157" s="14"/>
      <c r="H157" s="30">
        <f>'A3'!X159</f>
        <v>180</v>
      </c>
      <c r="I157" s="31" t="s">
        <v>21</v>
      </c>
      <c r="J157" s="66">
        <v>160</v>
      </c>
      <c r="K157" s="33">
        <f t="shared" si="2"/>
        <v>28800</v>
      </c>
    </row>
    <row r="158" spans="1:11" ht="63" customHeight="1">
      <c r="A158" s="23">
        <v>144</v>
      </c>
      <c r="B158" s="29" t="s">
        <v>117</v>
      </c>
      <c r="C158" s="14">
        <v>2</v>
      </c>
      <c r="D158" s="15" t="s">
        <v>16</v>
      </c>
      <c r="E158" s="14">
        <v>1231</v>
      </c>
      <c r="F158" s="14">
        <v>2462</v>
      </c>
      <c r="G158" s="14"/>
      <c r="H158" s="30">
        <f>'A3'!X160</f>
        <v>2</v>
      </c>
      <c r="I158" s="31" t="s">
        <v>16</v>
      </c>
      <c r="J158" s="66">
        <v>1231</v>
      </c>
      <c r="K158" s="33">
        <f t="shared" si="2"/>
        <v>2462</v>
      </c>
    </row>
    <row r="159" spans="1:11" ht="54.75" customHeight="1">
      <c r="A159" s="23">
        <v>145</v>
      </c>
      <c r="B159" s="29" t="s">
        <v>118</v>
      </c>
      <c r="C159" s="14">
        <v>2</v>
      </c>
      <c r="D159" s="15" t="s">
        <v>16</v>
      </c>
      <c r="E159" s="14">
        <v>2040</v>
      </c>
      <c r="F159" s="14">
        <v>4080</v>
      </c>
      <c r="G159" s="14"/>
      <c r="H159" s="30">
        <f>'A3'!X161</f>
        <v>2</v>
      </c>
      <c r="I159" s="31" t="s">
        <v>16</v>
      </c>
      <c r="J159" s="66">
        <v>2091</v>
      </c>
      <c r="K159" s="33">
        <f t="shared" si="2"/>
        <v>4182</v>
      </c>
    </row>
    <row r="160" spans="1:11" ht="48.75" customHeight="1">
      <c r="A160" s="23">
        <v>146</v>
      </c>
      <c r="B160" s="29" t="s">
        <v>119</v>
      </c>
      <c r="C160" s="19">
        <v>2</v>
      </c>
      <c r="D160" s="18" t="s">
        <v>16</v>
      </c>
      <c r="E160" s="19">
        <v>833</v>
      </c>
      <c r="F160" s="19">
        <v>1666</v>
      </c>
      <c r="G160" s="19"/>
      <c r="H160" s="30">
        <f>'A3'!X162</f>
        <v>2</v>
      </c>
      <c r="I160" s="31" t="s">
        <v>16</v>
      </c>
      <c r="J160" s="66">
        <v>833</v>
      </c>
      <c r="K160" s="33">
        <f t="shared" si="2"/>
        <v>1666</v>
      </c>
    </row>
    <row r="161" spans="1:11" ht="98.25" customHeight="1">
      <c r="A161" s="23">
        <v>153</v>
      </c>
      <c r="B161" s="29" t="s">
        <v>120</v>
      </c>
      <c r="C161" s="14">
        <v>16</v>
      </c>
      <c r="D161" s="15" t="s">
        <v>18</v>
      </c>
      <c r="E161" s="14">
        <v>44.7</v>
      </c>
      <c r="F161" s="14">
        <v>715.2</v>
      </c>
      <c r="G161" s="14"/>
      <c r="H161" s="30">
        <f>'A3'!X163</f>
        <v>16</v>
      </c>
      <c r="I161" s="31" t="s">
        <v>18</v>
      </c>
      <c r="J161" s="66">
        <v>44.7</v>
      </c>
      <c r="K161" s="33">
        <f t="shared" si="2"/>
        <v>715.2</v>
      </c>
    </row>
    <row r="162" spans="1:11" ht="65.25" customHeight="1">
      <c r="A162" s="34">
        <v>154</v>
      </c>
      <c r="B162" s="29" t="s">
        <v>121</v>
      </c>
      <c r="C162" s="14">
        <v>2</v>
      </c>
      <c r="D162" s="15" t="s">
        <v>16</v>
      </c>
      <c r="E162" s="14">
        <v>4312</v>
      </c>
      <c r="F162" s="14">
        <v>8624</v>
      </c>
      <c r="G162" s="14"/>
      <c r="H162" s="30">
        <f>'A3'!X164</f>
        <v>2</v>
      </c>
      <c r="I162" s="31" t="s">
        <v>16</v>
      </c>
      <c r="J162" s="66">
        <v>3439</v>
      </c>
      <c r="K162" s="33">
        <f t="shared" si="2"/>
        <v>6878</v>
      </c>
    </row>
    <row r="163" spans="1:11" ht="177" customHeight="1">
      <c r="A163" s="23">
        <v>155</v>
      </c>
      <c r="B163" s="29" t="s">
        <v>1200</v>
      </c>
      <c r="C163" s="14">
        <v>2</v>
      </c>
      <c r="D163" s="15" t="s">
        <v>16</v>
      </c>
      <c r="E163" s="14">
        <v>6588</v>
      </c>
      <c r="F163" s="14">
        <v>13176</v>
      </c>
      <c r="G163" s="14"/>
      <c r="H163" s="30">
        <f>'A3'!X165</f>
        <v>2</v>
      </c>
      <c r="I163" s="31" t="s">
        <v>16</v>
      </c>
      <c r="J163" s="66">
        <v>6588</v>
      </c>
      <c r="K163" s="33">
        <f t="shared" si="2"/>
        <v>13176</v>
      </c>
    </row>
    <row r="164" spans="1:11" ht="84" customHeight="1">
      <c r="A164" s="23">
        <v>361.1</v>
      </c>
      <c r="B164" s="29" t="s">
        <v>122</v>
      </c>
      <c r="C164" s="14">
        <v>12.5</v>
      </c>
      <c r="D164" s="15" t="s">
        <v>21</v>
      </c>
      <c r="E164" s="14">
        <v>1387.67</v>
      </c>
      <c r="F164" s="14">
        <v>17345.88</v>
      </c>
      <c r="G164" s="14"/>
      <c r="H164" s="30">
        <f>'A3'!X166</f>
        <v>12.5</v>
      </c>
      <c r="I164" s="31" t="s">
        <v>21</v>
      </c>
      <c r="J164" s="66">
        <v>1286.3499999999999</v>
      </c>
      <c r="K164" s="33">
        <f t="shared" si="2"/>
        <v>16079.374999999998</v>
      </c>
    </row>
    <row r="165" spans="1:11" ht="57" customHeight="1">
      <c r="A165" s="23">
        <v>367</v>
      </c>
      <c r="B165" s="29" t="s">
        <v>123</v>
      </c>
      <c r="C165" s="14">
        <v>9.5</v>
      </c>
      <c r="D165" s="15" t="s">
        <v>21</v>
      </c>
      <c r="E165" s="14">
        <v>1342.65</v>
      </c>
      <c r="F165" s="14">
        <v>12755.18</v>
      </c>
      <c r="G165" s="14"/>
      <c r="H165" s="30">
        <f>'A3'!X167</f>
        <v>9.5</v>
      </c>
      <c r="I165" s="31" t="s">
        <v>21</v>
      </c>
      <c r="J165" s="66">
        <v>1244.1400000000001</v>
      </c>
      <c r="K165" s="33">
        <f t="shared" si="2"/>
        <v>11819.330000000002</v>
      </c>
    </row>
    <row r="166" spans="1:11" ht="69" customHeight="1">
      <c r="A166" s="23">
        <v>378.2</v>
      </c>
      <c r="B166" s="29" t="s">
        <v>124</v>
      </c>
      <c r="C166" s="14">
        <v>116.4</v>
      </c>
      <c r="D166" s="15" t="s">
        <v>21</v>
      </c>
      <c r="E166" s="14">
        <v>1182.79</v>
      </c>
      <c r="F166" s="14">
        <v>137676.76</v>
      </c>
      <c r="G166" s="14"/>
      <c r="H166" s="30">
        <f>'A3'!X168</f>
        <v>116.4</v>
      </c>
      <c r="I166" s="31" t="s">
        <v>21</v>
      </c>
      <c r="J166" s="66">
        <v>1110.51</v>
      </c>
      <c r="K166" s="33">
        <f t="shared" si="2"/>
        <v>129263.364</v>
      </c>
    </row>
    <row r="167" spans="1:11" ht="117" customHeight="1">
      <c r="A167" s="23" t="s">
        <v>167</v>
      </c>
      <c r="B167" s="28" t="s">
        <v>1187</v>
      </c>
      <c r="C167" s="14">
        <v>5</v>
      </c>
      <c r="D167" s="15" t="s">
        <v>21</v>
      </c>
      <c r="E167" s="14">
        <v>1057.33</v>
      </c>
      <c r="F167" s="14">
        <v>5286.65</v>
      </c>
      <c r="G167" s="14"/>
      <c r="H167" s="30">
        <f>'A3'!X169</f>
        <v>5</v>
      </c>
      <c r="I167" s="31" t="s">
        <v>21</v>
      </c>
      <c r="J167" s="66">
        <v>1031.54</v>
      </c>
      <c r="K167" s="33">
        <f t="shared" si="2"/>
        <v>5157.7</v>
      </c>
    </row>
    <row r="168" spans="1:11" ht="53.25" customHeight="1">
      <c r="A168" s="23">
        <v>383</v>
      </c>
      <c r="B168" s="29" t="s">
        <v>125</v>
      </c>
      <c r="C168" s="14">
        <v>2</v>
      </c>
      <c r="D168" s="15" t="s">
        <v>16</v>
      </c>
      <c r="E168" s="14">
        <v>1010</v>
      </c>
      <c r="F168" s="14">
        <v>2020</v>
      </c>
      <c r="G168" s="14"/>
      <c r="H168" s="30">
        <f>'A3'!X170</f>
        <v>2</v>
      </c>
      <c r="I168" s="31" t="s">
        <v>16</v>
      </c>
      <c r="J168" s="66">
        <v>1000</v>
      </c>
      <c r="K168" s="33">
        <f t="shared" si="2"/>
        <v>2000</v>
      </c>
    </row>
    <row r="169" spans="1:11" ht="64.5" customHeight="1">
      <c r="A169" s="23">
        <v>384</v>
      </c>
      <c r="B169" s="29" t="s">
        <v>126</v>
      </c>
      <c r="C169" s="19">
        <v>2</v>
      </c>
      <c r="D169" s="18" t="s">
        <v>16</v>
      </c>
      <c r="E169" s="19">
        <v>1635.23</v>
      </c>
      <c r="F169" s="19">
        <v>3270.46</v>
      </c>
      <c r="G169" s="19"/>
      <c r="H169" s="30">
        <f>'A3'!X171</f>
        <v>2</v>
      </c>
      <c r="I169" s="31" t="s">
        <v>16</v>
      </c>
      <c r="J169" s="66">
        <v>1460.73</v>
      </c>
      <c r="K169" s="33">
        <f t="shared" si="2"/>
        <v>2921.46</v>
      </c>
    </row>
    <row r="170" spans="1:11" ht="54.75" customHeight="1">
      <c r="A170" s="23">
        <v>448.2</v>
      </c>
      <c r="B170" s="29" t="s">
        <v>127</v>
      </c>
      <c r="C170" s="14">
        <v>6</v>
      </c>
      <c r="D170" s="15" t="s">
        <v>16</v>
      </c>
      <c r="E170" s="14">
        <v>126.91</v>
      </c>
      <c r="F170" s="14">
        <v>761.46</v>
      </c>
      <c r="G170" s="14"/>
      <c r="H170" s="30">
        <f>'A3'!X172</f>
        <v>6</v>
      </c>
      <c r="I170" s="31" t="s">
        <v>16</v>
      </c>
      <c r="J170" s="66">
        <v>113.91</v>
      </c>
      <c r="K170" s="33">
        <f t="shared" ref="K170:K171" si="3">H170*J170</f>
        <v>683.46</v>
      </c>
    </row>
    <row r="171" spans="1:11" ht="69" customHeight="1">
      <c r="A171" s="35">
        <v>796</v>
      </c>
      <c r="B171" s="36" t="s">
        <v>128</v>
      </c>
      <c r="C171" s="37">
        <v>355</v>
      </c>
      <c r="D171" s="38" t="s">
        <v>21</v>
      </c>
      <c r="E171" s="37">
        <v>214.48</v>
      </c>
      <c r="F171" s="37">
        <v>76140.399999999994</v>
      </c>
      <c r="G171" s="37"/>
      <c r="H171" s="30">
        <f>'A3'!X173</f>
        <v>355</v>
      </c>
      <c r="I171" s="39" t="s">
        <v>21</v>
      </c>
      <c r="J171" s="66">
        <v>197.07</v>
      </c>
      <c r="K171" s="40">
        <f t="shared" si="3"/>
        <v>69959.849999999991</v>
      </c>
    </row>
    <row r="172" spans="1:11" ht="37.5" customHeight="1">
      <c r="A172" s="16"/>
      <c r="B172" s="41" t="s">
        <v>1201</v>
      </c>
      <c r="C172" s="42"/>
      <c r="D172" s="42"/>
      <c r="E172" s="42"/>
      <c r="F172" s="42"/>
      <c r="G172" s="42"/>
      <c r="H172" s="42"/>
      <c r="I172" s="42"/>
      <c r="J172" s="42"/>
      <c r="K172" s="48">
        <f>SUM(K4:K171)</f>
        <v>3555182.7017500019</v>
      </c>
    </row>
  </sheetData>
  <mergeCells count="5">
    <mergeCell ref="A2:A3"/>
    <mergeCell ref="B2:B3"/>
    <mergeCell ref="C2:F2"/>
    <mergeCell ref="H2:K2"/>
    <mergeCell ref="A1:K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2:G1975"/>
  <sheetViews>
    <sheetView topLeftCell="A1953" workbookViewId="0">
      <selection activeCell="C1977" sqref="C1977"/>
    </sheetView>
  </sheetViews>
  <sheetFormatPr defaultRowHeight="12.75"/>
  <cols>
    <col min="2" max="2" width="11.83203125" customWidth="1"/>
    <col min="3" max="3" width="43.33203125" customWidth="1"/>
    <col min="6" max="6" width="9.6640625" bestFit="1" customWidth="1"/>
  </cols>
  <sheetData>
    <row r="2" spans="1:6">
      <c r="C2" t="s">
        <v>172</v>
      </c>
    </row>
    <row r="3" spans="1:6">
      <c r="C3" t="s">
        <v>173</v>
      </c>
    </row>
    <row r="4" spans="1:6">
      <c r="A4" t="s">
        <v>174</v>
      </c>
      <c r="B4" t="s">
        <v>175</v>
      </c>
      <c r="C4" t="s">
        <v>176</v>
      </c>
      <c r="E4" t="s">
        <v>177</v>
      </c>
    </row>
    <row r="5" spans="1:6">
      <c r="A5" t="s">
        <v>168</v>
      </c>
      <c r="B5" t="s">
        <v>168</v>
      </c>
      <c r="C5" t="s">
        <v>168</v>
      </c>
      <c r="D5" t="s">
        <v>168</v>
      </c>
      <c r="E5" t="s">
        <v>168</v>
      </c>
      <c r="F5" t="s">
        <v>168</v>
      </c>
    </row>
    <row r="6" spans="1:6">
      <c r="A6" t="s">
        <v>178</v>
      </c>
      <c r="B6" t="s">
        <v>179</v>
      </c>
      <c r="C6" t="s">
        <v>180</v>
      </c>
      <c r="D6" t="s">
        <v>181</v>
      </c>
      <c r="E6" t="s">
        <v>182</v>
      </c>
      <c r="F6" t="s">
        <v>183</v>
      </c>
    </row>
    <row r="7" spans="1:6">
      <c r="A7" t="s">
        <v>168</v>
      </c>
      <c r="B7" t="s">
        <v>168</v>
      </c>
      <c r="C7" t="s">
        <v>168</v>
      </c>
      <c r="D7" t="s">
        <v>168</v>
      </c>
      <c r="E7" t="s">
        <v>168</v>
      </c>
      <c r="F7" t="s">
        <v>168</v>
      </c>
    </row>
    <row r="8" spans="1:6">
      <c r="B8" t="s">
        <v>184</v>
      </c>
      <c r="C8" t="s">
        <v>185</v>
      </c>
    </row>
    <row r="9" spans="1:6">
      <c r="C9" t="s">
        <v>168</v>
      </c>
    </row>
    <row r="10" spans="1:6">
      <c r="A10">
        <v>0.96</v>
      </c>
      <c r="B10" t="s">
        <v>186</v>
      </c>
      <c r="C10" t="s">
        <v>187</v>
      </c>
      <c r="D10">
        <v>6040</v>
      </c>
      <c r="E10" t="s">
        <v>186</v>
      </c>
      <c r="F10">
        <v>5798.4</v>
      </c>
    </row>
    <row r="11" spans="1:6">
      <c r="A11">
        <v>1</v>
      </c>
      <c r="B11" t="s">
        <v>188</v>
      </c>
      <c r="C11" t="s">
        <v>189</v>
      </c>
      <c r="D11">
        <v>1642.42</v>
      </c>
      <c r="E11" t="s">
        <v>188</v>
      </c>
      <c r="F11">
        <v>1642.42</v>
      </c>
    </row>
    <row r="12" spans="1:6">
      <c r="A12">
        <v>1</v>
      </c>
      <c r="B12" t="s">
        <v>188</v>
      </c>
      <c r="C12" t="s">
        <v>190</v>
      </c>
      <c r="D12">
        <v>115.5</v>
      </c>
      <c r="E12" t="s">
        <v>188</v>
      </c>
      <c r="F12">
        <v>115.5</v>
      </c>
    </row>
    <row r="13" spans="1:6">
      <c r="B13" t="s">
        <v>191</v>
      </c>
      <c r="C13" t="s">
        <v>192</v>
      </c>
      <c r="D13" t="s">
        <v>179</v>
      </c>
      <c r="E13" t="s">
        <v>191</v>
      </c>
      <c r="F13">
        <v>0</v>
      </c>
    </row>
    <row r="14" spans="1:6">
      <c r="F14" t="s">
        <v>168</v>
      </c>
    </row>
    <row r="15" spans="1:6">
      <c r="C15" t="s">
        <v>193</v>
      </c>
      <c r="F15">
        <v>7556.32</v>
      </c>
    </row>
    <row r="16" spans="1:6">
      <c r="F16" t="s">
        <v>168</v>
      </c>
    </row>
    <row r="17" spans="1:6">
      <c r="B17" t="s">
        <v>184</v>
      </c>
      <c r="C17" t="s">
        <v>194</v>
      </c>
    </row>
    <row r="18" spans="1:6">
      <c r="C18" t="s">
        <v>168</v>
      </c>
    </row>
    <row r="19" spans="1:6">
      <c r="A19">
        <v>0.72</v>
      </c>
      <c r="B19" t="s">
        <v>186</v>
      </c>
      <c r="C19" t="s">
        <v>187</v>
      </c>
      <c r="D19">
        <v>6040</v>
      </c>
      <c r="E19" t="s">
        <v>186</v>
      </c>
      <c r="F19">
        <v>4348.8</v>
      </c>
    </row>
    <row r="20" spans="1:6">
      <c r="A20">
        <v>1</v>
      </c>
      <c r="B20" t="s">
        <v>188</v>
      </c>
      <c r="C20" t="s">
        <v>189</v>
      </c>
      <c r="D20">
        <v>1642.42</v>
      </c>
      <c r="E20" t="s">
        <v>188</v>
      </c>
      <c r="F20">
        <v>1642.42</v>
      </c>
    </row>
    <row r="21" spans="1:6">
      <c r="A21">
        <v>1</v>
      </c>
      <c r="B21" t="s">
        <v>188</v>
      </c>
      <c r="C21" t="s">
        <v>190</v>
      </c>
      <c r="D21">
        <v>115.5</v>
      </c>
      <c r="E21" t="s">
        <v>188</v>
      </c>
      <c r="F21">
        <v>115.5</v>
      </c>
    </row>
    <row r="22" spans="1:6">
      <c r="B22" t="s">
        <v>191</v>
      </c>
      <c r="C22" t="s">
        <v>192</v>
      </c>
      <c r="D22" t="s">
        <v>179</v>
      </c>
      <c r="E22" t="s">
        <v>191</v>
      </c>
      <c r="F22">
        <v>0</v>
      </c>
    </row>
    <row r="23" spans="1:6">
      <c r="F23" t="s">
        <v>168</v>
      </c>
    </row>
    <row r="24" spans="1:6">
      <c r="C24" t="s">
        <v>193</v>
      </c>
      <c r="F24">
        <v>6106.72</v>
      </c>
    </row>
    <row r="25" spans="1:6">
      <c r="F25" t="s">
        <v>168</v>
      </c>
    </row>
    <row r="26" spans="1:6">
      <c r="B26" t="s">
        <v>184</v>
      </c>
      <c r="C26" t="s">
        <v>195</v>
      </c>
    </row>
    <row r="27" spans="1:6">
      <c r="C27" t="s">
        <v>168</v>
      </c>
    </row>
    <row r="28" spans="1:6">
      <c r="A28">
        <v>0.48</v>
      </c>
      <c r="B28" t="s">
        <v>186</v>
      </c>
      <c r="C28" t="s">
        <v>187</v>
      </c>
      <c r="D28">
        <v>6040</v>
      </c>
      <c r="E28" t="s">
        <v>186</v>
      </c>
      <c r="F28">
        <v>2899.2</v>
      </c>
    </row>
    <row r="29" spans="1:6">
      <c r="A29">
        <v>1</v>
      </c>
      <c r="B29" t="s">
        <v>188</v>
      </c>
      <c r="C29" t="s">
        <v>189</v>
      </c>
      <c r="D29">
        <v>1642.42</v>
      </c>
      <c r="E29" t="s">
        <v>188</v>
      </c>
      <c r="F29">
        <v>1642.42</v>
      </c>
    </row>
    <row r="30" spans="1:6">
      <c r="A30">
        <v>1</v>
      </c>
      <c r="B30" t="s">
        <v>188</v>
      </c>
      <c r="C30" t="s">
        <v>190</v>
      </c>
      <c r="D30">
        <v>115.5</v>
      </c>
      <c r="E30" t="s">
        <v>188</v>
      </c>
      <c r="F30">
        <v>115.5</v>
      </c>
    </row>
    <row r="31" spans="1:6">
      <c r="B31" t="s">
        <v>191</v>
      </c>
      <c r="C31" t="s">
        <v>192</v>
      </c>
      <c r="D31" t="s">
        <v>179</v>
      </c>
      <c r="E31" t="s">
        <v>191</v>
      </c>
      <c r="F31">
        <v>0</v>
      </c>
    </row>
    <row r="32" spans="1:6">
      <c r="F32" t="s">
        <v>168</v>
      </c>
    </row>
    <row r="33" spans="1:6">
      <c r="C33" t="s">
        <v>193</v>
      </c>
      <c r="F33">
        <v>4657.12</v>
      </c>
    </row>
    <row r="34" spans="1:6">
      <c r="F34" t="s">
        <v>168</v>
      </c>
    </row>
    <row r="35" spans="1:6">
      <c r="B35" t="s">
        <v>184</v>
      </c>
      <c r="C35" t="s">
        <v>196</v>
      </c>
    </row>
    <row r="36" spans="1:6">
      <c r="A36">
        <v>0.36</v>
      </c>
      <c r="B36" t="s">
        <v>186</v>
      </c>
      <c r="C36" t="s">
        <v>187</v>
      </c>
      <c r="D36">
        <v>6040</v>
      </c>
      <c r="E36" t="s">
        <v>186</v>
      </c>
      <c r="F36">
        <v>2174.4</v>
      </c>
    </row>
    <row r="37" spans="1:6">
      <c r="A37">
        <v>1</v>
      </c>
      <c r="B37" t="s">
        <v>188</v>
      </c>
      <c r="C37" t="s">
        <v>189</v>
      </c>
      <c r="D37">
        <v>1642.42</v>
      </c>
      <c r="E37" t="s">
        <v>188</v>
      </c>
      <c r="F37">
        <v>1642.42</v>
      </c>
    </row>
    <row r="38" spans="1:6">
      <c r="A38">
        <v>1</v>
      </c>
      <c r="B38" t="s">
        <v>188</v>
      </c>
      <c r="C38" t="s">
        <v>190</v>
      </c>
      <c r="D38">
        <v>115.5</v>
      </c>
      <c r="E38" t="s">
        <v>188</v>
      </c>
      <c r="F38">
        <v>115.5</v>
      </c>
    </row>
    <row r="39" spans="1:6">
      <c r="B39" t="s">
        <v>191</v>
      </c>
      <c r="C39" t="s">
        <v>192</v>
      </c>
      <c r="D39" t="s">
        <v>179</v>
      </c>
      <c r="E39" t="s">
        <v>191</v>
      </c>
      <c r="F39">
        <v>0</v>
      </c>
    </row>
    <row r="40" spans="1:6">
      <c r="F40" t="s">
        <v>168</v>
      </c>
    </row>
    <row r="41" spans="1:6">
      <c r="C41" t="s">
        <v>193</v>
      </c>
      <c r="F41">
        <v>3932.32</v>
      </c>
    </row>
    <row r="42" spans="1:6">
      <c r="F42" t="s">
        <v>168</v>
      </c>
    </row>
    <row r="43" spans="1:6">
      <c r="B43" t="s">
        <v>184</v>
      </c>
      <c r="C43" t="s">
        <v>197</v>
      </c>
    </row>
    <row r="44" spans="1:6">
      <c r="C44" t="s">
        <v>168</v>
      </c>
    </row>
    <row r="45" spans="1:6">
      <c r="A45">
        <v>0.28799999999999998</v>
      </c>
      <c r="B45" t="s">
        <v>186</v>
      </c>
      <c r="C45" t="s">
        <v>187</v>
      </c>
      <c r="D45">
        <v>6040</v>
      </c>
      <c r="E45" t="s">
        <v>186</v>
      </c>
      <c r="F45">
        <v>1739.52</v>
      </c>
    </row>
    <row r="46" spans="1:6">
      <c r="A46">
        <v>1</v>
      </c>
      <c r="B46" t="s">
        <v>188</v>
      </c>
      <c r="C46" t="s">
        <v>189</v>
      </c>
      <c r="D46">
        <v>1642.42</v>
      </c>
      <c r="E46" t="s">
        <v>188</v>
      </c>
      <c r="F46">
        <v>1642.42</v>
      </c>
    </row>
    <row r="47" spans="1:6">
      <c r="A47">
        <v>1</v>
      </c>
      <c r="B47" t="s">
        <v>188</v>
      </c>
      <c r="C47" t="s">
        <v>190</v>
      </c>
      <c r="D47">
        <v>115.5</v>
      </c>
      <c r="E47" t="s">
        <v>188</v>
      </c>
      <c r="F47">
        <v>115.5</v>
      </c>
    </row>
    <row r="48" spans="1:6">
      <c r="B48" t="s">
        <v>191</v>
      </c>
      <c r="C48" t="s">
        <v>192</v>
      </c>
      <c r="D48" t="s">
        <v>179</v>
      </c>
      <c r="E48" t="s">
        <v>191</v>
      </c>
      <c r="F48">
        <v>0</v>
      </c>
    </row>
    <row r="49" spans="1:6">
      <c r="F49" t="s">
        <v>168</v>
      </c>
    </row>
    <row r="50" spans="1:6">
      <c r="C50" t="s">
        <v>193</v>
      </c>
      <c r="F50">
        <v>3497.44</v>
      </c>
    </row>
    <row r="51" spans="1:6">
      <c r="F51" t="s">
        <v>168</v>
      </c>
    </row>
    <row r="52" spans="1:6">
      <c r="B52" t="s">
        <v>184</v>
      </c>
      <c r="C52" t="s">
        <v>198</v>
      </c>
    </row>
    <row r="53" spans="1:6">
      <c r="C53" t="s">
        <v>168</v>
      </c>
    </row>
    <row r="54" spans="1:6">
      <c r="A54">
        <v>0.24</v>
      </c>
      <c r="B54" t="s">
        <v>186</v>
      </c>
      <c r="C54" t="s">
        <v>187</v>
      </c>
      <c r="D54">
        <v>6040</v>
      </c>
      <c r="E54" t="s">
        <v>186</v>
      </c>
      <c r="F54">
        <v>1449.6</v>
      </c>
    </row>
    <row r="55" spans="1:6">
      <c r="A55">
        <v>1</v>
      </c>
      <c r="B55" t="s">
        <v>188</v>
      </c>
      <c r="C55" t="s">
        <v>189</v>
      </c>
      <c r="D55">
        <v>1642.42</v>
      </c>
      <c r="E55" t="s">
        <v>188</v>
      </c>
      <c r="F55">
        <v>1642.42</v>
      </c>
    </row>
    <row r="56" spans="1:6">
      <c r="A56">
        <v>1</v>
      </c>
      <c r="B56" t="s">
        <v>188</v>
      </c>
      <c r="C56" t="s">
        <v>190</v>
      </c>
      <c r="D56">
        <v>115.5</v>
      </c>
      <c r="E56" t="s">
        <v>188</v>
      </c>
      <c r="F56">
        <v>115.5</v>
      </c>
    </row>
    <row r="57" spans="1:6">
      <c r="B57" t="s">
        <v>191</v>
      </c>
      <c r="C57" t="s">
        <v>192</v>
      </c>
      <c r="D57" t="s">
        <v>179</v>
      </c>
      <c r="E57" t="s">
        <v>191</v>
      </c>
      <c r="F57">
        <v>0</v>
      </c>
    </row>
    <row r="58" spans="1:6">
      <c r="F58" t="s">
        <v>168</v>
      </c>
    </row>
    <row r="59" spans="1:6">
      <c r="C59" t="s">
        <v>193</v>
      </c>
      <c r="F59">
        <v>3207.52</v>
      </c>
    </row>
    <row r="60" spans="1:6">
      <c r="A60" t="s">
        <v>179</v>
      </c>
    </row>
    <row r="61" spans="1:6">
      <c r="F61" t="s">
        <v>168</v>
      </c>
    </row>
    <row r="62" spans="1:6">
      <c r="B62" t="s">
        <v>184</v>
      </c>
      <c r="C62" t="s">
        <v>199</v>
      </c>
    </row>
    <row r="63" spans="1:6">
      <c r="C63" t="s">
        <v>168</v>
      </c>
    </row>
    <row r="64" spans="1:6">
      <c r="A64">
        <v>0.20599999999999999</v>
      </c>
      <c r="B64" t="s">
        <v>186</v>
      </c>
      <c r="C64" t="s">
        <v>187</v>
      </c>
      <c r="D64">
        <v>6040</v>
      </c>
      <c r="E64" t="s">
        <v>186</v>
      </c>
      <c r="F64">
        <v>1244.24</v>
      </c>
    </row>
    <row r="65" spans="1:6">
      <c r="A65">
        <v>1</v>
      </c>
      <c r="B65" t="s">
        <v>188</v>
      </c>
      <c r="C65" t="s">
        <v>189</v>
      </c>
      <c r="D65">
        <v>1642.42</v>
      </c>
      <c r="E65" t="s">
        <v>188</v>
      </c>
      <c r="F65">
        <v>1642.42</v>
      </c>
    </row>
    <row r="66" spans="1:6">
      <c r="A66">
        <v>1</v>
      </c>
      <c r="B66" t="s">
        <v>188</v>
      </c>
      <c r="C66" t="s">
        <v>190</v>
      </c>
      <c r="D66">
        <v>115.5</v>
      </c>
      <c r="E66" t="s">
        <v>188</v>
      </c>
      <c r="F66">
        <v>115.5</v>
      </c>
    </row>
    <row r="67" spans="1:6">
      <c r="B67" t="s">
        <v>191</v>
      </c>
      <c r="C67" t="s">
        <v>192</v>
      </c>
      <c r="D67" t="s">
        <v>179</v>
      </c>
      <c r="E67" t="s">
        <v>191</v>
      </c>
      <c r="F67">
        <v>0</v>
      </c>
    </row>
    <row r="68" spans="1:6">
      <c r="F68" t="s">
        <v>168</v>
      </c>
    </row>
    <row r="69" spans="1:6">
      <c r="C69" t="s">
        <v>193</v>
      </c>
      <c r="F69">
        <v>3002.16</v>
      </c>
    </row>
    <row r="70" spans="1:6">
      <c r="F70" t="s">
        <v>168</v>
      </c>
    </row>
    <row r="71" spans="1:6">
      <c r="B71" t="s">
        <v>184</v>
      </c>
      <c r="C71" t="s">
        <v>200</v>
      </c>
    </row>
    <row r="72" spans="1:6">
      <c r="C72" t="s">
        <v>168</v>
      </c>
    </row>
    <row r="73" spans="1:6">
      <c r="A73">
        <v>0.18</v>
      </c>
      <c r="B73" t="s">
        <v>186</v>
      </c>
      <c r="C73" t="s">
        <v>187</v>
      </c>
      <c r="D73">
        <v>6040</v>
      </c>
      <c r="E73" t="s">
        <v>186</v>
      </c>
      <c r="F73">
        <v>1087.2</v>
      </c>
    </row>
    <row r="74" spans="1:6">
      <c r="A74">
        <v>1</v>
      </c>
      <c r="B74" t="s">
        <v>188</v>
      </c>
      <c r="C74" t="s">
        <v>189</v>
      </c>
      <c r="D74">
        <v>1642.42</v>
      </c>
      <c r="E74" t="s">
        <v>188</v>
      </c>
      <c r="F74">
        <v>1642.42</v>
      </c>
    </row>
    <row r="75" spans="1:6">
      <c r="A75">
        <v>1</v>
      </c>
      <c r="B75" t="s">
        <v>188</v>
      </c>
      <c r="C75" t="s">
        <v>190</v>
      </c>
      <c r="D75">
        <v>115.5</v>
      </c>
      <c r="E75" t="s">
        <v>188</v>
      </c>
      <c r="F75">
        <v>115.5</v>
      </c>
    </row>
    <row r="76" spans="1:6">
      <c r="B76" t="s">
        <v>191</v>
      </c>
      <c r="C76" t="s">
        <v>192</v>
      </c>
      <c r="D76" t="s">
        <v>179</v>
      </c>
      <c r="E76" t="s">
        <v>191</v>
      </c>
      <c r="F76">
        <v>0</v>
      </c>
    </row>
    <row r="77" spans="1:6">
      <c r="F77" t="s">
        <v>168</v>
      </c>
    </row>
    <row r="78" spans="1:6">
      <c r="C78" t="s">
        <v>193</v>
      </c>
      <c r="F78">
        <v>2845.12</v>
      </c>
    </row>
    <row r="79" spans="1:6">
      <c r="F79" t="s">
        <v>168</v>
      </c>
    </row>
    <row r="80" spans="1:6">
      <c r="A80">
        <v>1.1000000000000001</v>
      </c>
      <c r="B80" t="s">
        <v>179</v>
      </c>
      <c r="C80" t="s">
        <v>201</v>
      </c>
    </row>
    <row r="81" spans="1:6">
      <c r="A81" t="s">
        <v>179</v>
      </c>
      <c r="C81" t="s">
        <v>202</v>
      </c>
    </row>
    <row r="82" spans="1:6">
      <c r="A82">
        <v>10</v>
      </c>
      <c r="B82" t="s">
        <v>188</v>
      </c>
      <c r="C82" t="s">
        <v>203</v>
      </c>
      <c r="D82">
        <v>111.56</v>
      </c>
      <c r="E82" t="s">
        <v>188</v>
      </c>
      <c r="F82">
        <v>1115.5999999999999</v>
      </c>
    </row>
    <row r="83" spans="1:6">
      <c r="A83">
        <v>10</v>
      </c>
      <c r="B83" t="s">
        <v>188</v>
      </c>
      <c r="C83" t="s">
        <v>204</v>
      </c>
      <c r="D83">
        <v>111.56</v>
      </c>
      <c r="E83" t="s">
        <v>188</v>
      </c>
      <c r="F83">
        <v>1115.5999999999999</v>
      </c>
    </row>
    <row r="84" spans="1:6">
      <c r="A84">
        <v>10</v>
      </c>
      <c r="B84" t="s">
        <v>188</v>
      </c>
      <c r="C84" t="s">
        <v>205</v>
      </c>
      <c r="D84">
        <v>12.93</v>
      </c>
      <c r="E84" t="s">
        <v>188</v>
      </c>
      <c r="F84">
        <v>129.30000000000001</v>
      </c>
    </row>
    <row r="85" spans="1:6">
      <c r="B85" t="s">
        <v>191</v>
      </c>
      <c r="C85" t="s">
        <v>192</v>
      </c>
      <c r="E85" t="s">
        <v>191</v>
      </c>
      <c r="F85">
        <v>0</v>
      </c>
    </row>
    <row r="86" spans="1:6">
      <c r="F86" t="s">
        <v>168</v>
      </c>
    </row>
    <row r="87" spans="1:6">
      <c r="C87" t="s">
        <v>206</v>
      </c>
      <c r="F87">
        <v>2360.5</v>
      </c>
    </row>
    <row r="88" spans="1:6">
      <c r="F88" t="s">
        <v>168</v>
      </c>
    </row>
    <row r="89" spans="1:6">
      <c r="C89" t="s">
        <v>207</v>
      </c>
      <c r="D89" t="s">
        <v>208</v>
      </c>
      <c r="F89">
        <v>236.05</v>
      </c>
    </row>
    <row r="90" spans="1:6">
      <c r="D90" t="s">
        <v>209</v>
      </c>
      <c r="F90">
        <v>246.76</v>
      </c>
    </row>
    <row r="92" spans="1:6">
      <c r="A92" t="s">
        <v>210</v>
      </c>
      <c r="B92" t="s">
        <v>179</v>
      </c>
      <c r="C92" t="s">
        <v>211</v>
      </c>
    </row>
    <row r="93" spans="1:6">
      <c r="A93" t="s">
        <v>179</v>
      </c>
      <c r="C93" t="s">
        <v>168</v>
      </c>
    </row>
    <row r="94" spans="1:6">
      <c r="A94">
        <v>10</v>
      </c>
      <c r="B94" t="s">
        <v>188</v>
      </c>
      <c r="C94" t="s">
        <v>212</v>
      </c>
      <c r="D94">
        <v>166.11</v>
      </c>
      <c r="E94" t="s">
        <v>188</v>
      </c>
      <c r="F94">
        <v>1661.1</v>
      </c>
    </row>
    <row r="95" spans="1:6">
      <c r="A95">
        <v>10</v>
      </c>
      <c r="B95" t="s">
        <v>188</v>
      </c>
      <c r="C95" t="s">
        <v>204</v>
      </c>
      <c r="D95">
        <v>166.11</v>
      </c>
      <c r="E95" t="s">
        <v>188</v>
      </c>
      <c r="F95">
        <v>1661.1</v>
      </c>
    </row>
    <row r="96" spans="1:6">
      <c r="A96">
        <v>10</v>
      </c>
      <c r="B96" t="s">
        <v>188</v>
      </c>
      <c r="C96" t="s">
        <v>205</v>
      </c>
      <c r="D96">
        <v>12.93</v>
      </c>
      <c r="E96" t="s">
        <v>188</v>
      </c>
      <c r="F96">
        <v>129.30000000000001</v>
      </c>
    </row>
    <row r="97" spans="1:6">
      <c r="B97" t="s">
        <v>191</v>
      </c>
      <c r="C97" t="s">
        <v>192</v>
      </c>
      <c r="E97" t="s">
        <v>191</v>
      </c>
      <c r="F97">
        <v>0</v>
      </c>
    </row>
    <row r="98" spans="1:6">
      <c r="F98" t="s">
        <v>168</v>
      </c>
    </row>
    <row r="99" spans="1:6">
      <c r="C99" t="s">
        <v>206</v>
      </c>
      <c r="F99">
        <v>3451.5</v>
      </c>
    </row>
    <row r="100" spans="1:6">
      <c r="F100" t="s">
        <v>168</v>
      </c>
    </row>
    <row r="101" spans="1:6">
      <c r="C101" t="s">
        <v>207</v>
      </c>
      <c r="D101" t="s">
        <v>208</v>
      </c>
      <c r="F101">
        <v>345.15</v>
      </c>
    </row>
    <row r="102" spans="1:6">
      <c r="D102" t="s">
        <v>209</v>
      </c>
      <c r="F102">
        <v>355.86</v>
      </c>
    </row>
    <row r="104" spans="1:6">
      <c r="A104">
        <v>1.5</v>
      </c>
      <c r="C104" t="s">
        <v>213</v>
      </c>
      <c r="D104" t="s">
        <v>208</v>
      </c>
      <c r="F104">
        <v>111.56</v>
      </c>
    </row>
    <row r="105" spans="1:6">
      <c r="D105" t="s">
        <v>209</v>
      </c>
      <c r="F105">
        <v>122.27</v>
      </c>
    </row>
    <row r="107" spans="1:6">
      <c r="A107">
        <v>2.6</v>
      </c>
      <c r="B107" t="s">
        <v>184</v>
      </c>
      <c r="C107" t="s">
        <v>214</v>
      </c>
    </row>
    <row r="108" spans="1:6">
      <c r="C108" t="s">
        <v>168</v>
      </c>
    </row>
    <row r="109" spans="1:6">
      <c r="A109">
        <v>1</v>
      </c>
      <c r="B109" t="s">
        <v>188</v>
      </c>
      <c r="C109" t="s">
        <v>215</v>
      </c>
      <c r="D109">
        <v>1168.5</v>
      </c>
      <c r="E109" t="s">
        <v>188</v>
      </c>
      <c r="F109">
        <v>1168.5</v>
      </c>
    </row>
    <row r="110" spans="1:6">
      <c r="A110">
        <v>1</v>
      </c>
      <c r="B110" t="s">
        <v>188</v>
      </c>
      <c r="C110" t="s">
        <v>216</v>
      </c>
      <c r="D110">
        <v>38.799999999999997</v>
      </c>
      <c r="E110" t="s">
        <v>188</v>
      </c>
      <c r="F110">
        <v>38.799999999999997</v>
      </c>
    </row>
    <row r="111" spans="1:6">
      <c r="B111" t="s">
        <v>191</v>
      </c>
      <c r="C111" t="s">
        <v>192</v>
      </c>
      <c r="D111" t="s">
        <v>179</v>
      </c>
      <c r="E111" t="s">
        <v>191</v>
      </c>
      <c r="F111">
        <v>0</v>
      </c>
    </row>
    <row r="112" spans="1:6">
      <c r="F112" t="s">
        <v>168</v>
      </c>
    </row>
    <row r="113" spans="1:6">
      <c r="C113" t="s">
        <v>217</v>
      </c>
      <c r="F113">
        <v>1207.3</v>
      </c>
    </row>
    <row r="114" spans="1:6">
      <c r="F114" t="s">
        <v>168</v>
      </c>
    </row>
    <row r="115" spans="1:6">
      <c r="A115">
        <v>2.7</v>
      </c>
      <c r="B115" t="s">
        <v>184</v>
      </c>
      <c r="C115" t="s">
        <v>218</v>
      </c>
    </row>
    <row r="116" spans="1:6">
      <c r="C116" t="s">
        <v>168</v>
      </c>
    </row>
    <row r="117" spans="1:6">
      <c r="A117">
        <v>1</v>
      </c>
      <c r="B117" t="s">
        <v>188</v>
      </c>
      <c r="C117" t="s">
        <v>219</v>
      </c>
      <c r="D117">
        <v>1581.5</v>
      </c>
      <c r="E117" t="s">
        <v>188</v>
      </c>
      <c r="F117">
        <v>1581.5</v>
      </c>
    </row>
    <row r="118" spans="1:6">
      <c r="A118">
        <v>1</v>
      </c>
      <c r="B118" t="s">
        <v>188</v>
      </c>
      <c r="C118" t="s">
        <v>216</v>
      </c>
      <c r="D118">
        <v>38.799999999999997</v>
      </c>
      <c r="E118" t="s">
        <v>188</v>
      </c>
      <c r="F118">
        <v>38.799999999999997</v>
      </c>
    </row>
    <row r="119" spans="1:6">
      <c r="B119" t="s">
        <v>191</v>
      </c>
      <c r="C119" t="s">
        <v>192</v>
      </c>
      <c r="D119" t="s">
        <v>179</v>
      </c>
      <c r="E119" t="s">
        <v>191</v>
      </c>
      <c r="F119">
        <v>0</v>
      </c>
    </row>
    <row r="120" spans="1:6">
      <c r="F120" t="s">
        <v>168</v>
      </c>
    </row>
    <row r="121" spans="1:6">
      <c r="C121" t="s">
        <v>217</v>
      </c>
      <c r="F121">
        <v>1620.3</v>
      </c>
    </row>
    <row r="122" spans="1:6">
      <c r="F122" t="s">
        <v>168</v>
      </c>
    </row>
    <row r="124" spans="1:6">
      <c r="A124" t="s">
        <v>220</v>
      </c>
      <c r="B124" t="s">
        <v>184</v>
      </c>
      <c r="C124" t="s">
        <v>221</v>
      </c>
      <c r="F124">
        <v>491.16</v>
      </c>
    </row>
    <row r="125" spans="1:6">
      <c r="C125" t="s">
        <v>222</v>
      </c>
    </row>
    <row r="126" spans="1:6">
      <c r="C126" t="s">
        <v>168</v>
      </c>
    </row>
    <row r="127" spans="1:6">
      <c r="A127">
        <v>1</v>
      </c>
      <c r="B127" t="s">
        <v>188</v>
      </c>
      <c r="C127" t="s">
        <v>223</v>
      </c>
      <c r="D127">
        <v>38.799999999999997</v>
      </c>
      <c r="E127" t="s">
        <v>188</v>
      </c>
      <c r="F127">
        <v>38.799999999999997</v>
      </c>
    </row>
    <row r="128" spans="1:6">
      <c r="F128" t="s">
        <v>224</v>
      </c>
    </row>
    <row r="130" spans="1:6">
      <c r="A130">
        <v>21.2</v>
      </c>
      <c r="C130" t="s">
        <v>225</v>
      </c>
    </row>
    <row r="131" spans="1:6">
      <c r="C131" t="s">
        <v>168</v>
      </c>
    </row>
    <row r="132" spans="1:6">
      <c r="B132" t="s">
        <v>226</v>
      </c>
      <c r="C132" t="s">
        <v>227</v>
      </c>
      <c r="F132" t="s">
        <v>179</v>
      </c>
    </row>
    <row r="133" spans="1:6">
      <c r="C133" t="s">
        <v>168</v>
      </c>
      <c r="F133" t="s">
        <v>179</v>
      </c>
    </row>
    <row r="134" spans="1:6">
      <c r="A134">
        <v>1</v>
      </c>
      <c r="B134" t="s">
        <v>188</v>
      </c>
      <c r="C134" t="s">
        <v>228</v>
      </c>
      <c r="D134">
        <v>13629</v>
      </c>
      <c r="E134" t="s">
        <v>188</v>
      </c>
      <c r="F134">
        <v>13629</v>
      </c>
    </row>
    <row r="135" spans="1:6">
      <c r="A135">
        <v>1</v>
      </c>
      <c r="B135" t="s">
        <v>188</v>
      </c>
      <c r="C135" t="s">
        <v>227</v>
      </c>
      <c r="D135">
        <v>111600</v>
      </c>
      <c r="E135" t="s">
        <v>188</v>
      </c>
      <c r="F135">
        <v>111600</v>
      </c>
    </row>
    <row r="136" spans="1:6">
      <c r="F136" t="s">
        <v>224</v>
      </c>
    </row>
    <row r="137" spans="1:6">
      <c r="C137" t="s">
        <v>229</v>
      </c>
      <c r="F137">
        <v>125229</v>
      </c>
    </row>
    <row r="138" spans="1:6">
      <c r="F138" t="s">
        <v>224</v>
      </c>
    </row>
    <row r="139" spans="1:6">
      <c r="B139" t="s">
        <v>230</v>
      </c>
      <c r="C139" t="s">
        <v>231</v>
      </c>
      <c r="F139" t="s">
        <v>179</v>
      </c>
    </row>
    <row r="140" spans="1:6">
      <c r="C140" t="s">
        <v>168</v>
      </c>
    </row>
    <row r="141" spans="1:6">
      <c r="A141">
        <v>1</v>
      </c>
      <c r="B141" t="s">
        <v>188</v>
      </c>
      <c r="C141" t="s">
        <v>228</v>
      </c>
      <c r="D141">
        <v>13629</v>
      </c>
      <c r="E141" t="s">
        <v>188</v>
      </c>
      <c r="F141">
        <v>13629</v>
      </c>
    </row>
    <row r="142" spans="1:6">
      <c r="A142">
        <v>1</v>
      </c>
      <c r="B142" t="s">
        <v>188</v>
      </c>
      <c r="C142" t="s">
        <v>227</v>
      </c>
      <c r="D142">
        <v>99400</v>
      </c>
      <c r="E142" t="s">
        <v>188</v>
      </c>
      <c r="F142">
        <v>99400</v>
      </c>
    </row>
    <row r="143" spans="1:6">
      <c r="F143" t="s">
        <v>224</v>
      </c>
    </row>
    <row r="144" spans="1:6">
      <c r="C144" t="s">
        <v>232</v>
      </c>
      <c r="F144">
        <v>113029</v>
      </c>
    </row>
    <row r="145" spans="1:6">
      <c r="F145" t="s">
        <v>224</v>
      </c>
    </row>
    <row r="147" spans="1:6">
      <c r="A147">
        <v>23.3</v>
      </c>
      <c r="C147" t="s">
        <v>233</v>
      </c>
      <c r="D147" t="s">
        <v>234</v>
      </c>
      <c r="F147">
        <v>52</v>
      </c>
    </row>
    <row r="149" spans="1:6">
      <c r="A149" t="s">
        <v>235</v>
      </c>
      <c r="B149" t="s">
        <v>184</v>
      </c>
      <c r="C149" t="s">
        <v>236</v>
      </c>
    </row>
    <row r="150" spans="1:6">
      <c r="C150" t="s">
        <v>237</v>
      </c>
    </row>
    <row r="151" spans="1:6">
      <c r="C151" t="s">
        <v>168</v>
      </c>
    </row>
    <row r="152" spans="1:6">
      <c r="A152">
        <v>1</v>
      </c>
      <c r="B152" t="s">
        <v>238</v>
      </c>
      <c r="C152" t="s">
        <v>239</v>
      </c>
      <c r="D152">
        <v>69.599999999999994</v>
      </c>
      <c r="E152" t="s">
        <v>238</v>
      </c>
      <c r="F152">
        <v>69.599999999999994</v>
      </c>
    </row>
    <row r="153" spans="1:6">
      <c r="F153" t="s">
        <v>224</v>
      </c>
    </row>
    <row r="155" spans="1:6">
      <c r="A155" t="s">
        <v>240</v>
      </c>
      <c r="B155" t="s">
        <v>184</v>
      </c>
      <c r="C155" t="s">
        <v>241</v>
      </c>
      <c r="D155" t="s">
        <v>179</v>
      </c>
      <c r="E155" t="s">
        <v>242</v>
      </c>
      <c r="F155">
        <v>9.6</v>
      </c>
    </row>
    <row r="156" spans="1:6">
      <c r="C156" t="s">
        <v>243</v>
      </c>
      <c r="F156" t="s">
        <v>224</v>
      </c>
    </row>
    <row r="158" spans="1:6">
      <c r="A158" t="s">
        <v>244</v>
      </c>
      <c r="B158" t="s">
        <v>184</v>
      </c>
      <c r="C158" t="s">
        <v>245</v>
      </c>
    </row>
    <row r="159" spans="1:6">
      <c r="C159" t="s">
        <v>246</v>
      </c>
    </row>
    <row r="160" spans="1:6">
      <c r="C160" t="s">
        <v>247</v>
      </c>
    </row>
    <row r="161" spans="1:6">
      <c r="C161" t="s">
        <v>248</v>
      </c>
    </row>
    <row r="162" spans="1:6">
      <c r="C162" t="s">
        <v>168</v>
      </c>
    </row>
    <row r="163" spans="1:6">
      <c r="A163">
        <v>0.24</v>
      </c>
      <c r="B163" t="s">
        <v>188</v>
      </c>
      <c r="C163" t="s">
        <v>249</v>
      </c>
      <c r="D163">
        <v>876.83</v>
      </c>
      <c r="E163" t="s">
        <v>188</v>
      </c>
      <c r="F163">
        <v>210.44</v>
      </c>
    </row>
    <row r="164" spans="1:6">
      <c r="A164">
        <v>0.11700000000000001</v>
      </c>
      <c r="B164" t="s">
        <v>186</v>
      </c>
      <c r="C164" t="s">
        <v>187</v>
      </c>
      <c r="D164">
        <v>6040</v>
      </c>
      <c r="E164" t="s">
        <v>186</v>
      </c>
      <c r="F164">
        <v>706.68</v>
      </c>
    </row>
    <row r="165" spans="1:6">
      <c r="A165">
        <v>0.5</v>
      </c>
      <c r="B165" t="s">
        <v>250</v>
      </c>
      <c r="C165" t="s">
        <v>251</v>
      </c>
      <c r="D165">
        <v>994.35</v>
      </c>
      <c r="E165" t="s">
        <v>250</v>
      </c>
      <c r="F165">
        <v>497.18</v>
      </c>
    </row>
    <row r="166" spans="1:6">
      <c r="A166">
        <v>1.1000000000000001</v>
      </c>
      <c r="B166" t="s">
        <v>250</v>
      </c>
      <c r="C166" t="s">
        <v>252</v>
      </c>
      <c r="D166">
        <v>648.9</v>
      </c>
      <c r="E166" t="s">
        <v>250</v>
      </c>
      <c r="F166">
        <v>713.79</v>
      </c>
    </row>
    <row r="167" spans="1:6">
      <c r="A167">
        <v>4.3</v>
      </c>
      <c r="B167" t="s">
        <v>250</v>
      </c>
      <c r="C167" t="s">
        <v>253</v>
      </c>
      <c r="D167">
        <v>532.35</v>
      </c>
      <c r="E167" t="s">
        <v>250</v>
      </c>
      <c r="F167">
        <v>2289.11</v>
      </c>
    </row>
    <row r="168" spans="1:6">
      <c r="B168" t="s">
        <v>191</v>
      </c>
      <c r="C168" t="s">
        <v>192</v>
      </c>
      <c r="E168" t="s">
        <v>191</v>
      </c>
      <c r="F168">
        <v>0</v>
      </c>
    </row>
    <row r="169" spans="1:6">
      <c r="F169" t="s">
        <v>168</v>
      </c>
    </row>
    <row r="170" spans="1:6">
      <c r="C170" t="s">
        <v>254</v>
      </c>
      <c r="F170">
        <v>4417.2</v>
      </c>
    </row>
    <row r="171" spans="1:6">
      <c r="F171" t="s">
        <v>168</v>
      </c>
    </row>
    <row r="172" spans="1:6">
      <c r="C172" t="s">
        <v>255</v>
      </c>
      <c r="F172">
        <v>441.72</v>
      </c>
    </row>
    <row r="173" spans="1:6">
      <c r="A173" t="s">
        <v>179</v>
      </c>
    </row>
    <row r="175" spans="1:6">
      <c r="A175">
        <v>37.1</v>
      </c>
      <c r="B175" t="s">
        <v>184</v>
      </c>
      <c r="C175" t="s">
        <v>256</v>
      </c>
    </row>
    <row r="176" spans="1:6">
      <c r="C176" t="s">
        <v>168</v>
      </c>
    </row>
    <row r="177" spans="1:6">
      <c r="A177">
        <v>0.09</v>
      </c>
      <c r="B177" t="s">
        <v>188</v>
      </c>
      <c r="C177" t="s">
        <v>257</v>
      </c>
      <c r="D177">
        <v>1348</v>
      </c>
      <c r="E177" t="s">
        <v>188</v>
      </c>
      <c r="F177">
        <v>121.32</v>
      </c>
    </row>
    <row r="178" spans="1:6">
      <c r="A178">
        <v>2.2000000000000002</v>
      </c>
      <c r="B178" t="s">
        <v>258</v>
      </c>
      <c r="C178" t="s">
        <v>259</v>
      </c>
      <c r="D178">
        <v>928.2</v>
      </c>
      <c r="E178" t="s">
        <v>258</v>
      </c>
      <c r="F178">
        <v>2042.04</v>
      </c>
    </row>
    <row r="179" spans="1:6">
      <c r="A179">
        <v>0.5</v>
      </c>
      <c r="B179" t="s">
        <v>258</v>
      </c>
      <c r="C179" t="s">
        <v>260</v>
      </c>
      <c r="D179">
        <v>648.9</v>
      </c>
      <c r="E179" t="s">
        <v>258</v>
      </c>
      <c r="F179">
        <v>324.45</v>
      </c>
    </row>
    <row r="180" spans="1:6">
      <c r="A180">
        <v>3.8</v>
      </c>
      <c r="B180" t="s">
        <v>258</v>
      </c>
      <c r="C180" t="s">
        <v>253</v>
      </c>
      <c r="D180">
        <v>532.35</v>
      </c>
      <c r="E180" t="s">
        <v>258</v>
      </c>
      <c r="F180">
        <v>2022.93</v>
      </c>
    </row>
    <row r="181" spans="1:6">
      <c r="B181" t="s">
        <v>191</v>
      </c>
      <c r="C181" t="s">
        <v>261</v>
      </c>
      <c r="D181" t="s">
        <v>179</v>
      </c>
      <c r="E181" t="s">
        <v>191</v>
      </c>
      <c r="F181">
        <v>1.5</v>
      </c>
    </row>
    <row r="182" spans="1:6">
      <c r="F182" t="s">
        <v>168</v>
      </c>
    </row>
    <row r="183" spans="1:6">
      <c r="C183" t="s">
        <v>262</v>
      </c>
      <c r="F183">
        <v>4512.24</v>
      </c>
    </row>
    <row r="184" spans="1:6">
      <c r="F184" t="s">
        <v>168</v>
      </c>
    </row>
    <row r="185" spans="1:6">
      <c r="C185" t="s">
        <v>255</v>
      </c>
      <c r="F185">
        <v>45.12</v>
      </c>
    </row>
    <row r="186" spans="1:6">
      <c r="F186" t="s">
        <v>224</v>
      </c>
    </row>
    <row r="188" spans="1:6">
      <c r="A188">
        <v>39</v>
      </c>
      <c r="C188" t="s">
        <v>263</v>
      </c>
      <c r="D188">
        <v>70.150000000000006</v>
      </c>
      <c r="E188" t="s">
        <v>238</v>
      </c>
      <c r="F188">
        <v>70.150000000000006</v>
      </c>
    </row>
    <row r="190" spans="1:6">
      <c r="A190" t="s">
        <v>264</v>
      </c>
      <c r="B190" t="s">
        <v>184</v>
      </c>
      <c r="C190" t="s">
        <v>265</v>
      </c>
    </row>
    <row r="191" spans="1:6">
      <c r="C191" t="s">
        <v>266</v>
      </c>
    </row>
    <row r="192" spans="1:6">
      <c r="C192" t="s">
        <v>267</v>
      </c>
    </row>
    <row r="193" spans="1:6">
      <c r="C193" t="s">
        <v>168</v>
      </c>
    </row>
    <row r="194" spans="1:6">
      <c r="A194">
        <v>1.44</v>
      </c>
      <c r="B194" t="s">
        <v>268</v>
      </c>
      <c r="C194" t="s">
        <v>269</v>
      </c>
      <c r="D194">
        <v>147.5</v>
      </c>
      <c r="E194" t="s">
        <v>268</v>
      </c>
      <c r="F194">
        <v>212.4</v>
      </c>
    </row>
    <row r="195" spans="1:6">
      <c r="A195">
        <v>0.7</v>
      </c>
      <c r="B195" t="s">
        <v>250</v>
      </c>
      <c r="C195" t="s">
        <v>270</v>
      </c>
      <c r="D195">
        <v>793.8</v>
      </c>
      <c r="E195" t="s">
        <v>250</v>
      </c>
      <c r="F195">
        <v>555.66</v>
      </c>
    </row>
    <row r="196" spans="1:6">
      <c r="A196">
        <v>2.5499999999999998</v>
      </c>
      <c r="B196" t="s">
        <v>268</v>
      </c>
      <c r="C196" t="s">
        <v>271</v>
      </c>
      <c r="D196">
        <v>238.9</v>
      </c>
      <c r="E196" t="s">
        <v>268</v>
      </c>
      <c r="F196">
        <v>609.20000000000005</v>
      </c>
    </row>
    <row r="197" spans="1:6">
      <c r="A197">
        <v>1.2</v>
      </c>
      <c r="B197" t="s">
        <v>250</v>
      </c>
      <c r="C197" t="s">
        <v>270</v>
      </c>
      <c r="D197">
        <v>793.8</v>
      </c>
      <c r="E197" t="s">
        <v>250</v>
      </c>
      <c r="F197">
        <v>952.56</v>
      </c>
    </row>
    <row r="198" spans="1:6">
      <c r="B198" t="s">
        <v>191</v>
      </c>
      <c r="C198" t="s">
        <v>272</v>
      </c>
      <c r="D198" t="s">
        <v>179</v>
      </c>
      <c r="E198" t="s">
        <v>191</v>
      </c>
      <c r="F198">
        <v>1.5</v>
      </c>
    </row>
    <row r="199" spans="1:6">
      <c r="F199" t="s">
        <v>168</v>
      </c>
    </row>
    <row r="200" spans="1:6">
      <c r="C200" t="s">
        <v>254</v>
      </c>
      <c r="F200">
        <v>2331.3200000000002</v>
      </c>
    </row>
    <row r="201" spans="1:6">
      <c r="F201" t="s">
        <v>168</v>
      </c>
    </row>
    <row r="202" spans="1:6">
      <c r="C202" t="s">
        <v>255</v>
      </c>
      <c r="F202">
        <v>233.13</v>
      </c>
    </row>
    <row r="203" spans="1:6">
      <c r="A203" t="s">
        <v>179</v>
      </c>
    </row>
    <row r="204" spans="1:6">
      <c r="F204" t="s">
        <v>224</v>
      </c>
    </row>
    <row r="205" spans="1:6">
      <c r="A205">
        <v>41</v>
      </c>
      <c r="B205" t="s">
        <v>184</v>
      </c>
      <c r="C205" t="s">
        <v>273</v>
      </c>
    </row>
    <row r="206" spans="1:6">
      <c r="C206" t="s">
        <v>274</v>
      </c>
    </row>
    <row r="207" spans="1:6">
      <c r="C207" t="s">
        <v>275</v>
      </c>
    </row>
    <row r="208" spans="1:6">
      <c r="C208" t="s">
        <v>168</v>
      </c>
    </row>
    <row r="209" spans="1:6">
      <c r="A209">
        <v>2.2200000000000002</v>
      </c>
      <c r="B209" t="s">
        <v>268</v>
      </c>
      <c r="C209" t="s">
        <v>271</v>
      </c>
      <c r="D209">
        <v>227.6</v>
      </c>
      <c r="E209" t="s">
        <v>268</v>
      </c>
      <c r="F209">
        <v>505.27</v>
      </c>
    </row>
    <row r="210" spans="1:6">
      <c r="A210">
        <v>1.1000000000000001</v>
      </c>
      <c r="B210" t="s">
        <v>250</v>
      </c>
      <c r="C210" t="s">
        <v>270</v>
      </c>
      <c r="D210">
        <v>793.8</v>
      </c>
      <c r="E210" t="s">
        <v>250</v>
      </c>
      <c r="F210">
        <v>873.18</v>
      </c>
    </row>
    <row r="211" spans="1:6">
      <c r="B211" t="s">
        <v>191</v>
      </c>
      <c r="C211" t="s">
        <v>272</v>
      </c>
      <c r="D211" t="s">
        <v>179</v>
      </c>
      <c r="E211" t="s">
        <v>191</v>
      </c>
      <c r="F211">
        <v>1.5</v>
      </c>
    </row>
    <row r="212" spans="1:6">
      <c r="F212" t="s">
        <v>168</v>
      </c>
    </row>
    <row r="213" spans="1:6">
      <c r="C213" t="s">
        <v>254</v>
      </c>
      <c r="F213">
        <v>1379.95</v>
      </c>
    </row>
    <row r="214" spans="1:6">
      <c r="F214" t="s">
        <v>168</v>
      </c>
    </row>
    <row r="215" spans="1:6">
      <c r="C215" t="s">
        <v>255</v>
      </c>
      <c r="F215">
        <v>138</v>
      </c>
    </row>
    <row r="217" spans="1:6">
      <c r="A217" t="s">
        <v>276</v>
      </c>
      <c r="B217" t="s">
        <v>184</v>
      </c>
      <c r="C217" t="s">
        <v>277</v>
      </c>
    </row>
    <row r="218" spans="1:6">
      <c r="C218" t="s">
        <v>278</v>
      </c>
    </row>
    <row r="219" spans="1:6">
      <c r="C219" t="s">
        <v>279</v>
      </c>
      <c r="E219" t="s">
        <v>179</v>
      </c>
    </row>
    <row r="220" spans="1:6">
      <c r="C220" t="s">
        <v>280</v>
      </c>
    </row>
    <row r="221" spans="1:6">
      <c r="C221" t="s">
        <v>281</v>
      </c>
    </row>
    <row r="222" spans="1:6">
      <c r="C222" t="s">
        <v>282</v>
      </c>
    </row>
    <row r="223" spans="1:6">
      <c r="C223" t="s">
        <v>283</v>
      </c>
    </row>
    <row r="224" spans="1:6">
      <c r="C224" t="s">
        <v>284</v>
      </c>
    </row>
    <row r="225" spans="1:6">
      <c r="C225" t="s">
        <v>285</v>
      </c>
    </row>
    <row r="226" spans="1:6">
      <c r="C226" t="s">
        <v>224</v>
      </c>
    </row>
    <row r="228" spans="1:6">
      <c r="A228">
        <v>1</v>
      </c>
      <c r="B228" t="s">
        <v>286</v>
      </c>
      <c r="C228" t="s">
        <v>287</v>
      </c>
      <c r="D228">
        <v>45.72</v>
      </c>
      <c r="E228" t="s">
        <v>286</v>
      </c>
      <c r="F228">
        <v>45.72</v>
      </c>
    </row>
    <row r="229" spans="1:6">
      <c r="A229">
        <v>1</v>
      </c>
      <c r="B229" t="s">
        <v>288</v>
      </c>
      <c r="C229" t="s">
        <v>289</v>
      </c>
      <c r="D229">
        <v>5</v>
      </c>
      <c r="E229" t="s">
        <v>288</v>
      </c>
      <c r="F229">
        <v>5</v>
      </c>
    </row>
    <row r="230" spans="1:6">
      <c r="B230" t="s">
        <v>191</v>
      </c>
      <c r="C230" t="s">
        <v>290</v>
      </c>
      <c r="E230" t="s">
        <v>191</v>
      </c>
      <c r="F230">
        <v>7.28</v>
      </c>
    </row>
    <row r="231" spans="1:6">
      <c r="F231" t="s">
        <v>168</v>
      </c>
    </row>
    <row r="232" spans="1:6">
      <c r="C232" t="s">
        <v>291</v>
      </c>
      <c r="F232">
        <v>58</v>
      </c>
    </row>
    <row r="233" spans="1:6">
      <c r="F233" t="s">
        <v>224</v>
      </c>
    </row>
    <row r="234" spans="1:6">
      <c r="A234" t="s">
        <v>292</v>
      </c>
      <c r="B234" t="s">
        <v>184</v>
      </c>
      <c r="C234" t="s">
        <v>293</v>
      </c>
    </row>
    <row r="235" spans="1:6">
      <c r="C235" t="s">
        <v>294</v>
      </c>
    </row>
    <row r="236" spans="1:6">
      <c r="C236" t="s">
        <v>295</v>
      </c>
    </row>
    <row r="237" spans="1:6">
      <c r="C237" t="s">
        <v>296</v>
      </c>
    </row>
    <row r="238" spans="1:6">
      <c r="C238" t="s">
        <v>297</v>
      </c>
    </row>
    <row r="239" spans="1:6">
      <c r="C239" t="s">
        <v>168</v>
      </c>
      <c r="D239" t="s">
        <v>168</v>
      </c>
    </row>
    <row r="240" spans="1:6">
      <c r="A240">
        <v>1</v>
      </c>
      <c r="B240" t="s">
        <v>298</v>
      </c>
      <c r="C240" t="s">
        <v>299</v>
      </c>
      <c r="D240">
        <v>85</v>
      </c>
      <c r="E240" t="s">
        <v>16</v>
      </c>
      <c r="F240">
        <v>85</v>
      </c>
    </row>
    <row r="241" spans="1:6">
      <c r="B241" t="s">
        <v>191</v>
      </c>
      <c r="C241" t="s">
        <v>300</v>
      </c>
      <c r="E241" t="s">
        <v>191</v>
      </c>
      <c r="F241">
        <v>7.5</v>
      </c>
    </row>
    <row r="242" spans="1:6">
      <c r="B242" t="s">
        <v>191</v>
      </c>
      <c r="C242" t="s">
        <v>301</v>
      </c>
      <c r="E242" t="s">
        <v>191</v>
      </c>
      <c r="F242">
        <v>2.5</v>
      </c>
    </row>
    <row r="243" spans="1:6">
      <c r="C243" t="s">
        <v>302</v>
      </c>
      <c r="F243" t="s">
        <v>168</v>
      </c>
    </row>
    <row r="244" spans="1:6">
      <c r="C244" t="s">
        <v>291</v>
      </c>
      <c r="F244">
        <v>95</v>
      </c>
    </row>
    <row r="245" spans="1:6">
      <c r="F245" t="s">
        <v>224</v>
      </c>
    </row>
    <row r="246" spans="1:6">
      <c r="A246" t="s">
        <v>303</v>
      </c>
      <c r="B246" t="s">
        <v>184</v>
      </c>
      <c r="C246" t="s">
        <v>304</v>
      </c>
    </row>
    <row r="247" spans="1:6">
      <c r="C247" t="s">
        <v>305</v>
      </c>
      <c r="F247" t="s">
        <v>179</v>
      </c>
    </row>
    <row r="248" spans="1:6">
      <c r="C248" t="s">
        <v>168</v>
      </c>
    </row>
    <row r="249" spans="1:6">
      <c r="A249">
        <v>1</v>
      </c>
      <c r="B249" t="s">
        <v>298</v>
      </c>
      <c r="C249" t="s">
        <v>306</v>
      </c>
      <c r="D249">
        <v>50</v>
      </c>
      <c r="E249" t="s">
        <v>16</v>
      </c>
      <c r="F249">
        <v>50</v>
      </c>
    </row>
    <row r="250" spans="1:6">
      <c r="B250" t="s">
        <v>191</v>
      </c>
      <c r="C250" t="s">
        <v>307</v>
      </c>
      <c r="E250" t="s">
        <v>191</v>
      </c>
      <c r="F250">
        <v>5</v>
      </c>
    </row>
    <row r="251" spans="1:6">
      <c r="F251" t="s">
        <v>168</v>
      </c>
    </row>
    <row r="252" spans="1:6">
      <c r="C252" t="s">
        <v>308</v>
      </c>
      <c r="F252">
        <v>55</v>
      </c>
    </row>
    <row r="253" spans="1:6">
      <c r="F253" t="s">
        <v>224</v>
      </c>
    </row>
    <row r="254" spans="1:6">
      <c r="A254" t="s">
        <v>309</v>
      </c>
      <c r="B254" t="s">
        <v>184</v>
      </c>
      <c r="C254" t="s">
        <v>310</v>
      </c>
    </row>
    <row r="255" spans="1:6">
      <c r="C255" t="s">
        <v>168</v>
      </c>
      <c r="D255" t="s">
        <v>168</v>
      </c>
    </row>
    <row r="256" spans="1:6">
      <c r="A256">
        <v>1</v>
      </c>
      <c r="B256" t="s">
        <v>298</v>
      </c>
      <c r="C256" t="s">
        <v>311</v>
      </c>
      <c r="D256">
        <v>1.2</v>
      </c>
      <c r="E256" t="s">
        <v>16</v>
      </c>
      <c r="F256">
        <v>1.2</v>
      </c>
    </row>
    <row r="257" spans="1:6">
      <c r="B257" t="s">
        <v>191</v>
      </c>
      <c r="C257" t="s">
        <v>307</v>
      </c>
      <c r="E257" t="s">
        <v>191</v>
      </c>
      <c r="F257">
        <v>0.3</v>
      </c>
    </row>
    <row r="258" spans="1:6">
      <c r="F258" t="s">
        <v>168</v>
      </c>
    </row>
    <row r="259" spans="1:6">
      <c r="C259" t="s">
        <v>308</v>
      </c>
      <c r="F259">
        <v>1.5</v>
      </c>
    </row>
    <row r="260" spans="1:6">
      <c r="A260" t="s">
        <v>179</v>
      </c>
      <c r="F260" t="s">
        <v>168</v>
      </c>
    </row>
    <row r="262" spans="1:6">
      <c r="A262" t="s">
        <v>312</v>
      </c>
      <c r="C262" t="s">
        <v>313</v>
      </c>
    </row>
    <row r="263" spans="1:6">
      <c r="C263" t="s">
        <v>168</v>
      </c>
    </row>
    <row r="264" spans="1:6">
      <c r="A264">
        <v>4.32</v>
      </c>
      <c r="B264" t="s">
        <v>188</v>
      </c>
      <c r="C264" t="s">
        <v>314</v>
      </c>
      <c r="D264">
        <v>111.56</v>
      </c>
      <c r="E264" t="s">
        <v>188</v>
      </c>
      <c r="F264">
        <v>481.94</v>
      </c>
    </row>
    <row r="265" spans="1:6">
      <c r="A265">
        <v>1.44</v>
      </c>
      <c r="B265" t="s">
        <v>188</v>
      </c>
      <c r="C265" t="s">
        <v>315</v>
      </c>
      <c r="D265">
        <v>69.099999999999994</v>
      </c>
      <c r="E265" t="s">
        <v>188</v>
      </c>
      <c r="F265">
        <v>99.5</v>
      </c>
    </row>
    <row r="266" spans="1:6">
      <c r="A266">
        <v>1.44</v>
      </c>
      <c r="B266" t="s">
        <v>188</v>
      </c>
      <c r="C266" t="s">
        <v>316</v>
      </c>
      <c r="D266">
        <v>425.31</v>
      </c>
      <c r="E266" t="s">
        <v>188</v>
      </c>
      <c r="F266">
        <v>612.45000000000005</v>
      </c>
    </row>
    <row r="267" spans="1:6">
      <c r="A267">
        <v>1.44</v>
      </c>
      <c r="B267" t="s">
        <v>188</v>
      </c>
      <c r="C267" t="s">
        <v>317</v>
      </c>
      <c r="D267">
        <v>1642.42</v>
      </c>
      <c r="E267" t="s">
        <v>188</v>
      </c>
      <c r="F267">
        <v>2365.08</v>
      </c>
    </row>
    <row r="268" spans="1:6">
      <c r="A268">
        <v>2.88</v>
      </c>
      <c r="B268" t="s">
        <v>188</v>
      </c>
      <c r="C268" t="s">
        <v>318</v>
      </c>
      <c r="D268">
        <v>10</v>
      </c>
      <c r="E268" t="s">
        <v>188</v>
      </c>
      <c r="F268">
        <v>28.8</v>
      </c>
    </row>
    <row r="269" spans="1:6">
      <c r="A269">
        <v>20</v>
      </c>
      <c r="B269" t="s">
        <v>319</v>
      </c>
      <c r="C269" t="s">
        <v>320</v>
      </c>
      <c r="D269">
        <v>46.1</v>
      </c>
      <c r="E269" t="s">
        <v>319</v>
      </c>
      <c r="F269">
        <v>922</v>
      </c>
    </row>
    <row r="270" spans="1:6">
      <c r="A270">
        <v>42</v>
      </c>
      <c r="B270" t="s">
        <v>321</v>
      </c>
      <c r="C270" t="s">
        <v>322</v>
      </c>
      <c r="D270">
        <v>17.5</v>
      </c>
      <c r="E270" t="s">
        <v>321</v>
      </c>
      <c r="F270">
        <v>735</v>
      </c>
    </row>
    <row r="271" spans="1:6">
      <c r="A271">
        <v>4.32</v>
      </c>
      <c r="B271" t="s">
        <v>188</v>
      </c>
      <c r="C271" t="s">
        <v>323</v>
      </c>
      <c r="D271">
        <v>38.799999999999997</v>
      </c>
      <c r="E271" t="s">
        <v>188</v>
      </c>
      <c r="F271">
        <v>167.62</v>
      </c>
    </row>
    <row r="272" spans="1:6">
      <c r="A272" t="s">
        <v>324</v>
      </c>
      <c r="C272" t="s">
        <v>325</v>
      </c>
      <c r="F272">
        <v>2000</v>
      </c>
    </row>
    <row r="273" spans="1:6">
      <c r="F273" t="s">
        <v>168</v>
      </c>
    </row>
    <row r="274" spans="1:6">
      <c r="C274" t="s">
        <v>326</v>
      </c>
      <c r="F274">
        <v>7412.39</v>
      </c>
    </row>
    <row r="275" spans="1:6">
      <c r="F275" t="s">
        <v>168</v>
      </c>
    </row>
    <row r="276" spans="1:6">
      <c r="C276" t="s">
        <v>327</v>
      </c>
      <c r="F276">
        <v>370.62</v>
      </c>
    </row>
    <row r="277" spans="1:6">
      <c r="F277" t="s">
        <v>224</v>
      </c>
    </row>
    <row r="279" spans="1:6">
      <c r="A279" t="s">
        <v>328</v>
      </c>
      <c r="C279" t="s">
        <v>329</v>
      </c>
    </row>
    <row r="280" spans="1:6">
      <c r="C280" t="s">
        <v>168</v>
      </c>
    </row>
    <row r="281" spans="1:6">
      <c r="A281">
        <v>0.1</v>
      </c>
      <c r="B281" t="s">
        <v>188</v>
      </c>
      <c r="C281" t="s">
        <v>314</v>
      </c>
      <c r="D281">
        <v>223.12</v>
      </c>
      <c r="E281" t="s">
        <v>188</v>
      </c>
      <c r="F281">
        <v>22.31</v>
      </c>
    </row>
    <row r="282" spans="1:6">
      <c r="A282">
        <v>6.3</v>
      </c>
      <c r="B282" t="s">
        <v>321</v>
      </c>
      <c r="C282" t="s">
        <v>330</v>
      </c>
      <c r="D282">
        <v>34.6</v>
      </c>
      <c r="E282" t="s">
        <v>321</v>
      </c>
      <c r="F282">
        <v>217.98</v>
      </c>
    </row>
    <row r="283" spans="1:6">
      <c r="A283">
        <v>6.3</v>
      </c>
      <c r="B283" t="s">
        <v>321</v>
      </c>
      <c r="C283" t="s">
        <v>331</v>
      </c>
      <c r="D283">
        <v>17.5</v>
      </c>
      <c r="E283" t="s">
        <v>321</v>
      </c>
      <c r="F283">
        <v>110.25</v>
      </c>
    </row>
    <row r="284" spans="1:6">
      <c r="A284">
        <v>3.15</v>
      </c>
      <c r="B284" t="s">
        <v>332</v>
      </c>
      <c r="C284" t="s">
        <v>333</v>
      </c>
      <c r="D284">
        <v>40.65</v>
      </c>
      <c r="E284" t="s">
        <v>332</v>
      </c>
      <c r="F284">
        <v>128.05000000000001</v>
      </c>
    </row>
    <row r="285" spans="1:6">
      <c r="A285">
        <v>0.25</v>
      </c>
      <c r="B285" t="s">
        <v>298</v>
      </c>
      <c r="C285" t="s">
        <v>334</v>
      </c>
      <c r="D285">
        <v>928.2</v>
      </c>
      <c r="E285" t="s">
        <v>298</v>
      </c>
      <c r="F285">
        <v>232.05</v>
      </c>
    </row>
    <row r="286" spans="1:6">
      <c r="A286">
        <v>0.2</v>
      </c>
      <c r="B286" t="s">
        <v>298</v>
      </c>
      <c r="C286" t="s">
        <v>335</v>
      </c>
      <c r="D286">
        <v>862.05</v>
      </c>
      <c r="E286" t="s">
        <v>298</v>
      </c>
      <c r="F286">
        <v>172.41</v>
      </c>
    </row>
    <row r="287" spans="1:6">
      <c r="C287" t="s">
        <v>336</v>
      </c>
      <c r="D287" t="s">
        <v>179</v>
      </c>
      <c r="E287" t="s">
        <v>179</v>
      </c>
      <c r="F287">
        <v>0</v>
      </c>
    </row>
    <row r="288" spans="1:6">
      <c r="E288" t="s">
        <v>179</v>
      </c>
      <c r="F288" t="s">
        <v>168</v>
      </c>
    </row>
    <row r="289" spans="1:6">
      <c r="A289" t="s">
        <v>179</v>
      </c>
      <c r="B289" t="s">
        <v>179</v>
      </c>
      <c r="C289" t="s">
        <v>327</v>
      </c>
      <c r="F289">
        <v>883.05</v>
      </c>
    </row>
    <row r="290" spans="1:6">
      <c r="C290" t="s">
        <v>179</v>
      </c>
      <c r="F290" t="s">
        <v>168</v>
      </c>
    </row>
    <row r="292" spans="1:6">
      <c r="A292">
        <v>52</v>
      </c>
      <c r="B292" t="s">
        <v>184</v>
      </c>
      <c r="C292" t="s">
        <v>337</v>
      </c>
    </row>
    <row r="293" spans="1:6">
      <c r="C293" t="s">
        <v>338</v>
      </c>
    </row>
    <row r="294" spans="1:6">
      <c r="C294" t="s">
        <v>339</v>
      </c>
    </row>
    <row r="295" spans="1:6">
      <c r="C295" t="s">
        <v>340</v>
      </c>
    </row>
    <row r="296" spans="1:6">
      <c r="C296" t="s">
        <v>341</v>
      </c>
    </row>
    <row r="297" spans="1:6">
      <c r="C297" t="s">
        <v>342</v>
      </c>
    </row>
    <row r="298" spans="1:6">
      <c r="C298" t="s">
        <v>343</v>
      </c>
    </row>
    <row r="299" spans="1:6">
      <c r="C299" t="s">
        <v>344</v>
      </c>
    </row>
    <row r="300" spans="1:6">
      <c r="C300" t="s">
        <v>224</v>
      </c>
      <c r="D300" t="s">
        <v>224</v>
      </c>
    </row>
    <row r="301" spans="1:6">
      <c r="B301" t="s">
        <v>184</v>
      </c>
      <c r="C301" t="s">
        <v>345</v>
      </c>
    </row>
    <row r="302" spans="1:6">
      <c r="C302" t="s">
        <v>346</v>
      </c>
    </row>
    <row r="303" spans="1:6">
      <c r="B303" t="s">
        <v>347</v>
      </c>
      <c r="C303" t="s">
        <v>348</v>
      </c>
    </row>
    <row r="304" spans="1:6">
      <c r="C304" t="s">
        <v>168</v>
      </c>
    </row>
    <row r="305" spans="1:6">
      <c r="A305">
        <v>1</v>
      </c>
      <c r="B305" t="s">
        <v>286</v>
      </c>
      <c r="C305" t="s">
        <v>349</v>
      </c>
      <c r="D305">
        <v>26</v>
      </c>
      <c r="E305" t="s">
        <v>286</v>
      </c>
      <c r="F305">
        <v>26</v>
      </c>
    </row>
    <row r="306" spans="1:6">
      <c r="A306">
        <v>1</v>
      </c>
      <c r="B306" t="s">
        <v>191</v>
      </c>
      <c r="C306" t="s">
        <v>350</v>
      </c>
      <c r="D306">
        <v>18.2</v>
      </c>
      <c r="E306" t="s">
        <v>191</v>
      </c>
      <c r="F306">
        <v>18.2</v>
      </c>
    </row>
    <row r="307" spans="1:6">
      <c r="A307">
        <v>1</v>
      </c>
      <c r="B307" t="s">
        <v>286</v>
      </c>
      <c r="C307" t="s">
        <v>351</v>
      </c>
      <c r="D307">
        <v>184.76</v>
      </c>
      <c r="E307" t="s">
        <v>286</v>
      </c>
      <c r="F307">
        <v>184.76</v>
      </c>
    </row>
    <row r="308" spans="1:6">
      <c r="D308" t="s">
        <v>179</v>
      </c>
      <c r="F308" t="s">
        <v>168</v>
      </c>
    </row>
    <row r="309" spans="1:6">
      <c r="C309" t="s">
        <v>352</v>
      </c>
      <c r="F309">
        <v>228.96</v>
      </c>
    </row>
    <row r="310" spans="1:6">
      <c r="C310" t="s">
        <v>179</v>
      </c>
      <c r="D310" t="s">
        <v>179</v>
      </c>
      <c r="F310" t="s">
        <v>224</v>
      </c>
    </row>
    <row r="311" spans="1:6">
      <c r="B311" t="s">
        <v>353</v>
      </c>
      <c r="C311" t="s">
        <v>354</v>
      </c>
    </row>
    <row r="312" spans="1:6">
      <c r="C312" t="s">
        <v>168</v>
      </c>
    </row>
    <row r="313" spans="1:6">
      <c r="A313">
        <v>1</v>
      </c>
      <c r="B313" t="s">
        <v>286</v>
      </c>
      <c r="C313" t="s">
        <v>355</v>
      </c>
      <c r="D313">
        <v>35</v>
      </c>
      <c r="E313" t="s">
        <v>286</v>
      </c>
      <c r="F313">
        <v>35</v>
      </c>
    </row>
    <row r="314" spans="1:6">
      <c r="A314">
        <v>1</v>
      </c>
      <c r="B314" t="s">
        <v>191</v>
      </c>
      <c r="C314" t="s">
        <v>356</v>
      </c>
      <c r="D314">
        <v>14</v>
      </c>
      <c r="E314" t="s">
        <v>191</v>
      </c>
      <c r="F314">
        <v>14</v>
      </c>
    </row>
    <row r="315" spans="1:6">
      <c r="A315">
        <v>1</v>
      </c>
      <c r="B315" t="s">
        <v>286</v>
      </c>
      <c r="C315" t="s">
        <v>351</v>
      </c>
      <c r="D315">
        <v>184.75</v>
      </c>
      <c r="E315" t="s">
        <v>286</v>
      </c>
      <c r="F315">
        <v>184.75</v>
      </c>
    </row>
    <row r="316" spans="1:6">
      <c r="D316" t="s">
        <v>179</v>
      </c>
      <c r="F316" t="s">
        <v>168</v>
      </c>
    </row>
    <row r="317" spans="1:6">
      <c r="C317" t="s">
        <v>352</v>
      </c>
      <c r="F317">
        <v>233.75</v>
      </c>
    </row>
    <row r="318" spans="1:6">
      <c r="D318" t="s">
        <v>179</v>
      </c>
      <c r="F318" t="s">
        <v>224</v>
      </c>
    </row>
    <row r="319" spans="1:6">
      <c r="B319" t="s">
        <v>357</v>
      </c>
      <c r="C319" t="s">
        <v>358</v>
      </c>
    </row>
    <row r="320" spans="1:6">
      <c r="C320" t="s">
        <v>168</v>
      </c>
    </row>
    <row r="321" spans="1:6">
      <c r="A321">
        <v>1</v>
      </c>
      <c r="B321" t="s">
        <v>286</v>
      </c>
      <c r="C321" t="s">
        <v>359</v>
      </c>
      <c r="D321">
        <v>52</v>
      </c>
      <c r="E321" t="s">
        <v>286</v>
      </c>
      <c r="F321">
        <v>52</v>
      </c>
    </row>
    <row r="322" spans="1:6">
      <c r="A322">
        <v>1</v>
      </c>
      <c r="B322" t="s">
        <v>191</v>
      </c>
      <c r="C322" t="s">
        <v>360</v>
      </c>
      <c r="D322">
        <v>10.4</v>
      </c>
      <c r="E322" t="s">
        <v>191</v>
      </c>
      <c r="F322">
        <v>10.4</v>
      </c>
    </row>
    <row r="323" spans="1:6">
      <c r="A323">
        <v>1</v>
      </c>
      <c r="B323" t="s">
        <v>286</v>
      </c>
      <c r="C323" t="s">
        <v>351</v>
      </c>
      <c r="D323">
        <v>188.96</v>
      </c>
      <c r="E323" t="s">
        <v>286</v>
      </c>
      <c r="F323">
        <v>188.96</v>
      </c>
    </row>
    <row r="324" spans="1:6">
      <c r="D324" t="s">
        <v>179</v>
      </c>
      <c r="F324" t="s">
        <v>168</v>
      </c>
    </row>
    <row r="325" spans="1:6">
      <c r="C325" t="s">
        <v>352</v>
      </c>
      <c r="F325">
        <v>251.36</v>
      </c>
    </row>
    <row r="326" spans="1:6">
      <c r="D326" t="s">
        <v>179</v>
      </c>
      <c r="F326" t="s">
        <v>224</v>
      </c>
    </row>
    <row r="328" spans="1:6">
      <c r="A328">
        <v>52.1</v>
      </c>
      <c r="C328" t="s">
        <v>361</v>
      </c>
    </row>
    <row r="330" spans="1:6">
      <c r="C330" t="s">
        <v>362</v>
      </c>
    </row>
    <row r="331" spans="1:6">
      <c r="C331" t="s">
        <v>363</v>
      </c>
    </row>
    <row r="332" spans="1:6">
      <c r="C332" t="s">
        <v>168</v>
      </c>
    </row>
    <row r="333" spans="1:6">
      <c r="A333">
        <v>30</v>
      </c>
      <c r="B333" t="s">
        <v>364</v>
      </c>
      <c r="C333" t="s">
        <v>365</v>
      </c>
      <c r="D333">
        <v>17.3</v>
      </c>
      <c r="E333" t="s">
        <v>364</v>
      </c>
      <c r="F333">
        <v>519</v>
      </c>
    </row>
    <row r="334" spans="1:6">
      <c r="A334">
        <v>8</v>
      </c>
      <c r="B334" t="s">
        <v>258</v>
      </c>
      <c r="C334" t="s">
        <v>366</v>
      </c>
      <c r="D334">
        <v>8.9</v>
      </c>
      <c r="E334" t="s">
        <v>258</v>
      </c>
      <c r="F334">
        <v>71.2</v>
      </c>
    </row>
    <row r="335" spans="1:6">
      <c r="A335">
        <v>8</v>
      </c>
      <c r="B335" t="s">
        <v>258</v>
      </c>
      <c r="C335" t="s">
        <v>367</v>
      </c>
      <c r="D335">
        <v>12.85</v>
      </c>
      <c r="E335" t="s">
        <v>258</v>
      </c>
      <c r="F335">
        <v>102.8</v>
      </c>
    </row>
    <row r="336" spans="1:6">
      <c r="A336">
        <v>3</v>
      </c>
      <c r="B336" t="s">
        <v>258</v>
      </c>
      <c r="C336" t="s">
        <v>368</v>
      </c>
      <c r="D336">
        <v>735</v>
      </c>
      <c r="E336" t="s">
        <v>258</v>
      </c>
      <c r="F336">
        <v>2205</v>
      </c>
    </row>
    <row r="337" spans="1:6">
      <c r="A337">
        <v>1</v>
      </c>
      <c r="B337" t="s">
        <v>258</v>
      </c>
      <c r="C337" t="s">
        <v>369</v>
      </c>
      <c r="D337">
        <v>994.35</v>
      </c>
      <c r="E337" t="s">
        <v>258</v>
      </c>
      <c r="F337">
        <v>994.35</v>
      </c>
    </row>
    <row r="338" spans="1:6">
      <c r="A338">
        <v>2</v>
      </c>
      <c r="B338" t="s">
        <v>258</v>
      </c>
      <c r="C338" t="s">
        <v>260</v>
      </c>
      <c r="D338">
        <v>648.9</v>
      </c>
      <c r="E338" t="s">
        <v>258</v>
      </c>
      <c r="F338">
        <v>1297.8</v>
      </c>
    </row>
    <row r="339" spans="1:6">
      <c r="A339">
        <v>1</v>
      </c>
      <c r="B339" t="s">
        <v>258</v>
      </c>
      <c r="C339" t="s">
        <v>253</v>
      </c>
      <c r="D339">
        <v>532.35</v>
      </c>
      <c r="E339" t="s">
        <v>258</v>
      </c>
      <c r="F339">
        <v>532.35</v>
      </c>
    </row>
    <row r="340" spans="1:6">
      <c r="F340" t="s">
        <v>168</v>
      </c>
    </row>
    <row r="341" spans="1:6">
      <c r="C341" t="s">
        <v>370</v>
      </c>
      <c r="F341">
        <v>5722.5</v>
      </c>
    </row>
    <row r="342" spans="1:6">
      <c r="F342" t="s">
        <v>168</v>
      </c>
    </row>
    <row r="343" spans="1:6">
      <c r="C343" t="s">
        <v>371</v>
      </c>
      <c r="F343">
        <v>190.75</v>
      </c>
    </row>
    <row r="344" spans="1:6">
      <c r="F344" t="s">
        <v>168</v>
      </c>
    </row>
    <row r="345" spans="1:6">
      <c r="C345" t="s">
        <v>372</v>
      </c>
    </row>
    <row r="346" spans="1:6">
      <c r="C346" t="s">
        <v>168</v>
      </c>
    </row>
    <row r="347" spans="1:6">
      <c r="A347">
        <v>1</v>
      </c>
      <c r="B347" t="s">
        <v>286</v>
      </c>
      <c r="C347" t="s">
        <v>373</v>
      </c>
      <c r="D347">
        <v>98.6</v>
      </c>
      <c r="E347" t="s">
        <v>286</v>
      </c>
      <c r="F347">
        <v>98.6</v>
      </c>
    </row>
    <row r="348" spans="1:6">
      <c r="A348">
        <v>1</v>
      </c>
      <c r="B348" t="s">
        <v>191</v>
      </c>
      <c r="C348" t="s">
        <v>374</v>
      </c>
      <c r="D348">
        <v>19.72</v>
      </c>
      <c r="E348" t="s">
        <v>191</v>
      </c>
      <c r="F348">
        <v>19.72</v>
      </c>
    </row>
    <row r="349" spans="1:6">
      <c r="A349">
        <v>1</v>
      </c>
      <c r="B349" t="s">
        <v>286</v>
      </c>
      <c r="C349" t="s">
        <v>351</v>
      </c>
      <c r="D349">
        <v>190.75</v>
      </c>
      <c r="E349" t="s">
        <v>286</v>
      </c>
      <c r="F349">
        <v>190.75</v>
      </c>
    </row>
    <row r="350" spans="1:6">
      <c r="C350" t="s">
        <v>375</v>
      </c>
      <c r="E350" t="s">
        <v>191</v>
      </c>
      <c r="F350">
        <v>1.72</v>
      </c>
    </row>
    <row r="351" spans="1:6">
      <c r="F351" t="s">
        <v>168</v>
      </c>
    </row>
    <row r="352" spans="1:6">
      <c r="C352" t="s">
        <v>352</v>
      </c>
      <c r="F352">
        <v>310.79000000000002</v>
      </c>
    </row>
    <row r="353" spans="1:6">
      <c r="F353" t="s">
        <v>224</v>
      </c>
    </row>
    <row r="355" spans="1:6">
      <c r="A355" t="s">
        <v>376</v>
      </c>
      <c r="C355" t="s">
        <v>377</v>
      </c>
      <c r="E355" t="s">
        <v>16</v>
      </c>
      <c r="F355">
        <v>30</v>
      </c>
    </row>
    <row r="357" spans="1:6">
      <c r="A357" t="s">
        <v>378</v>
      </c>
      <c r="B357" t="s">
        <v>184</v>
      </c>
      <c r="C357" t="s">
        <v>379</v>
      </c>
    </row>
    <row r="358" spans="1:6">
      <c r="C358" t="s">
        <v>380</v>
      </c>
    </row>
    <row r="359" spans="1:6">
      <c r="C359" t="s">
        <v>168</v>
      </c>
    </row>
    <row r="360" spans="1:6">
      <c r="A360">
        <v>50</v>
      </c>
      <c r="B360" t="s">
        <v>258</v>
      </c>
      <c r="C360" t="s">
        <v>381</v>
      </c>
      <c r="D360">
        <v>63.4</v>
      </c>
      <c r="E360" t="s">
        <v>258</v>
      </c>
      <c r="F360">
        <v>3170</v>
      </c>
    </row>
    <row r="361" spans="1:6">
      <c r="A361">
        <v>21.6</v>
      </c>
      <c r="B361" t="s">
        <v>188</v>
      </c>
      <c r="C361" t="s">
        <v>382</v>
      </c>
      <c r="D361">
        <v>223.12</v>
      </c>
      <c r="E361" t="s">
        <v>188</v>
      </c>
      <c r="F361">
        <v>4819.3900000000003</v>
      </c>
    </row>
    <row r="362" spans="1:6">
      <c r="A362">
        <v>21.6</v>
      </c>
      <c r="B362" t="s">
        <v>188</v>
      </c>
      <c r="C362" t="s">
        <v>383</v>
      </c>
      <c r="D362">
        <v>38.799999999999997</v>
      </c>
      <c r="E362" t="s">
        <v>188</v>
      </c>
      <c r="F362">
        <v>838.08</v>
      </c>
    </row>
    <row r="363" spans="1:6">
      <c r="A363">
        <v>45</v>
      </c>
      <c r="B363" t="s">
        <v>238</v>
      </c>
      <c r="C363" t="s">
        <v>187</v>
      </c>
      <c r="D363">
        <v>6.04</v>
      </c>
      <c r="E363" t="s">
        <v>238</v>
      </c>
      <c r="F363">
        <v>271.8</v>
      </c>
    </row>
    <row r="364" spans="1:6">
      <c r="A364">
        <v>0.04</v>
      </c>
      <c r="B364" t="s">
        <v>188</v>
      </c>
      <c r="C364" t="s">
        <v>189</v>
      </c>
      <c r="D364">
        <v>1642.42</v>
      </c>
      <c r="E364" t="s">
        <v>188</v>
      </c>
      <c r="F364">
        <v>65.7</v>
      </c>
    </row>
    <row r="365" spans="1:6">
      <c r="A365">
        <v>3.63</v>
      </c>
      <c r="B365" t="s">
        <v>238</v>
      </c>
      <c r="C365" t="s">
        <v>384</v>
      </c>
      <c r="D365">
        <v>11.8</v>
      </c>
      <c r="E365" t="s">
        <v>238</v>
      </c>
      <c r="F365">
        <v>42.83</v>
      </c>
    </row>
    <row r="366" spans="1:6">
      <c r="A366">
        <v>2</v>
      </c>
      <c r="B366" t="s">
        <v>258</v>
      </c>
      <c r="C366" t="s">
        <v>251</v>
      </c>
      <c r="D366">
        <v>994.35</v>
      </c>
      <c r="E366" t="s">
        <v>258</v>
      </c>
      <c r="F366">
        <v>1988.7</v>
      </c>
    </row>
    <row r="367" spans="1:6">
      <c r="A367">
        <v>1</v>
      </c>
      <c r="B367" t="s">
        <v>258</v>
      </c>
      <c r="C367" t="s">
        <v>385</v>
      </c>
      <c r="D367">
        <v>835.8</v>
      </c>
      <c r="E367" t="s">
        <v>258</v>
      </c>
      <c r="F367">
        <v>835.8</v>
      </c>
    </row>
    <row r="368" spans="1:6">
      <c r="A368">
        <v>5</v>
      </c>
      <c r="B368" t="s">
        <v>258</v>
      </c>
      <c r="C368" t="s">
        <v>260</v>
      </c>
      <c r="D368">
        <v>648.9</v>
      </c>
      <c r="E368" t="s">
        <v>258</v>
      </c>
      <c r="F368">
        <v>3244.5</v>
      </c>
    </row>
    <row r="369" spans="1:6">
      <c r="A369">
        <v>2</v>
      </c>
      <c r="B369" t="s">
        <v>258</v>
      </c>
      <c r="C369" t="s">
        <v>253</v>
      </c>
      <c r="D369">
        <v>532.35</v>
      </c>
      <c r="E369" t="s">
        <v>258</v>
      </c>
      <c r="F369">
        <v>1064.7</v>
      </c>
    </row>
    <row r="370" spans="1:6">
      <c r="B370" t="s">
        <v>191</v>
      </c>
      <c r="C370" t="s">
        <v>386</v>
      </c>
      <c r="E370" t="s">
        <v>191</v>
      </c>
      <c r="F370">
        <v>720.87</v>
      </c>
    </row>
    <row r="371" spans="1:6">
      <c r="F371" t="s">
        <v>168</v>
      </c>
    </row>
    <row r="372" spans="1:6">
      <c r="C372" t="s">
        <v>387</v>
      </c>
      <c r="F372">
        <v>17062.37</v>
      </c>
    </row>
    <row r="373" spans="1:6">
      <c r="F373" t="s">
        <v>168</v>
      </c>
    </row>
    <row r="374" spans="1:6">
      <c r="C374" t="s">
        <v>388</v>
      </c>
      <c r="F374">
        <v>568.75</v>
      </c>
    </row>
    <row r="375" spans="1:6">
      <c r="F375" t="s">
        <v>224</v>
      </c>
    </row>
    <row r="376" spans="1:6">
      <c r="A376" t="s">
        <v>389</v>
      </c>
      <c r="B376" t="s">
        <v>184</v>
      </c>
      <c r="C376" t="s">
        <v>379</v>
      </c>
    </row>
    <row r="377" spans="1:6">
      <c r="C377" t="s">
        <v>390</v>
      </c>
    </row>
    <row r="378" spans="1:6">
      <c r="C378" t="s">
        <v>168</v>
      </c>
      <c r="F378" t="s">
        <v>168</v>
      </c>
    </row>
    <row r="379" spans="1:6">
      <c r="A379">
        <v>1</v>
      </c>
      <c r="B379" t="s">
        <v>258</v>
      </c>
      <c r="C379" t="s">
        <v>391</v>
      </c>
      <c r="D379">
        <v>128</v>
      </c>
      <c r="E379" t="s">
        <v>258</v>
      </c>
      <c r="F379">
        <v>128</v>
      </c>
    </row>
    <row r="380" spans="1:6">
      <c r="A380" t="s">
        <v>179</v>
      </c>
      <c r="C380" t="s">
        <v>392</v>
      </c>
    </row>
    <row r="381" spans="1:6">
      <c r="A381" t="s">
        <v>179</v>
      </c>
      <c r="C381" t="s">
        <v>393</v>
      </c>
      <c r="D381" t="s">
        <v>191</v>
      </c>
      <c r="F381">
        <v>3</v>
      </c>
    </row>
    <row r="382" spans="1:6">
      <c r="F382" t="s">
        <v>168</v>
      </c>
    </row>
    <row r="383" spans="1:6">
      <c r="C383" t="s">
        <v>387</v>
      </c>
      <c r="F383">
        <v>131</v>
      </c>
    </row>
    <row r="384" spans="1:6">
      <c r="F384" t="s">
        <v>168</v>
      </c>
    </row>
    <row r="385" spans="1:6">
      <c r="C385" t="s">
        <v>394</v>
      </c>
    </row>
    <row r="386" spans="1:6">
      <c r="C386" t="s">
        <v>395</v>
      </c>
    </row>
    <row r="388" spans="1:6" ht="44.25" customHeight="1">
      <c r="A388" s="123" t="s">
        <v>396</v>
      </c>
      <c r="B388" s="123"/>
      <c r="C388" s="123"/>
      <c r="D388" s="123"/>
      <c r="E388" s="123"/>
      <c r="F388" s="123"/>
    </row>
    <row r="390" spans="1:6">
      <c r="A390">
        <v>1</v>
      </c>
      <c r="B390" t="s">
        <v>397</v>
      </c>
      <c r="C390" t="s">
        <v>398</v>
      </c>
      <c r="D390">
        <v>54.5</v>
      </c>
      <c r="E390" t="s">
        <v>397</v>
      </c>
      <c r="F390">
        <v>54.5</v>
      </c>
    </row>
    <row r="391" spans="1:6">
      <c r="A391">
        <v>1</v>
      </c>
      <c r="B391" t="s">
        <v>397</v>
      </c>
      <c r="C391" t="s">
        <v>399</v>
      </c>
      <c r="D391">
        <v>70.7</v>
      </c>
      <c r="E391" t="s">
        <v>397</v>
      </c>
      <c r="F391">
        <v>70.7</v>
      </c>
    </row>
    <row r="392" spans="1:6">
      <c r="A392">
        <v>1.4999999999999999E-2</v>
      </c>
      <c r="B392" t="s">
        <v>400</v>
      </c>
      <c r="C392" t="s">
        <v>401</v>
      </c>
      <c r="D392">
        <v>661</v>
      </c>
      <c r="E392" t="s">
        <v>400</v>
      </c>
      <c r="F392">
        <v>9.92</v>
      </c>
    </row>
    <row r="393" spans="1:6">
      <c r="A393" t="s">
        <v>402</v>
      </c>
      <c r="C393" t="s">
        <v>403</v>
      </c>
      <c r="F393">
        <v>14.88</v>
      </c>
    </row>
    <row r="394" spans="1:6">
      <c r="C394" t="s">
        <v>404</v>
      </c>
      <c r="F394">
        <v>150</v>
      </c>
    </row>
    <row r="398" spans="1:6">
      <c r="C398" t="s">
        <v>405</v>
      </c>
    </row>
    <row r="400" spans="1:6" ht="35.25" customHeight="1">
      <c r="A400" s="123" t="s">
        <v>406</v>
      </c>
      <c r="B400" s="123"/>
      <c r="C400" s="123"/>
      <c r="D400" s="123"/>
      <c r="E400" s="123"/>
      <c r="F400" s="123"/>
    </row>
    <row r="402" spans="1:6" ht="42.75" customHeight="1">
      <c r="A402" s="123" t="s">
        <v>407</v>
      </c>
      <c r="B402" s="123"/>
      <c r="C402" s="123"/>
      <c r="D402" s="123"/>
      <c r="E402" s="123"/>
      <c r="F402" s="123"/>
    </row>
    <row r="404" spans="1:6">
      <c r="A404">
        <v>1</v>
      </c>
      <c r="B404" t="s">
        <v>397</v>
      </c>
      <c r="C404" t="s">
        <v>408</v>
      </c>
      <c r="D404">
        <v>344</v>
      </c>
      <c r="E404" t="s">
        <v>397</v>
      </c>
      <c r="F404">
        <v>344</v>
      </c>
    </row>
    <row r="405" spans="1:6">
      <c r="A405">
        <v>1</v>
      </c>
      <c r="B405" t="s">
        <v>397</v>
      </c>
      <c r="C405" t="s">
        <v>409</v>
      </c>
      <c r="D405">
        <v>60.5</v>
      </c>
      <c r="E405" t="s">
        <v>397</v>
      </c>
      <c r="F405">
        <v>60.5</v>
      </c>
    </row>
    <row r="406" spans="1:6">
      <c r="C406" t="s">
        <v>410</v>
      </c>
      <c r="F406">
        <v>10.25</v>
      </c>
    </row>
    <row r="407" spans="1:6">
      <c r="C407" t="s">
        <v>411</v>
      </c>
      <c r="F407">
        <v>501.25</v>
      </c>
    </row>
    <row r="408" spans="1:6">
      <c r="C408" t="s">
        <v>412</v>
      </c>
      <c r="F408">
        <v>916</v>
      </c>
    </row>
    <row r="411" spans="1:6">
      <c r="C411" t="s">
        <v>411</v>
      </c>
    </row>
    <row r="412" spans="1:6">
      <c r="A412">
        <v>1</v>
      </c>
      <c r="B412" t="s">
        <v>397</v>
      </c>
      <c r="C412" t="s">
        <v>413</v>
      </c>
      <c r="D412">
        <v>783</v>
      </c>
      <c r="E412" t="s">
        <v>397</v>
      </c>
      <c r="F412">
        <v>783</v>
      </c>
    </row>
    <row r="413" spans="1:6">
      <c r="A413">
        <v>2</v>
      </c>
      <c r="B413" t="s">
        <v>397</v>
      </c>
      <c r="C413" t="s">
        <v>414</v>
      </c>
      <c r="D413">
        <v>611</v>
      </c>
      <c r="E413" t="s">
        <v>397</v>
      </c>
      <c r="F413">
        <v>1222</v>
      </c>
    </row>
    <row r="414" spans="1:6">
      <c r="C414" t="s">
        <v>415</v>
      </c>
      <c r="F414">
        <v>2005</v>
      </c>
    </row>
    <row r="415" spans="1:6">
      <c r="C415" t="s">
        <v>416</v>
      </c>
      <c r="F415">
        <v>501.25</v>
      </c>
    </row>
    <row r="417" spans="1:6">
      <c r="A417">
        <v>72</v>
      </c>
      <c r="C417" t="s">
        <v>417</v>
      </c>
      <c r="F417">
        <v>33.9</v>
      </c>
    </row>
    <row r="419" spans="1:6">
      <c r="C419" t="s">
        <v>418</v>
      </c>
    </row>
    <row r="421" spans="1:6" ht="45.75" customHeight="1">
      <c r="A421" s="123" t="s">
        <v>419</v>
      </c>
      <c r="B421" s="123"/>
      <c r="C421" s="123"/>
      <c r="D421" s="123"/>
      <c r="E421" s="123"/>
      <c r="F421" s="123"/>
    </row>
    <row r="423" spans="1:6">
      <c r="C423" t="s">
        <v>420</v>
      </c>
    </row>
    <row r="425" spans="1:6">
      <c r="C425" t="s">
        <v>421</v>
      </c>
      <c r="F425">
        <v>3430</v>
      </c>
    </row>
    <row r="426" spans="1:6">
      <c r="A426">
        <v>1</v>
      </c>
      <c r="B426" t="s">
        <v>397</v>
      </c>
      <c r="C426" t="s">
        <v>422</v>
      </c>
      <c r="D426">
        <v>3093</v>
      </c>
      <c r="E426" t="s">
        <v>397</v>
      </c>
      <c r="F426">
        <v>3093</v>
      </c>
    </row>
    <row r="427" spans="1:6">
      <c r="A427">
        <v>1</v>
      </c>
      <c r="B427" t="s">
        <v>397</v>
      </c>
      <c r="C427" t="s">
        <v>423</v>
      </c>
      <c r="D427">
        <v>2311</v>
      </c>
      <c r="E427" t="s">
        <v>397</v>
      </c>
      <c r="F427">
        <v>2311</v>
      </c>
    </row>
    <row r="428" spans="1:6">
      <c r="C428" t="s">
        <v>424</v>
      </c>
    </row>
    <row r="429" spans="1:6">
      <c r="C429" t="s">
        <v>404</v>
      </c>
      <c r="F429">
        <v>4212</v>
      </c>
    </row>
    <row r="431" spans="1:6">
      <c r="C431" t="s">
        <v>418</v>
      </c>
    </row>
    <row r="432" spans="1:6" ht="39.75" customHeight="1">
      <c r="A432" s="123" t="s">
        <v>425</v>
      </c>
      <c r="B432" s="123"/>
      <c r="C432" s="123"/>
      <c r="D432" s="123"/>
      <c r="E432" s="123"/>
      <c r="F432" s="123"/>
    </row>
    <row r="434" spans="1:6">
      <c r="A434">
        <v>1</v>
      </c>
      <c r="B434" t="s">
        <v>286</v>
      </c>
      <c r="C434" t="s">
        <v>426</v>
      </c>
      <c r="D434">
        <v>914.1</v>
      </c>
      <c r="E434" t="s">
        <v>427</v>
      </c>
      <c r="F434">
        <v>9.14</v>
      </c>
    </row>
    <row r="435" spans="1:6">
      <c r="C435" t="s">
        <v>428</v>
      </c>
      <c r="F435">
        <v>556.6</v>
      </c>
    </row>
    <row r="436" spans="1:6">
      <c r="C436" t="s">
        <v>429</v>
      </c>
      <c r="F436">
        <v>5.26</v>
      </c>
    </row>
    <row r="437" spans="1:6">
      <c r="C437" t="s">
        <v>430</v>
      </c>
      <c r="D437" t="s">
        <v>404</v>
      </c>
      <c r="F437">
        <v>571</v>
      </c>
    </row>
    <row r="438" spans="1:6">
      <c r="A438">
        <v>1</v>
      </c>
      <c r="B438" t="s">
        <v>397</v>
      </c>
      <c r="C438" t="s">
        <v>413</v>
      </c>
      <c r="D438">
        <v>783</v>
      </c>
      <c r="E438" t="s">
        <v>397</v>
      </c>
      <c r="F438">
        <v>783</v>
      </c>
    </row>
    <row r="439" spans="1:6">
      <c r="A439">
        <v>1</v>
      </c>
      <c r="B439" t="s">
        <v>397</v>
      </c>
      <c r="C439" t="s">
        <v>431</v>
      </c>
      <c r="D439">
        <v>778</v>
      </c>
      <c r="E439" t="s">
        <v>397</v>
      </c>
      <c r="F439">
        <v>778</v>
      </c>
    </row>
    <row r="440" spans="1:6">
      <c r="A440">
        <v>2</v>
      </c>
      <c r="B440" t="s">
        <v>397</v>
      </c>
      <c r="C440" t="s">
        <v>432</v>
      </c>
      <c r="D440">
        <v>611</v>
      </c>
      <c r="E440" t="s">
        <v>397</v>
      </c>
      <c r="F440">
        <v>1222</v>
      </c>
    </row>
    <row r="441" spans="1:6">
      <c r="C441" t="s">
        <v>433</v>
      </c>
      <c r="F441">
        <v>2783</v>
      </c>
    </row>
    <row r="442" spans="1:6">
      <c r="C442" t="s">
        <v>404</v>
      </c>
      <c r="F442">
        <v>556.6</v>
      </c>
    </row>
    <row r="446" spans="1:6">
      <c r="C446" t="s">
        <v>434</v>
      </c>
    </row>
    <row r="447" spans="1:6">
      <c r="C447" t="s">
        <v>435</v>
      </c>
    </row>
    <row r="448" spans="1:6">
      <c r="C448" t="s">
        <v>436</v>
      </c>
    </row>
    <row r="449" spans="1:6" ht="36.75" customHeight="1">
      <c r="A449" s="123" t="s">
        <v>437</v>
      </c>
      <c r="B449" s="123"/>
      <c r="C449" s="123"/>
      <c r="D449" s="123"/>
      <c r="E449" s="123"/>
      <c r="F449" s="123"/>
    </row>
    <row r="451" spans="1:6">
      <c r="A451">
        <v>9.5</v>
      </c>
      <c r="B451" t="s">
        <v>238</v>
      </c>
      <c r="C451" t="s">
        <v>438</v>
      </c>
      <c r="D451">
        <v>101.5</v>
      </c>
      <c r="E451" t="s">
        <v>238</v>
      </c>
      <c r="F451">
        <v>964.25</v>
      </c>
    </row>
    <row r="452" spans="1:6">
      <c r="A452">
        <v>0.5</v>
      </c>
      <c r="B452" t="s">
        <v>238</v>
      </c>
      <c r="C452" t="s">
        <v>439</v>
      </c>
      <c r="D452">
        <v>21.3</v>
      </c>
      <c r="F452">
        <v>10.65</v>
      </c>
    </row>
    <row r="453" spans="1:6">
      <c r="C453" t="s">
        <v>440</v>
      </c>
      <c r="F453">
        <v>1389</v>
      </c>
    </row>
    <row r="454" spans="1:6">
      <c r="C454" t="s">
        <v>424</v>
      </c>
      <c r="F454">
        <v>3.2</v>
      </c>
    </row>
    <row r="455" spans="1:6">
      <c r="C455" t="s">
        <v>441</v>
      </c>
      <c r="F455">
        <v>2367.1</v>
      </c>
    </row>
    <row r="456" spans="1:6">
      <c r="C456" t="s">
        <v>442</v>
      </c>
      <c r="F456">
        <v>26.3</v>
      </c>
    </row>
    <row r="458" spans="1:6">
      <c r="C458" t="s">
        <v>443</v>
      </c>
    </row>
    <row r="459" spans="1:6">
      <c r="A459">
        <v>1</v>
      </c>
      <c r="C459" t="s">
        <v>431</v>
      </c>
      <c r="D459">
        <v>778</v>
      </c>
      <c r="E459" t="s">
        <v>397</v>
      </c>
      <c r="F459">
        <v>778</v>
      </c>
    </row>
    <row r="460" spans="1:6">
      <c r="A460">
        <v>1</v>
      </c>
      <c r="C460" t="s">
        <v>432</v>
      </c>
      <c r="D460">
        <v>611</v>
      </c>
      <c r="E460" t="s">
        <v>397</v>
      </c>
      <c r="F460">
        <v>611</v>
      </c>
    </row>
    <row r="461" spans="1:6">
      <c r="F461">
        <v>1389</v>
      </c>
    </row>
    <row r="462" spans="1:6" ht="28.5" customHeight="1">
      <c r="A462" s="123" t="s">
        <v>444</v>
      </c>
      <c r="B462" s="123"/>
      <c r="C462" s="123"/>
      <c r="D462" s="123"/>
      <c r="E462" s="123"/>
      <c r="F462" s="123"/>
    </row>
    <row r="464" spans="1:6">
      <c r="C464" t="s">
        <v>445</v>
      </c>
    </row>
    <row r="466" spans="1:6" ht="30.75" customHeight="1">
      <c r="A466" s="123" t="s">
        <v>446</v>
      </c>
      <c r="B466" s="123"/>
      <c r="C466" s="123"/>
      <c r="D466" s="123"/>
      <c r="E466" s="123"/>
      <c r="F466" s="123"/>
    </row>
    <row r="468" spans="1:6">
      <c r="A468">
        <v>1</v>
      </c>
      <c r="B468" t="s">
        <v>397</v>
      </c>
      <c r="C468" t="s">
        <v>447</v>
      </c>
      <c r="D468">
        <v>13.8</v>
      </c>
      <c r="E468" t="s">
        <v>397</v>
      </c>
      <c r="F468">
        <v>13.8</v>
      </c>
    </row>
    <row r="469" spans="1:6">
      <c r="A469">
        <v>0.01</v>
      </c>
      <c r="B469" t="s">
        <v>448</v>
      </c>
      <c r="C469" t="s">
        <v>449</v>
      </c>
      <c r="D469">
        <v>661</v>
      </c>
      <c r="E469" t="s">
        <v>400</v>
      </c>
      <c r="F469">
        <v>6.61</v>
      </c>
    </row>
    <row r="470" spans="1:6">
      <c r="A470">
        <v>1</v>
      </c>
      <c r="B470" t="s">
        <v>397</v>
      </c>
      <c r="C470" t="s">
        <v>450</v>
      </c>
      <c r="D470">
        <v>49.5</v>
      </c>
      <c r="E470" t="s">
        <v>397</v>
      </c>
      <c r="F470">
        <v>49.5</v>
      </c>
    </row>
    <row r="471" spans="1:6">
      <c r="C471" t="s">
        <v>451</v>
      </c>
      <c r="D471" t="s">
        <v>402</v>
      </c>
      <c r="F471">
        <v>7.1</v>
      </c>
    </row>
    <row r="472" spans="1:6">
      <c r="C472" t="s">
        <v>452</v>
      </c>
      <c r="F472">
        <v>77.010000000000005</v>
      </c>
    </row>
    <row r="474" spans="1:6">
      <c r="A474">
        <v>77.400000000000006</v>
      </c>
      <c r="C474" t="s">
        <v>758</v>
      </c>
    </row>
    <row r="475" spans="1:6">
      <c r="C475" t="s">
        <v>759</v>
      </c>
    </row>
    <row r="476" spans="1:6">
      <c r="A476">
        <v>90</v>
      </c>
      <c r="B476" t="s">
        <v>760</v>
      </c>
      <c r="C476" t="s">
        <v>761</v>
      </c>
      <c r="D476">
        <v>20</v>
      </c>
      <c r="E476" t="s">
        <v>760</v>
      </c>
      <c r="F476">
        <v>1800</v>
      </c>
    </row>
    <row r="477" spans="1:6">
      <c r="A477">
        <v>0.15</v>
      </c>
      <c r="B477" t="s">
        <v>520</v>
      </c>
      <c r="C477" t="s">
        <v>187</v>
      </c>
      <c r="D477">
        <v>6040</v>
      </c>
      <c r="E477" t="s">
        <v>520</v>
      </c>
      <c r="F477">
        <v>906</v>
      </c>
    </row>
    <row r="478" spans="1:6">
      <c r="A478">
        <v>1</v>
      </c>
      <c r="B478" t="s">
        <v>250</v>
      </c>
      <c r="C478" t="s">
        <v>762</v>
      </c>
      <c r="D478">
        <v>783</v>
      </c>
      <c r="E478" t="s">
        <v>250</v>
      </c>
      <c r="F478">
        <v>783</v>
      </c>
    </row>
    <row r="479" spans="1:6">
      <c r="A479">
        <v>2</v>
      </c>
      <c r="B479" t="s">
        <v>250</v>
      </c>
      <c r="C479" t="s">
        <v>259</v>
      </c>
      <c r="D479">
        <v>928.2</v>
      </c>
      <c r="E479" t="s">
        <v>250</v>
      </c>
      <c r="F479">
        <v>1856.4</v>
      </c>
    </row>
    <row r="480" spans="1:6">
      <c r="A480">
        <v>4</v>
      </c>
      <c r="B480" t="s">
        <v>250</v>
      </c>
      <c r="C480" t="s">
        <v>763</v>
      </c>
      <c r="D480">
        <v>611</v>
      </c>
      <c r="E480" t="s">
        <v>250</v>
      </c>
      <c r="F480">
        <v>2444</v>
      </c>
    </row>
    <row r="481" spans="1:6">
      <c r="C481" t="s">
        <v>764</v>
      </c>
      <c r="F481">
        <v>11.5</v>
      </c>
    </row>
    <row r="482" spans="1:6">
      <c r="F482" t="s">
        <v>168</v>
      </c>
    </row>
    <row r="483" spans="1:6">
      <c r="C483" t="s">
        <v>765</v>
      </c>
      <c r="F483">
        <v>7800.9</v>
      </c>
    </row>
    <row r="484" spans="1:6">
      <c r="F484" t="s">
        <v>168</v>
      </c>
    </row>
    <row r="485" spans="1:6">
      <c r="C485" t="s">
        <v>388</v>
      </c>
      <c r="F485">
        <v>86.68</v>
      </c>
    </row>
    <row r="486" spans="1:6">
      <c r="F486" t="s">
        <v>224</v>
      </c>
    </row>
    <row r="488" spans="1:6">
      <c r="C488" t="s">
        <v>454</v>
      </c>
    </row>
    <row r="489" spans="1:6">
      <c r="C489" t="s">
        <v>455</v>
      </c>
    </row>
    <row r="491" spans="1:6" ht="32.25" customHeight="1">
      <c r="A491" s="123" t="s">
        <v>456</v>
      </c>
      <c r="B491" s="123"/>
      <c r="C491" s="123"/>
      <c r="D491" s="123"/>
      <c r="E491" s="123"/>
      <c r="F491" s="123"/>
    </row>
    <row r="492" spans="1:6">
      <c r="A492">
        <v>2.5</v>
      </c>
      <c r="B492" t="s">
        <v>286</v>
      </c>
      <c r="C492" t="s">
        <v>457</v>
      </c>
      <c r="D492">
        <v>163</v>
      </c>
      <c r="E492" t="s">
        <v>286</v>
      </c>
      <c r="F492">
        <v>407.5</v>
      </c>
    </row>
    <row r="493" spans="1:6">
      <c r="A493">
        <v>1</v>
      </c>
      <c r="B493" t="s">
        <v>286</v>
      </c>
      <c r="C493" t="s">
        <v>458</v>
      </c>
      <c r="D493">
        <v>98.6</v>
      </c>
      <c r="E493" t="s">
        <v>286</v>
      </c>
      <c r="F493">
        <v>98.6</v>
      </c>
    </row>
    <row r="494" spans="1:6">
      <c r="A494">
        <v>1</v>
      </c>
      <c r="B494" t="s">
        <v>286</v>
      </c>
      <c r="C494" t="s">
        <v>459</v>
      </c>
      <c r="D494">
        <v>69.8</v>
      </c>
      <c r="E494" t="s">
        <v>286</v>
      </c>
      <c r="F494">
        <v>69.8</v>
      </c>
    </row>
    <row r="495" spans="1:6">
      <c r="A495">
        <v>1</v>
      </c>
      <c r="B495" t="s">
        <v>397</v>
      </c>
      <c r="C495" t="s">
        <v>460</v>
      </c>
      <c r="D495">
        <v>52</v>
      </c>
      <c r="E495" t="s">
        <v>397</v>
      </c>
      <c r="F495">
        <v>52</v>
      </c>
    </row>
    <row r="496" spans="1:6">
      <c r="A496">
        <v>1</v>
      </c>
      <c r="B496" t="s">
        <v>288</v>
      </c>
      <c r="C496" t="s">
        <v>461</v>
      </c>
      <c r="D496">
        <v>24.1</v>
      </c>
      <c r="E496" t="s">
        <v>288</v>
      </c>
      <c r="F496">
        <v>24.1</v>
      </c>
    </row>
    <row r="497" spans="1:6">
      <c r="A497">
        <v>1</v>
      </c>
      <c r="B497" t="s">
        <v>402</v>
      </c>
      <c r="C497" t="s">
        <v>462</v>
      </c>
      <c r="D497">
        <v>447</v>
      </c>
      <c r="E497" t="s">
        <v>402</v>
      </c>
      <c r="F497">
        <v>447</v>
      </c>
    </row>
    <row r="498" spans="1:6">
      <c r="A498">
        <v>1</v>
      </c>
      <c r="B498" t="s">
        <v>397</v>
      </c>
      <c r="C498" t="s">
        <v>463</v>
      </c>
      <c r="D498">
        <v>100</v>
      </c>
      <c r="E498" t="s">
        <v>397</v>
      </c>
      <c r="F498">
        <v>100</v>
      </c>
    </row>
    <row r="499" spans="1:6">
      <c r="A499">
        <v>40</v>
      </c>
      <c r="B499" t="s">
        <v>238</v>
      </c>
      <c r="C499" t="s">
        <v>464</v>
      </c>
      <c r="D499">
        <v>5</v>
      </c>
      <c r="E499" t="s">
        <v>238</v>
      </c>
      <c r="F499">
        <v>200</v>
      </c>
    </row>
    <row r="500" spans="1:6">
      <c r="A500">
        <v>2</v>
      </c>
      <c r="B500" t="s">
        <v>397</v>
      </c>
      <c r="C500" t="s">
        <v>465</v>
      </c>
      <c r="D500">
        <v>13.6</v>
      </c>
      <c r="E500" t="s">
        <v>397</v>
      </c>
      <c r="F500">
        <v>27.2</v>
      </c>
    </row>
    <row r="501" spans="1:6">
      <c r="A501">
        <v>4</v>
      </c>
      <c r="B501" t="s">
        <v>397</v>
      </c>
      <c r="C501" t="s">
        <v>466</v>
      </c>
      <c r="D501">
        <v>13.6</v>
      </c>
      <c r="E501" t="s">
        <v>397</v>
      </c>
      <c r="F501">
        <v>54.4</v>
      </c>
    </row>
    <row r="502" spans="1:6">
      <c r="A502">
        <v>10</v>
      </c>
      <c r="B502" t="s">
        <v>238</v>
      </c>
      <c r="C502" t="s">
        <v>467</v>
      </c>
      <c r="D502">
        <v>3.7</v>
      </c>
      <c r="E502" t="s">
        <v>238</v>
      </c>
      <c r="F502">
        <v>37</v>
      </c>
    </row>
    <row r="503" spans="1:6">
      <c r="C503" t="s">
        <v>424</v>
      </c>
      <c r="F503">
        <v>10</v>
      </c>
    </row>
    <row r="504" spans="1:6">
      <c r="C504" t="s">
        <v>411</v>
      </c>
      <c r="F504">
        <v>1394</v>
      </c>
    </row>
    <row r="505" spans="1:6">
      <c r="C505" t="s">
        <v>404</v>
      </c>
      <c r="F505">
        <v>2921.6</v>
      </c>
    </row>
    <row r="507" spans="1:6">
      <c r="C507" t="s">
        <v>411</v>
      </c>
    </row>
    <row r="508" spans="1:6">
      <c r="A508">
        <v>1</v>
      </c>
      <c r="B508" t="s">
        <v>397</v>
      </c>
      <c r="C508" t="s">
        <v>413</v>
      </c>
      <c r="D508">
        <v>783</v>
      </c>
      <c r="E508" t="s">
        <v>397</v>
      </c>
      <c r="F508">
        <v>783</v>
      </c>
    </row>
    <row r="509" spans="1:6">
      <c r="A509">
        <v>1</v>
      </c>
      <c r="B509" t="s">
        <v>397</v>
      </c>
      <c r="C509" t="s">
        <v>432</v>
      </c>
      <c r="D509">
        <v>611</v>
      </c>
      <c r="E509" t="s">
        <v>397</v>
      </c>
      <c r="F509">
        <v>611</v>
      </c>
    </row>
    <row r="510" spans="1:6">
      <c r="F510">
        <v>1394</v>
      </c>
    </row>
    <row r="513" spans="1:6">
      <c r="A513" t="s">
        <v>468</v>
      </c>
      <c r="B513" t="s">
        <v>184</v>
      </c>
      <c r="C513" t="s">
        <v>469</v>
      </c>
    </row>
    <row r="514" spans="1:6">
      <c r="C514" t="s">
        <v>470</v>
      </c>
    </row>
    <row r="515" spans="1:6">
      <c r="C515" t="s">
        <v>471</v>
      </c>
    </row>
    <row r="516" spans="1:6">
      <c r="C516" t="s">
        <v>472</v>
      </c>
    </row>
    <row r="517" spans="1:6">
      <c r="C517" t="s">
        <v>473</v>
      </c>
    </row>
    <row r="518" spans="1:6">
      <c r="C518" t="s">
        <v>474</v>
      </c>
    </row>
    <row r="519" spans="1:6">
      <c r="C519" t="s">
        <v>475</v>
      </c>
    </row>
    <row r="520" spans="1:6">
      <c r="C520" t="s">
        <v>476</v>
      </c>
    </row>
    <row r="521" spans="1:6">
      <c r="C521" t="s">
        <v>477</v>
      </c>
    </row>
    <row r="522" spans="1:6">
      <c r="C522" t="s">
        <v>478</v>
      </c>
    </row>
    <row r="523" spans="1:6">
      <c r="C523" t="s">
        <v>479</v>
      </c>
    </row>
    <row r="524" spans="1:6">
      <c r="C524" t="s">
        <v>480</v>
      </c>
    </row>
    <row r="525" spans="1:6">
      <c r="C525" t="s">
        <v>168</v>
      </c>
      <c r="D525" t="s">
        <v>168</v>
      </c>
    </row>
    <row r="526" spans="1:6">
      <c r="A526" t="s">
        <v>179</v>
      </c>
    </row>
    <row r="527" spans="1:6">
      <c r="A527">
        <v>1.7399999999999999E-2</v>
      </c>
      <c r="B527" t="s">
        <v>481</v>
      </c>
      <c r="C527" t="s">
        <v>482</v>
      </c>
      <c r="D527">
        <v>34300</v>
      </c>
      <c r="E527" t="s">
        <v>481</v>
      </c>
      <c r="F527">
        <v>596.82000000000005</v>
      </c>
    </row>
    <row r="528" spans="1:6">
      <c r="A528">
        <v>2.93E-2</v>
      </c>
      <c r="B528" t="s">
        <v>481</v>
      </c>
      <c r="C528" t="s">
        <v>483</v>
      </c>
      <c r="D528">
        <v>39400</v>
      </c>
      <c r="E528" t="s">
        <v>481</v>
      </c>
      <c r="F528">
        <v>1154.42</v>
      </c>
    </row>
    <row r="529" spans="1:6">
      <c r="A529">
        <v>1.093</v>
      </c>
      <c r="B529" t="s">
        <v>400</v>
      </c>
      <c r="C529" t="s">
        <v>484</v>
      </c>
      <c r="D529">
        <v>379.9</v>
      </c>
      <c r="E529" t="s">
        <v>400</v>
      </c>
      <c r="F529">
        <v>415.23</v>
      </c>
    </row>
    <row r="530" spans="1:6">
      <c r="A530">
        <v>6</v>
      </c>
      <c r="B530" t="s">
        <v>485</v>
      </c>
      <c r="C530" t="s">
        <v>486</v>
      </c>
      <c r="D530">
        <v>7</v>
      </c>
      <c r="E530" t="s">
        <v>16</v>
      </c>
      <c r="F530">
        <v>42</v>
      </c>
    </row>
    <row r="531" spans="1:6">
      <c r="A531">
        <v>1</v>
      </c>
      <c r="B531" t="s">
        <v>485</v>
      </c>
      <c r="C531" t="s">
        <v>487</v>
      </c>
      <c r="D531">
        <v>101.6</v>
      </c>
      <c r="E531" t="s">
        <v>16</v>
      </c>
      <c r="F531">
        <v>101.6</v>
      </c>
    </row>
    <row r="532" spans="1:6">
      <c r="A532">
        <v>2</v>
      </c>
      <c r="B532" t="s">
        <v>485</v>
      </c>
      <c r="C532" t="s">
        <v>488</v>
      </c>
      <c r="D532">
        <v>3</v>
      </c>
      <c r="E532" t="s">
        <v>16</v>
      </c>
      <c r="F532">
        <v>6</v>
      </c>
    </row>
    <row r="533" spans="1:6">
      <c r="A533">
        <v>6</v>
      </c>
      <c r="B533" t="s">
        <v>485</v>
      </c>
      <c r="C533" t="s">
        <v>489</v>
      </c>
      <c r="D533">
        <v>10.5</v>
      </c>
      <c r="E533" t="s">
        <v>16</v>
      </c>
      <c r="F533">
        <v>63</v>
      </c>
    </row>
    <row r="534" spans="1:6">
      <c r="A534">
        <v>1.62</v>
      </c>
      <c r="B534" t="s">
        <v>400</v>
      </c>
      <c r="C534" t="s">
        <v>428</v>
      </c>
      <c r="D534">
        <v>1067.8499999999999</v>
      </c>
      <c r="E534" t="s">
        <v>400</v>
      </c>
      <c r="F534">
        <v>1729.92</v>
      </c>
    </row>
    <row r="535" spans="1:6">
      <c r="B535" t="s">
        <v>191</v>
      </c>
      <c r="C535" t="s">
        <v>490</v>
      </c>
      <c r="E535" t="s">
        <v>191</v>
      </c>
      <c r="F535">
        <v>4.2699999999999996</v>
      </c>
    </row>
    <row r="536" spans="1:6">
      <c r="F536" t="s">
        <v>168</v>
      </c>
    </row>
    <row r="537" spans="1:6">
      <c r="C537" t="s">
        <v>491</v>
      </c>
      <c r="F537">
        <v>4113.26</v>
      </c>
    </row>
    <row r="538" spans="1:6">
      <c r="F538" t="s">
        <v>168</v>
      </c>
    </row>
    <row r="540" spans="1:6">
      <c r="A540">
        <v>86</v>
      </c>
      <c r="C540" t="s">
        <v>492</v>
      </c>
      <c r="F540">
        <v>33.9</v>
      </c>
    </row>
    <row r="543" spans="1:6">
      <c r="A543" t="s">
        <v>493</v>
      </c>
      <c r="B543" t="s">
        <v>184</v>
      </c>
      <c r="C543" t="s">
        <v>494</v>
      </c>
    </row>
    <row r="544" spans="1:6">
      <c r="C544" t="s">
        <v>495</v>
      </c>
    </row>
    <row r="545" spans="1:6">
      <c r="C545" t="s">
        <v>168</v>
      </c>
    </row>
    <row r="546" spans="1:6">
      <c r="A546">
        <v>1</v>
      </c>
      <c r="B546" t="s">
        <v>188</v>
      </c>
      <c r="C546" t="s">
        <v>496</v>
      </c>
      <c r="D546">
        <v>425.31</v>
      </c>
      <c r="E546" t="s">
        <v>188</v>
      </c>
      <c r="F546">
        <v>425.31</v>
      </c>
    </row>
    <row r="547" spans="1:6">
      <c r="A547">
        <v>1</v>
      </c>
      <c r="B547" t="s">
        <v>188</v>
      </c>
      <c r="C547" t="s">
        <v>216</v>
      </c>
      <c r="D547">
        <v>38.799999999999997</v>
      </c>
      <c r="E547" t="s">
        <v>188</v>
      </c>
      <c r="F547">
        <v>38.799999999999997</v>
      </c>
    </row>
    <row r="548" spans="1:6">
      <c r="B548" t="s">
        <v>191</v>
      </c>
      <c r="C548" t="s">
        <v>192</v>
      </c>
      <c r="D548" t="s">
        <v>179</v>
      </c>
      <c r="E548" t="s">
        <v>191</v>
      </c>
      <c r="F548">
        <v>0</v>
      </c>
    </row>
    <row r="549" spans="1:6">
      <c r="F549" t="s">
        <v>168</v>
      </c>
    </row>
    <row r="550" spans="1:6">
      <c r="C550" t="s">
        <v>193</v>
      </c>
      <c r="F550">
        <v>464.11</v>
      </c>
    </row>
    <row r="551" spans="1:6">
      <c r="C551" t="s">
        <v>497</v>
      </c>
      <c r="F551" t="s">
        <v>168</v>
      </c>
    </row>
    <row r="553" spans="1:6">
      <c r="A553" t="s">
        <v>493</v>
      </c>
      <c r="B553" t="s">
        <v>184</v>
      </c>
      <c r="C553" t="s">
        <v>494</v>
      </c>
    </row>
    <row r="554" spans="1:6">
      <c r="C554" t="s">
        <v>498</v>
      </c>
    </row>
    <row r="555" spans="1:6">
      <c r="C555" t="s">
        <v>168</v>
      </c>
    </row>
    <row r="556" spans="1:6">
      <c r="A556">
        <v>1</v>
      </c>
      <c r="B556" t="s">
        <v>188</v>
      </c>
      <c r="C556" t="s">
        <v>499</v>
      </c>
      <c r="D556">
        <v>1642.42</v>
      </c>
      <c r="E556" t="s">
        <v>188</v>
      </c>
      <c r="F556">
        <v>1642.42</v>
      </c>
    </row>
    <row r="557" spans="1:6">
      <c r="A557">
        <v>1</v>
      </c>
      <c r="B557" t="s">
        <v>188</v>
      </c>
      <c r="C557" t="s">
        <v>216</v>
      </c>
      <c r="D557">
        <v>34.07</v>
      </c>
      <c r="E557" t="s">
        <v>188</v>
      </c>
      <c r="F557">
        <v>34.07</v>
      </c>
    </row>
    <row r="558" spans="1:6">
      <c r="B558" t="s">
        <v>191</v>
      </c>
      <c r="C558" t="s">
        <v>192</v>
      </c>
      <c r="D558" t="s">
        <v>179</v>
      </c>
      <c r="E558" t="s">
        <v>191</v>
      </c>
      <c r="F558">
        <v>0</v>
      </c>
    </row>
    <row r="559" spans="1:6">
      <c r="F559" t="s">
        <v>168</v>
      </c>
    </row>
    <row r="560" spans="1:6">
      <c r="C560" t="s">
        <v>217</v>
      </c>
      <c r="F560">
        <v>1676.49</v>
      </c>
    </row>
    <row r="561" spans="1:6">
      <c r="F561" t="s">
        <v>168</v>
      </c>
    </row>
    <row r="563" spans="1:6">
      <c r="A563" t="s">
        <v>493</v>
      </c>
      <c r="B563" t="s">
        <v>184</v>
      </c>
      <c r="C563" t="s">
        <v>494</v>
      </c>
    </row>
    <row r="564" spans="1:6">
      <c r="C564" t="s">
        <v>500</v>
      </c>
    </row>
    <row r="565" spans="1:6">
      <c r="C565" t="s">
        <v>168</v>
      </c>
    </row>
    <row r="566" spans="1:6">
      <c r="A566">
        <v>1</v>
      </c>
      <c r="B566" t="s">
        <v>188</v>
      </c>
      <c r="C566" t="s">
        <v>501</v>
      </c>
      <c r="D566">
        <v>202.3</v>
      </c>
      <c r="E566" t="s">
        <v>188</v>
      </c>
      <c r="F566">
        <v>202.3</v>
      </c>
    </row>
    <row r="567" spans="1:6">
      <c r="A567">
        <v>1</v>
      </c>
      <c r="B567" t="s">
        <v>188</v>
      </c>
      <c r="C567" t="s">
        <v>216</v>
      </c>
      <c r="D567">
        <v>38.799999999999997</v>
      </c>
      <c r="E567" t="s">
        <v>188</v>
      </c>
      <c r="F567">
        <v>38.799999999999997</v>
      </c>
    </row>
    <row r="568" spans="1:6">
      <c r="B568" t="s">
        <v>191</v>
      </c>
      <c r="C568" t="s">
        <v>192</v>
      </c>
      <c r="D568" t="s">
        <v>179</v>
      </c>
      <c r="E568" t="s">
        <v>191</v>
      </c>
      <c r="F568">
        <v>0</v>
      </c>
    </row>
    <row r="569" spans="1:6">
      <c r="F569" t="s">
        <v>168</v>
      </c>
    </row>
    <row r="570" spans="1:6">
      <c r="C570" t="s">
        <v>193</v>
      </c>
      <c r="F570">
        <v>241.1</v>
      </c>
    </row>
    <row r="571" spans="1:6">
      <c r="C571" t="s">
        <v>497</v>
      </c>
      <c r="F571" t="s">
        <v>168</v>
      </c>
    </row>
    <row r="573" spans="1:6">
      <c r="A573" t="s">
        <v>502</v>
      </c>
      <c r="B573" t="s">
        <v>184</v>
      </c>
      <c r="C573" t="s">
        <v>503</v>
      </c>
    </row>
    <row r="574" spans="1:6">
      <c r="C574" t="s">
        <v>504</v>
      </c>
    </row>
    <row r="575" spans="1:6">
      <c r="C575" t="s">
        <v>168</v>
      </c>
    </row>
    <row r="576" spans="1:6">
      <c r="A576">
        <v>9</v>
      </c>
      <c r="B576" t="s">
        <v>188</v>
      </c>
      <c r="C576" t="s">
        <v>505</v>
      </c>
      <c r="D576">
        <v>1168.5</v>
      </c>
      <c r="E576" t="s">
        <v>188</v>
      </c>
      <c r="F576">
        <v>10516.5</v>
      </c>
    </row>
    <row r="577" spans="1:6">
      <c r="A577">
        <v>4.5</v>
      </c>
      <c r="B577" t="s">
        <v>188</v>
      </c>
      <c r="C577" t="s">
        <v>197</v>
      </c>
      <c r="D577">
        <v>3497.44</v>
      </c>
      <c r="E577" t="s">
        <v>188</v>
      </c>
      <c r="F577">
        <v>15738.48</v>
      </c>
    </row>
    <row r="578" spans="1:6">
      <c r="A578">
        <v>1.8</v>
      </c>
      <c r="B578" t="s">
        <v>258</v>
      </c>
      <c r="C578" t="s">
        <v>259</v>
      </c>
      <c r="D578">
        <v>928.2</v>
      </c>
      <c r="E578" t="s">
        <v>258</v>
      </c>
      <c r="F578">
        <v>1670.76</v>
      </c>
    </row>
    <row r="579" spans="1:6">
      <c r="A579">
        <v>17.7</v>
      </c>
      <c r="B579" t="s">
        <v>258</v>
      </c>
      <c r="C579" t="s">
        <v>260</v>
      </c>
      <c r="D579">
        <v>648.9</v>
      </c>
      <c r="E579" t="s">
        <v>258</v>
      </c>
      <c r="F579">
        <v>11485.53</v>
      </c>
    </row>
    <row r="580" spans="1:6">
      <c r="A580">
        <v>14.1</v>
      </c>
      <c r="B580" t="s">
        <v>258</v>
      </c>
      <c r="C580" t="s">
        <v>253</v>
      </c>
      <c r="D580">
        <v>532.35</v>
      </c>
      <c r="E580" t="s">
        <v>258</v>
      </c>
      <c r="F580">
        <v>7506.14</v>
      </c>
    </row>
    <row r="581" spans="1:6">
      <c r="B581" t="s">
        <v>191</v>
      </c>
      <c r="C581" t="s">
        <v>192</v>
      </c>
      <c r="E581" t="s">
        <v>191</v>
      </c>
      <c r="F581">
        <v>0</v>
      </c>
    </row>
    <row r="582" spans="1:6">
      <c r="F582" t="s">
        <v>168</v>
      </c>
    </row>
    <row r="583" spans="1:6">
      <c r="F583">
        <v>46917.41</v>
      </c>
    </row>
    <row r="584" spans="1:6">
      <c r="C584" t="s">
        <v>206</v>
      </c>
      <c r="F584" t="s">
        <v>168</v>
      </c>
    </row>
    <row r="585" spans="1:6">
      <c r="F585">
        <v>4691.74</v>
      </c>
    </row>
    <row r="586" spans="1:6">
      <c r="C586" t="s">
        <v>506</v>
      </c>
      <c r="F586" t="s">
        <v>224</v>
      </c>
    </row>
    <row r="588" spans="1:6">
      <c r="A588" t="s">
        <v>507</v>
      </c>
      <c r="B588" t="s">
        <v>184</v>
      </c>
      <c r="C588" t="s">
        <v>508</v>
      </c>
    </row>
    <row r="589" spans="1:6">
      <c r="C589" t="s">
        <v>509</v>
      </c>
    </row>
    <row r="590" spans="1:6">
      <c r="C590" t="s">
        <v>168</v>
      </c>
    </row>
    <row r="591" spans="1:6">
      <c r="A591">
        <v>9</v>
      </c>
      <c r="B591" t="s">
        <v>188</v>
      </c>
      <c r="C591" t="s">
        <v>510</v>
      </c>
      <c r="D591">
        <v>1581.5</v>
      </c>
      <c r="E591" t="s">
        <v>188</v>
      </c>
      <c r="F591">
        <v>14233.5</v>
      </c>
    </row>
    <row r="592" spans="1:6">
      <c r="A592">
        <v>4.5</v>
      </c>
      <c r="B592" t="s">
        <v>188</v>
      </c>
      <c r="C592" t="s">
        <v>194</v>
      </c>
      <c r="D592">
        <v>6106.72</v>
      </c>
      <c r="E592" t="s">
        <v>188</v>
      </c>
      <c r="F592">
        <v>27480.240000000002</v>
      </c>
    </row>
    <row r="593" spans="1:6">
      <c r="A593">
        <v>1.8</v>
      </c>
      <c r="B593" t="s">
        <v>258</v>
      </c>
      <c r="C593" t="s">
        <v>259</v>
      </c>
      <c r="D593">
        <v>928.2</v>
      </c>
      <c r="E593" t="s">
        <v>258</v>
      </c>
      <c r="F593">
        <v>1670.76</v>
      </c>
    </row>
    <row r="594" spans="1:6">
      <c r="A594">
        <v>17.7</v>
      </c>
      <c r="B594" t="s">
        <v>258</v>
      </c>
      <c r="C594" t="s">
        <v>260</v>
      </c>
      <c r="D594">
        <v>648.9</v>
      </c>
      <c r="E594" t="s">
        <v>258</v>
      </c>
      <c r="F594">
        <v>11485.53</v>
      </c>
    </row>
    <row r="595" spans="1:6">
      <c r="A595">
        <v>14.1</v>
      </c>
      <c r="B595" t="s">
        <v>258</v>
      </c>
      <c r="C595" t="s">
        <v>253</v>
      </c>
      <c r="D595">
        <v>532.35</v>
      </c>
      <c r="E595" t="s">
        <v>258</v>
      </c>
      <c r="F595">
        <v>7506.14</v>
      </c>
    </row>
    <row r="596" spans="1:6">
      <c r="B596" t="s">
        <v>191</v>
      </c>
      <c r="C596" t="s">
        <v>192</v>
      </c>
      <c r="E596" t="s">
        <v>191</v>
      </c>
      <c r="F596">
        <v>0</v>
      </c>
    </row>
    <row r="597" spans="1:6">
      <c r="F597" t="s">
        <v>168</v>
      </c>
    </row>
    <row r="598" spans="1:6">
      <c r="F598">
        <v>62376.17</v>
      </c>
    </row>
    <row r="599" spans="1:6">
      <c r="C599" t="s">
        <v>206</v>
      </c>
      <c r="F599" t="s">
        <v>168</v>
      </c>
    </row>
    <row r="600" spans="1:6">
      <c r="F600">
        <v>6237.62</v>
      </c>
    </row>
    <row r="601" spans="1:6">
      <c r="C601" t="s">
        <v>506</v>
      </c>
      <c r="F601" t="s">
        <v>224</v>
      </c>
    </row>
    <row r="604" spans="1:6">
      <c r="A604" t="s">
        <v>511</v>
      </c>
      <c r="B604" t="s">
        <v>184</v>
      </c>
      <c r="C604" t="s">
        <v>512</v>
      </c>
    </row>
    <row r="605" spans="1:6">
      <c r="C605" t="s">
        <v>513</v>
      </c>
    </row>
    <row r="606" spans="1:6">
      <c r="C606" t="s">
        <v>168</v>
      </c>
    </row>
    <row r="607" spans="1:6">
      <c r="A607">
        <v>9</v>
      </c>
      <c r="B607" t="s">
        <v>188</v>
      </c>
      <c r="C607" t="s">
        <v>514</v>
      </c>
      <c r="D607">
        <v>833.16</v>
      </c>
      <c r="E607" t="s">
        <v>188</v>
      </c>
      <c r="F607">
        <v>7498.44</v>
      </c>
    </row>
    <row r="608" spans="1:6">
      <c r="A608">
        <v>4.5</v>
      </c>
      <c r="B608" t="s">
        <v>188</v>
      </c>
      <c r="C608" t="s">
        <v>200</v>
      </c>
      <c r="D608">
        <v>2845.12</v>
      </c>
      <c r="E608" t="s">
        <v>188</v>
      </c>
      <c r="F608">
        <v>12803.04</v>
      </c>
    </row>
    <row r="609" spans="1:6">
      <c r="A609">
        <v>1.8</v>
      </c>
      <c r="B609" t="s">
        <v>258</v>
      </c>
      <c r="C609" t="s">
        <v>259</v>
      </c>
      <c r="D609">
        <v>928.2</v>
      </c>
      <c r="E609" t="s">
        <v>258</v>
      </c>
      <c r="F609">
        <v>1670.76</v>
      </c>
    </row>
    <row r="610" spans="1:6">
      <c r="A610">
        <v>17.7</v>
      </c>
      <c r="B610" t="s">
        <v>258</v>
      </c>
      <c r="C610" t="s">
        <v>260</v>
      </c>
      <c r="D610">
        <v>648.9</v>
      </c>
      <c r="E610" t="s">
        <v>258</v>
      </c>
      <c r="F610">
        <v>11485.53</v>
      </c>
    </row>
    <row r="611" spans="1:6">
      <c r="A611">
        <v>14.1</v>
      </c>
      <c r="B611" t="s">
        <v>258</v>
      </c>
      <c r="C611" t="s">
        <v>253</v>
      </c>
      <c r="D611">
        <v>532.35</v>
      </c>
      <c r="E611" t="s">
        <v>258</v>
      </c>
      <c r="F611">
        <v>7506.14</v>
      </c>
    </row>
    <row r="612" spans="1:6">
      <c r="B612" t="s">
        <v>191</v>
      </c>
      <c r="C612" t="s">
        <v>192</v>
      </c>
      <c r="E612" t="s">
        <v>191</v>
      </c>
      <c r="F612">
        <v>0</v>
      </c>
    </row>
    <row r="613" spans="1:6">
      <c r="F613" t="s">
        <v>168</v>
      </c>
    </row>
    <row r="614" spans="1:6">
      <c r="F614">
        <v>40963.910000000003</v>
      </c>
    </row>
    <row r="615" spans="1:6">
      <c r="C615" t="s">
        <v>206</v>
      </c>
      <c r="F615" t="s">
        <v>168</v>
      </c>
    </row>
    <row r="616" spans="1:6">
      <c r="F616">
        <v>4096.3900000000003</v>
      </c>
    </row>
    <row r="617" spans="1:6">
      <c r="C617" t="s">
        <v>506</v>
      </c>
      <c r="F617" t="s">
        <v>224</v>
      </c>
    </row>
    <row r="619" spans="1:6">
      <c r="C619" t="s">
        <v>515</v>
      </c>
    </row>
    <row r="620" spans="1:6">
      <c r="A620">
        <v>5</v>
      </c>
      <c r="B620" t="s">
        <v>516</v>
      </c>
      <c r="C620" t="s">
        <v>517</v>
      </c>
      <c r="D620">
        <v>1581.5</v>
      </c>
      <c r="F620">
        <v>7907.5</v>
      </c>
    </row>
    <row r="621" spans="1:6">
      <c r="A621">
        <v>3.3</v>
      </c>
      <c r="B621" t="s">
        <v>516</v>
      </c>
      <c r="C621" t="s">
        <v>518</v>
      </c>
      <c r="D621">
        <v>1296</v>
      </c>
      <c r="F621">
        <v>4276.8</v>
      </c>
    </row>
    <row r="622" spans="1:6">
      <c r="A622">
        <v>4.79</v>
      </c>
      <c r="B622" t="s">
        <v>516</v>
      </c>
      <c r="C622" t="s">
        <v>519</v>
      </c>
      <c r="D622">
        <v>1642.42</v>
      </c>
      <c r="F622">
        <v>7867.19</v>
      </c>
    </row>
    <row r="623" spans="1:6">
      <c r="A623">
        <v>3.25</v>
      </c>
      <c r="B623" t="s">
        <v>520</v>
      </c>
      <c r="C623" t="s">
        <v>521</v>
      </c>
      <c r="D623">
        <v>6040</v>
      </c>
      <c r="F623">
        <v>19630</v>
      </c>
    </row>
    <row r="624" spans="1:6">
      <c r="A624">
        <v>19.5</v>
      </c>
      <c r="B624" t="s">
        <v>238</v>
      </c>
      <c r="C624" t="s">
        <v>522</v>
      </c>
      <c r="D624">
        <v>43.2</v>
      </c>
      <c r="F624">
        <v>842.4</v>
      </c>
    </row>
    <row r="625" spans="1:6">
      <c r="A625">
        <v>3.5</v>
      </c>
      <c r="B625" t="s">
        <v>523</v>
      </c>
      <c r="C625" t="s">
        <v>524</v>
      </c>
      <c r="D625">
        <v>928.2</v>
      </c>
      <c r="E625">
        <v>0</v>
      </c>
      <c r="F625">
        <v>3248.7</v>
      </c>
    </row>
    <row r="626" spans="1:6">
      <c r="A626">
        <v>21.2</v>
      </c>
      <c r="B626" t="s">
        <v>523</v>
      </c>
      <c r="C626" t="s">
        <v>525</v>
      </c>
      <c r="D626">
        <v>648.9</v>
      </c>
      <c r="F626">
        <v>13756.68</v>
      </c>
    </row>
    <row r="627" spans="1:6">
      <c r="A627">
        <v>35.299999999999997</v>
      </c>
      <c r="B627" t="s">
        <v>523</v>
      </c>
      <c r="C627" t="s">
        <v>526</v>
      </c>
      <c r="D627">
        <v>532.35</v>
      </c>
      <c r="F627">
        <v>18791.96</v>
      </c>
    </row>
    <row r="628" spans="1:6">
      <c r="C628" t="s">
        <v>527</v>
      </c>
      <c r="D628">
        <v>0</v>
      </c>
      <c r="F628">
        <v>76321.23</v>
      </c>
    </row>
    <row r="629" spans="1:6">
      <c r="C629" t="s">
        <v>528</v>
      </c>
      <c r="D629">
        <v>0</v>
      </c>
      <c r="F629">
        <v>7632.12</v>
      </c>
    </row>
    <row r="630" spans="1:6">
      <c r="A630">
        <v>1</v>
      </c>
      <c r="B630" t="s">
        <v>516</v>
      </c>
      <c r="C630" t="s">
        <v>529</v>
      </c>
      <c r="D630">
        <v>93.87</v>
      </c>
      <c r="F630">
        <v>93.87</v>
      </c>
    </row>
    <row r="631" spans="1:6">
      <c r="C631" t="s">
        <v>530</v>
      </c>
      <c r="D631">
        <v>0</v>
      </c>
      <c r="F631">
        <v>7725.99</v>
      </c>
    </row>
    <row r="632" spans="1:6">
      <c r="A632" t="s">
        <v>402</v>
      </c>
      <c r="C632" t="s">
        <v>531</v>
      </c>
      <c r="D632" t="s">
        <v>402</v>
      </c>
      <c r="F632">
        <v>38.630000000000003</v>
      </c>
    </row>
    <row r="633" spans="1:6">
      <c r="C633" t="s">
        <v>532</v>
      </c>
      <c r="F633">
        <v>7764.62</v>
      </c>
    </row>
    <row r="634" spans="1:6">
      <c r="F634" t="s">
        <v>168</v>
      </c>
    </row>
    <row r="635" spans="1:6">
      <c r="A635">
        <v>6.5</v>
      </c>
      <c r="B635" t="s">
        <v>184</v>
      </c>
      <c r="C635" t="s">
        <v>533</v>
      </c>
    </row>
    <row r="636" spans="1:6">
      <c r="C636" t="s">
        <v>534</v>
      </c>
    </row>
    <row r="637" spans="1:6">
      <c r="C637" t="s">
        <v>168</v>
      </c>
    </row>
    <row r="638" spans="1:6">
      <c r="A638">
        <v>4800</v>
      </c>
      <c r="B638" t="s">
        <v>535</v>
      </c>
      <c r="C638" t="s">
        <v>534</v>
      </c>
      <c r="D638">
        <v>5766.96</v>
      </c>
      <c r="E638" t="s">
        <v>536</v>
      </c>
      <c r="F638">
        <v>27681.41</v>
      </c>
    </row>
    <row r="639" spans="1:6">
      <c r="A639">
        <v>2.5</v>
      </c>
      <c r="B639" t="s">
        <v>188</v>
      </c>
      <c r="C639" t="s">
        <v>197</v>
      </c>
      <c r="D639">
        <v>3497.44</v>
      </c>
      <c r="E639" t="s">
        <v>188</v>
      </c>
      <c r="F639">
        <v>8743.6</v>
      </c>
    </row>
    <row r="640" spans="1:6">
      <c r="A640">
        <v>3.5</v>
      </c>
      <c r="B640" t="s">
        <v>258</v>
      </c>
      <c r="C640" t="s">
        <v>251</v>
      </c>
      <c r="D640">
        <v>994.35</v>
      </c>
      <c r="E640" t="s">
        <v>258</v>
      </c>
      <c r="F640">
        <v>3480.23</v>
      </c>
    </row>
    <row r="641" spans="1:6">
      <c r="A641">
        <v>10.6</v>
      </c>
      <c r="B641" t="s">
        <v>258</v>
      </c>
      <c r="C641" t="s">
        <v>259</v>
      </c>
      <c r="D641">
        <v>928.2</v>
      </c>
      <c r="E641" t="s">
        <v>258</v>
      </c>
      <c r="F641">
        <v>9838.92</v>
      </c>
    </row>
    <row r="642" spans="1:6">
      <c r="A642">
        <v>7.1</v>
      </c>
      <c r="B642" t="s">
        <v>258</v>
      </c>
      <c r="C642" t="s">
        <v>260</v>
      </c>
      <c r="D642">
        <v>648.9</v>
      </c>
      <c r="E642" t="s">
        <v>258</v>
      </c>
      <c r="F642">
        <v>4607.1899999999996</v>
      </c>
    </row>
    <row r="643" spans="1:6">
      <c r="A643">
        <v>21.2</v>
      </c>
      <c r="B643" t="s">
        <v>258</v>
      </c>
      <c r="C643" t="s">
        <v>253</v>
      </c>
      <c r="D643">
        <v>532.35</v>
      </c>
      <c r="E643" t="s">
        <v>258</v>
      </c>
      <c r="F643">
        <v>11285.82</v>
      </c>
    </row>
    <row r="644" spans="1:6">
      <c r="B644" t="s">
        <v>191</v>
      </c>
      <c r="C644" t="s">
        <v>192</v>
      </c>
      <c r="E644" t="s">
        <v>191</v>
      </c>
      <c r="F644">
        <v>5</v>
      </c>
    </row>
    <row r="645" spans="1:6">
      <c r="F645" t="s">
        <v>168</v>
      </c>
    </row>
    <row r="646" spans="1:6">
      <c r="C646" t="s">
        <v>206</v>
      </c>
      <c r="F646">
        <v>65642.17</v>
      </c>
    </row>
    <row r="647" spans="1:6">
      <c r="F647" t="s">
        <v>168</v>
      </c>
    </row>
    <row r="648" spans="1:6">
      <c r="C648" t="s">
        <v>506</v>
      </c>
      <c r="F648">
        <v>6564.22</v>
      </c>
    </row>
    <row r="649" spans="1:6">
      <c r="F649" t="s">
        <v>224</v>
      </c>
    </row>
    <row r="651" spans="1:6">
      <c r="C651" t="s">
        <v>515</v>
      </c>
    </row>
    <row r="652" spans="1:6">
      <c r="A652">
        <v>5</v>
      </c>
      <c r="B652" t="s">
        <v>516</v>
      </c>
      <c r="C652" t="s">
        <v>517</v>
      </c>
      <c r="D652">
        <v>1581.5</v>
      </c>
      <c r="F652">
        <v>7907.5</v>
      </c>
    </row>
    <row r="653" spans="1:6">
      <c r="A653">
        <v>3.3</v>
      </c>
      <c r="B653" t="s">
        <v>516</v>
      </c>
      <c r="C653" t="s">
        <v>518</v>
      </c>
      <c r="D653">
        <v>1296</v>
      </c>
      <c r="F653">
        <v>4276.8</v>
      </c>
    </row>
    <row r="654" spans="1:6">
      <c r="A654">
        <v>4.79</v>
      </c>
      <c r="B654" t="s">
        <v>516</v>
      </c>
      <c r="C654" t="s">
        <v>519</v>
      </c>
      <c r="D654">
        <v>1642.42</v>
      </c>
      <c r="F654">
        <v>7867.19</v>
      </c>
    </row>
    <row r="655" spans="1:6">
      <c r="A655">
        <v>3.25</v>
      </c>
      <c r="B655" t="s">
        <v>520</v>
      </c>
      <c r="C655" t="s">
        <v>521</v>
      </c>
      <c r="D655">
        <v>6040</v>
      </c>
      <c r="F655">
        <v>19630</v>
      </c>
    </row>
    <row r="656" spans="1:6">
      <c r="A656">
        <v>19.5</v>
      </c>
      <c r="B656" t="s">
        <v>238</v>
      </c>
      <c r="C656" t="s">
        <v>522</v>
      </c>
      <c r="D656">
        <v>43.2</v>
      </c>
      <c r="F656">
        <v>842.4</v>
      </c>
    </row>
    <row r="657" spans="1:6">
      <c r="A657">
        <v>3.5</v>
      </c>
      <c r="B657" t="s">
        <v>523</v>
      </c>
      <c r="C657" t="s">
        <v>524</v>
      </c>
      <c r="D657">
        <v>928.2</v>
      </c>
      <c r="E657">
        <v>0</v>
      </c>
      <c r="F657">
        <v>3248.7</v>
      </c>
    </row>
    <row r="658" spans="1:6">
      <c r="A658">
        <v>21.2</v>
      </c>
      <c r="B658" t="s">
        <v>523</v>
      </c>
      <c r="C658" t="s">
        <v>525</v>
      </c>
      <c r="D658">
        <v>648.9</v>
      </c>
      <c r="F658">
        <v>13756.68</v>
      </c>
    </row>
    <row r="659" spans="1:6">
      <c r="A659">
        <v>35.299999999999997</v>
      </c>
      <c r="B659" t="s">
        <v>523</v>
      </c>
      <c r="C659" t="s">
        <v>526</v>
      </c>
      <c r="D659">
        <v>532.35</v>
      </c>
      <c r="F659">
        <v>18791.96</v>
      </c>
    </row>
    <row r="660" spans="1:6">
      <c r="C660" t="s">
        <v>527</v>
      </c>
      <c r="D660">
        <v>0</v>
      </c>
      <c r="F660">
        <v>76321.23</v>
      </c>
    </row>
    <row r="661" spans="1:6">
      <c r="C661" t="s">
        <v>528</v>
      </c>
      <c r="D661">
        <v>0</v>
      </c>
      <c r="F661">
        <v>7632.12</v>
      </c>
    </row>
    <row r="662" spans="1:6">
      <c r="A662">
        <v>1</v>
      </c>
      <c r="B662" t="s">
        <v>516</v>
      </c>
      <c r="C662" t="s">
        <v>529</v>
      </c>
      <c r="D662">
        <v>93.87</v>
      </c>
      <c r="F662">
        <v>93.87</v>
      </c>
    </row>
    <row r="663" spans="1:6">
      <c r="C663" t="s">
        <v>530</v>
      </c>
      <c r="D663">
        <v>0</v>
      </c>
      <c r="F663">
        <v>7725.99</v>
      </c>
    </row>
    <row r="664" spans="1:6">
      <c r="A664" t="s">
        <v>402</v>
      </c>
      <c r="C664" t="s">
        <v>531</v>
      </c>
      <c r="D664" t="s">
        <v>402</v>
      </c>
      <c r="F664">
        <v>38.630000000000003</v>
      </c>
    </row>
    <row r="665" spans="1:6">
      <c r="C665" t="s">
        <v>532</v>
      </c>
      <c r="F665">
        <v>7764.62</v>
      </c>
    </row>
    <row r="666" spans="1:6">
      <c r="F666" t="s">
        <v>168</v>
      </c>
    </row>
    <row r="667" spans="1:6">
      <c r="C667" t="s">
        <v>537</v>
      </c>
      <c r="F667">
        <v>7883.9</v>
      </c>
    </row>
    <row r="668" spans="1:6">
      <c r="C668" t="s">
        <v>538</v>
      </c>
      <c r="F668">
        <v>8118.89</v>
      </c>
    </row>
    <row r="670" spans="1:6">
      <c r="A670">
        <v>9</v>
      </c>
      <c r="B670" t="s">
        <v>184</v>
      </c>
      <c r="C670" t="s">
        <v>539</v>
      </c>
    </row>
    <row r="671" spans="1:6">
      <c r="C671" t="s">
        <v>534</v>
      </c>
    </row>
    <row r="672" spans="1:6">
      <c r="C672" t="s">
        <v>168</v>
      </c>
    </row>
    <row r="673" spans="1:6">
      <c r="A673">
        <v>4800</v>
      </c>
      <c r="B673" t="s">
        <v>535</v>
      </c>
      <c r="C673" t="s">
        <v>534</v>
      </c>
      <c r="D673">
        <v>5766.96</v>
      </c>
      <c r="E673" t="s">
        <v>536</v>
      </c>
      <c r="F673">
        <v>27681.41</v>
      </c>
    </row>
    <row r="674" spans="1:6">
      <c r="A674">
        <v>2.5</v>
      </c>
      <c r="B674" t="s">
        <v>188</v>
      </c>
      <c r="C674" t="s">
        <v>198</v>
      </c>
      <c r="D674">
        <v>3207.52</v>
      </c>
      <c r="E674" t="s">
        <v>188</v>
      </c>
      <c r="F674">
        <v>8018.8</v>
      </c>
    </row>
    <row r="675" spans="1:6">
      <c r="A675">
        <v>3.5</v>
      </c>
      <c r="B675" t="s">
        <v>258</v>
      </c>
      <c r="C675" t="s">
        <v>251</v>
      </c>
      <c r="D675">
        <v>994.35</v>
      </c>
      <c r="E675" t="s">
        <v>258</v>
      </c>
      <c r="F675">
        <v>3480.23</v>
      </c>
    </row>
    <row r="676" spans="1:6">
      <c r="A676">
        <v>10.6</v>
      </c>
      <c r="B676" t="s">
        <v>258</v>
      </c>
      <c r="C676" t="s">
        <v>259</v>
      </c>
      <c r="D676">
        <v>928.2</v>
      </c>
      <c r="E676" t="s">
        <v>258</v>
      </c>
      <c r="F676">
        <v>9838.92</v>
      </c>
    </row>
    <row r="677" spans="1:6">
      <c r="A677">
        <v>7.1</v>
      </c>
      <c r="B677" t="s">
        <v>258</v>
      </c>
      <c r="C677" t="s">
        <v>260</v>
      </c>
      <c r="D677">
        <v>648.9</v>
      </c>
      <c r="E677" t="s">
        <v>258</v>
      </c>
      <c r="F677">
        <v>4607.1899999999996</v>
      </c>
    </row>
    <row r="678" spans="1:6">
      <c r="A678">
        <v>21.2</v>
      </c>
      <c r="B678" t="s">
        <v>258</v>
      </c>
      <c r="C678" t="s">
        <v>253</v>
      </c>
      <c r="D678">
        <v>532.35</v>
      </c>
      <c r="E678" t="s">
        <v>258</v>
      </c>
      <c r="F678">
        <v>11285.82</v>
      </c>
    </row>
    <row r="679" spans="1:6">
      <c r="B679" t="s">
        <v>191</v>
      </c>
      <c r="C679" t="s">
        <v>192</v>
      </c>
      <c r="E679" t="s">
        <v>191</v>
      </c>
      <c r="F679">
        <v>0</v>
      </c>
    </row>
    <row r="680" spans="1:6">
      <c r="F680" t="s">
        <v>168</v>
      </c>
    </row>
    <row r="681" spans="1:6">
      <c r="C681" t="s">
        <v>206</v>
      </c>
      <c r="F681">
        <v>64912.37</v>
      </c>
    </row>
    <row r="682" spans="1:6">
      <c r="F682" t="s">
        <v>168</v>
      </c>
    </row>
    <row r="683" spans="1:6">
      <c r="C683" t="s">
        <v>506</v>
      </c>
      <c r="F683">
        <v>6491.24</v>
      </c>
    </row>
    <row r="684" spans="1:6">
      <c r="F684" t="s">
        <v>224</v>
      </c>
    </row>
    <row r="685" spans="1:6">
      <c r="C685" t="s">
        <v>537</v>
      </c>
      <c r="F685">
        <v>6569.78</v>
      </c>
    </row>
    <row r="686" spans="1:6">
      <c r="C686" t="s">
        <v>538</v>
      </c>
      <c r="F686">
        <v>6728.23</v>
      </c>
    </row>
    <row r="688" spans="1:6">
      <c r="C688" t="s">
        <v>540</v>
      </c>
    </row>
    <row r="689" spans="1:6">
      <c r="C689" t="s">
        <v>168</v>
      </c>
    </row>
    <row r="690" spans="1:6">
      <c r="A690">
        <v>10</v>
      </c>
      <c r="B690" t="s">
        <v>184</v>
      </c>
      <c r="C690" t="s">
        <v>541</v>
      </c>
    </row>
    <row r="691" spans="1:6">
      <c r="C691" t="s">
        <v>534</v>
      </c>
    </row>
    <row r="692" spans="1:6">
      <c r="C692" t="s">
        <v>168</v>
      </c>
    </row>
    <row r="693" spans="1:6">
      <c r="A693">
        <v>4800</v>
      </c>
      <c r="B693" t="s">
        <v>535</v>
      </c>
      <c r="C693" t="s">
        <v>534</v>
      </c>
      <c r="D693">
        <v>5766.96</v>
      </c>
      <c r="E693" t="s">
        <v>536</v>
      </c>
      <c r="F693">
        <v>27681.41</v>
      </c>
    </row>
    <row r="694" spans="1:6">
      <c r="A694">
        <v>1.59</v>
      </c>
      <c r="B694" t="s">
        <v>188</v>
      </c>
      <c r="C694" t="s">
        <v>196</v>
      </c>
      <c r="D694">
        <v>3932.32</v>
      </c>
      <c r="E694" t="s">
        <v>188</v>
      </c>
      <c r="F694">
        <v>6252.39</v>
      </c>
    </row>
    <row r="695" spans="1:6">
      <c r="A695">
        <v>7</v>
      </c>
      <c r="B695" t="s">
        <v>258</v>
      </c>
      <c r="C695" t="s">
        <v>251</v>
      </c>
      <c r="D695">
        <v>994.35</v>
      </c>
      <c r="E695" t="s">
        <v>258</v>
      </c>
      <c r="F695">
        <v>6960.45</v>
      </c>
    </row>
    <row r="696" spans="1:6">
      <c r="A696">
        <v>7.1</v>
      </c>
      <c r="B696" t="s">
        <v>258</v>
      </c>
      <c r="C696" t="s">
        <v>259</v>
      </c>
      <c r="D696">
        <v>928.2</v>
      </c>
      <c r="E696" t="s">
        <v>258</v>
      </c>
      <c r="F696">
        <v>6590.22</v>
      </c>
    </row>
    <row r="697" spans="1:6">
      <c r="A697">
        <v>7.1</v>
      </c>
      <c r="B697" t="s">
        <v>258</v>
      </c>
      <c r="C697" t="s">
        <v>260</v>
      </c>
      <c r="D697">
        <v>648.9</v>
      </c>
      <c r="E697" t="s">
        <v>258</v>
      </c>
      <c r="F697">
        <v>4607.1899999999996</v>
      </c>
    </row>
    <row r="698" spans="1:6">
      <c r="A698">
        <v>21.2</v>
      </c>
      <c r="B698" t="s">
        <v>258</v>
      </c>
      <c r="C698" t="s">
        <v>253</v>
      </c>
      <c r="D698">
        <v>532.35</v>
      </c>
      <c r="E698" t="s">
        <v>258</v>
      </c>
      <c r="F698">
        <v>11285.82</v>
      </c>
    </row>
    <row r="699" spans="1:6">
      <c r="B699" t="s">
        <v>191</v>
      </c>
      <c r="C699" t="s">
        <v>192</v>
      </c>
      <c r="D699" t="s">
        <v>179</v>
      </c>
      <c r="E699" t="s">
        <v>191</v>
      </c>
      <c r="F699">
        <v>0</v>
      </c>
    </row>
    <row r="700" spans="1:6">
      <c r="F700" t="s">
        <v>168</v>
      </c>
    </row>
    <row r="701" spans="1:6">
      <c r="C701" t="s">
        <v>206</v>
      </c>
      <c r="F701">
        <v>63377.48</v>
      </c>
    </row>
    <row r="702" spans="1:6">
      <c r="F702" t="s">
        <v>168</v>
      </c>
    </row>
    <row r="703" spans="1:6">
      <c r="C703" t="s">
        <v>506</v>
      </c>
      <c r="F703">
        <v>6337.75</v>
      </c>
    </row>
    <row r="704" spans="1:6">
      <c r="F704" t="s">
        <v>224</v>
      </c>
    </row>
    <row r="706" spans="1:6">
      <c r="B706" t="s">
        <v>542</v>
      </c>
      <c r="C706" t="s">
        <v>543</v>
      </c>
    </row>
    <row r="707" spans="1:6">
      <c r="C707" t="s">
        <v>168</v>
      </c>
    </row>
    <row r="708" spans="1:6">
      <c r="A708">
        <v>1.1000000000000001</v>
      </c>
      <c r="B708" t="s">
        <v>188</v>
      </c>
      <c r="C708" t="s">
        <v>544</v>
      </c>
      <c r="D708">
        <v>6337.75</v>
      </c>
      <c r="E708" t="s">
        <v>188</v>
      </c>
      <c r="F708">
        <v>6971.53</v>
      </c>
    </row>
    <row r="709" spans="1:6">
      <c r="A709">
        <v>1</v>
      </c>
      <c r="B709" t="s">
        <v>250</v>
      </c>
      <c r="C709" t="s">
        <v>251</v>
      </c>
      <c r="D709">
        <v>994.35</v>
      </c>
      <c r="E709" t="s">
        <v>258</v>
      </c>
      <c r="F709">
        <v>994.35</v>
      </c>
    </row>
    <row r="710" spans="1:6">
      <c r="B710" t="s">
        <v>191</v>
      </c>
      <c r="C710" t="s">
        <v>192</v>
      </c>
      <c r="D710" t="s">
        <v>179</v>
      </c>
      <c r="E710" t="s">
        <v>191</v>
      </c>
      <c r="F710">
        <v>0</v>
      </c>
    </row>
    <row r="711" spans="1:6">
      <c r="F711" t="s">
        <v>168</v>
      </c>
    </row>
    <row r="712" spans="1:6">
      <c r="C712" t="s">
        <v>254</v>
      </c>
      <c r="F712">
        <v>7965.88</v>
      </c>
    </row>
    <row r="713" spans="1:6">
      <c r="F713" t="s">
        <v>168</v>
      </c>
    </row>
    <row r="714" spans="1:6">
      <c r="C714" t="s">
        <v>255</v>
      </c>
      <c r="F714">
        <v>796.59</v>
      </c>
    </row>
    <row r="715" spans="1:6">
      <c r="F715" t="s">
        <v>224</v>
      </c>
    </row>
    <row r="716" spans="1:6">
      <c r="C716" t="s">
        <v>537</v>
      </c>
      <c r="E716">
        <v>8.64</v>
      </c>
      <c r="F716">
        <v>805.23</v>
      </c>
    </row>
    <row r="717" spans="1:6">
      <c r="C717" t="s">
        <v>538</v>
      </c>
      <c r="E717">
        <v>17.43</v>
      </c>
      <c r="F717">
        <v>822.66</v>
      </c>
    </row>
    <row r="718" spans="1:6">
      <c r="C718" t="s">
        <v>545</v>
      </c>
      <c r="F718">
        <v>840.09</v>
      </c>
    </row>
    <row r="720" spans="1:6">
      <c r="A720">
        <v>11</v>
      </c>
      <c r="B720" t="s">
        <v>184</v>
      </c>
      <c r="C720" t="s">
        <v>546</v>
      </c>
    </row>
    <row r="721" spans="1:6">
      <c r="C721" t="s">
        <v>534</v>
      </c>
    </row>
    <row r="722" spans="1:6">
      <c r="C722" t="s">
        <v>168</v>
      </c>
    </row>
    <row r="723" spans="1:6">
      <c r="A723">
        <v>4800</v>
      </c>
      <c r="B723" t="s">
        <v>535</v>
      </c>
      <c r="C723" t="s">
        <v>534</v>
      </c>
      <c r="D723">
        <v>5766.96</v>
      </c>
      <c r="E723" t="s">
        <v>547</v>
      </c>
      <c r="F723">
        <v>27681.41</v>
      </c>
    </row>
    <row r="724" spans="1:6">
      <c r="A724">
        <v>1.59</v>
      </c>
      <c r="B724" t="s">
        <v>188</v>
      </c>
      <c r="C724" t="s">
        <v>196</v>
      </c>
      <c r="D724">
        <v>3932.32</v>
      </c>
      <c r="E724" t="s">
        <v>188</v>
      </c>
      <c r="F724">
        <v>6252.39</v>
      </c>
    </row>
    <row r="725" spans="1:6">
      <c r="A725">
        <v>7</v>
      </c>
      <c r="B725" t="s">
        <v>258</v>
      </c>
      <c r="C725" t="s">
        <v>251</v>
      </c>
      <c r="D725">
        <v>994.35</v>
      </c>
      <c r="E725" t="s">
        <v>258</v>
      </c>
      <c r="F725">
        <v>6960.45</v>
      </c>
    </row>
    <row r="726" spans="1:6">
      <c r="A726">
        <v>7.1</v>
      </c>
      <c r="B726" t="s">
        <v>258</v>
      </c>
      <c r="C726" t="s">
        <v>259</v>
      </c>
      <c r="D726">
        <v>928.2</v>
      </c>
      <c r="E726" t="s">
        <v>258</v>
      </c>
      <c r="F726">
        <v>6590.22</v>
      </c>
    </row>
    <row r="727" spans="1:6">
      <c r="A727">
        <v>7.1</v>
      </c>
      <c r="B727" t="s">
        <v>258</v>
      </c>
      <c r="C727" t="s">
        <v>260</v>
      </c>
      <c r="D727">
        <v>648.9</v>
      </c>
      <c r="E727" t="s">
        <v>258</v>
      </c>
      <c r="F727">
        <v>4607.1899999999996</v>
      </c>
    </row>
    <row r="728" spans="1:6">
      <c r="A728">
        <v>21.2</v>
      </c>
      <c r="B728" t="s">
        <v>258</v>
      </c>
      <c r="C728" t="s">
        <v>253</v>
      </c>
      <c r="D728">
        <v>532.35</v>
      </c>
      <c r="E728" t="s">
        <v>258</v>
      </c>
      <c r="F728">
        <v>11285.82</v>
      </c>
    </row>
    <row r="729" spans="1:6">
      <c r="B729" t="s">
        <v>191</v>
      </c>
      <c r="C729" t="s">
        <v>192</v>
      </c>
      <c r="D729" t="s">
        <v>179</v>
      </c>
      <c r="E729" t="s">
        <v>191</v>
      </c>
      <c r="F729">
        <v>0</v>
      </c>
    </row>
    <row r="730" spans="1:6">
      <c r="F730" t="s">
        <v>168</v>
      </c>
    </row>
    <row r="731" spans="1:6">
      <c r="C731" t="s">
        <v>206</v>
      </c>
      <c r="F731">
        <v>63377.48</v>
      </c>
    </row>
    <row r="732" spans="1:6">
      <c r="F732" t="s">
        <v>168</v>
      </c>
    </row>
    <row r="733" spans="1:6">
      <c r="C733" t="s">
        <v>506</v>
      </c>
      <c r="F733">
        <v>6337.75</v>
      </c>
    </row>
    <row r="734" spans="1:6">
      <c r="F734" t="s">
        <v>224</v>
      </c>
    </row>
    <row r="735" spans="1:6">
      <c r="A735" t="s">
        <v>548</v>
      </c>
    </row>
    <row r="737" spans="1:6">
      <c r="B737" t="s">
        <v>549</v>
      </c>
      <c r="C737" t="s">
        <v>550</v>
      </c>
    </row>
    <row r="738" spans="1:6">
      <c r="C738" t="s">
        <v>168</v>
      </c>
    </row>
    <row r="739" spans="1:6">
      <c r="A739">
        <v>0.7</v>
      </c>
      <c r="B739" t="s">
        <v>188</v>
      </c>
      <c r="C739" t="s">
        <v>551</v>
      </c>
      <c r="D739">
        <v>6337.75</v>
      </c>
      <c r="E739" t="s">
        <v>258</v>
      </c>
      <c r="F739">
        <v>4436.43</v>
      </c>
    </row>
    <row r="740" spans="1:6">
      <c r="A740">
        <v>1</v>
      </c>
      <c r="B740" t="s">
        <v>250</v>
      </c>
      <c r="C740" t="s">
        <v>251</v>
      </c>
      <c r="D740">
        <v>994.35</v>
      </c>
      <c r="E740" t="s">
        <v>258</v>
      </c>
      <c r="F740">
        <v>994.35</v>
      </c>
    </row>
    <row r="741" spans="1:6">
      <c r="B741" t="s">
        <v>191</v>
      </c>
      <c r="C741" t="s">
        <v>192</v>
      </c>
      <c r="D741" t="s">
        <v>179</v>
      </c>
      <c r="E741" t="s">
        <v>191</v>
      </c>
      <c r="F741">
        <v>0</v>
      </c>
    </row>
    <row r="742" spans="1:6">
      <c r="F742" t="s">
        <v>168</v>
      </c>
    </row>
    <row r="743" spans="1:6">
      <c r="C743" t="s">
        <v>254</v>
      </c>
      <c r="F743">
        <v>5430.78</v>
      </c>
    </row>
    <row r="744" spans="1:6">
      <c r="F744" t="s">
        <v>168</v>
      </c>
    </row>
    <row r="745" spans="1:6">
      <c r="C745" t="s">
        <v>255</v>
      </c>
      <c r="F745">
        <v>543.08000000000004</v>
      </c>
    </row>
    <row r="746" spans="1:6">
      <c r="F746" t="s">
        <v>224</v>
      </c>
    </row>
    <row r="747" spans="1:6">
      <c r="C747" t="s">
        <v>537</v>
      </c>
      <c r="F747">
        <v>548.58000000000004</v>
      </c>
    </row>
    <row r="748" spans="1:6">
      <c r="C748" t="s">
        <v>538</v>
      </c>
      <c r="F748">
        <v>559.66999999999996</v>
      </c>
    </row>
    <row r="750" spans="1:6">
      <c r="A750">
        <v>12</v>
      </c>
      <c r="B750" t="s">
        <v>184</v>
      </c>
      <c r="C750" t="s">
        <v>552</v>
      </c>
    </row>
    <row r="751" spans="1:6">
      <c r="C751" t="s">
        <v>553</v>
      </c>
    </row>
    <row r="752" spans="1:6">
      <c r="C752" t="s">
        <v>168</v>
      </c>
    </row>
    <row r="753" spans="1:6">
      <c r="A753">
        <v>6570</v>
      </c>
      <c r="B753" t="s">
        <v>535</v>
      </c>
      <c r="C753" t="s">
        <v>554</v>
      </c>
      <c r="D753">
        <v>4356.96</v>
      </c>
      <c r="E753" t="s">
        <v>536</v>
      </c>
      <c r="F753">
        <v>28625.23</v>
      </c>
    </row>
    <row r="754" spans="1:6">
      <c r="A754">
        <v>1.91</v>
      </c>
      <c r="B754" t="s">
        <v>188</v>
      </c>
      <c r="C754" t="s">
        <v>196</v>
      </c>
      <c r="D754">
        <v>3932.32</v>
      </c>
      <c r="E754" t="s">
        <v>188</v>
      </c>
      <c r="F754">
        <v>7510.73</v>
      </c>
    </row>
    <row r="755" spans="1:6">
      <c r="A755">
        <v>7</v>
      </c>
      <c r="B755" t="s">
        <v>258</v>
      </c>
      <c r="C755" t="s">
        <v>251</v>
      </c>
      <c r="D755">
        <v>994.35</v>
      </c>
      <c r="E755" t="s">
        <v>258</v>
      </c>
      <c r="F755">
        <v>6960.45</v>
      </c>
    </row>
    <row r="756" spans="1:6">
      <c r="A756">
        <v>3.6</v>
      </c>
      <c r="B756" t="s">
        <v>258</v>
      </c>
      <c r="C756" t="s">
        <v>259</v>
      </c>
      <c r="D756">
        <v>928.2</v>
      </c>
      <c r="E756" t="s">
        <v>258</v>
      </c>
      <c r="F756">
        <v>3341.52</v>
      </c>
    </row>
    <row r="757" spans="1:6">
      <c r="A757">
        <v>7.1</v>
      </c>
      <c r="B757" t="s">
        <v>258</v>
      </c>
      <c r="C757" t="s">
        <v>260</v>
      </c>
      <c r="D757">
        <v>648.9</v>
      </c>
      <c r="E757" t="s">
        <v>258</v>
      </c>
      <c r="F757">
        <v>4607.1899999999996</v>
      </c>
    </row>
    <row r="758" spans="1:6">
      <c r="A758">
        <v>14.1</v>
      </c>
      <c r="B758" t="s">
        <v>258</v>
      </c>
      <c r="C758" t="s">
        <v>253</v>
      </c>
      <c r="D758">
        <v>532.35</v>
      </c>
      <c r="E758" t="s">
        <v>258</v>
      </c>
      <c r="F758">
        <v>7506.14</v>
      </c>
    </row>
    <row r="759" spans="1:6">
      <c r="B759" t="s">
        <v>191</v>
      </c>
      <c r="C759" t="s">
        <v>192</v>
      </c>
      <c r="D759" t="s">
        <v>179</v>
      </c>
      <c r="E759" t="s">
        <v>191</v>
      </c>
      <c r="F759">
        <v>0</v>
      </c>
    </row>
    <row r="760" spans="1:6">
      <c r="F760" t="s">
        <v>168</v>
      </c>
    </row>
    <row r="761" spans="1:6">
      <c r="C761" t="s">
        <v>206</v>
      </c>
      <c r="F761">
        <v>58551.26</v>
      </c>
    </row>
    <row r="762" spans="1:6">
      <c r="F762" t="s">
        <v>168</v>
      </c>
    </row>
    <row r="763" spans="1:6">
      <c r="C763" t="s">
        <v>506</v>
      </c>
      <c r="F763">
        <v>5855.13</v>
      </c>
    </row>
    <row r="764" spans="1:6">
      <c r="F764" t="s">
        <v>224</v>
      </c>
    </row>
    <row r="766" spans="1:6">
      <c r="B766" t="s">
        <v>184</v>
      </c>
      <c r="C766" t="s">
        <v>555</v>
      </c>
    </row>
    <row r="767" spans="1:6">
      <c r="C767" t="s">
        <v>168</v>
      </c>
    </row>
    <row r="768" spans="1:6">
      <c r="A768">
        <v>0.5</v>
      </c>
      <c r="B768" t="s">
        <v>188</v>
      </c>
      <c r="C768" t="s">
        <v>551</v>
      </c>
      <c r="D768">
        <v>5855.13</v>
      </c>
      <c r="E768" t="s">
        <v>258</v>
      </c>
      <c r="F768">
        <v>2927.57</v>
      </c>
    </row>
    <row r="769" spans="1:6">
      <c r="A769">
        <v>1</v>
      </c>
      <c r="B769" t="s">
        <v>250</v>
      </c>
      <c r="C769" t="s">
        <v>251</v>
      </c>
      <c r="D769">
        <v>994.35</v>
      </c>
      <c r="E769" t="s">
        <v>258</v>
      </c>
      <c r="F769">
        <v>994.35</v>
      </c>
    </row>
    <row r="770" spans="1:6">
      <c r="B770" t="s">
        <v>191</v>
      </c>
      <c r="C770" t="s">
        <v>192</v>
      </c>
      <c r="D770" t="s">
        <v>179</v>
      </c>
      <c r="E770" t="s">
        <v>191</v>
      </c>
      <c r="F770">
        <v>0</v>
      </c>
    </row>
    <row r="771" spans="1:6">
      <c r="F771" t="s">
        <v>168</v>
      </c>
    </row>
    <row r="772" spans="1:6">
      <c r="C772" t="s">
        <v>254</v>
      </c>
      <c r="F772">
        <v>3921.92</v>
      </c>
    </row>
    <row r="773" spans="1:6">
      <c r="F773" t="s">
        <v>168</v>
      </c>
    </row>
    <row r="774" spans="1:6">
      <c r="C774" t="s">
        <v>255</v>
      </c>
      <c r="F774">
        <v>392.19</v>
      </c>
    </row>
    <row r="775" spans="1:6">
      <c r="F775" t="s">
        <v>224</v>
      </c>
    </row>
    <row r="776" spans="1:6">
      <c r="C776" t="s">
        <v>537</v>
      </c>
      <c r="F776">
        <v>396.12</v>
      </c>
    </row>
    <row r="777" spans="1:6">
      <c r="C777" t="s">
        <v>538</v>
      </c>
      <c r="F777">
        <v>404.04</v>
      </c>
    </row>
    <row r="779" spans="1:6">
      <c r="A779" t="s">
        <v>556</v>
      </c>
      <c r="B779" t="s">
        <v>184</v>
      </c>
      <c r="C779" t="s">
        <v>557</v>
      </c>
    </row>
    <row r="780" spans="1:6">
      <c r="C780" t="s">
        <v>168</v>
      </c>
    </row>
    <row r="781" spans="1:6">
      <c r="A781">
        <v>1.4999999999999999E-2</v>
      </c>
      <c r="B781" t="s">
        <v>188</v>
      </c>
      <c r="C781" t="s">
        <v>558</v>
      </c>
      <c r="D781">
        <v>7059.5</v>
      </c>
      <c r="E781" t="s">
        <v>188</v>
      </c>
      <c r="F781">
        <v>105.89</v>
      </c>
    </row>
    <row r="782" spans="1:6">
      <c r="A782">
        <v>0.5</v>
      </c>
      <c r="B782" t="s">
        <v>250</v>
      </c>
      <c r="C782" t="s">
        <v>251</v>
      </c>
      <c r="D782">
        <v>994.35</v>
      </c>
      <c r="E782" t="s">
        <v>250</v>
      </c>
      <c r="F782">
        <v>497.18</v>
      </c>
    </row>
    <row r="783" spans="1:6">
      <c r="A783">
        <v>0.75</v>
      </c>
      <c r="B783" t="s">
        <v>250</v>
      </c>
      <c r="C783" t="s">
        <v>260</v>
      </c>
      <c r="D783">
        <v>648.9</v>
      </c>
      <c r="E783" t="s">
        <v>250</v>
      </c>
      <c r="F783">
        <v>486.68</v>
      </c>
    </row>
    <row r="784" spans="1:6">
      <c r="B784" t="s">
        <v>191</v>
      </c>
      <c r="C784" t="s">
        <v>192</v>
      </c>
      <c r="E784" t="s">
        <v>191</v>
      </c>
      <c r="F784">
        <v>0</v>
      </c>
    </row>
    <row r="785" spans="1:6">
      <c r="F785" t="s">
        <v>168</v>
      </c>
    </row>
    <row r="786" spans="1:6">
      <c r="C786" t="s">
        <v>559</v>
      </c>
      <c r="F786">
        <v>1089.75</v>
      </c>
    </row>
    <row r="787" spans="1:6">
      <c r="F787" t="s">
        <v>168</v>
      </c>
    </row>
    <row r="788" spans="1:6">
      <c r="C788" t="s">
        <v>255</v>
      </c>
      <c r="F788">
        <v>1466.69</v>
      </c>
    </row>
    <row r="789" spans="1:6">
      <c r="F789" t="s">
        <v>224</v>
      </c>
    </row>
    <row r="790" spans="1:6">
      <c r="C790" t="s">
        <v>537</v>
      </c>
      <c r="D790">
        <v>1466.69</v>
      </c>
      <c r="E790">
        <v>2.41</v>
      </c>
      <c r="F790">
        <v>1469.1</v>
      </c>
    </row>
    <row r="791" spans="1:6">
      <c r="C791" t="s">
        <v>538</v>
      </c>
      <c r="D791">
        <v>1469.1</v>
      </c>
      <c r="E791">
        <v>4.74</v>
      </c>
      <c r="F791">
        <v>1473.84</v>
      </c>
    </row>
    <row r="793" spans="1:6">
      <c r="A793" t="s">
        <v>560</v>
      </c>
      <c r="B793" t="s">
        <v>184</v>
      </c>
      <c r="C793" t="s">
        <v>561</v>
      </c>
    </row>
    <row r="794" spans="1:6">
      <c r="C794" t="s">
        <v>168</v>
      </c>
    </row>
    <row r="795" spans="1:6">
      <c r="A795">
        <v>0.03</v>
      </c>
      <c r="B795" t="s">
        <v>188</v>
      </c>
      <c r="C795" t="s">
        <v>558</v>
      </c>
      <c r="D795">
        <v>7059.5</v>
      </c>
      <c r="E795" t="s">
        <v>188</v>
      </c>
      <c r="F795">
        <v>211.79</v>
      </c>
    </row>
    <row r="796" spans="1:6">
      <c r="A796">
        <v>0.5</v>
      </c>
      <c r="B796" t="s">
        <v>250</v>
      </c>
      <c r="C796" t="s">
        <v>251</v>
      </c>
      <c r="D796">
        <v>994.35</v>
      </c>
      <c r="E796" t="s">
        <v>250</v>
      </c>
      <c r="F796">
        <v>497.18</v>
      </c>
    </row>
    <row r="797" spans="1:6">
      <c r="A797">
        <v>0.75</v>
      </c>
      <c r="B797" t="s">
        <v>250</v>
      </c>
      <c r="C797" t="s">
        <v>260</v>
      </c>
      <c r="D797">
        <v>648.9</v>
      </c>
      <c r="E797" t="s">
        <v>250</v>
      </c>
      <c r="F797">
        <v>486.68</v>
      </c>
    </row>
    <row r="798" spans="1:6">
      <c r="B798" t="s">
        <v>191</v>
      </c>
      <c r="C798" t="s">
        <v>192</v>
      </c>
      <c r="E798" t="s">
        <v>191</v>
      </c>
      <c r="F798">
        <v>0</v>
      </c>
    </row>
    <row r="799" spans="1:6">
      <c r="F799" t="s">
        <v>168</v>
      </c>
    </row>
    <row r="800" spans="1:6">
      <c r="C800" t="s">
        <v>559</v>
      </c>
      <c r="F800">
        <v>1195.6500000000001</v>
      </c>
    </row>
    <row r="801" spans="1:6">
      <c r="F801" t="s">
        <v>168</v>
      </c>
    </row>
    <row r="802" spans="1:6">
      <c r="C802" t="s">
        <v>255</v>
      </c>
      <c r="F802">
        <v>1609.22</v>
      </c>
    </row>
    <row r="803" spans="1:6">
      <c r="F803" t="s">
        <v>224</v>
      </c>
    </row>
    <row r="804" spans="1:6">
      <c r="C804" t="s">
        <v>537</v>
      </c>
      <c r="D804">
        <v>1609.22</v>
      </c>
      <c r="E804">
        <v>4.82</v>
      </c>
      <c r="F804">
        <v>1614.04</v>
      </c>
    </row>
    <row r="805" spans="1:6">
      <c r="C805" t="s">
        <v>538</v>
      </c>
      <c r="D805">
        <v>1614.04</v>
      </c>
      <c r="E805">
        <v>9.49</v>
      </c>
      <c r="F805">
        <v>1623.53</v>
      </c>
    </row>
    <row r="808" spans="1:6">
      <c r="B808" t="s">
        <v>542</v>
      </c>
      <c r="C808" t="s">
        <v>562</v>
      </c>
    </row>
    <row r="809" spans="1:6">
      <c r="C809" t="s">
        <v>563</v>
      </c>
    </row>
    <row r="810" spans="1:6">
      <c r="C810" t="s">
        <v>168</v>
      </c>
    </row>
    <row r="811" spans="1:6">
      <c r="A811">
        <v>1.4E-2</v>
      </c>
      <c r="B811" t="s">
        <v>188</v>
      </c>
      <c r="C811" t="s">
        <v>564</v>
      </c>
      <c r="D811">
        <v>7809</v>
      </c>
      <c r="E811" t="s">
        <v>188</v>
      </c>
      <c r="F811">
        <v>109.33</v>
      </c>
    </row>
    <row r="812" spans="1:6">
      <c r="C812" t="s">
        <v>565</v>
      </c>
      <c r="F812" t="s">
        <v>179</v>
      </c>
    </row>
    <row r="813" spans="1:6">
      <c r="A813">
        <v>0.5</v>
      </c>
      <c r="B813" t="s">
        <v>250</v>
      </c>
      <c r="C813" t="s">
        <v>251</v>
      </c>
      <c r="D813">
        <v>994.35</v>
      </c>
      <c r="E813" t="s">
        <v>250</v>
      </c>
      <c r="F813">
        <v>497.18</v>
      </c>
    </row>
    <row r="814" spans="1:6">
      <c r="A814">
        <v>0.75</v>
      </c>
      <c r="B814" t="s">
        <v>250</v>
      </c>
      <c r="C814" t="s">
        <v>260</v>
      </c>
      <c r="D814">
        <v>648.9</v>
      </c>
      <c r="E814" t="s">
        <v>250</v>
      </c>
      <c r="F814">
        <v>486.68</v>
      </c>
    </row>
    <row r="815" spans="1:6">
      <c r="B815" t="s">
        <v>191</v>
      </c>
      <c r="C815" t="s">
        <v>192</v>
      </c>
      <c r="E815" t="s">
        <v>191</v>
      </c>
      <c r="F815">
        <v>0</v>
      </c>
    </row>
    <row r="816" spans="1:6">
      <c r="F816" t="s">
        <v>168</v>
      </c>
    </row>
    <row r="817" spans="2:6">
      <c r="C817" t="s">
        <v>566</v>
      </c>
      <c r="F817">
        <v>1093.19</v>
      </c>
    </row>
    <row r="818" spans="2:6">
      <c r="F818" t="s">
        <v>168</v>
      </c>
    </row>
    <row r="819" spans="2:6">
      <c r="C819" t="s">
        <v>255</v>
      </c>
      <c r="F819">
        <v>2938.68</v>
      </c>
    </row>
    <row r="820" spans="2:6">
      <c r="F820" t="s">
        <v>224</v>
      </c>
    </row>
    <row r="821" spans="2:6">
      <c r="C821" t="s">
        <v>537</v>
      </c>
      <c r="D821">
        <v>2938.68</v>
      </c>
      <c r="E821">
        <v>4.49</v>
      </c>
      <c r="F821">
        <v>2943.17</v>
      </c>
    </row>
    <row r="822" spans="2:6">
      <c r="C822" t="s">
        <v>538</v>
      </c>
      <c r="D822">
        <v>2943.17</v>
      </c>
      <c r="E822">
        <v>8.84</v>
      </c>
      <c r="F822">
        <v>2952.01</v>
      </c>
    </row>
    <row r="824" spans="2:6" ht="25.5">
      <c r="B824" t="s">
        <v>567</v>
      </c>
      <c r="C824" s="1" t="s">
        <v>568</v>
      </c>
      <c r="D824">
        <v>845.37</v>
      </c>
    </row>
    <row r="825" spans="2:6">
      <c r="C825" s="1"/>
    </row>
    <row r="826" spans="2:6" ht="25.5">
      <c r="B826" t="s">
        <v>353</v>
      </c>
      <c r="C826" s="1" t="s">
        <v>569</v>
      </c>
      <c r="D826">
        <v>943.74</v>
      </c>
    </row>
    <row r="827" spans="2:6">
      <c r="C827" s="1"/>
    </row>
    <row r="828" spans="2:6" ht="25.5">
      <c r="B828" t="s">
        <v>347</v>
      </c>
      <c r="C828" s="1" t="s">
        <v>570</v>
      </c>
      <c r="D828">
        <v>1132.49</v>
      </c>
    </row>
    <row r="829" spans="2:6">
      <c r="C829" s="1"/>
    </row>
    <row r="830" spans="2:6">
      <c r="B830" t="s">
        <v>571</v>
      </c>
      <c r="C830" s="1" t="s">
        <v>572</v>
      </c>
      <c r="D830">
        <v>1038.1099999999999</v>
      </c>
    </row>
    <row r="832" spans="2:6">
      <c r="B832" t="s">
        <v>573</v>
      </c>
      <c r="C832" t="s">
        <v>574</v>
      </c>
      <c r="D832">
        <f>D826*1.5</f>
        <v>1415.6100000000001</v>
      </c>
    </row>
    <row r="834" spans="1:6" ht="25.5">
      <c r="C834" s="1" t="s">
        <v>575</v>
      </c>
      <c r="D834">
        <v>3325</v>
      </c>
      <c r="E834" t="s">
        <v>576</v>
      </c>
    </row>
    <row r="836" spans="1:6">
      <c r="B836" t="s">
        <v>357</v>
      </c>
      <c r="C836" t="s">
        <v>577</v>
      </c>
    </row>
    <row r="837" spans="1:6">
      <c r="C837" t="s">
        <v>578</v>
      </c>
    </row>
    <row r="838" spans="1:6">
      <c r="A838">
        <v>3.6799999999999999E-2</v>
      </c>
      <c r="B838" t="s">
        <v>188</v>
      </c>
      <c r="C838" t="s">
        <v>579</v>
      </c>
      <c r="D838">
        <v>8438.08</v>
      </c>
      <c r="E838" t="s">
        <v>188</v>
      </c>
      <c r="F838">
        <v>310.52</v>
      </c>
    </row>
    <row r="839" spans="1:6">
      <c r="A839">
        <v>4.87</v>
      </c>
      <c r="B839" t="s">
        <v>238</v>
      </c>
      <c r="C839" t="s">
        <v>580</v>
      </c>
      <c r="D839">
        <v>88735.3</v>
      </c>
      <c r="E839" t="s">
        <v>186</v>
      </c>
      <c r="F839">
        <v>432.14</v>
      </c>
    </row>
    <row r="840" spans="1:6">
      <c r="A840">
        <v>3</v>
      </c>
      <c r="B840" t="s">
        <v>258</v>
      </c>
      <c r="C840" t="s">
        <v>581</v>
      </c>
      <c r="D840">
        <v>14.8</v>
      </c>
      <c r="E840" t="s">
        <v>258</v>
      </c>
      <c r="F840">
        <v>44.4</v>
      </c>
    </row>
    <row r="841" spans="1:6">
      <c r="A841">
        <v>12</v>
      </c>
      <c r="B841" t="s">
        <v>258</v>
      </c>
      <c r="C841" t="s">
        <v>582</v>
      </c>
      <c r="D841">
        <v>2</v>
      </c>
      <c r="E841" t="s">
        <v>258</v>
      </c>
      <c r="F841">
        <v>24</v>
      </c>
    </row>
    <row r="842" spans="1:6">
      <c r="A842">
        <v>2</v>
      </c>
      <c r="B842" t="s">
        <v>258</v>
      </c>
      <c r="C842" t="s">
        <v>583</v>
      </c>
      <c r="D842">
        <v>4.9000000000000004</v>
      </c>
      <c r="E842" t="s">
        <v>258</v>
      </c>
      <c r="F842">
        <v>9.8000000000000007</v>
      </c>
    </row>
    <row r="843" spans="1:6">
      <c r="A843">
        <v>6</v>
      </c>
      <c r="B843" t="s">
        <v>258</v>
      </c>
      <c r="C843" t="s">
        <v>584</v>
      </c>
      <c r="D843">
        <v>4.45</v>
      </c>
      <c r="E843" t="s">
        <v>258</v>
      </c>
      <c r="F843">
        <v>26.7</v>
      </c>
    </row>
    <row r="844" spans="1:6">
      <c r="A844">
        <v>1</v>
      </c>
      <c r="B844" t="s">
        <v>258</v>
      </c>
      <c r="C844" t="s">
        <v>585</v>
      </c>
      <c r="D844">
        <v>994.35</v>
      </c>
      <c r="E844" t="s">
        <v>258</v>
      </c>
      <c r="F844">
        <v>994.35</v>
      </c>
    </row>
    <row r="845" spans="1:6">
      <c r="A845">
        <v>1</v>
      </c>
      <c r="B845" t="s">
        <v>258</v>
      </c>
      <c r="C845" t="s">
        <v>586</v>
      </c>
      <c r="D845">
        <v>648.9</v>
      </c>
      <c r="E845" t="s">
        <v>258</v>
      </c>
      <c r="F845">
        <v>648.9</v>
      </c>
    </row>
    <row r="846" spans="1:6">
      <c r="A846">
        <v>1</v>
      </c>
      <c r="B846" t="s">
        <v>258</v>
      </c>
      <c r="C846" t="s">
        <v>587</v>
      </c>
      <c r="D846">
        <v>25</v>
      </c>
      <c r="E846" t="s">
        <v>258</v>
      </c>
      <c r="F846">
        <v>25</v>
      </c>
    </row>
    <row r="847" spans="1:6">
      <c r="A847">
        <v>0.5</v>
      </c>
      <c r="B847" t="s">
        <v>258</v>
      </c>
      <c r="C847" t="s">
        <v>588</v>
      </c>
      <c r="D847">
        <v>532.35</v>
      </c>
      <c r="E847" t="s">
        <v>258</v>
      </c>
      <c r="F847">
        <v>266.18</v>
      </c>
    </row>
    <row r="848" spans="1:6">
      <c r="B848" t="s">
        <v>191</v>
      </c>
      <c r="C848" t="s">
        <v>589</v>
      </c>
      <c r="E848" t="s">
        <v>191</v>
      </c>
      <c r="F848">
        <v>1.98</v>
      </c>
    </row>
    <row r="849" spans="1:6">
      <c r="F849" t="s">
        <v>168</v>
      </c>
    </row>
    <row r="850" spans="1:6">
      <c r="C850" t="s">
        <v>590</v>
      </c>
      <c r="F850">
        <v>2783.97</v>
      </c>
    </row>
    <row r="851" spans="1:6">
      <c r="F851" t="s">
        <v>168</v>
      </c>
    </row>
    <row r="852" spans="1:6" ht="38.25" customHeight="1">
      <c r="A852" t="s">
        <v>591</v>
      </c>
      <c r="C852" s="123" t="s">
        <v>592</v>
      </c>
      <c r="D852" s="123"/>
      <c r="E852" s="123"/>
      <c r="F852" s="123"/>
    </row>
    <row r="853" spans="1:6">
      <c r="C853" t="s">
        <v>168</v>
      </c>
      <c r="D853" t="s">
        <v>168</v>
      </c>
      <c r="E853" t="s">
        <v>168</v>
      </c>
    </row>
    <row r="855" spans="1:6">
      <c r="C855" t="s">
        <v>593</v>
      </c>
    </row>
    <row r="857" spans="1:6">
      <c r="C857" t="s">
        <v>594</v>
      </c>
    </row>
    <row r="858" spans="1:6">
      <c r="C858" t="s">
        <v>595</v>
      </c>
    </row>
    <row r="859" spans="1:6">
      <c r="C859" t="s">
        <v>596</v>
      </c>
    </row>
    <row r="860" spans="1:6">
      <c r="C860" t="s">
        <v>597</v>
      </c>
    </row>
    <row r="861" spans="1:6">
      <c r="C861" t="s">
        <v>598</v>
      </c>
      <c r="E861" t="s">
        <v>179</v>
      </c>
      <c r="F861">
        <v>3.7699999999999997E-2</v>
      </c>
    </row>
    <row r="862" spans="1:6">
      <c r="C862" t="s">
        <v>599</v>
      </c>
      <c r="E862" t="s">
        <v>179</v>
      </c>
      <c r="F862" t="s">
        <v>179</v>
      </c>
    </row>
    <row r="863" spans="1:6">
      <c r="C863" t="s">
        <v>600</v>
      </c>
      <c r="F863" t="s">
        <v>179</v>
      </c>
    </row>
    <row r="865" spans="1:6">
      <c r="A865">
        <v>1.18E-2</v>
      </c>
      <c r="B865" t="s">
        <v>188</v>
      </c>
      <c r="C865" t="s">
        <v>601</v>
      </c>
      <c r="D865">
        <v>111600</v>
      </c>
      <c r="E865" t="s">
        <v>188</v>
      </c>
      <c r="F865">
        <v>1316.88</v>
      </c>
    </row>
    <row r="866" spans="1:6">
      <c r="A866">
        <v>3.7699999999999997E-2</v>
      </c>
      <c r="B866" t="s">
        <v>188</v>
      </c>
      <c r="C866" t="s">
        <v>602</v>
      </c>
      <c r="D866">
        <v>99400</v>
      </c>
      <c r="E866" t="s">
        <v>188</v>
      </c>
      <c r="F866">
        <v>3747.38</v>
      </c>
    </row>
    <row r="867" spans="1:6">
      <c r="A867">
        <v>1.8550000000000001E-2</v>
      </c>
      <c r="B867" t="s">
        <v>188</v>
      </c>
      <c r="C867" t="s">
        <v>603</v>
      </c>
      <c r="D867">
        <v>13629</v>
      </c>
      <c r="E867" t="s">
        <v>188</v>
      </c>
      <c r="F867">
        <v>252.82</v>
      </c>
    </row>
    <row r="868" spans="1:6">
      <c r="A868">
        <v>1.36</v>
      </c>
      <c r="B868" t="s">
        <v>576</v>
      </c>
      <c r="C868" t="s">
        <v>604</v>
      </c>
      <c r="D868">
        <v>387.4</v>
      </c>
      <c r="E868" t="s">
        <v>576</v>
      </c>
      <c r="F868">
        <v>526.86</v>
      </c>
    </row>
    <row r="869" spans="1:6">
      <c r="A869">
        <v>2.0499999999999998</v>
      </c>
      <c r="B869" t="s">
        <v>576</v>
      </c>
      <c r="C869" t="s">
        <v>605</v>
      </c>
      <c r="D869">
        <v>1275.75</v>
      </c>
      <c r="E869" t="s">
        <v>576</v>
      </c>
      <c r="F869">
        <v>2615.29</v>
      </c>
    </row>
    <row r="870" spans="1:6">
      <c r="A870">
        <v>2</v>
      </c>
      <c r="B870" t="s">
        <v>258</v>
      </c>
      <c r="C870" t="s">
        <v>606</v>
      </c>
      <c r="D870">
        <v>57</v>
      </c>
      <c r="E870" t="s">
        <v>258</v>
      </c>
      <c r="F870">
        <v>114</v>
      </c>
    </row>
    <row r="871" spans="1:6">
      <c r="A871">
        <v>6</v>
      </c>
      <c r="B871" t="s">
        <v>258</v>
      </c>
      <c r="C871" t="s">
        <v>607</v>
      </c>
      <c r="D871">
        <v>49.35</v>
      </c>
      <c r="E871" t="s">
        <v>258</v>
      </c>
      <c r="F871">
        <v>296.10000000000002</v>
      </c>
    </row>
    <row r="872" spans="1:6">
      <c r="A872">
        <v>2</v>
      </c>
      <c r="B872" t="s">
        <v>258</v>
      </c>
      <c r="C872" t="s">
        <v>608</v>
      </c>
      <c r="D872">
        <v>60.9</v>
      </c>
      <c r="E872" t="s">
        <v>258</v>
      </c>
      <c r="F872">
        <v>121.8</v>
      </c>
    </row>
    <row r="873" spans="1:6">
      <c r="A873">
        <v>1</v>
      </c>
      <c r="B873" t="s">
        <v>258</v>
      </c>
      <c r="C873" t="s">
        <v>609</v>
      </c>
      <c r="D873">
        <v>63.2</v>
      </c>
      <c r="E873" t="s">
        <v>258</v>
      </c>
      <c r="F873">
        <v>63.2</v>
      </c>
    </row>
    <row r="874" spans="1:6">
      <c r="A874">
        <v>6.55</v>
      </c>
      <c r="B874" t="s">
        <v>576</v>
      </c>
      <c r="C874" t="s">
        <v>610</v>
      </c>
      <c r="D874">
        <v>233.13</v>
      </c>
      <c r="E874" t="s">
        <v>576</v>
      </c>
      <c r="F874">
        <v>1527</v>
      </c>
    </row>
    <row r="875" spans="1:6">
      <c r="A875">
        <v>50</v>
      </c>
      <c r="B875" t="s">
        <v>523</v>
      </c>
      <c r="C875" t="s">
        <v>611</v>
      </c>
      <c r="D875">
        <v>2.41</v>
      </c>
      <c r="F875">
        <v>120.5</v>
      </c>
    </row>
    <row r="876" spans="1:6">
      <c r="F876" t="s">
        <v>168</v>
      </c>
    </row>
    <row r="877" spans="1:6">
      <c r="C877" t="s">
        <v>612</v>
      </c>
      <c r="F877">
        <v>10701.83</v>
      </c>
    </row>
    <row r="878" spans="1:6">
      <c r="B878" t="s">
        <v>179</v>
      </c>
      <c r="F878" t="s">
        <v>168</v>
      </c>
    </row>
    <row r="879" spans="1:6">
      <c r="C879" t="s">
        <v>255</v>
      </c>
      <c r="F879">
        <v>4246.76</v>
      </c>
    </row>
    <row r="880" spans="1:6">
      <c r="F880" t="s">
        <v>224</v>
      </c>
    </row>
    <row r="883" spans="1:6">
      <c r="A883" t="s">
        <v>613</v>
      </c>
      <c r="B883" t="s">
        <v>184</v>
      </c>
      <c r="C883" t="s">
        <v>614</v>
      </c>
    </row>
    <row r="884" spans="1:6">
      <c r="C884" t="s">
        <v>615</v>
      </c>
    </row>
    <row r="885" spans="1:6">
      <c r="C885" t="s">
        <v>616</v>
      </c>
    </row>
    <row r="886" spans="1:6">
      <c r="C886" t="s">
        <v>617</v>
      </c>
    </row>
    <row r="887" spans="1:6">
      <c r="C887" t="s">
        <v>618</v>
      </c>
    </row>
    <row r="888" spans="1:6">
      <c r="C888" t="s">
        <v>619</v>
      </c>
    </row>
    <row r="889" spans="1:6">
      <c r="C889" t="s">
        <v>168</v>
      </c>
    </row>
    <row r="890" spans="1:6">
      <c r="C890" t="s">
        <v>620</v>
      </c>
    </row>
    <row r="891" spans="1:6">
      <c r="C891" t="s">
        <v>621</v>
      </c>
    </row>
    <row r="892" spans="1:6">
      <c r="E892" t="s">
        <v>168</v>
      </c>
    </row>
    <row r="893" spans="1:6">
      <c r="C893" t="s">
        <v>622</v>
      </c>
    </row>
    <row r="894" spans="1:6">
      <c r="C894" t="s">
        <v>179</v>
      </c>
      <c r="D894" t="s">
        <v>179</v>
      </c>
      <c r="F894" t="s">
        <v>179</v>
      </c>
    </row>
    <row r="895" spans="1:6">
      <c r="E895" t="s">
        <v>179</v>
      </c>
      <c r="F895" t="s">
        <v>179</v>
      </c>
    </row>
    <row r="896" spans="1:6">
      <c r="C896" t="s">
        <v>623</v>
      </c>
      <c r="E896" t="s">
        <v>179</v>
      </c>
      <c r="F896" t="s">
        <v>179</v>
      </c>
    </row>
    <row r="897" spans="1:6">
      <c r="C897" t="s">
        <v>624</v>
      </c>
      <c r="F897" t="s">
        <v>625</v>
      </c>
    </row>
    <row r="898" spans="1:6">
      <c r="F898" t="s">
        <v>179</v>
      </c>
    </row>
    <row r="899" spans="1:6">
      <c r="F899" t="s">
        <v>179</v>
      </c>
    </row>
    <row r="900" spans="1:6">
      <c r="F900" t="s">
        <v>179</v>
      </c>
    </row>
    <row r="901" spans="1:6">
      <c r="A901" t="s">
        <v>626</v>
      </c>
      <c r="C901" t="s">
        <v>627</v>
      </c>
      <c r="F901" t="s">
        <v>179</v>
      </c>
    </row>
    <row r="902" spans="1:6">
      <c r="C902" t="s">
        <v>168</v>
      </c>
    </row>
    <row r="903" spans="1:6">
      <c r="A903">
        <v>1.153E-2</v>
      </c>
      <c r="B903" t="s">
        <v>188</v>
      </c>
      <c r="C903" t="s">
        <v>601</v>
      </c>
      <c r="D903">
        <v>111600</v>
      </c>
      <c r="E903" t="s">
        <v>188</v>
      </c>
      <c r="F903">
        <v>1286.75</v>
      </c>
    </row>
    <row r="904" spans="1:6">
      <c r="A904">
        <v>1.35E-2</v>
      </c>
      <c r="B904" t="s">
        <v>188</v>
      </c>
      <c r="C904" t="s">
        <v>602</v>
      </c>
      <c r="D904">
        <v>99400</v>
      </c>
      <c r="E904" t="s">
        <v>188</v>
      </c>
      <c r="F904">
        <v>1341.9</v>
      </c>
    </row>
    <row r="905" spans="1:6">
      <c r="A905">
        <v>1.016</v>
      </c>
      <c r="B905" t="s">
        <v>576</v>
      </c>
      <c r="C905" t="s">
        <v>628</v>
      </c>
      <c r="D905">
        <v>387.4</v>
      </c>
      <c r="E905" t="s">
        <v>576</v>
      </c>
      <c r="F905">
        <v>393.6</v>
      </c>
    </row>
    <row r="906" spans="1:6">
      <c r="A906">
        <v>1.64</v>
      </c>
      <c r="B906" t="s">
        <v>576</v>
      </c>
      <c r="C906" t="s">
        <v>629</v>
      </c>
      <c r="D906">
        <v>1275.75</v>
      </c>
      <c r="E906" t="s">
        <v>576</v>
      </c>
      <c r="F906">
        <v>2092.23</v>
      </c>
    </row>
    <row r="907" spans="1:6">
      <c r="A907">
        <v>2</v>
      </c>
      <c r="B907" t="s">
        <v>258</v>
      </c>
      <c r="C907" t="s">
        <v>630</v>
      </c>
      <c r="D907">
        <v>64.8</v>
      </c>
      <c r="E907" t="s">
        <v>258</v>
      </c>
      <c r="F907">
        <v>129.6</v>
      </c>
    </row>
    <row r="908" spans="1:6">
      <c r="A908">
        <v>3</v>
      </c>
      <c r="B908" t="s">
        <v>258</v>
      </c>
      <c r="C908" t="s">
        <v>631</v>
      </c>
      <c r="D908">
        <v>89.6</v>
      </c>
      <c r="E908" t="s">
        <v>258</v>
      </c>
      <c r="F908">
        <v>268.8</v>
      </c>
    </row>
    <row r="909" spans="1:6">
      <c r="A909">
        <v>1</v>
      </c>
      <c r="B909" t="s">
        <v>258</v>
      </c>
      <c r="C909" t="s">
        <v>632</v>
      </c>
      <c r="D909">
        <v>181</v>
      </c>
      <c r="E909" t="s">
        <v>258</v>
      </c>
      <c r="F909">
        <v>181</v>
      </c>
    </row>
    <row r="910" spans="1:6">
      <c r="A910">
        <v>1</v>
      </c>
      <c r="B910" t="s">
        <v>258</v>
      </c>
      <c r="C910" t="s">
        <v>633</v>
      </c>
      <c r="D910">
        <v>7.3</v>
      </c>
      <c r="E910" t="s">
        <v>258</v>
      </c>
      <c r="F910">
        <v>7.3</v>
      </c>
    </row>
    <row r="911" spans="1:6">
      <c r="A911">
        <v>1</v>
      </c>
      <c r="B911" t="s">
        <v>258</v>
      </c>
      <c r="C911" t="s">
        <v>634</v>
      </c>
      <c r="D911">
        <v>57.65</v>
      </c>
      <c r="E911" t="s">
        <v>258</v>
      </c>
      <c r="F911">
        <v>57.65</v>
      </c>
    </row>
    <row r="912" spans="1:6">
      <c r="A912">
        <v>1</v>
      </c>
      <c r="B912" t="s">
        <v>258</v>
      </c>
      <c r="C912" t="s">
        <v>635</v>
      </c>
      <c r="D912">
        <v>49.55</v>
      </c>
      <c r="E912" t="s">
        <v>258</v>
      </c>
      <c r="F912">
        <v>49.55</v>
      </c>
    </row>
    <row r="913" spans="1:6">
      <c r="A913">
        <v>58</v>
      </c>
      <c r="B913" t="s">
        <v>636</v>
      </c>
      <c r="C913" t="s">
        <v>637</v>
      </c>
      <c r="D913">
        <v>2.41</v>
      </c>
      <c r="E913" t="s">
        <v>258</v>
      </c>
      <c r="F913">
        <v>139.78</v>
      </c>
    </row>
    <row r="914" spans="1:6">
      <c r="C914" t="s">
        <v>638</v>
      </c>
      <c r="F914">
        <v>5948.16</v>
      </c>
    </row>
    <row r="915" spans="1:6">
      <c r="B915" t="s">
        <v>179</v>
      </c>
      <c r="F915" t="s">
        <v>168</v>
      </c>
    </row>
    <row r="916" spans="1:6">
      <c r="C916" t="s">
        <v>255</v>
      </c>
      <c r="F916">
        <v>3626.93</v>
      </c>
    </row>
    <row r="917" spans="1:6">
      <c r="F917" t="s">
        <v>224</v>
      </c>
    </row>
    <row r="918" spans="1:6">
      <c r="A918" t="s">
        <v>639</v>
      </c>
      <c r="B918" t="s">
        <v>184</v>
      </c>
      <c r="C918" t="s">
        <v>640</v>
      </c>
    </row>
    <row r="919" spans="1:6">
      <c r="C919" t="s">
        <v>641</v>
      </c>
    </row>
    <row r="920" spans="1:6">
      <c r="C920" t="s">
        <v>168</v>
      </c>
      <c r="D920" t="s">
        <v>168</v>
      </c>
    </row>
    <row r="921" spans="1:6">
      <c r="A921">
        <v>0.53339999999999999</v>
      </c>
      <c r="B921" t="s">
        <v>400</v>
      </c>
      <c r="C921" t="s">
        <v>642</v>
      </c>
      <c r="D921">
        <v>362.5</v>
      </c>
      <c r="E921" t="s">
        <v>400</v>
      </c>
      <c r="F921">
        <v>193.36</v>
      </c>
    </row>
    <row r="922" spans="1:6">
      <c r="A922">
        <v>4.24</v>
      </c>
      <c r="B922" t="s">
        <v>286</v>
      </c>
      <c r="C922" t="s">
        <v>643</v>
      </c>
      <c r="D922">
        <v>35.61</v>
      </c>
      <c r="E922" t="s">
        <v>286</v>
      </c>
      <c r="F922">
        <v>150.99</v>
      </c>
    </row>
    <row r="923" spans="1:6">
      <c r="A923">
        <v>16</v>
      </c>
      <c r="B923" t="s">
        <v>485</v>
      </c>
      <c r="C923" t="s">
        <v>644</v>
      </c>
      <c r="D923">
        <v>1</v>
      </c>
      <c r="E923" t="s">
        <v>16</v>
      </c>
      <c r="F923">
        <v>16</v>
      </c>
    </row>
    <row r="924" spans="1:6">
      <c r="A924">
        <v>0.53339999999999999</v>
      </c>
      <c r="B924" t="s">
        <v>400</v>
      </c>
      <c r="C924" t="s">
        <v>645</v>
      </c>
      <c r="D924">
        <v>214.86</v>
      </c>
      <c r="E924" t="s">
        <v>400</v>
      </c>
      <c r="F924">
        <v>114.61</v>
      </c>
    </row>
    <row r="925" spans="1:6">
      <c r="B925" t="s">
        <v>191</v>
      </c>
      <c r="C925" t="s">
        <v>424</v>
      </c>
      <c r="E925" t="s">
        <v>191</v>
      </c>
    </row>
    <row r="926" spans="1:6">
      <c r="C926" t="s">
        <v>646</v>
      </c>
    </row>
    <row r="927" spans="1:6">
      <c r="F927" t="s">
        <v>168</v>
      </c>
    </row>
    <row r="928" spans="1:6">
      <c r="C928" t="s">
        <v>647</v>
      </c>
      <c r="F928">
        <v>474.96</v>
      </c>
    </row>
    <row r="929" spans="1:6">
      <c r="F929" t="s">
        <v>168</v>
      </c>
    </row>
    <row r="930" spans="1:6">
      <c r="C930" t="s">
        <v>648</v>
      </c>
      <c r="F930">
        <v>890.4</v>
      </c>
    </row>
    <row r="931" spans="1:6">
      <c r="A931" t="s">
        <v>179</v>
      </c>
      <c r="F931" t="s">
        <v>224</v>
      </c>
    </row>
    <row r="933" spans="1:6">
      <c r="A933" t="s">
        <v>502</v>
      </c>
      <c r="B933" t="s">
        <v>184</v>
      </c>
      <c r="C933" t="s">
        <v>503</v>
      </c>
    </row>
    <row r="934" spans="1:6">
      <c r="C934" t="s">
        <v>504</v>
      </c>
    </row>
    <row r="935" spans="1:6">
      <c r="C935" t="s">
        <v>168</v>
      </c>
    </row>
    <row r="936" spans="1:6">
      <c r="A936">
        <v>9</v>
      </c>
      <c r="B936" t="s">
        <v>188</v>
      </c>
      <c r="C936" t="s">
        <v>505</v>
      </c>
      <c r="D936">
        <v>1168.5</v>
      </c>
      <c r="E936" t="s">
        <v>188</v>
      </c>
      <c r="F936">
        <v>10516.5</v>
      </c>
    </row>
    <row r="937" spans="1:6">
      <c r="A937">
        <v>4.5</v>
      </c>
      <c r="B937" t="s">
        <v>188</v>
      </c>
      <c r="C937" t="s">
        <v>197</v>
      </c>
      <c r="D937">
        <v>3497.44</v>
      </c>
      <c r="E937" t="s">
        <v>188</v>
      </c>
      <c r="F937">
        <v>15738.48</v>
      </c>
    </row>
    <row r="938" spans="1:6">
      <c r="A938">
        <v>1.8</v>
      </c>
      <c r="B938" t="s">
        <v>258</v>
      </c>
      <c r="C938" t="s">
        <v>259</v>
      </c>
      <c r="D938">
        <v>928.2</v>
      </c>
      <c r="E938" t="s">
        <v>258</v>
      </c>
      <c r="F938">
        <v>1670.76</v>
      </c>
    </row>
    <row r="939" spans="1:6">
      <c r="A939">
        <v>17.7</v>
      </c>
      <c r="B939" t="s">
        <v>258</v>
      </c>
      <c r="C939" t="s">
        <v>260</v>
      </c>
      <c r="D939">
        <v>648.9</v>
      </c>
      <c r="E939" t="s">
        <v>258</v>
      </c>
      <c r="F939">
        <v>11485.53</v>
      </c>
    </row>
    <row r="940" spans="1:6">
      <c r="A940">
        <v>14.1</v>
      </c>
      <c r="B940" t="s">
        <v>258</v>
      </c>
      <c r="C940" t="s">
        <v>253</v>
      </c>
      <c r="D940">
        <v>532.35</v>
      </c>
      <c r="E940" t="s">
        <v>258</v>
      </c>
      <c r="F940">
        <v>7506.14</v>
      </c>
    </row>
    <row r="941" spans="1:6">
      <c r="B941" t="s">
        <v>191</v>
      </c>
      <c r="C941" t="s">
        <v>192</v>
      </c>
      <c r="E941" t="s">
        <v>191</v>
      </c>
      <c r="F941">
        <v>0</v>
      </c>
    </row>
    <row r="942" spans="1:6">
      <c r="F942" t="s">
        <v>168</v>
      </c>
    </row>
    <row r="943" spans="1:6">
      <c r="F943">
        <v>46917.41</v>
      </c>
    </row>
    <row r="944" spans="1:6">
      <c r="C944" t="s">
        <v>206</v>
      </c>
      <c r="F944" t="s">
        <v>168</v>
      </c>
    </row>
    <row r="945" spans="1:6">
      <c r="F945">
        <v>4691.74</v>
      </c>
    </row>
    <row r="946" spans="1:6">
      <c r="C946" t="s">
        <v>506</v>
      </c>
      <c r="F946" t="s">
        <v>224</v>
      </c>
    </row>
    <row r="948" spans="1:6">
      <c r="A948" t="s">
        <v>649</v>
      </c>
      <c r="B948" t="s">
        <v>184</v>
      </c>
      <c r="C948" t="s">
        <v>245</v>
      </c>
    </row>
    <row r="949" spans="1:6">
      <c r="C949" t="s">
        <v>650</v>
      </c>
    </row>
    <row r="950" spans="1:6">
      <c r="C950" t="s">
        <v>168</v>
      </c>
    </row>
    <row r="951" spans="1:6">
      <c r="A951">
        <v>0.22</v>
      </c>
      <c r="B951" t="s">
        <v>188</v>
      </c>
      <c r="C951" t="s">
        <v>196</v>
      </c>
      <c r="D951">
        <v>3932.32</v>
      </c>
      <c r="E951" t="s">
        <v>188</v>
      </c>
      <c r="F951">
        <v>865.11</v>
      </c>
    </row>
    <row r="952" spans="1:6">
      <c r="A952">
        <v>2.2000000000000002</v>
      </c>
      <c r="B952" t="s">
        <v>250</v>
      </c>
      <c r="C952" t="s">
        <v>251</v>
      </c>
      <c r="D952">
        <v>994.35</v>
      </c>
      <c r="E952" t="s">
        <v>250</v>
      </c>
      <c r="F952">
        <v>2187.5700000000002</v>
      </c>
    </row>
    <row r="953" spans="1:6">
      <c r="A953">
        <v>0.5</v>
      </c>
      <c r="B953" t="s">
        <v>250</v>
      </c>
      <c r="C953" t="s">
        <v>252</v>
      </c>
      <c r="D953">
        <v>648.9</v>
      </c>
      <c r="E953" t="s">
        <v>250</v>
      </c>
      <c r="F953">
        <v>324.45</v>
      </c>
    </row>
    <row r="954" spans="1:6">
      <c r="A954">
        <v>3.2</v>
      </c>
      <c r="B954" t="s">
        <v>250</v>
      </c>
      <c r="C954" t="s">
        <v>253</v>
      </c>
      <c r="D954">
        <v>532.35</v>
      </c>
      <c r="E954" t="s">
        <v>250</v>
      </c>
      <c r="F954">
        <v>1703.52</v>
      </c>
    </row>
    <row r="955" spans="1:6">
      <c r="B955" t="s">
        <v>191</v>
      </c>
      <c r="C955" t="s">
        <v>192</v>
      </c>
      <c r="D955" t="s">
        <v>179</v>
      </c>
      <c r="E955" t="s">
        <v>191</v>
      </c>
      <c r="F955">
        <v>5</v>
      </c>
    </row>
    <row r="956" spans="1:6">
      <c r="F956" t="s">
        <v>168</v>
      </c>
    </row>
    <row r="957" spans="1:6">
      <c r="C957" t="s">
        <v>254</v>
      </c>
      <c r="F957">
        <v>5085.6499999999996</v>
      </c>
    </row>
    <row r="958" spans="1:6">
      <c r="A958" t="s">
        <v>179</v>
      </c>
      <c r="F958" t="s">
        <v>168</v>
      </c>
    </row>
    <row r="959" spans="1:6">
      <c r="C959" t="s">
        <v>255</v>
      </c>
      <c r="F959">
        <v>508.57</v>
      </c>
    </row>
    <row r="960" spans="1:6">
      <c r="F960" t="s">
        <v>224</v>
      </c>
    </row>
    <row r="962" spans="1:6">
      <c r="A962">
        <v>29.4</v>
      </c>
      <c r="B962" t="s">
        <v>184</v>
      </c>
      <c r="C962" t="s">
        <v>651</v>
      </c>
    </row>
    <row r="963" spans="1:6">
      <c r="C963" t="s">
        <v>652</v>
      </c>
    </row>
    <row r="964" spans="1:6">
      <c r="C964" t="s">
        <v>168</v>
      </c>
    </row>
    <row r="965" spans="1:6">
      <c r="A965">
        <v>1.86</v>
      </c>
      <c r="B965" t="s">
        <v>576</v>
      </c>
      <c r="C965" t="s">
        <v>653</v>
      </c>
      <c r="D965">
        <v>415</v>
      </c>
      <c r="E965" t="s">
        <v>576</v>
      </c>
      <c r="F965">
        <v>771.9</v>
      </c>
    </row>
    <row r="966" spans="1:6">
      <c r="A966">
        <v>0.4</v>
      </c>
      <c r="B966" t="s">
        <v>238</v>
      </c>
      <c r="C966" t="s">
        <v>654</v>
      </c>
      <c r="D966">
        <v>36.1</v>
      </c>
      <c r="E966" t="s">
        <v>238</v>
      </c>
      <c r="F966">
        <v>14.44</v>
      </c>
    </row>
    <row r="967" spans="1:6">
      <c r="A967">
        <v>0.02</v>
      </c>
      <c r="B967" t="s">
        <v>188</v>
      </c>
      <c r="C967" t="s">
        <v>655</v>
      </c>
      <c r="D967">
        <v>6106.72</v>
      </c>
      <c r="E967" t="s">
        <v>188</v>
      </c>
      <c r="F967">
        <v>122.13</v>
      </c>
    </row>
    <row r="968" spans="1:6">
      <c r="A968">
        <v>1</v>
      </c>
      <c r="B968" t="s">
        <v>250</v>
      </c>
      <c r="C968" t="s">
        <v>251</v>
      </c>
      <c r="D968">
        <v>994.35</v>
      </c>
      <c r="E968" t="s">
        <v>250</v>
      </c>
      <c r="F968">
        <v>994.35</v>
      </c>
    </row>
    <row r="969" spans="1:6">
      <c r="A969">
        <v>1</v>
      </c>
      <c r="B969" t="s">
        <v>250</v>
      </c>
      <c r="C969" t="s">
        <v>656</v>
      </c>
      <c r="D969">
        <v>648.9</v>
      </c>
      <c r="E969" t="s">
        <v>250</v>
      </c>
      <c r="F969">
        <v>648.9</v>
      </c>
    </row>
    <row r="970" spans="1:6">
      <c r="B970" t="s">
        <v>191</v>
      </c>
      <c r="C970" t="s">
        <v>192</v>
      </c>
      <c r="E970" t="s">
        <v>191</v>
      </c>
    </row>
    <row r="971" spans="1:6">
      <c r="F971" t="s">
        <v>168</v>
      </c>
    </row>
    <row r="972" spans="1:6">
      <c r="C972" t="s">
        <v>657</v>
      </c>
      <c r="F972">
        <v>2551.7199999999998</v>
      </c>
    </row>
    <row r="973" spans="1:6">
      <c r="F973" t="s">
        <v>168</v>
      </c>
    </row>
    <row r="974" spans="1:6">
      <c r="C974" t="s">
        <v>255</v>
      </c>
      <c r="F974">
        <v>1371.89</v>
      </c>
    </row>
    <row r="975" spans="1:6">
      <c r="F975" t="s">
        <v>224</v>
      </c>
    </row>
    <row r="977" spans="1:6">
      <c r="A977">
        <v>29.5</v>
      </c>
      <c r="B977" t="s">
        <v>184</v>
      </c>
      <c r="C977" t="s">
        <v>658</v>
      </c>
    </row>
    <row r="978" spans="1:6">
      <c r="C978" t="s">
        <v>659</v>
      </c>
    </row>
    <row r="979" spans="1:6">
      <c r="C979" t="s">
        <v>660</v>
      </c>
    </row>
    <row r="980" spans="1:6">
      <c r="C980" t="s">
        <v>168</v>
      </c>
      <c r="D980" t="s">
        <v>168</v>
      </c>
    </row>
    <row r="981" spans="1:6">
      <c r="A981">
        <v>10</v>
      </c>
      <c r="B981" t="s">
        <v>576</v>
      </c>
      <c r="C981" t="s">
        <v>661</v>
      </c>
      <c r="D981">
        <v>377.86</v>
      </c>
      <c r="E981" t="s">
        <v>576</v>
      </c>
      <c r="F981">
        <v>3778.6</v>
      </c>
    </row>
    <row r="982" spans="1:6">
      <c r="A982">
        <v>0.21</v>
      </c>
      <c r="B982" t="s">
        <v>188</v>
      </c>
      <c r="C982" t="s">
        <v>662</v>
      </c>
      <c r="D982">
        <v>4657.12</v>
      </c>
      <c r="E982" t="s">
        <v>188</v>
      </c>
      <c r="F982">
        <v>978</v>
      </c>
    </row>
    <row r="983" spans="1:6">
      <c r="C983" t="s">
        <v>663</v>
      </c>
      <c r="D983" t="s">
        <v>179</v>
      </c>
      <c r="F983" t="s">
        <v>179</v>
      </c>
    </row>
    <row r="984" spans="1:6">
      <c r="A984">
        <v>1.1000000000000001</v>
      </c>
      <c r="B984" t="s">
        <v>250</v>
      </c>
      <c r="C984" t="s">
        <v>251</v>
      </c>
      <c r="D984">
        <v>994.35</v>
      </c>
      <c r="E984" t="s">
        <v>250</v>
      </c>
      <c r="F984">
        <v>1093.79</v>
      </c>
    </row>
    <row r="985" spans="1:6">
      <c r="A985">
        <v>1.1000000000000001</v>
      </c>
      <c r="B985" t="s">
        <v>250</v>
      </c>
      <c r="C985" t="s">
        <v>259</v>
      </c>
      <c r="D985">
        <v>928.2</v>
      </c>
      <c r="E985" t="s">
        <v>250</v>
      </c>
      <c r="F985">
        <v>1021.02</v>
      </c>
    </row>
    <row r="986" spans="1:6">
      <c r="A986">
        <v>2.2000000000000002</v>
      </c>
      <c r="B986" t="s">
        <v>250</v>
      </c>
      <c r="C986" t="s">
        <v>260</v>
      </c>
      <c r="D986">
        <v>648.9</v>
      </c>
      <c r="E986" t="s">
        <v>250</v>
      </c>
      <c r="F986">
        <v>1427.58</v>
      </c>
    </row>
    <row r="987" spans="1:6">
      <c r="A987">
        <v>2.2000000000000002</v>
      </c>
      <c r="B987" t="s">
        <v>250</v>
      </c>
      <c r="C987" t="s">
        <v>253</v>
      </c>
      <c r="D987">
        <v>532.35</v>
      </c>
      <c r="E987" t="s">
        <v>250</v>
      </c>
      <c r="F987">
        <v>1171.17</v>
      </c>
    </row>
    <row r="988" spans="1:6">
      <c r="A988">
        <v>20</v>
      </c>
      <c r="B988" t="s">
        <v>238</v>
      </c>
      <c r="C988" t="s">
        <v>187</v>
      </c>
      <c r="D988">
        <v>6040</v>
      </c>
      <c r="E988" t="s">
        <v>186</v>
      </c>
      <c r="F988">
        <v>120.8</v>
      </c>
    </row>
    <row r="989" spans="1:6">
      <c r="A989">
        <v>2</v>
      </c>
      <c r="B989" t="s">
        <v>238</v>
      </c>
      <c r="C989" t="s">
        <v>664</v>
      </c>
      <c r="D989">
        <v>36.1</v>
      </c>
      <c r="E989" t="s">
        <v>238</v>
      </c>
      <c r="F989">
        <v>72.2</v>
      </c>
    </row>
    <row r="990" spans="1:6">
      <c r="A990">
        <v>1.6</v>
      </c>
      <c r="B990" t="s">
        <v>250</v>
      </c>
      <c r="C990" t="s">
        <v>259</v>
      </c>
      <c r="D990">
        <v>928.2</v>
      </c>
      <c r="E990" t="s">
        <v>250</v>
      </c>
      <c r="F990">
        <v>1485.12</v>
      </c>
    </row>
    <row r="991" spans="1:6">
      <c r="A991">
        <v>0.5</v>
      </c>
      <c r="B991" t="s">
        <v>250</v>
      </c>
      <c r="C991" t="s">
        <v>260</v>
      </c>
      <c r="D991">
        <v>648.9</v>
      </c>
      <c r="E991" t="s">
        <v>250</v>
      </c>
      <c r="F991">
        <v>324.45</v>
      </c>
    </row>
    <row r="992" spans="1:6">
      <c r="A992">
        <v>1.1000000000000001</v>
      </c>
      <c r="B992" t="s">
        <v>250</v>
      </c>
      <c r="C992" t="s">
        <v>253</v>
      </c>
      <c r="D992">
        <v>532.35</v>
      </c>
      <c r="E992" t="s">
        <v>250</v>
      </c>
      <c r="F992">
        <v>585.59</v>
      </c>
    </row>
    <row r="993" spans="1:6">
      <c r="B993" t="s">
        <v>191</v>
      </c>
      <c r="C993" t="s">
        <v>192</v>
      </c>
      <c r="E993" t="s">
        <v>191</v>
      </c>
      <c r="F993">
        <v>0</v>
      </c>
    </row>
    <row r="994" spans="1:6">
      <c r="F994" t="s">
        <v>168</v>
      </c>
    </row>
    <row r="995" spans="1:6">
      <c r="C995" t="s">
        <v>254</v>
      </c>
      <c r="F995">
        <v>12058.32</v>
      </c>
    </row>
    <row r="996" spans="1:6">
      <c r="F996" t="s">
        <v>168</v>
      </c>
    </row>
    <row r="997" spans="1:6">
      <c r="C997" t="s">
        <v>255</v>
      </c>
      <c r="F997">
        <v>1205.83</v>
      </c>
    </row>
    <row r="999" spans="1:6">
      <c r="B999" t="s">
        <v>665</v>
      </c>
    </row>
    <row r="1000" spans="1:6">
      <c r="A1000">
        <v>10</v>
      </c>
      <c r="B1000" t="s">
        <v>576</v>
      </c>
      <c r="C1000" t="s">
        <v>666</v>
      </c>
      <c r="D1000">
        <v>506</v>
      </c>
      <c r="E1000" t="s">
        <v>576</v>
      </c>
      <c r="F1000">
        <v>5060</v>
      </c>
    </row>
    <row r="1001" spans="1:6">
      <c r="A1001">
        <v>0.21</v>
      </c>
      <c r="B1001" t="s">
        <v>188</v>
      </c>
      <c r="C1001" t="s">
        <v>662</v>
      </c>
      <c r="D1001">
        <v>4657.12</v>
      </c>
      <c r="E1001" t="s">
        <v>188</v>
      </c>
      <c r="F1001">
        <v>978</v>
      </c>
    </row>
    <row r="1002" spans="1:6">
      <c r="A1002">
        <v>10</v>
      </c>
      <c r="C1002" t="s">
        <v>667</v>
      </c>
      <c r="D1002">
        <v>313.83999999999997</v>
      </c>
      <c r="F1002">
        <v>3138.4</v>
      </c>
    </row>
    <row r="1003" spans="1:6">
      <c r="A1003">
        <v>1.1000000000000001</v>
      </c>
      <c r="B1003" t="s">
        <v>250</v>
      </c>
      <c r="C1003" t="s">
        <v>251</v>
      </c>
      <c r="D1003">
        <v>994.35</v>
      </c>
      <c r="E1003" t="s">
        <v>250</v>
      </c>
      <c r="F1003">
        <v>1093.79</v>
      </c>
    </row>
    <row r="1004" spans="1:6">
      <c r="A1004">
        <v>2.1</v>
      </c>
      <c r="B1004" t="s">
        <v>250</v>
      </c>
      <c r="C1004" t="s">
        <v>259</v>
      </c>
      <c r="D1004">
        <v>928.2</v>
      </c>
      <c r="E1004" t="s">
        <v>250</v>
      </c>
      <c r="F1004">
        <v>1949.22</v>
      </c>
    </row>
    <row r="1005" spans="1:6">
      <c r="A1005">
        <v>2.2000000000000002</v>
      </c>
      <c r="B1005" t="s">
        <v>250</v>
      </c>
      <c r="C1005" t="s">
        <v>260</v>
      </c>
      <c r="D1005">
        <v>648.9</v>
      </c>
      <c r="E1005" t="s">
        <v>250</v>
      </c>
      <c r="F1005">
        <v>1427.58</v>
      </c>
    </row>
    <row r="1006" spans="1:6">
      <c r="A1006">
        <v>1.1000000000000001</v>
      </c>
      <c r="B1006" t="s">
        <v>250</v>
      </c>
      <c r="C1006" t="s">
        <v>253</v>
      </c>
      <c r="D1006">
        <v>532.35</v>
      </c>
      <c r="E1006" t="s">
        <v>250</v>
      </c>
      <c r="F1006">
        <v>585.59</v>
      </c>
    </row>
    <row r="1007" spans="1:6">
      <c r="A1007">
        <v>6.5</v>
      </c>
      <c r="B1007" t="s">
        <v>238</v>
      </c>
      <c r="C1007" t="s">
        <v>668</v>
      </c>
      <c r="D1007">
        <v>17.18</v>
      </c>
      <c r="E1007" t="s">
        <v>186</v>
      </c>
      <c r="F1007">
        <v>111.67</v>
      </c>
    </row>
    <row r="1008" spans="1:6">
      <c r="A1008">
        <v>3</v>
      </c>
      <c r="B1008" t="s">
        <v>238</v>
      </c>
      <c r="C1008" t="s">
        <v>669</v>
      </c>
      <c r="D1008">
        <v>27.25</v>
      </c>
      <c r="E1008" t="s">
        <v>238</v>
      </c>
      <c r="F1008">
        <v>81.75</v>
      </c>
    </row>
    <row r="1009" spans="1:6">
      <c r="A1009">
        <v>2.15</v>
      </c>
      <c r="B1009" t="s">
        <v>250</v>
      </c>
      <c r="C1009" t="s">
        <v>670</v>
      </c>
      <c r="D1009">
        <v>45.8</v>
      </c>
      <c r="E1009" t="s">
        <v>250</v>
      </c>
      <c r="F1009">
        <v>98.47</v>
      </c>
    </row>
    <row r="1010" spans="1:6">
      <c r="A1010">
        <v>0.4</v>
      </c>
      <c r="B1010" t="s">
        <v>250</v>
      </c>
      <c r="C1010" t="s">
        <v>671</v>
      </c>
      <c r="D1010">
        <v>5672.42</v>
      </c>
      <c r="E1010" t="s">
        <v>250</v>
      </c>
      <c r="F1010">
        <v>2268.9699999999998</v>
      </c>
    </row>
    <row r="1011" spans="1:6">
      <c r="E1011" t="s">
        <v>250</v>
      </c>
      <c r="F1011">
        <v>0</v>
      </c>
    </row>
    <row r="1012" spans="1:6">
      <c r="B1012" t="s">
        <v>191</v>
      </c>
      <c r="C1012" t="s">
        <v>192</v>
      </c>
      <c r="E1012" t="s">
        <v>191</v>
      </c>
      <c r="F1012">
        <v>0.8</v>
      </c>
    </row>
    <row r="1013" spans="1:6">
      <c r="F1013" t="s">
        <v>168</v>
      </c>
    </row>
    <row r="1014" spans="1:6">
      <c r="C1014" t="s">
        <v>254</v>
      </c>
      <c r="F1014">
        <v>16794.240000000002</v>
      </c>
    </row>
    <row r="1015" spans="1:6">
      <c r="F1015" t="s">
        <v>168</v>
      </c>
    </row>
    <row r="1016" spans="1:6">
      <c r="C1016" t="s">
        <v>255</v>
      </c>
      <c r="F1016">
        <v>1679.42</v>
      </c>
    </row>
    <row r="1017" spans="1:6">
      <c r="F1017" t="s">
        <v>224</v>
      </c>
    </row>
    <row r="1018" spans="1:6">
      <c r="A1018" t="s">
        <v>672</v>
      </c>
      <c r="B1018" t="s">
        <v>184</v>
      </c>
      <c r="C1018" t="s">
        <v>673</v>
      </c>
    </row>
    <row r="1019" spans="1:6">
      <c r="C1019" t="s">
        <v>168</v>
      </c>
    </row>
    <row r="1020" spans="1:6">
      <c r="A1020">
        <v>0.14000000000000001</v>
      </c>
      <c r="B1020" t="s">
        <v>188</v>
      </c>
      <c r="C1020" t="s">
        <v>197</v>
      </c>
      <c r="D1020">
        <v>3497.44</v>
      </c>
      <c r="E1020" t="s">
        <v>188</v>
      </c>
      <c r="F1020">
        <v>489.64</v>
      </c>
    </row>
    <row r="1021" spans="1:6">
      <c r="A1021">
        <v>1.1000000000000001</v>
      </c>
      <c r="B1021" t="s">
        <v>258</v>
      </c>
      <c r="C1021" t="s">
        <v>251</v>
      </c>
      <c r="D1021">
        <v>994.35</v>
      </c>
      <c r="E1021" t="s">
        <v>258</v>
      </c>
      <c r="F1021">
        <v>1093.79</v>
      </c>
    </row>
    <row r="1022" spans="1:6">
      <c r="A1022">
        <v>0.5</v>
      </c>
      <c r="B1022" t="s">
        <v>258</v>
      </c>
      <c r="C1022" t="s">
        <v>260</v>
      </c>
      <c r="D1022">
        <v>648.9</v>
      </c>
      <c r="E1022" t="s">
        <v>258</v>
      </c>
      <c r="F1022">
        <v>324.45</v>
      </c>
    </row>
    <row r="1023" spans="1:6">
      <c r="A1023">
        <v>1.1000000000000001</v>
      </c>
      <c r="B1023" t="s">
        <v>258</v>
      </c>
      <c r="C1023" t="s">
        <v>253</v>
      </c>
      <c r="D1023">
        <v>532.35</v>
      </c>
      <c r="E1023" t="s">
        <v>258</v>
      </c>
      <c r="F1023">
        <v>585.59</v>
      </c>
    </row>
    <row r="1024" spans="1:6">
      <c r="B1024" t="s">
        <v>191</v>
      </c>
      <c r="C1024" t="s">
        <v>192</v>
      </c>
      <c r="D1024" t="s">
        <v>179</v>
      </c>
      <c r="E1024" t="s">
        <v>191</v>
      </c>
      <c r="F1024">
        <v>5</v>
      </c>
    </row>
    <row r="1025" spans="1:6">
      <c r="F1025" t="s">
        <v>168</v>
      </c>
    </row>
    <row r="1026" spans="1:6">
      <c r="C1026" t="s">
        <v>254</v>
      </c>
      <c r="F1026">
        <v>2498.4699999999998</v>
      </c>
    </row>
    <row r="1027" spans="1:6">
      <c r="F1027" t="s">
        <v>168</v>
      </c>
    </row>
    <row r="1028" spans="1:6">
      <c r="C1028" t="s">
        <v>255</v>
      </c>
      <c r="F1028">
        <v>249.85</v>
      </c>
    </row>
    <row r="1029" spans="1:6">
      <c r="A1029" t="s">
        <v>179</v>
      </c>
    </row>
    <row r="1030" spans="1:6">
      <c r="F1030" t="s">
        <v>224</v>
      </c>
    </row>
    <row r="1031" spans="1:6">
      <c r="A1031" t="s">
        <v>674</v>
      </c>
      <c r="B1031" t="s">
        <v>184</v>
      </c>
      <c r="C1031" t="s">
        <v>675</v>
      </c>
    </row>
    <row r="1032" spans="1:6">
      <c r="C1032" t="s">
        <v>168</v>
      </c>
    </row>
    <row r="1033" spans="1:6">
      <c r="A1033">
        <v>0.14000000000000001</v>
      </c>
      <c r="B1033" t="s">
        <v>188</v>
      </c>
      <c r="C1033" t="s">
        <v>196</v>
      </c>
      <c r="D1033">
        <v>3932.32</v>
      </c>
      <c r="E1033" t="s">
        <v>188</v>
      </c>
      <c r="F1033">
        <v>550.52</v>
      </c>
    </row>
    <row r="1034" spans="1:6">
      <c r="A1034">
        <v>1.1000000000000001</v>
      </c>
      <c r="B1034" t="s">
        <v>258</v>
      </c>
      <c r="C1034" t="s">
        <v>251</v>
      </c>
      <c r="D1034">
        <v>994.35</v>
      </c>
      <c r="E1034" t="s">
        <v>258</v>
      </c>
      <c r="F1034">
        <v>1093.79</v>
      </c>
    </row>
    <row r="1035" spans="1:6">
      <c r="A1035">
        <v>0.5</v>
      </c>
      <c r="B1035" t="s">
        <v>258</v>
      </c>
      <c r="C1035" t="s">
        <v>260</v>
      </c>
      <c r="D1035">
        <v>648.9</v>
      </c>
      <c r="E1035" t="s">
        <v>258</v>
      </c>
      <c r="F1035">
        <v>324.45</v>
      </c>
    </row>
    <row r="1036" spans="1:6">
      <c r="A1036">
        <v>1.1000000000000001</v>
      </c>
      <c r="B1036" t="s">
        <v>258</v>
      </c>
      <c r="C1036" t="s">
        <v>253</v>
      </c>
      <c r="D1036">
        <v>532.35</v>
      </c>
      <c r="E1036" t="s">
        <v>258</v>
      </c>
      <c r="F1036">
        <v>585.59</v>
      </c>
    </row>
    <row r="1037" spans="1:6">
      <c r="B1037" t="s">
        <v>191</v>
      </c>
      <c r="C1037" t="s">
        <v>192</v>
      </c>
      <c r="D1037" t="s">
        <v>179</v>
      </c>
      <c r="E1037" t="s">
        <v>191</v>
      </c>
      <c r="F1037">
        <v>5</v>
      </c>
    </row>
    <row r="1039" spans="1:6">
      <c r="F1039" t="s">
        <v>168</v>
      </c>
    </row>
    <row r="1040" spans="1:6">
      <c r="C1040" t="s">
        <v>254</v>
      </c>
      <c r="F1040">
        <v>2559.35</v>
      </c>
    </row>
    <row r="1041" spans="1:6">
      <c r="F1041" t="s">
        <v>168</v>
      </c>
    </row>
    <row r="1042" spans="1:6">
      <c r="C1042" t="s">
        <v>255</v>
      </c>
      <c r="F1042">
        <v>255.94</v>
      </c>
    </row>
    <row r="1043" spans="1:6">
      <c r="F1043" t="s">
        <v>224</v>
      </c>
    </row>
    <row r="1045" spans="1:6">
      <c r="B1045" t="s">
        <v>184</v>
      </c>
      <c r="C1045" t="s">
        <v>676</v>
      </c>
    </row>
    <row r="1046" spans="1:6">
      <c r="C1046" t="s">
        <v>677</v>
      </c>
    </row>
    <row r="1047" spans="1:6">
      <c r="C1047" t="s">
        <v>678</v>
      </c>
    </row>
    <row r="1048" spans="1:6">
      <c r="C1048" t="s">
        <v>168</v>
      </c>
    </row>
    <row r="1049" spans="1:6">
      <c r="A1049">
        <v>0.14000000000000001</v>
      </c>
      <c r="B1049" t="s">
        <v>188</v>
      </c>
      <c r="C1049" t="s">
        <v>195</v>
      </c>
      <c r="D1049">
        <v>4657.12</v>
      </c>
      <c r="E1049" t="s">
        <v>188</v>
      </c>
      <c r="F1049">
        <v>652</v>
      </c>
    </row>
    <row r="1050" spans="1:6">
      <c r="A1050">
        <v>1.1000000000000001</v>
      </c>
      <c r="B1050" t="s">
        <v>258</v>
      </c>
      <c r="C1050" t="s">
        <v>251</v>
      </c>
      <c r="D1050">
        <v>994.35</v>
      </c>
      <c r="E1050" t="s">
        <v>258</v>
      </c>
      <c r="F1050">
        <v>1093.79</v>
      </c>
    </row>
    <row r="1051" spans="1:6">
      <c r="A1051">
        <v>0.5</v>
      </c>
      <c r="B1051" t="s">
        <v>258</v>
      </c>
      <c r="C1051" t="s">
        <v>260</v>
      </c>
      <c r="D1051">
        <v>648.9</v>
      </c>
      <c r="E1051" t="s">
        <v>258</v>
      </c>
      <c r="F1051">
        <v>324.45</v>
      </c>
    </row>
    <row r="1052" spans="1:6">
      <c r="A1052">
        <v>1.1000000000000001</v>
      </c>
      <c r="B1052" t="s">
        <v>258</v>
      </c>
      <c r="C1052" t="s">
        <v>253</v>
      </c>
      <c r="D1052">
        <v>532.35</v>
      </c>
      <c r="E1052" t="s">
        <v>258</v>
      </c>
      <c r="F1052">
        <v>585.59</v>
      </c>
    </row>
    <row r="1053" spans="1:6">
      <c r="A1053">
        <v>2</v>
      </c>
      <c r="B1053" t="s">
        <v>238</v>
      </c>
      <c r="C1053" t="s">
        <v>679</v>
      </c>
      <c r="D1053">
        <v>42.7</v>
      </c>
      <c r="E1053" t="s">
        <v>238</v>
      </c>
      <c r="F1053">
        <v>85.4</v>
      </c>
    </row>
    <row r="1054" spans="1:6">
      <c r="B1054" t="s">
        <v>191</v>
      </c>
      <c r="C1054" t="s">
        <v>192</v>
      </c>
      <c r="D1054" t="s">
        <v>179</v>
      </c>
      <c r="E1054" t="s">
        <v>191</v>
      </c>
      <c r="F1054">
        <v>5</v>
      </c>
    </row>
    <row r="1055" spans="1:6">
      <c r="F1055" t="s">
        <v>168</v>
      </c>
    </row>
    <row r="1056" spans="1:6">
      <c r="A1056" t="s">
        <v>179</v>
      </c>
      <c r="C1056" t="s">
        <v>254</v>
      </c>
      <c r="F1056">
        <v>2746.23</v>
      </c>
    </row>
    <row r="1057" spans="1:6">
      <c r="F1057" t="s">
        <v>168</v>
      </c>
    </row>
    <row r="1058" spans="1:6">
      <c r="C1058" t="s">
        <v>255</v>
      </c>
      <c r="F1058">
        <v>274.62</v>
      </c>
    </row>
    <row r="1059" spans="1:6">
      <c r="F1059" t="s">
        <v>224</v>
      </c>
    </row>
    <row r="1061" spans="1:6">
      <c r="A1061" t="s">
        <v>680</v>
      </c>
      <c r="B1061" t="s">
        <v>184</v>
      </c>
      <c r="C1061" t="s">
        <v>681</v>
      </c>
    </row>
    <row r="1062" spans="1:6">
      <c r="C1062" t="s">
        <v>168</v>
      </c>
    </row>
    <row r="1063" spans="1:6">
      <c r="A1063">
        <v>0.1</v>
      </c>
      <c r="B1063" t="s">
        <v>188</v>
      </c>
      <c r="C1063" t="s">
        <v>195</v>
      </c>
      <c r="D1063">
        <v>4657.12</v>
      </c>
      <c r="E1063" t="s">
        <v>188</v>
      </c>
      <c r="F1063">
        <v>465.71</v>
      </c>
    </row>
    <row r="1064" spans="1:6">
      <c r="A1064">
        <v>1.1000000000000001</v>
      </c>
      <c r="B1064" t="s">
        <v>258</v>
      </c>
      <c r="C1064" t="s">
        <v>251</v>
      </c>
      <c r="D1064">
        <v>994.35</v>
      </c>
      <c r="E1064" t="s">
        <v>258</v>
      </c>
      <c r="F1064">
        <v>1093.79</v>
      </c>
    </row>
    <row r="1065" spans="1:6">
      <c r="A1065">
        <v>1.1000000000000001</v>
      </c>
      <c r="B1065" t="s">
        <v>258</v>
      </c>
      <c r="C1065" t="s">
        <v>260</v>
      </c>
      <c r="D1065">
        <v>648.9</v>
      </c>
      <c r="E1065" t="s">
        <v>258</v>
      </c>
      <c r="F1065">
        <v>713.79</v>
      </c>
    </row>
    <row r="1066" spans="1:6">
      <c r="A1066">
        <v>1.1000000000000001</v>
      </c>
      <c r="B1066" t="s">
        <v>258</v>
      </c>
      <c r="C1066" t="s">
        <v>253</v>
      </c>
      <c r="D1066">
        <v>532.35</v>
      </c>
      <c r="E1066" t="s">
        <v>258</v>
      </c>
      <c r="F1066">
        <v>585.59</v>
      </c>
    </row>
    <row r="1067" spans="1:6">
      <c r="B1067" t="s">
        <v>191</v>
      </c>
      <c r="C1067" t="s">
        <v>192</v>
      </c>
      <c r="D1067" t="s">
        <v>179</v>
      </c>
      <c r="E1067" t="s">
        <v>191</v>
      </c>
    </row>
    <row r="1068" spans="1:6">
      <c r="F1068" t="s">
        <v>168</v>
      </c>
    </row>
    <row r="1069" spans="1:6">
      <c r="C1069" t="s">
        <v>254</v>
      </c>
      <c r="F1069">
        <v>2858.88</v>
      </c>
    </row>
    <row r="1070" spans="1:6">
      <c r="F1070" t="s">
        <v>168</v>
      </c>
    </row>
    <row r="1071" spans="1:6">
      <c r="C1071" t="s">
        <v>255</v>
      </c>
      <c r="F1071">
        <v>285.89</v>
      </c>
    </row>
    <row r="1072" spans="1:6">
      <c r="F1072" t="s">
        <v>224</v>
      </c>
    </row>
    <row r="1074" spans="1:6">
      <c r="A1074" t="s">
        <v>682</v>
      </c>
      <c r="B1074" t="s">
        <v>184</v>
      </c>
      <c r="C1074" t="s">
        <v>683</v>
      </c>
    </row>
    <row r="1075" spans="1:6">
      <c r="C1075" t="s">
        <v>684</v>
      </c>
    </row>
    <row r="1076" spans="1:6">
      <c r="C1076" t="s">
        <v>685</v>
      </c>
    </row>
    <row r="1077" spans="1:6">
      <c r="C1077" t="s">
        <v>686</v>
      </c>
    </row>
    <row r="1078" spans="1:6">
      <c r="C1078" t="s">
        <v>168</v>
      </c>
      <c r="D1078" t="s">
        <v>168</v>
      </c>
    </row>
    <row r="1079" spans="1:6">
      <c r="B1079" t="s">
        <v>357</v>
      </c>
      <c r="C1079" t="s">
        <v>687</v>
      </c>
    </row>
    <row r="1080" spans="1:6">
      <c r="B1080" t="s">
        <v>168</v>
      </c>
      <c r="C1080" t="s">
        <v>168</v>
      </c>
    </row>
    <row r="1081" spans="1:6">
      <c r="A1081">
        <v>1.4E-2</v>
      </c>
      <c r="B1081" t="s">
        <v>481</v>
      </c>
      <c r="C1081" t="s">
        <v>688</v>
      </c>
      <c r="D1081">
        <v>3497.44</v>
      </c>
      <c r="E1081" t="s">
        <v>481</v>
      </c>
      <c r="F1081">
        <v>48.96</v>
      </c>
    </row>
    <row r="1082" spans="1:6">
      <c r="A1082">
        <v>0.3</v>
      </c>
      <c r="B1082" t="s">
        <v>485</v>
      </c>
      <c r="C1082" t="s">
        <v>689</v>
      </c>
      <c r="D1082">
        <v>994.35</v>
      </c>
      <c r="E1082" t="s">
        <v>485</v>
      </c>
      <c r="F1082">
        <v>298.31</v>
      </c>
    </row>
    <row r="1083" spans="1:6">
      <c r="A1083">
        <v>0.3</v>
      </c>
      <c r="B1083" t="s">
        <v>485</v>
      </c>
      <c r="C1083" t="s">
        <v>690</v>
      </c>
      <c r="D1083">
        <v>648.9</v>
      </c>
      <c r="E1083" t="s">
        <v>485</v>
      </c>
      <c r="F1083">
        <v>194.67</v>
      </c>
    </row>
    <row r="1084" spans="1:6">
      <c r="B1084" t="s">
        <v>191</v>
      </c>
      <c r="C1084" t="s">
        <v>424</v>
      </c>
      <c r="E1084" t="s">
        <v>191</v>
      </c>
      <c r="F1084">
        <v>0</v>
      </c>
    </row>
    <row r="1085" spans="1:6">
      <c r="F1085" t="s">
        <v>168</v>
      </c>
    </row>
    <row r="1086" spans="1:6">
      <c r="C1086" t="s">
        <v>691</v>
      </c>
      <c r="F1086">
        <v>541.94000000000005</v>
      </c>
    </row>
    <row r="1087" spans="1:6">
      <c r="F1087" t="s">
        <v>168</v>
      </c>
    </row>
    <row r="1088" spans="1:6">
      <c r="C1088" t="s">
        <v>692</v>
      </c>
      <c r="F1088">
        <v>80.05</v>
      </c>
    </row>
    <row r="1089" spans="1:6">
      <c r="A1089" t="s">
        <v>179</v>
      </c>
    </row>
    <row r="1090" spans="1:6">
      <c r="F1090" t="s">
        <v>224</v>
      </c>
    </row>
    <row r="1091" spans="1:6">
      <c r="B1091" t="s">
        <v>353</v>
      </c>
      <c r="C1091" t="s">
        <v>693</v>
      </c>
    </row>
    <row r="1092" spans="1:6">
      <c r="B1092" t="s">
        <v>168</v>
      </c>
      <c r="C1092" t="s">
        <v>168</v>
      </c>
    </row>
    <row r="1093" spans="1:6">
      <c r="A1093">
        <v>7.0000000000000001E-3</v>
      </c>
      <c r="B1093" t="s">
        <v>481</v>
      </c>
      <c r="C1093" t="s">
        <v>688</v>
      </c>
      <c r="D1093">
        <v>3497.44</v>
      </c>
      <c r="E1093" t="s">
        <v>481</v>
      </c>
      <c r="F1093">
        <v>24.48</v>
      </c>
    </row>
    <row r="1094" spans="1:6">
      <c r="A1094">
        <v>0.2</v>
      </c>
      <c r="B1094" t="s">
        <v>485</v>
      </c>
      <c r="C1094" t="s">
        <v>689</v>
      </c>
      <c r="D1094">
        <v>994.35</v>
      </c>
      <c r="E1094" t="s">
        <v>485</v>
      </c>
      <c r="F1094">
        <v>198.87</v>
      </c>
    </row>
    <row r="1095" spans="1:6">
      <c r="A1095">
        <v>0.2</v>
      </c>
      <c r="B1095" t="s">
        <v>485</v>
      </c>
      <c r="C1095" t="s">
        <v>690</v>
      </c>
      <c r="D1095">
        <v>648.9</v>
      </c>
      <c r="E1095" t="s">
        <v>485</v>
      </c>
      <c r="F1095">
        <v>129.78</v>
      </c>
    </row>
    <row r="1096" spans="1:6">
      <c r="C1096" t="s">
        <v>424</v>
      </c>
      <c r="F1096">
        <v>0</v>
      </c>
    </row>
    <row r="1097" spans="1:6">
      <c r="F1097" t="s">
        <v>168</v>
      </c>
    </row>
    <row r="1098" spans="1:6">
      <c r="C1098" t="s">
        <v>691</v>
      </c>
      <c r="F1098">
        <v>353.13</v>
      </c>
    </row>
    <row r="1099" spans="1:6">
      <c r="F1099" t="s">
        <v>168</v>
      </c>
    </row>
    <row r="1100" spans="1:6">
      <c r="C1100" t="s">
        <v>692</v>
      </c>
      <c r="F1100">
        <v>52.16</v>
      </c>
    </row>
    <row r="1101" spans="1:6">
      <c r="F1101" t="s">
        <v>224</v>
      </c>
    </row>
    <row r="1104" spans="1:6">
      <c r="B1104" t="s">
        <v>347</v>
      </c>
      <c r="C1104" t="s">
        <v>694</v>
      </c>
    </row>
    <row r="1105" spans="1:6">
      <c r="B1105" t="s">
        <v>168</v>
      </c>
      <c r="C1105" t="s">
        <v>168</v>
      </c>
    </row>
    <row r="1106" spans="1:6">
      <c r="A1106">
        <v>4.7000000000000002E-3</v>
      </c>
      <c r="B1106" t="s">
        <v>481</v>
      </c>
      <c r="C1106" t="s">
        <v>688</v>
      </c>
      <c r="D1106">
        <v>3497.44</v>
      </c>
      <c r="E1106" t="s">
        <v>481</v>
      </c>
      <c r="F1106">
        <v>16.440000000000001</v>
      </c>
    </row>
    <row r="1107" spans="1:6">
      <c r="A1107">
        <v>0.15</v>
      </c>
      <c r="B1107" t="s">
        <v>485</v>
      </c>
      <c r="C1107" t="s">
        <v>689</v>
      </c>
      <c r="D1107">
        <v>994.35</v>
      </c>
      <c r="E1107" t="s">
        <v>485</v>
      </c>
      <c r="F1107">
        <v>149.15</v>
      </c>
    </row>
    <row r="1108" spans="1:6">
      <c r="A1108">
        <v>0.15</v>
      </c>
      <c r="B1108" t="s">
        <v>485</v>
      </c>
      <c r="C1108" t="s">
        <v>690</v>
      </c>
      <c r="D1108">
        <v>648.9</v>
      </c>
      <c r="E1108" t="s">
        <v>485</v>
      </c>
      <c r="F1108">
        <v>97.34</v>
      </c>
    </row>
    <row r="1109" spans="1:6">
      <c r="C1109" t="s">
        <v>424</v>
      </c>
      <c r="F1109">
        <v>0</v>
      </c>
    </row>
    <row r="1110" spans="1:6">
      <c r="F1110" t="s">
        <v>168</v>
      </c>
    </row>
    <row r="1111" spans="1:6">
      <c r="C1111" t="s">
        <v>691</v>
      </c>
      <c r="F1111">
        <v>262.93</v>
      </c>
    </row>
    <row r="1112" spans="1:6">
      <c r="F1112" t="s">
        <v>168</v>
      </c>
    </row>
    <row r="1113" spans="1:6">
      <c r="C1113" t="s">
        <v>692</v>
      </c>
      <c r="F1113">
        <v>38.840000000000003</v>
      </c>
    </row>
    <row r="1114" spans="1:6">
      <c r="F1114" t="s">
        <v>224</v>
      </c>
    </row>
    <row r="1115" spans="1:6">
      <c r="A1115" t="s">
        <v>695</v>
      </c>
      <c r="B1115" t="s">
        <v>184</v>
      </c>
      <c r="C1115" t="s">
        <v>696</v>
      </c>
    </row>
    <row r="1116" spans="1:6">
      <c r="C1116" t="s">
        <v>697</v>
      </c>
    </row>
    <row r="1117" spans="1:6">
      <c r="C1117" t="s">
        <v>698</v>
      </c>
    </row>
    <row r="1118" spans="1:6">
      <c r="C1118" t="s">
        <v>699</v>
      </c>
    </row>
    <row r="1119" spans="1:6">
      <c r="C1119" t="s">
        <v>168</v>
      </c>
    </row>
    <row r="1120" spans="1:6">
      <c r="A1120">
        <v>4.8</v>
      </c>
      <c r="B1120" t="s">
        <v>238</v>
      </c>
      <c r="C1120" t="s">
        <v>700</v>
      </c>
      <c r="D1120">
        <v>49.85</v>
      </c>
      <c r="E1120" t="s">
        <v>238</v>
      </c>
      <c r="F1120">
        <v>239.28</v>
      </c>
    </row>
    <row r="1121" spans="1:6">
      <c r="A1121">
        <v>0.75</v>
      </c>
      <c r="B1121" t="s">
        <v>258</v>
      </c>
      <c r="C1121" t="s">
        <v>701</v>
      </c>
      <c r="D1121">
        <v>793.8</v>
      </c>
      <c r="E1121" t="s">
        <v>258</v>
      </c>
      <c r="F1121">
        <v>595.35</v>
      </c>
    </row>
    <row r="1122" spans="1:6">
      <c r="A1122">
        <v>0.75</v>
      </c>
      <c r="B1122" t="s">
        <v>258</v>
      </c>
      <c r="C1122" t="s">
        <v>252</v>
      </c>
      <c r="D1122">
        <v>648.9</v>
      </c>
      <c r="E1122" t="s">
        <v>258</v>
      </c>
      <c r="F1122">
        <v>486.68</v>
      </c>
    </row>
    <row r="1123" spans="1:6">
      <c r="A1123">
        <v>1.2</v>
      </c>
      <c r="B1123" t="s">
        <v>258</v>
      </c>
      <c r="C1123" t="s">
        <v>253</v>
      </c>
      <c r="D1123">
        <v>532.35</v>
      </c>
      <c r="E1123" t="s">
        <v>258</v>
      </c>
      <c r="F1123">
        <v>638.82000000000005</v>
      </c>
    </row>
    <row r="1124" spans="1:6">
      <c r="B1124" t="s">
        <v>191</v>
      </c>
      <c r="C1124" t="s">
        <v>702</v>
      </c>
      <c r="D1124" t="s">
        <v>179</v>
      </c>
      <c r="E1124" t="s">
        <v>191</v>
      </c>
      <c r="F1124">
        <v>1.5</v>
      </c>
    </row>
    <row r="1125" spans="1:6">
      <c r="F1125" t="s">
        <v>168</v>
      </c>
    </row>
    <row r="1126" spans="1:6">
      <c r="C1126" t="s">
        <v>254</v>
      </c>
      <c r="F1126">
        <v>1961.63</v>
      </c>
    </row>
    <row r="1127" spans="1:6">
      <c r="F1127" t="s">
        <v>168</v>
      </c>
    </row>
    <row r="1128" spans="1:6">
      <c r="C1128" t="s">
        <v>255</v>
      </c>
      <c r="F1128">
        <v>196.16</v>
      </c>
    </row>
    <row r="1129" spans="1:6">
      <c r="F1129" t="s">
        <v>224</v>
      </c>
    </row>
    <row r="1131" spans="1:6">
      <c r="B1131" t="s">
        <v>184</v>
      </c>
      <c r="C1131" t="s">
        <v>712</v>
      </c>
    </row>
    <row r="1132" spans="1:6">
      <c r="C1132" t="s">
        <v>713</v>
      </c>
    </row>
    <row r="1133" spans="1:6">
      <c r="C1133" t="s">
        <v>714</v>
      </c>
    </row>
    <row r="1134" spans="1:6">
      <c r="C1134" t="s">
        <v>168</v>
      </c>
    </row>
    <row r="1135" spans="1:6">
      <c r="A1135">
        <v>1.34</v>
      </c>
      <c r="B1135" t="s">
        <v>238</v>
      </c>
      <c r="C1135" t="s">
        <v>715</v>
      </c>
      <c r="D1135">
        <v>73.8</v>
      </c>
      <c r="E1135" t="s">
        <v>238</v>
      </c>
      <c r="F1135">
        <v>98.89</v>
      </c>
    </row>
    <row r="1136" spans="1:6">
      <c r="A1136">
        <v>0.5</v>
      </c>
      <c r="B1136" t="s">
        <v>250</v>
      </c>
      <c r="C1136" t="s">
        <v>270</v>
      </c>
      <c r="D1136">
        <v>793.8</v>
      </c>
      <c r="E1136" t="s">
        <v>250</v>
      </c>
      <c r="F1136">
        <v>396.9</v>
      </c>
    </row>
    <row r="1137" spans="1:6">
      <c r="A1137">
        <v>0.5</v>
      </c>
      <c r="B1137" t="s">
        <v>250</v>
      </c>
      <c r="C1137" t="s">
        <v>260</v>
      </c>
      <c r="D1137">
        <v>648.9</v>
      </c>
      <c r="E1137" t="s">
        <v>250</v>
      </c>
      <c r="F1137">
        <v>324.45</v>
      </c>
    </row>
    <row r="1138" spans="1:6">
      <c r="A1138">
        <v>0.8</v>
      </c>
      <c r="B1138" t="s">
        <v>250</v>
      </c>
      <c r="C1138" t="s">
        <v>253</v>
      </c>
      <c r="D1138">
        <v>532.35</v>
      </c>
      <c r="E1138" t="s">
        <v>250</v>
      </c>
      <c r="F1138">
        <v>425.88</v>
      </c>
    </row>
    <row r="1139" spans="1:6">
      <c r="B1139" t="s">
        <v>191</v>
      </c>
      <c r="C1139" t="s">
        <v>272</v>
      </c>
      <c r="D1139" t="s">
        <v>179</v>
      </c>
      <c r="E1139" t="s">
        <v>191</v>
      </c>
      <c r="F1139">
        <v>2.6</v>
      </c>
    </row>
    <row r="1140" spans="1:6">
      <c r="F1140" t="s">
        <v>168</v>
      </c>
    </row>
    <row r="1141" spans="1:6">
      <c r="C1141" t="s">
        <v>254</v>
      </c>
      <c r="F1141">
        <v>1248.72</v>
      </c>
    </row>
    <row r="1142" spans="1:6">
      <c r="F1142" t="s">
        <v>168</v>
      </c>
    </row>
    <row r="1143" spans="1:6">
      <c r="C1143" t="s">
        <v>255</v>
      </c>
      <c r="F1143">
        <v>124.87</v>
      </c>
    </row>
    <row r="1144" spans="1:6">
      <c r="A1144" t="s">
        <v>179</v>
      </c>
    </row>
    <row r="1146" spans="1:6">
      <c r="A1146" t="s">
        <v>695</v>
      </c>
      <c r="B1146" t="s">
        <v>184</v>
      </c>
      <c r="C1146" t="s">
        <v>696</v>
      </c>
    </row>
    <row r="1147" spans="1:6">
      <c r="C1147" t="s">
        <v>697</v>
      </c>
    </row>
    <row r="1148" spans="1:6">
      <c r="C1148" t="s">
        <v>698</v>
      </c>
    </row>
    <row r="1149" spans="1:6">
      <c r="C1149" t="s">
        <v>699</v>
      </c>
    </row>
    <row r="1150" spans="1:6">
      <c r="C1150" t="s">
        <v>168</v>
      </c>
    </row>
    <row r="1151" spans="1:6">
      <c r="A1151">
        <v>1.8</v>
      </c>
      <c r="B1151" t="s">
        <v>238</v>
      </c>
      <c r="C1151" t="s">
        <v>716</v>
      </c>
      <c r="D1151">
        <v>22.6</v>
      </c>
      <c r="E1151" t="s">
        <v>238</v>
      </c>
      <c r="F1151">
        <v>40.68</v>
      </c>
    </row>
    <row r="1152" spans="1:6">
      <c r="A1152">
        <v>0.25</v>
      </c>
      <c r="B1152" t="s">
        <v>258</v>
      </c>
      <c r="C1152" t="s">
        <v>701</v>
      </c>
      <c r="D1152">
        <v>793.8</v>
      </c>
      <c r="E1152" t="s">
        <v>258</v>
      </c>
      <c r="F1152">
        <v>198.45</v>
      </c>
    </row>
    <row r="1153" spans="1:6">
      <c r="A1153">
        <v>0.25</v>
      </c>
      <c r="B1153" t="s">
        <v>258</v>
      </c>
      <c r="C1153" t="s">
        <v>252</v>
      </c>
      <c r="D1153">
        <v>648.9</v>
      </c>
      <c r="E1153" t="s">
        <v>258</v>
      </c>
      <c r="F1153">
        <v>162.22999999999999</v>
      </c>
    </row>
    <row r="1154" spans="1:6">
      <c r="A1154">
        <v>0.4</v>
      </c>
      <c r="B1154" t="s">
        <v>258</v>
      </c>
      <c r="C1154" t="s">
        <v>253</v>
      </c>
      <c r="D1154">
        <v>532.35</v>
      </c>
      <c r="E1154" t="s">
        <v>258</v>
      </c>
      <c r="F1154">
        <v>212.94</v>
      </c>
    </row>
    <row r="1155" spans="1:6">
      <c r="D1155" t="s">
        <v>179</v>
      </c>
      <c r="F1155">
        <v>614.29999999999995</v>
      </c>
    </row>
    <row r="1156" spans="1:6">
      <c r="F1156">
        <v>61.43</v>
      </c>
    </row>
    <row r="1157" spans="1:6">
      <c r="C1157" t="s">
        <v>179</v>
      </c>
      <c r="F1157" t="s">
        <v>179</v>
      </c>
    </row>
    <row r="1158" spans="1:6">
      <c r="A1158" t="s">
        <v>703</v>
      </c>
      <c r="B1158" t="s">
        <v>357</v>
      </c>
      <c r="C1158" t="s">
        <v>704</v>
      </c>
    </row>
    <row r="1159" spans="1:6">
      <c r="C1159" t="s">
        <v>705</v>
      </c>
    </row>
    <row r="1160" spans="1:6">
      <c r="C1160" t="s">
        <v>168</v>
      </c>
    </row>
    <row r="1161" spans="1:6">
      <c r="A1161">
        <v>1</v>
      </c>
      <c r="B1161" t="s">
        <v>706</v>
      </c>
      <c r="C1161" t="s">
        <v>707</v>
      </c>
      <c r="D1161">
        <v>58000</v>
      </c>
      <c r="E1161" t="s">
        <v>520</v>
      </c>
      <c r="F1161">
        <v>5800</v>
      </c>
    </row>
    <row r="1162" spans="1:6">
      <c r="A1162">
        <v>0.01</v>
      </c>
      <c r="B1162" t="s">
        <v>706</v>
      </c>
      <c r="C1162" t="s">
        <v>708</v>
      </c>
      <c r="D1162">
        <v>56350</v>
      </c>
      <c r="E1162" t="s">
        <v>520</v>
      </c>
      <c r="F1162">
        <v>56.35</v>
      </c>
    </row>
    <row r="1163" spans="1:6">
      <c r="A1163">
        <v>3.5</v>
      </c>
      <c r="B1163" t="s">
        <v>250</v>
      </c>
      <c r="C1163" t="s">
        <v>709</v>
      </c>
      <c r="D1163">
        <v>862.05</v>
      </c>
      <c r="E1163" t="s">
        <v>250</v>
      </c>
      <c r="F1163">
        <v>3017.18</v>
      </c>
    </row>
    <row r="1164" spans="1:6">
      <c r="B1164" t="s">
        <v>191</v>
      </c>
      <c r="C1164" t="s">
        <v>192</v>
      </c>
      <c r="E1164" t="s">
        <v>191</v>
      </c>
      <c r="F1164">
        <v>0</v>
      </c>
    </row>
    <row r="1165" spans="1:6">
      <c r="F1165" t="s">
        <v>168</v>
      </c>
    </row>
    <row r="1166" spans="1:6">
      <c r="C1166" t="s">
        <v>710</v>
      </c>
      <c r="F1166">
        <v>8873.5300000000007</v>
      </c>
    </row>
    <row r="1167" spans="1:6">
      <c r="F1167" t="s">
        <v>168</v>
      </c>
    </row>
    <row r="1168" spans="1:6">
      <c r="C1168" t="s">
        <v>711</v>
      </c>
      <c r="F1168">
        <v>88735.3</v>
      </c>
    </row>
    <row r="1169" spans="1:6">
      <c r="C1169" t="s">
        <v>179</v>
      </c>
      <c r="F1169" t="s">
        <v>179</v>
      </c>
    </row>
    <row r="1171" spans="1:6">
      <c r="C1171" t="s">
        <v>717</v>
      </c>
    </row>
    <row r="1172" spans="1:6">
      <c r="A1172">
        <v>0.47</v>
      </c>
      <c r="B1172" t="s">
        <v>481</v>
      </c>
      <c r="C1172" t="s">
        <v>314</v>
      </c>
      <c r="D1172">
        <v>223.12</v>
      </c>
      <c r="E1172" t="s">
        <v>16</v>
      </c>
      <c r="F1172">
        <v>104.87</v>
      </c>
    </row>
    <row r="1173" spans="1:6">
      <c r="A1173">
        <v>2</v>
      </c>
      <c r="F1173">
        <v>0</v>
      </c>
    </row>
    <row r="1174" spans="1:6">
      <c r="A1174">
        <v>0.24</v>
      </c>
      <c r="B1174" t="s">
        <v>481</v>
      </c>
      <c r="C1174" t="s">
        <v>718</v>
      </c>
      <c r="D1174">
        <v>1168.5</v>
      </c>
      <c r="E1174" t="s">
        <v>16</v>
      </c>
      <c r="F1174">
        <v>280.44</v>
      </c>
    </row>
    <row r="1175" spans="1:6">
      <c r="A1175">
        <v>0.79</v>
      </c>
      <c r="B1175" t="s">
        <v>400</v>
      </c>
      <c r="C1175" t="s">
        <v>719</v>
      </c>
      <c r="D1175">
        <v>1635.94</v>
      </c>
      <c r="E1175" t="s">
        <v>191</v>
      </c>
      <c r="F1175">
        <v>1292.3900000000001</v>
      </c>
    </row>
    <row r="1176" spans="1:6">
      <c r="A1176">
        <v>0.24</v>
      </c>
      <c r="B1176" t="s">
        <v>481</v>
      </c>
      <c r="C1176" t="s">
        <v>720</v>
      </c>
      <c r="D1176">
        <v>1642.42</v>
      </c>
      <c r="F1176">
        <v>394.18</v>
      </c>
    </row>
    <row r="1177" spans="1:6">
      <c r="C1177" t="s">
        <v>424</v>
      </c>
      <c r="F1177" t="s">
        <v>721</v>
      </c>
    </row>
    <row r="1178" spans="1:6">
      <c r="F1178">
        <v>2071.88</v>
      </c>
    </row>
    <row r="1179" spans="1:6">
      <c r="F1179" t="s">
        <v>722</v>
      </c>
    </row>
    <row r="1180" spans="1:6">
      <c r="F1180">
        <v>0</v>
      </c>
    </row>
    <row r="1181" spans="1:6">
      <c r="C1181" t="s">
        <v>723</v>
      </c>
    </row>
    <row r="1182" spans="1:6">
      <c r="A1182">
        <v>1</v>
      </c>
      <c r="B1182" t="s">
        <v>481</v>
      </c>
      <c r="C1182" t="s">
        <v>411</v>
      </c>
      <c r="D1182">
        <v>397.15</v>
      </c>
      <c r="E1182" t="s">
        <v>16</v>
      </c>
      <c r="F1182">
        <v>397.15</v>
      </c>
    </row>
    <row r="1183" spans="1:6">
      <c r="A1183">
        <v>7.0999999999999994E-2</v>
      </c>
      <c r="B1183" t="s">
        <v>481</v>
      </c>
      <c r="C1183" t="s">
        <v>718</v>
      </c>
      <c r="D1183">
        <v>1168.5</v>
      </c>
      <c r="E1183" t="s">
        <v>16</v>
      </c>
      <c r="F1183">
        <v>82.96</v>
      </c>
    </row>
    <row r="1184" spans="1:6">
      <c r="F1184" t="s">
        <v>721</v>
      </c>
    </row>
    <row r="1185" spans="1:6">
      <c r="F1185">
        <v>480.11</v>
      </c>
    </row>
    <row r="1186" spans="1:6">
      <c r="F1186" t="s">
        <v>721</v>
      </c>
    </row>
    <row r="1187" spans="1:6">
      <c r="A1187">
        <v>0.25</v>
      </c>
      <c r="B1187" t="s">
        <v>397</v>
      </c>
      <c r="C1187" t="s">
        <v>724</v>
      </c>
      <c r="D1187">
        <v>928.2</v>
      </c>
      <c r="F1187">
        <v>232.05</v>
      </c>
    </row>
    <row r="1188" spans="1:6">
      <c r="A1188">
        <v>1</v>
      </c>
      <c r="B1188" t="s">
        <v>397</v>
      </c>
      <c r="C1188" t="s">
        <v>725</v>
      </c>
      <c r="D1188">
        <v>648.9</v>
      </c>
      <c r="F1188">
        <v>648.9</v>
      </c>
    </row>
    <row r="1189" spans="1:6">
      <c r="A1189">
        <v>1</v>
      </c>
      <c r="B1189" t="s">
        <v>397</v>
      </c>
      <c r="C1189" t="s">
        <v>726</v>
      </c>
      <c r="D1189" t="s">
        <v>402</v>
      </c>
      <c r="F1189">
        <v>88.1</v>
      </c>
    </row>
    <row r="1190" spans="1:6">
      <c r="F1190" t="s">
        <v>721</v>
      </c>
    </row>
    <row r="1191" spans="1:6">
      <c r="F1191">
        <v>969.05</v>
      </c>
    </row>
    <row r="1192" spans="1:6">
      <c r="F1192" t="s">
        <v>721</v>
      </c>
    </row>
    <row r="1193" spans="1:6">
      <c r="F1193">
        <v>397.15</v>
      </c>
    </row>
    <row r="1195" spans="1:6">
      <c r="A1195">
        <v>44.1</v>
      </c>
      <c r="B1195" t="s">
        <v>184</v>
      </c>
      <c r="C1195" t="s">
        <v>727</v>
      </c>
    </row>
    <row r="1196" spans="1:6">
      <c r="C1196" t="s">
        <v>728</v>
      </c>
    </row>
    <row r="1197" spans="1:6">
      <c r="C1197" t="s">
        <v>729</v>
      </c>
    </row>
    <row r="1198" spans="1:6">
      <c r="C1198" t="s">
        <v>168</v>
      </c>
    </row>
    <row r="1199" spans="1:6">
      <c r="A1199">
        <v>3</v>
      </c>
      <c r="B1199" t="s">
        <v>364</v>
      </c>
      <c r="C1199" t="s">
        <v>730</v>
      </c>
      <c r="D1199">
        <v>120.54</v>
      </c>
      <c r="E1199" t="s">
        <v>364</v>
      </c>
      <c r="F1199">
        <v>361.62</v>
      </c>
    </row>
    <row r="1200" spans="1:6">
      <c r="A1200">
        <v>1</v>
      </c>
      <c r="B1200" t="s">
        <v>258</v>
      </c>
      <c r="C1200" t="s">
        <v>731</v>
      </c>
      <c r="D1200">
        <v>76</v>
      </c>
      <c r="E1200" t="s">
        <v>258</v>
      </c>
      <c r="F1200">
        <v>76</v>
      </c>
    </row>
    <row r="1201" spans="1:6">
      <c r="A1201">
        <v>1</v>
      </c>
      <c r="B1201" t="s">
        <v>258</v>
      </c>
      <c r="C1201" t="s">
        <v>732</v>
      </c>
      <c r="D1201">
        <v>83.4</v>
      </c>
      <c r="E1201" t="s">
        <v>258</v>
      </c>
      <c r="F1201">
        <v>83.4</v>
      </c>
    </row>
    <row r="1202" spans="1:6">
      <c r="A1202">
        <v>2</v>
      </c>
      <c r="B1202" t="s">
        <v>258</v>
      </c>
      <c r="C1202" t="s">
        <v>733</v>
      </c>
      <c r="D1202">
        <v>21.6</v>
      </c>
      <c r="E1202" t="s">
        <v>258</v>
      </c>
      <c r="F1202">
        <v>43.2</v>
      </c>
    </row>
    <row r="1203" spans="1:6">
      <c r="A1203">
        <v>1</v>
      </c>
      <c r="B1203" t="s">
        <v>258</v>
      </c>
      <c r="C1203" t="s">
        <v>734</v>
      </c>
      <c r="D1203">
        <v>32.1</v>
      </c>
      <c r="E1203" t="s">
        <v>258</v>
      </c>
      <c r="F1203">
        <v>32.1</v>
      </c>
    </row>
    <row r="1204" spans="1:6">
      <c r="A1204">
        <v>0.5</v>
      </c>
      <c r="B1204" t="s">
        <v>258</v>
      </c>
      <c r="C1204" t="s">
        <v>735</v>
      </c>
      <c r="D1204">
        <v>862.05</v>
      </c>
      <c r="E1204" t="s">
        <v>258</v>
      </c>
      <c r="F1204">
        <v>431.03</v>
      </c>
    </row>
    <row r="1205" spans="1:6">
      <c r="B1205" t="s">
        <v>191</v>
      </c>
      <c r="C1205" t="s">
        <v>736</v>
      </c>
      <c r="E1205" t="s">
        <v>191</v>
      </c>
    </row>
    <row r="1206" spans="1:6">
      <c r="C1206" t="s">
        <v>737</v>
      </c>
    </row>
    <row r="1207" spans="1:6">
      <c r="F1207" t="s">
        <v>168</v>
      </c>
    </row>
    <row r="1208" spans="1:6">
      <c r="C1208" t="s">
        <v>738</v>
      </c>
      <c r="F1208">
        <v>1027.3499999999999</v>
      </c>
    </row>
    <row r="1209" spans="1:6">
      <c r="A1209" t="s">
        <v>179</v>
      </c>
    </row>
    <row r="1210" spans="1:6">
      <c r="F1210" t="s">
        <v>168</v>
      </c>
    </row>
    <row r="1211" spans="1:6">
      <c r="C1211" t="s">
        <v>371</v>
      </c>
      <c r="F1211">
        <v>342.45</v>
      </c>
    </row>
    <row r="1212" spans="1:6">
      <c r="F1212" t="s">
        <v>224</v>
      </c>
    </row>
    <row r="1214" spans="1:6">
      <c r="A1214" t="s">
        <v>739</v>
      </c>
      <c r="C1214" t="s">
        <v>740</v>
      </c>
    </row>
    <row r="1215" spans="1:6">
      <c r="C1215" t="s">
        <v>168</v>
      </c>
    </row>
    <row r="1216" spans="1:6">
      <c r="A1216">
        <v>0.48599999999999999</v>
      </c>
      <c r="B1216" t="s">
        <v>516</v>
      </c>
      <c r="C1216" t="s">
        <v>314</v>
      </c>
      <c r="D1216">
        <v>111.56</v>
      </c>
      <c r="E1216" t="s">
        <v>516</v>
      </c>
      <c r="F1216">
        <v>54.22</v>
      </c>
    </row>
    <row r="1217" spans="1:6">
      <c r="A1217">
        <v>0.48599999999999999</v>
      </c>
      <c r="B1217" t="s">
        <v>516</v>
      </c>
      <c r="C1217" t="s">
        <v>741</v>
      </c>
      <c r="D1217">
        <v>4691.74</v>
      </c>
      <c r="E1217" t="s">
        <v>516</v>
      </c>
      <c r="F1217">
        <v>2280.19</v>
      </c>
    </row>
    <row r="1218" spans="1:6">
      <c r="A1218">
        <v>81.75</v>
      </c>
      <c r="B1218" t="s">
        <v>742</v>
      </c>
      <c r="C1218" t="s">
        <v>743</v>
      </c>
      <c r="D1218">
        <v>53</v>
      </c>
      <c r="E1218" t="s">
        <v>742</v>
      </c>
      <c r="F1218">
        <v>4332.75</v>
      </c>
    </row>
    <row r="1219" spans="1:6">
      <c r="A1219">
        <v>7.2</v>
      </c>
      <c r="B1219" t="s">
        <v>742</v>
      </c>
      <c r="C1219" t="s">
        <v>744</v>
      </c>
      <c r="D1219">
        <v>53</v>
      </c>
      <c r="E1219" t="s">
        <v>742</v>
      </c>
      <c r="F1219">
        <v>381.6</v>
      </c>
    </row>
    <row r="1220" spans="1:6">
      <c r="A1220">
        <v>43.68</v>
      </c>
      <c r="B1220" t="s">
        <v>742</v>
      </c>
      <c r="C1220" t="s">
        <v>745</v>
      </c>
      <c r="D1220">
        <v>53</v>
      </c>
      <c r="E1220" t="s">
        <v>742</v>
      </c>
      <c r="F1220">
        <v>2315.04</v>
      </c>
    </row>
    <row r="1221" spans="1:6">
      <c r="A1221">
        <v>132.63</v>
      </c>
      <c r="B1221" t="s">
        <v>742</v>
      </c>
      <c r="C1221" t="s">
        <v>746</v>
      </c>
      <c r="D1221">
        <v>55.13</v>
      </c>
      <c r="E1221" t="s">
        <v>742</v>
      </c>
      <c r="F1221">
        <v>7311.89</v>
      </c>
    </row>
    <row r="1222" spans="1:6">
      <c r="A1222">
        <v>2.2000000000000002</v>
      </c>
      <c r="B1222" t="s">
        <v>332</v>
      </c>
      <c r="C1222" t="s">
        <v>747</v>
      </c>
      <c r="D1222">
        <v>970</v>
      </c>
      <c r="E1222" t="s">
        <v>332</v>
      </c>
      <c r="F1222">
        <v>2134</v>
      </c>
    </row>
    <row r="1223" spans="1:6">
      <c r="A1223" t="s">
        <v>402</v>
      </c>
      <c r="C1223" t="s">
        <v>748</v>
      </c>
      <c r="D1223" t="s">
        <v>402</v>
      </c>
      <c r="F1223">
        <v>250</v>
      </c>
    </row>
    <row r="1224" spans="1:6">
      <c r="A1224" t="s">
        <v>402</v>
      </c>
      <c r="C1224" t="s">
        <v>749</v>
      </c>
      <c r="D1224" t="s">
        <v>402</v>
      </c>
      <c r="F1224">
        <v>20.47</v>
      </c>
    </row>
    <row r="1225" spans="1:6">
      <c r="F1225" t="s">
        <v>168</v>
      </c>
    </row>
    <row r="1226" spans="1:6">
      <c r="F1226">
        <v>19080.16</v>
      </c>
    </row>
    <row r="1227" spans="1:6">
      <c r="F1227" t="s">
        <v>168</v>
      </c>
    </row>
    <row r="1229" spans="1:6">
      <c r="B1229" t="s">
        <v>542</v>
      </c>
      <c r="C1229" t="s">
        <v>750</v>
      </c>
    </row>
    <row r="1230" spans="1:6">
      <c r="C1230" t="s">
        <v>751</v>
      </c>
    </row>
    <row r="1231" spans="1:6">
      <c r="C1231" t="s">
        <v>168</v>
      </c>
      <c r="D1231" t="s">
        <v>168</v>
      </c>
    </row>
    <row r="1233" spans="1:6">
      <c r="A1233">
        <v>0.314</v>
      </c>
      <c r="B1233" t="s">
        <v>481</v>
      </c>
      <c r="C1233" t="s">
        <v>752</v>
      </c>
      <c r="D1233">
        <v>5585.3</v>
      </c>
      <c r="E1233" t="s">
        <v>481</v>
      </c>
      <c r="F1233">
        <v>1753.78</v>
      </c>
    </row>
    <row r="1234" spans="1:6">
      <c r="A1234">
        <v>18</v>
      </c>
      <c r="B1234" t="s">
        <v>485</v>
      </c>
      <c r="C1234" t="s">
        <v>753</v>
      </c>
      <c r="D1234">
        <v>41.87</v>
      </c>
      <c r="E1234" t="s">
        <v>16</v>
      </c>
      <c r="F1234">
        <v>753.66</v>
      </c>
    </row>
    <row r="1235" spans="1:6">
      <c r="A1235">
        <v>18</v>
      </c>
      <c r="B1235" t="s">
        <v>485</v>
      </c>
      <c r="C1235" t="s">
        <v>754</v>
      </c>
      <c r="D1235">
        <v>1</v>
      </c>
      <c r="E1235" t="s">
        <v>16</v>
      </c>
      <c r="F1235">
        <v>18</v>
      </c>
    </row>
    <row r="1236" spans="1:6">
      <c r="A1236">
        <v>18</v>
      </c>
      <c r="B1236" t="s">
        <v>485</v>
      </c>
      <c r="C1236" t="s">
        <v>755</v>
      </c>
      <c r="D1236">
        <v>2</v>
      </c>
      <c r="E1236" t="s">
        <v>16</v>
      </c>
      <c r="F1236">
        <v>36</v>
      </c>
    </row>
    <row r="1237" spans="1:6">
      <c r="F1237" t="s">
        <v>168</v>
      </c>
    </row>
    <row r="1238" spans="1:6">
      <c r="C1238" t="s">
        <v>756</v>
      </c>
      <c r="F1238">
        <v>2561.44</v>
      </c>
    </row>
    <row r="1239" spans="1:6">
      <c r="F1239" t="s">
        <v>168</v>
      </c>
    </row>
    <row r="1240" spans="1:6">
      <c r="C1240" t="s">
        <v>757</v>
      </c>
      <c r="F1240">
        <v>407.87</v>
      </c>
    </row>
    <row r="1241" spans="1:6">
      <c r="F1241" t="s">
        <v>224</v>
      </c>
    </row>
    <row r="1243" spans="1:6">
      <c r="A1243">
        <v>52</v>
      </c>
      <c r="B1243" t="s">
        <v>184</v>
      </c>
      <c r="C1243" t="s">
        <v>337</v>
      </c>
    </row>
    <row r="1244" spans="1:6">
      <c r="C1244" t="s">
        <v>338</v>
      </c>
    </row>
    <row r="1245" spans="1:6">
      <c r="C1245" t="s">
        <v>339</v>
      </c>
    </row>
    <row r="1246" spans="1:6">
      <c r="C1246" t="s">
        <v>340</v>
      </c>
    </row>
    <row r="1247" spans="1:6">
      <c r="C1247" t="s">
        <v>341</v>
      </c>
    </row>
    <row r="1248" spans="1:6">
      <c r="C1248" t="s">
        <v>453</v>
      </c>
    </row>
    <row r="1249" spans="1:6">
      <c r="C1249" t="s">
        <v>343</v>
      </c>
    </row>
    <row r="1250" spans="1:6">
      <c r="C1250" t="s">
        <v>344</v>
      </c>
    </row>
    <row r="1251" spans="1:6">
      <c r="C1251" t="s">
        <v>224</v>
      </c>
      <c r="D1251" t="s">
        <v>224</v>
      </c>
    </row>
    <row r="1252" spans="1:6">
      <c r="B1252" t="s">
        <v>184</v>
      </c>
      <c r="C1252" t="s">
        <v>345</v>
      </c>
    </row>
    <row r="1253" spans="1:6">
      <c r="C1253" t="s">
        <v>346</v>
      </c>
    </row>
    <row r="1254" spans="1:6">
      <c r="B1254" t="s">
        <v>347</v>
      </c>
      <c r="C1254" t="s">
        <v>348</v>
      </c>
    </row>
    <row r="1255" spans="1:6">
      <c r="C1255" t="s">
        <v>168</v>
      </c>
    </row>
    <row r="1256" spans="1:6">
      <c r="A1256">
        <v>1</v>
      </c>
      <c r="B1256" t="s">
        <v>286</v>
      </c>
      <c r="C1256" t="s">
        <v>349</v>
      </c>
      <c r="D1256">
        <v>26</v>
      </c>
      <c r="E1256" t="s">
        <v>286</v>
      </c>
      <c r="F1256">
        <v>26</v>
      </c>
    </row>
    <row r="1257" spans="1:6">
      <c r="A1257">
        <v>1</v>
      </c>
      <c r="B1257" t="s">
        <v>191</v>
      </c>
      <c r="C1257" t="s">
        <v>350</v>
      </c>
      <c r="D1257">
        <v>18.2</v>
      </c>
      <c r="E1257" t="s">
        <v>191</v>
      </c>
      <c r="F1257">
        <v>18.2</v>
      </c>
    </row>
    <row r="1258" spans="1:6">
      <c r="A1258">
        <v>1</v>
      </c>
      <c r="B1258" t="s">
        <v>286</v>
      </c>
      <c r="C1258" t="s">
        <v>351</v>
      </c>
      <c r="D1258">
        <v>186.76</v>
      </c>
      <c r="E1258" t="s">
        <v>286</v>
      </c>
      <c r="F1258">
        <v>186.76</v>
      </c>
    </row>
    <row r="1259" spans="1:6">
      <c r="D1259" t="s">
        <v>179</v>
      </c>
    </row>
    <row r="1260" spans="1:6">
      <c r="C1260" t="s">
        <v>352</v>
      </c>
      <c r="F1260">
        <v>230.96</v>
      </c>
    </row>
    <row r="1261" spans="1:6">
      <c r="C1261" t="s">
        <v>179</v>
      </c>
      <c r="D1261" t="s">
        <v>179</v>
      </c>
      <c r="F1261" t="s">
        <v>224</v>
      </c>
    </row>
    <row r="1263" spans="1:6" ht="25.5">
      <c r="C1263" s="1" t="s">
        <v>766</v>
      </c>
      <c r="E1263" t="s">
        <v>16</v>
      </c>
      <c r="F1263">
        <v>1864</v>
      </c>
    </row>
    <row r="1265" spans="1:6">
      <c r="A1265">
        <v>53.1</v>
      </c>
      <c r="B1265" t="s">
        <v>184</v>
      </c>
      <c r="C1265" t="s">
        <v>767</v>
      </c>
    </row>
    <row r="1266" spans="1:6">
      <c r="C1266" t="s">
        <v>768</v>
      </c>
    </row>
    <row r="1267" spans="1:6">
      <c r="C1267" t="s">
        <v>769</v>
      </c>
    </row>
    <row r="1268" spans="1:6">
      <c r="C1268" t="s">
        <v>770</v>
      </c>
    </row>
    <row r="1269" spans="1:6">
      <c r="C1269" t="s">
        <v>168</v>
      </c>
    </row>
    <row r="1270" spans="1:6">
      <c r="A1270">
        <v>1</v>
      </c>
      <c r="B1270" t="s">
        <v>258</v>
      </c>
      <c r="C1270" t="s">
        <v>771</v>
      </c>
      <c r="D1270">
        <v>1672</v>
      </c>
      <c r="E1270" t="s">
        <v>258</v>
      </c>
      <c r="F1270">
        <v>1672</v>
      </c>
    </row>
    <row r="1273" spans="1:6">
      <c r="A1273">
        <v>1</v>
      </c>
      <c r="B1273" t="s">
        <v>258</v>
      </c>
      <c r="C1273" t="s">
        <v>772</v>
      </c>
      <c r="D1273">
        <v>-169</v>
      </c>
      <c r="E1273" t="s">
        <v>258</v>
      </c>
      <c r="F1273">
        <v>-169</v>
      </c>
    </row>
    <row r="1275" spans="1:6">
      <c r="A1275">
        <v>1</v>
      </c>
      <c r="B1275" t="s">
        <v>258</v>
      </c>
      <c r="C1275" t="s">
        <v>773</v>
      </c>
      <c r="D1275">
        <v>250</v>
      </c>
      <c r="E1275" t="s">
        <v>258</v>
      </c>
      <c r="F1275">
        <v>250</v>
      </c>
    </row>
    <row r="1277" spans="1:6">
      <c r="A1277">
        <v>0.5</v>
      </c>
      <c r="B1277" t="s">
        <v>258</v>
      </c>
      <c r="C1277" t="s">
        <v>735</v>
      </c>
      <c r="D1277">
        <v>862.05</v>
      </c>
      <c r="E1277" t="s">
        <v>258</v>
      </c>
      <c r="F1277">
        <v>431.03</v>
      </c>
    </row>
    <row r="1278" spans="1:6">
      <c r="A1278">
        <v>1</v>
      </c>
      <c r="B1278" t="s">
        <v>258</v>
      </c>
      <c r="C1278" t="s">
        <v>260</v>
      </c>
      <c r="D1278">
        <v>648.9</v>
      </c>
      <c r="E1278" t="s">
        <v>258</v>
      </c>
      <c r="F1278">
        <v>648.9</v>
      </c>
    </row>
    <row r="1279" spans="1:6">
      <c r="A1279">
        <v>0.5</v>
      </c>
      <c r="B1279" t="s">
        <v>258</v>
      </c>
      <c r="C1279" t="s">
        <v>251</v>
      </c>
      <c r="D1279">
        <v>994.35</v>
      </c>
      <c r="E1279" t="s">
        <v>258</v>
      </c>
      <c r="F1279">
        <v>497.18</v>
      </c>
    </row>
    <row r="1280" spans="1:6">
      <c r="B1280" t="s">
        <v>191</v>
      </c>
      <c r="C1280" t="s">
        <v>774</v>
      </c>
      <c r="E1280" t="s">
        <v>191</v>
      </c>
      <c r="F1280">
        <v>0.82</v>
      </c>
    </row>
    <row r="1281" spans="1:6">
      <c r="F1281" t="s">
        <v>168</v>
      </c>
    </row>
    <row r="1282" spans="1:6">
      <c r="C1282" t="s">
        <v>775</v>
      </c>
      <c r="F1282">
        <v>3330.93</v>
      </c>
    </row>
    <row r="1283" spans="1:6">
      <c r="F1283" t="s">
        <v>168</v>
      </c>
    </row>
    <row r="1285" spans="1:6">
      <c r="C1285" t="s">
        <v>776</v>
      </c>
    </row>
    <row r="1286" spans="1:6">
      <c r="C1286" t="s">
        <v>777</v>
      </c>
    </row>
    <row r="1287" spans="1:6">
      <c r="C1287" t="s">
        <v>778</v>
      </c>
    </row>
    <row r="1288" spans="1:6">
      <c r="A1288">
        <v>0.1</v>
      </c>
      <c r="B1288" t="s">
        <v>523</v>
      </c>
      <c r="C1288" t="s">
        <v>779</v>
      </c>
      <c r="D1288">
        <v>877.8</v>
      </c>
      <c r="E1288" t="s">
        <v>16</v>
      </c>
      <c r="F1288">
        <v>87.78</v>
      </c>
    </row>
    <row r="1289" spans="1:6">
      <c r="A1289">
        <v>0.1</v>
      </c>
      <c r="B1289" t="s">
        <v>780</v>
      </c>
      <c r="C1289" t="s">
        <v>781</v>
      </c>
      <c r="D1289">
        <v>648.9</v>
      </c>
      <c r="E1289" t="s">
        <v>16</v>
      </c>
      <c r="F1289">
        <v>64.89</v>
      </c>
    </row>
    <row r="1290" spans="1:6">
      <c r="A1290">
        <v>10</v>
      </c>
      <c r="B1290" t="s">
        <v>782</v>
      </c>
      <c r="C1290" t="s">
        <v>783</v>
      </c>
      <c r="D1290">
        <v>18.45</v>
      </c>
      <c r="E1290" t="s">
        <v>784</v>
      </c>
      <c r="F1290">
        <v>1.85</v>
      </c>
    </row>
    <row r="1291" spans="1:6">
      <c r="A1291">
        <v>0.25</v>
      </c>
      <c r="B1291" t="s">
        <v>523</v>
      </c>
      <c r="C1291" t="s">
        <v>785</v>
      </c>
      <c r="D1291">
        <v>3.6</v>
      </c>
      <c r="E1291" t="s">
        <v>16</v>
      </c>
      <c r="F1291">
        <v>1</v>
      </c>
    </row>
    <row r="1292" spans="1:6">
      <c r="D1292" t="s">
        <v>786</v>
      </c>
      <c r="F1292">
        <v>155.52000000000001</v>
      </c>
    </row>
    <row r="1294" spans="1:6">
      <c r="C1294" t="s">
        <v>787</v>
      </c>
      <c r="D1294" t="s">
        <v>788</v>
      </c>
      <c r="E1294" t="s">
        <v>788</v>
      </c>
      <c r="F1294" t="s">
        <v>789</v>
      </c>
    </row>
    <row r="1295" spans="1:6">
      <c r="D1295">
        <v>331</v>
      </c>
      <c r="E1295">
        <v>331</v>
      </c>
      <c r="F1295">
        <v>283</v>
      </c>
    </row>
    <row r="1296" spans="1:6">
      <c r="C1296" t="s">
        <v>790</v>
      </c>
      <c r="D1296">
        <v>155.52000000000001</v>
      </c>
      <c r="E1296">
        <v>155.52000000000001</v>
      </c>
      <c r="F1296">
        <v>155.52000000000001</v>
      </c>
    </row>
    <row r="1297" spans="1:6">
      <c r="C1297" t="s">
        <v>440</v>
      </c>
      <c r="D1297">
        <v>486.52</v>
      </c>
      <c r="E1297">
        <v>486.52</v>
      </c>
      <c r="F1297">
        <v>438.52</v>
      </c>
    </row>
    <row r="1298" spans="1:6">
      <c r="D1298">
        <v>487</v>
      </c>
      <c r="E1298">
        <v>487</v>
      </c>
      <c r="F1298">
        <v>439</v>
      </c>
    </row>
    <row r="1300" spans="1:6">
      <c r="A1300" t="s">
        <v>791</v>
      </c>
      <c r="B1300" t="s">
        <v>184</v>
      </c>
      <c r="C1300" t="s">
        <v>792</v>
      </c>
    </row>
    <row r="1301" spans="1:6">
      <c r="C1301" t="s">
        <v>793</v>
      </c>
    </row>
    <row r="1302" spans="1:6">
      <c r="C1302" t="s">
        <v>794</v>
      </c>
    </row>
    <row r="1303" spans="1:6">
      <c r="C1303" t="s">
        <v>795</v>
      </c>
    </row>
    <row r="1304" spans="1:6">
      <c r="C1304" t="s">
        <v>168</v>
      </c>
    </row>
    <row r="1305" spans="1:6">
      <c r="A1305">
        <v>1</v>
      </c>
      <c r="B1305" t="s">
        <v>258</v>
      </c>
      <c r="C1305" t="s">
        <v>796</v>
      </c>
      <c r="D1305">
        <v>1201</v>
      </c>
      <c r="E1305" t="s">
        <v>258</v>
      </c>
      <c r="F1305">
        <v>1201</v>
      </c>
    </row>
    <row r="1306" spans="1:6">
      <c r="A1306">
        <v>0.65</v>
      </c>
      <c r="B1306" t="s">
        <v>188</v>
      </c>
      <c r="C1306" t="s">
        <v>797</v>
      </c>
      <c r="D1306">
        <v>223.12</v>
      </c>
      <c r="E1306" t="s">
        <v>188</v>
      </c>
      <c r="F1306">
        <v>145.03</v>
      </c>
    </row>
    <row r="1307" spans="1:6">
      <c r="A1307">
        <v>0.56999999999999995</v>
      </c>
      <c r="B1307" t="s">
        <v>188</v>
      </c>
      <c r="C1307" t="s">
        <v>383</v>
      </c>
      <c r="D1307">
        <v>38.799999999999997</v>
      </c>
      <c r="E1307" t="s">
        <v>188</v>
      </c>
      <c r="F1307">
        <v>22.12</v>
      </c>
    </row>
    <row r="1308" spans="1:6">
      <c r="A1308">
        <v>8.1000000000000003E-2</v>
      </c>
      <c r="B1308" t="s">
        <v>188</v>
      </c>
      <c r="C1308" t="s">
        <v>798</v>
      </c>
      <c r="D1308">
        <v>4023.49</v>
      </c>
      <c r="E1308" t="s">
        <v>188</v>
      </c>
      <c r="F1308">
        <v>325.89999999999998</v>
      </c>
    </row>
    <row r="1309" spans="1:6">
      <c r="A1309">
        <v>1</v>
      </c>
      <c r="B1309" t="s">
        <v>258</v>
      </c>
      <c r="C1309" t="s">
        <v>735</v>
      </c>
      <c r="D1309">
        <v>862.05</v>
      </c>
      <c r="E1309" t="s">
        <v>258</v>
      </c>
      <c r="F1309">
        <v>862.05</v>
      </c>
    </row>
    <row r="1310" spans="1:6">
      <c r="A1310">
        <v>0.5</v>
      </c>
      <c r="B1310" t="s">
        <v>258</v>
      </c>
      <c r="C1310" t="s">
        <v>259</v>
      </c>
      <c r="D1310">
        <v>928.2</v>
      </c>
      <c r="E1310" t="s">
        <v>258</v>
      </c>
      <c r="F1310">
        <v>464.1</v>
      </c>
    </row>
    <row r="1311" spans="1:6">
      <c r="A1311">
        <v>0.5</v>
      </c>
      <c r="B1311" t="s">
        <v>258</v>
      </c>
      <c r="C1311" t="s">
        <v>260</v>
      </c>
      <c r="D1311">
        <v>648.9</v>
      </c>
      <c r="E1311" t="s">
        <v>258</v>
      </c>
      <c r="F1311">
        <v>324.45</v>
      </c>
    </row>
    <row r="1312" spans="1:6">
      <c r="C1312" t="s">
        <v>799</v>
      </c>
      <c r="D1312" t="s">
        <v>800</v>
      </c>
      <c r="F1312">
        <v>-164</v>
      </c>
    </row>
    <row r="1313" spans="1:6">
      <c r="C1313" t="s">
        <v>801</v>
      </c>
      <c r="F1313">
        <v>134.1</v>
      </c>
    </row>
    <row r="1314" spans="1:6">
      <c r="B1314" t="s">
        <v>402</v>
      </c>
      <c r="C1314" t="s">
        <v>424</v>
      </c>
      <c r="F1314">
        <v>0.32</v>
      </c>
    </row>
    <row r="1315" spans="1:6">
      <c r="C1315" t="s">
        <v>775</v>
      </c>
      <c r="F1315">
        <v>3315.07</v>
      </c>
    </row>
    <row r="1318" spans="1:6">
      <c r="A1318">
        <v>57</v>
      </c>
      <c r="B1318" t="s">
        <v>184</v>
      </c>
      <c r="C1318" t="s">
        <v>802</v>
      </c>
    </row>
    <row r="1319" spans="1:6">
      <c r="C1319" t="s">
        <v>803</v>
      </c>
    </row>
    <row r="1320" spans="1:6">
      <c r="C1320" t="s">
        <v>804</v>
      </c>
    </row>
    <row r="1321" spans="1:6">
      <c r="C1321" t="s">
        <v>168</v>
      </c>
    </row>
    <row r="1322" spans="1:6">
      <c r="A1322">
        <v>1</v>
      </c>
      <c r="B1322" t="s">
        <v>805</v>
      </c>
      <c r="C1322" t="s">
        <v>806</v>
      </c>
      <c r="D1322">
        <v>3090</v>
      </c>
      <c r="E1322" t="s">
        <v>805</v>
      </c>
      <c r="F1322">
        <v>3090</v>
      </c>
    </row>
    <row r="1323" spans="1:6">
      <c r="C1323" t="s">
        <v>807</v>
      </c>
    </row>
    <row r="1324" spans="1:6">
      <c r="A1324">
        <v>1</v>
      </c>
      <c r="B1324" t="s">
        <v>258</v>
      </c>
      <c r="C1324" t="s">
        <v>251</v>
      </c>
      <c r="D1324">
        <v>994.35</v>
      </c>
      <c r="E1324" t="s">
        <v>258</v>
      </c>
      <c r="F1324">
        <v>994.35</v>
      </c>
    </row>
    <row r="1325" spans="1:6">
      <c r="A1325">
        <v>2</v>
      </c>
      <c r="B1325" t="s">
        <v>258</v>
      </c>
      <c r="C1325" t="s">
        <v>735</v>
      </c>
      <c r="D1325">
        <v>862.05</v>
      </c>
      <c r="E1325" t="s">
        <v>258</v>
      </c>
      <c r="F1325">
        <v>1724.1</v>
      </c>
    </row>
    <row r="1326" spans="1:6">
      <c r="A1326">
        <v>1</v>
      </c>
      <c r="B1326" t="s">
        <v>258</v>
      </c>
      <c r="C1326" t="s">
        <v>253</v>
      </c>
      <c r="D1326">
        <v>532.35</v>
      </c>
      <c r="E1326" t="s">
        <v>258</v>
      </c>
      <c r="F1326">
        <v>532.35</v>
      </c>
    </row>
    <row r="1327" spans="1:6">
      <c r="C1327" t="s">
        <v>808</v>
      </c>
    </row>
    <row r="1328" spans="1:6">
      <c r="A1328">
        <v>0.5</v>
      </c>
      <c r="B1328" t="s">
        <v>258</v>
      </c>
      <c r="C1328" t="s">
        <v>735</v>
      </c>
      <c r="D1328">
        <v>862.05</v>
      </c>
      <c r="E1328" t="s">
        <v>258</v>
      </c>
      <c r="F1328">
        <v>431.03</v>
      </c>
    </row>
    <row r="1329" spans="1:6">
      <c r="A1329">
        <v>0.5</v>
      </c>
      <c r="B1329" t="s">
        <v>258</v>
      </c>
      <c r="C1329" t="s">
        <v>260</v>
      </c>
      <c r="D1329">
        <v>648.9</v>
      </c>
      <c r="E1329" t="s">
        <v>258</v>
      </c>
      <c r="F1329">
        <v>324.45</v>
      </c>
    </row>
    <row r="1330" spans="1:6">
      <c r="C1330" t="s">
        <v>799</v>
      </c>
      <c r="D1330">
        <v>0</v>
      </c>
      <c r="F1330">
        <v>-164</v>
      </c>
    </row>
    <row r="1331" spans="1:6">
      <c r="C1331" t="s">
        <v>801</v>
      </c>
      <c r="F1331">
        <v>134.1</v>
      </c>
    </row>
    <row r="1332" spans="1:6">
      <c r="B1332" t="s">
        <v>191</v>
      </c>
      <c r="C1332" t="s">
        <v>192</v>
      </c>
      <c r="E1332" t="s">
        <v>191</v>
      </c>
      <c r="F1332">
        <v>0.7</v>
      </c>
    </row>
    <row r="1333" spans="1:6">
      <c r="C1333" t="s">
        <v>775</v>
      </c>
    </row>
    <row r="1334" spans="1:6">
      <c r="F1334">
        <v>7067.08</v>
      </c>
    </row>
    <row r="1335" spans="1:6">
      <c r="A1335" t="s">
        <v>179</v>
      </c>
    </row>
    <row r="1336" spans="1:6">
      <c r="A1336" t="s">
        <v>809</v>
      </c>
      <c r="B1336" t="s">
        <v>184</v>
      </c>
      <c r="C1336" t="s">
        <v>810</v>
      </c>
    </row>
    <row r="1337" spans="1:6">
      <c r="C1337" t="s">
        <v>811</v>
      </c>
    </row>
    <row r="1338" spans="1:6">
      <c r="C1338" t="s">
        <v>168</v>
      </c>
    </row>
    <row r="1339" spans="1:6">
      <c r="B1339" t="s">
        <v>812</v>
      </c>
      <c r="C1339" t="s">
        <v>813</v>
      </c>
    </row>
    <row r="1340" spans="1:6">
      <c r="C1340" t="s">
        <v>814</v>
      </c>
    </row>
    <row r="1341" spans="1:6">
      <c r="C1341" t="s">
        <v>815</v>
      </c>
    </row>
    <row r="1342" spans="1:6">
      <c r="C1342" t="s">
        <v>816</v>
      </c>
    </row>
    <row r="1343" spans="1:6">
      <c r="C1343" t="s">
        <v>817</v>
      </c>
    </row>
    <row r="1344" spans="1:6">
      <c r="C1344" t="s">
        <v>818</v>
      </c>
    </row>
    <row r="1345" spans="1:6">
      <c r="C1345" t="s">
        <v>819</v>
      </c>
    </row>
    <row r="1346" spans="1:6">
      <c r="C1346" t="s">
        <v>168</v>
      </c>
    </row>
    <row r="1347" spans="1:6">
      <c r="A1347">
        <v>3</v>
      </c>
      <c r="B1347" t="s">
        <v>364</v>
      </c>
      <c r="C1347" t="s">
        <v>820</v>
      </c>
      <c r="D1347">
        <v>193.05</v>
      </c>
      <c r="E1347" t="s">
        <v>364</v>
      </c>
      <c r="F1347">
        <v>579.15</v>
      </c>
    </row>
    <row r="1348" spans="1:6">
      <c r="A1348">
        <v>1</v>
      </c>
      <c r="B1348" t="s">
        <v>250</v>
      </c>
      <c r="C1348" t="s">
        <v>821</v>
      </c>
      <c r="D1348">
        <v>76</v>
      </c>
      <c r="E1348" t="s">
        <v>242</v>
      </c>
      <c r="F1348">
        <v>76</v>
      </c>
    </row>
    <row r="1349" spans="1:6">
      <c r="A1349">
        <v>1</v>
      </c>
      <c r="B1349" t="s">
        <v>250</v>
      </c>
      <c r="C1349" t="s">
        <v>822</v>
      </c>
      <c r="D1349">
        <v>82.3</v>
      </c>
      <c r="E1349" t="s">
        <v>242</v>
      </c>
      <c r="F1349">
        <v>82.3</v>
      </c>
    </row>
    <row r="1350" spans="1:6">
      <c r="A1350">
        <v>1</v>
      </c>
      <c r="B1350" t="s">
        <v>250</v>
      </c>
      <c r="C1350" t="s">
        <v>823</v>
      </c>
      <c r="D1350">
        <v>187.8</v>
      </c>
      <c r="E1350" t="s">
        <v>242</v>
      </c>
      <c r="F1350">
        <v>187.8</v>
      </c>
    </row>
    <row r="1351" spans="1:6">
      <c r="A1351">
        <v>0.5</v>
      </c>
      <c r="B1351" t="s">
        <v>258</v>
      </c>
      <c r="C1351" t="s">
        <v>735</v>
      </c>
      <c r="D1351">
        <v>862.05</v>
      </c>
      <c r="E1351" t="s">
        <v>242</v>
      </c>
      <c r="F1351">
        <v>431.03</v>
      </c>
    </row>
    <row r="1352" spans="1:6">
      <c r="A1352">
        <v>0.5</v>
      </c>
      <c r="B1352" t="s">
        <v>258</v>
      </c>
      <c r="C1352" t="s">
        <v>259</v>
      </c>
      <c r="D1352">
        <v>928.2</v>
      </c>
      <c r="E1352" t="s">
        <v>242</v>
      </c>
      <c r="F1352">
        <v>464.1</v>
      </c>
    </row>
    <row r="1353" spans="1:6">
      <c r="A1353">
        <v>0.5</v>
      </c>
      <c r="B1353" t="s">
        <v>258</v>
      </c>
      <c r="C1353" t="s">
        <v>260</v>
      </c>
      <c r="D1353">
        <v>648.9</v>
      </c>
      <c r="E1353" t="s">
        <v>242</v>
      </c>
      <c r="F1353">
        <v>324.45</v>
      </c>
    </row>
    <row r="1354" spans="1:6">
      <c r="B1354" t="s">
        <v>191</v>
      </c>
      <c r="C1354" t="s">
        <v>824</v>
      </c>
      <c r="D1354">
        <v>2.79</v>
      </c>
      <c r="E1354" t="s">
        <v>191</v>
      </c>
      <c r="F1354">
        <v>2.79</v>
      </c>
    </row>
    <row r="1355" spans="1:6">
      <c r="C1355" t="s">
        <v>825</v>
      </c>
    </row>
    <row r="1356" spans="1:6">
      <c r="C1356" t="s">
        <v>826</v>
      </c>
    </row>
    <row r="1357" spans="1:6">
      <c r="C1357" t="s">
        <v>827</v>
      </c>
      <c r="E1357" t="s">
        <v>191</v>
      </c>
      <c r="F1357">
        <v>0.12</v>
      </c>
    </row>
    <row r="1358" spans="1:6">
      <c r="F1358" t="s">
        <v>168</v>
      </c>
    </row>
    <row r="1359" spans="1:6">
      <c r="C1359" t="s">
        <v>738</v>
      </c>
      <c r="F1359">
        <v>2147.7399999999998</v>
      </c>
    </row>
    <row r="1360" spans="1:6">
      <c r="F1360" t="s">
        <v>168</v>
      </c>
    </row>
    <row r="1361" spans="1:6">
      <c r="C1361" t="s">
        <v>371</v>
      </c>
      <c r="F1361">
        <v>715.91</v>
      </c>
    </row>
    <row r="1362" spans="1:6">
      <c r="F1362" t="s">
        <v>168</v>
      </c>
    </row>
    <row r="1363" spans="1:6">
      <c r="A1363" t="s">
        <v>828</v>
      </c>
      <c r="B1363" t="s">
        <v>829</v>
      </c>
      <c r="C1363" t="s">
        <v>830</v>
      </c>
    </row>
    <row r="1364" spans="1:6">
      <c r="C1364" t="s">
        <v>831</v>
      </c>
    </row>
    <row r="1365" spans="1:6">
      <c r="C1365" t="s">
        <v>815</v>
      </c>
    </row>
    <row r="1366" spans="1:6">
      <c r="C1366" t="s">
        <v>832</v>
      </c>
    </row>
    <row r="1367" spans="1:6">
      <c r="C1367" t="s">
        <v>833</v>
      </c>
    </row>
    <row r="1368" spans="1:6">
      <c r="C1368" t="s">
        <v>818</v>
      </c>
    </row>
    <row r="1369" spans="1:6">
      <c r="C1369" t="s">
        <v>819</v>
      </c>
    </row>
    <row r="1370" spans="1:6">
      <c r="C1370" t="s">
        <v>168</v>
      </c>
    </row>
    <row r="1371" spans="1:6">
      <c r="A1371">
        <v>3</v>
      </c>
      <c r="B1371" t="s">
        <v>364</v>
      </c>
      <c r="C1371" t="s">
        <v>834</v>
      </c>
      <c r="D1371">
        <v>115.85</v>
      </c>
      <c r="E1371" t="s">
        <v>364</v>
      </c>
      <c r="F1371">
        <v>347.55</v>
      </c>
    </row>
    <row r="1372" spans="1:6">
      <c r="A1372">
        <v>1</v>
      </c>
      <c r="B1372" t="s">
        <v>250</v>
      </c>
      <c r="C1372" t="s">
        <v>835</v>
      </c>
      <c r="D1372">
        <v>45</v>
      </c>
      <c r="E1372" t="s">
        <v>242</v>
      </c>
      <c r="F1372">
        <v>45</v>
      </c>
    </row>
    <row r="1373" spans="1:6">
      <c r="A1373">
        <v>1</v>
      </c>
      <c r="B1373" t="s">
        <v>250</v>
      </c>
      <c r="C1373" t="s">
        <v>836</v>
      </c>
      <c r="D1373">
        <v>55.5</v>
      </c>
      <c r="E1373" t="s">
        <v>242</v>
      </c>
      <c r="F1373">
        <v>55.5</v>
      </c>
    </row>
    <row r="1374" spans="1:6">
      <c r="A1374">
        <v>1</v>
      </c>
      <c r="B1374" t="s">
        <v>250</v>
      </c>
      <c r="C1374" t="s">
        <v>837</v>
      </c>
      <c r="D1374">
        <v>125.2</v>
      </c>
      <c r="E1374" t="s">
        <v>242</v>
      </c>
      <c r="F1374">
        <v>125.2</v>
      </c>
    </row>
    <row r="1375" spans="1:6">
      <c r="A1375">
        <v>0.5</v>
      </c>
      <c r="B1375" t="s">
        <v>258</v>
      </c>
      <c r="C1375" t="s">
        <v>735</v>
      </c>
      <c r="D1375">
        <v>862.05</v>
      </c>
      <c r="E1375" t="s">
        <v>242</v>
      </c>
      <c r="F1375">
        <v>431.03</v>
      </c>
    </row>
    <row r="1376" spans="1:6">
      <c r="A1376">
        <v>0.5</v>
      </c>
      <c r="B1376" t="s">
        <v>258</v>
      </c>
      <c r="C1376" t="s">
        <v>259</v>
      </c>
      <c r="D1376">
        <v>928.2</v>
      </c>
      <c r="E1376" t="s">
        <v>242</v>
      </c>
      <c r="F1376">
        <v>464.1</v>
      </c>
    </row>
    <row r="1377" spans="1:6">
      <c r="A1377">
        <v>0.5</v>
      </c>
      <c r="B1377" t="s">
        <v>258</v>
      </c>
      <c r="C1377" t="s">
        <v>260</v>
      </c>
      <c r="D1377">
        <v>648.9</v>
      </c>
      <c r="E1377" t="s">
        <v>242</v>
      </c>
      <c r="F1377">
        <v>324.45</v>
      </c>
    </row>
    <row r="1378" spans="1:6">
      <c r="B1378" t="s">
        <v>191</v>
      </c>
      <c r="C1378" t="s">
        <v>824</v>
      </c>
      <c r="D1378" t="s">
        <v>179</v>
      </c>
      <c r="E1378" t="s">
        <v>191</v>
      </c>
      <c r="F1378">
        <v>2.73</v>
      </c>
    </row>
    <row r="1379" spans="1:6">
      <c r="C1379" t="s">
        <v>825</v>
      </c>
    </row>
    <row r="1380" spans="1:6">
      <c r="C1380" t="s">
        <v>826</v>
      </c>
    </row>
    <row r="1381" spans="1:6">
      <c r="C1381" t="s">
        <v>827</v>
      </c>
      <c r="E1381" t="s">
        <v>191</v>
      </c>
      <c r="F1381">
        <v>0.27</v>
      </c>
    </row>
    <row r="1382" spans="1:6">
      <c r="F1382" t="s">
        <v>168</v>
      </c>
    </row>
    <row r="1383" spans="1:6">
      <c r="C1383" t="s">
        <v>738</v>
      </c>
      <c r="F1383">
        <v>1795.83</v>
      </c>
    </row>
    <row r="1384" spans="1:6">
      <c r="F1384" t="s">
        <v>168</v>
      </c>
    </row>
    <row r="1385" spans="1:6">
      <c r="C1385" t="s">
        <v>371</v>
      </c>
      <c r="F1385">
        <v>598.61</v>
      </c>
    </row>
    <row r="1386" spans="1:6">
      <c r="F1386" t="s">
        <v>168</v>
      </c>
    </row>
    <row r="1388" spans="1:6">
      <c r="C1388" t="s">
        <v>838</v>
      </c>
    </row>
    <row r="1389" spans="1:6">
      <c r="C1389" t="s">
        <v>839</v>
      </c>
    </row>
    <row r="1391" spans="1:6">
      <c r="A1391">
        <v>2</v>
      </c>
      <c r="B1391" t="s">
        <v>286</v>
      </c>
      <c r="C1391" t="s">
        <v>840</v>
      </c>
      <c r="D1391">
        <v>96.6</v>
      </c>
      <c r="E1391" t="s">
        <v>286</v>
      </c>
      <c r="F1391">
        <v>193.2</v>
      </c>
    </row>
    <row r="1392" spans="1:6">
      <c r="A1392">
        <v>1</v>
      </c>
      <c r="B1392" t="s">
        <v>485</v>
      </c>
      <c r="C1392" t="s">
        <v>841</v>
      </c>
      <c r="D1392">
        <v>34.299999999999997</v>
      </c>
      <c r="E1392" t="s">
        <v>16</v>
      </c>
      <c r="F1392">
        <v>34.299999999999997</v>
      </c>
    </row>
    <row r="1393" spans="1:6">
      <c r="C1393" t="s">
        <v>842</v>
      </c>
      <c r="E1393" t="s">
        <v>191</v>
      </c>
      <c r="F1393">
        <v>1.4</v>
      </c>
    </row>
    <row r="1394" spans="1:6">
      <c r="C1394" t="s">
        <v>843</v>
      </c>
      <c r="F1394">
        <v>228.9</v>
      </c>
    </row>
    <row r="1396" spans="1:6">
      <c r="C1396" t="s">
        <v>844</v>
      </c>
      <c r="F1396">
        <v>114.45</v>
      </c>
    </row>
    <row r="1399" spans="1:6">
      <c r="A1399" t="s">
        <v>845</v>
      </c>
      <c r="C1399" t="s">
        <v>846</v>
      </c>
    </row>
    <row r="1400" spans="1:6">
      <c r="C1400" t="s">
        <v>847</v>
      </c>
    </row>
    <row r="1401" spans="1:6">
      <c r="A1401" t="s">
        <v>179</v>
      </c>
      <c r="C1401" t="s">
        <v>848</v>
      </c>
    </row>
    <row r="1402" spans="1:6">
      <c r="C1402" t="s">
        <v>168</v>
      </c>
    </row>
    <row r="1403" spans="1:6">
      <c r="A1403">
        <v>3</v>
      </c>
      <c r="B1403" t="s">
        <v>321</v>
      </c>
      <c r="C1403" t="s">
        <v>849</v>
      </c>
      <c r="D1403">
        <v>120.54</v>
      </c>
      <c r="E1403" t="s">
        <v>321</v>
      </c>
      <c r="F1403">
        <v>361.62</v>
      </c>
    </row>
    <row r="1404" spans="1:6">
      <c r="A1404">
        <v>1</v>
      </c>
      <c r="B1404" t="s">
        <v>298</v>
      </c>
      <c r="C1404" t="s">
        <v>850</v>
      </c>
      <c r="D1404">
        <v>82.3</v>
      </c>
      <c r="E1404" t="s">
        <v>298</v>
      </c>
      <c r="F1404">
        <v>82.3</v>
      </c>
    </row>
    <row r="1405" spans="1:6">
      <c r="A1405">
        <v>1</v>
      </c>
      <c r="B1405" t="s">
        <v>298</v>
      </c>
      <c r="C1405" t="s">
        <v>851</v>
      </c>
      <c r="D1405">
        <v>8</v>
      </c>
      <c r="E1405" t="s">
        <v>298</v>
      </c>
      <c r="F1405">
        <v>8</v>
      </c>
    </row>
    <row r="1406" spans="1:6">
      <c r="A1406" t="s">
        <v>324</v>
      </c>
      <c r="C1406" t="s">
        <v>852</v>
      </c>
      <c r="D1406" t="s">
        <v>324</v>
      </c>
      <c r="F1406">
        <v>2.08</v>
      </c>
    </row>
    <row r="1407" spans="1:6">
      <c r="F1407" t="s">
        <v>168</v>
      </c>
    </row>
    <row r="1408" spans="1:6">
      <c r="C1408" t="s">
        <v>853</v>
      </c>
      <c r="F1408">
        <v>454</v>
      </c>
    </row>
    <row r="1409" spans="1:6">
      <c r="F1409" t="s">
        <v>168</v>
      </c>
    </row>
    <row r="1411" spans="1:6">
      <c r="A1411" t="s">
        <v>854</v>
      </c>
      <c r="B1411" t="s">
        <v>184</v>
      </c>
      <c r="C1411" t="s">
        <v>855</v>
      </c>
    </row>
    <row r="1412" spans="1:6">
      <c r="C1412" t="s">
        <v>856</v>
      </c>
    </row>
    <row r="1413" spans="1:6">
      <c r="C1413" t="s">
        <v>168</v>
      </c>
    </row>
    <row r="1414" spans="1:6">
      <c r="A1414">
        <v>1</v>
      </c>
      <c r="B1414" t="s">
        <v>258</v>
      </c>
      <c r="C1414" t="s">
        <v>856</v>
      </c>
      <c r="D1414">
        <v>170.35</v>
      </c>
      <c r="E1414" t="s">
        <v>258</v>
      </c>
      <c r="F1414">
        <v>170.35</v>
      </c>
    </row>
    <row r="1415" spans="1:6">
      <c r="A1415">
        <v>0.05</v>
      </c>
      <c r="B1415" t="s">
        <v>188</v>
      </c>
      <c r="C1415" t="s">
        <v>857</v>
      </c>
      <c r="D1415">
        <v>4023.49</v>
      </c>
      <c r="E1415" t="s">
        <v>188</v>
      </c>
      <c r="F1415">
        <v>201.17</v>
      </c>
    </row>
    <row r="1416" spans="1:6">
      <c r="A1416">
        <v>0.5</v>
      </c>
      <c r="B1416" t="s">
        <v>258</v>
      </c>
      <c r="C1416" t="s">
        <v>735</v>
      </c>
      <c r="D1416">
        <v>862.05</v>
      </c>
      <c r="E1416" t="s">
        <v>258</v>
      </c>
      <c r="F1416">
        <v>431.03</v>
      </c>
    </row>
    <row r="1417" spans="1:6">
      <c r="A1417">
        <v>1</v>
      </c>
      <c r="B1417" t="s">
        <v>258</v>
      </c>
      <c r="C1417" t="s">
        <v>260</v>
      </c>
      <c r="D1417">
        <v>648.9</v>
      </c>
      <c r="E1417" t="s">
        <v>258</v>
      </c>
      <c r="F1417">
        <v>648.9</v>
      </c>
    </row>
    <row r="1418" spans="1:6">
      <c r="A1418">
        <v>1</v>
      </c>
      <c r="B1418" t="s">
        <v>258</v>
      </c>
      <c r="C1418" t="s">
        <v>253</v>
      </c>
      <c r="D1418">
        <v>532.35</v>
      </c>
      <c r="E1418" t="s">
        <v>258</v>
      </c>
      <c r="F1418">
        <v>532.35</v>
      </c>
    </row>
    <row r="1419" spans="1:6">
      <c r="B1419" t="s">
        <v>191</v>
      </c>
      <c r="C1419" t="s">
        <v>192</v>
      </c>
      <c r="D1419" t="s">
        <v>179</v>
      </c>
      <c r="E1419" t="s">
        <v>191</v>
      </c>
      <c r="F1419">
        <v>0.54</v>
      </c>
    </row>
    <row r="1420" spans="1:6">
      <c r="C1420" t="s">
        <v>179</v>
      </c>
      <c r="F1420" t="s">
        <v>168</v>
      </c>
    </row>
    <row r="1421" spans="1:6">
      <c r="C1421" t="s">
        <v>775</v>
      </c>
      <c r="F1421">
        <v>1984.34</v>
      </c>
    </row>
    <row r="1424" spans="1:6">
      <c r="A1424" t="s">
        <v>858</v>
      </c>
      <c r="B1424" t="s">
        <v>184</v>
      </c>
      <c r="C1424" t="s">
        <v>859</v>
      </c>
    </row>
    <row r="1425" spans="1:6">
      <c r="C1425" t="s">
        <v>860</v>
      </c>
    </row>
    <row r="1426" spans="1:6">
      <c r="C1426" t="s">
        <v>168</v>
      </c>
    </row>
    <row r="1427" spans="1:6">
      <c r="A1427">
        <v>1</v>
      </c>
      <c r="B1427" t="s">
        <v>258</v>
      </c>
      <c r="C1427" t="s">
        <v>861</v>
      </c>
      <c r="D1427">
        <v>156</v>
      </c>
      <c r="E1427" t="s">
        <v>258</v>
      </c>
      <c r="F1427">
        <v>156</v>
      </c>
    </row>
    <row r="1428" spans="1:6">
      <c r="B1428" t="s">
        <v>191</v>
      </c>
      <c r="C1428" t="s">
        <v>862</v>
      </c>
      <c r="E1428" t="s">
        <v>191</v>
      </c>
      <c r="F1428">
        <v>4</v>
      </c>
    </row>
    <row r="1429" spans="1:6">
      <c r="E1429" t="s">
        <v>179</v>
      </c>
      <c r="F1429" t="s">
        <v>168</v>
      </c>
    </row>
    <row r="1430" spans="1:6">
      <c r="C1430" t="s">
        <v>775</v>
      </c>
      <c r="F1430">
        <v>160</v>
      </c>
    </row>
    <row r="1431" spans="1:6">
      <c r="F1431" t="s">
        <v>168</v>
      </c>
    </row>
    <row r="1432" spans="1:6">
      <c r="C1432" t="s">
        <v>863</v>
      </c>
    </row>
    <row r="1433" spans="1:6">
      <c r="C1433" t="s">
        <v>168</v>
      </c>
    </row>
    <row r="1434" spans="1:6">
      <c r="B1434" t="s">
        <v>184</v>
      </c>
      <c r="C1434" t="s">
        <v>864</v>
      </c>
    </row>
    <row r="1435" spans="1:6">
      <c r="C1435" t="s">
        <v>865</v>
      </c>
    </row>
    <row r="1436" spans="1:6">
      <c r="C1436" t="s">
        <v>866</v>
      </c>
    </row>
    <row r="1437" spans="1:6">
      <c r="C1437" t="s">
        <v>168</v>
      </c>
    </row>
    <row r="1438" spans="1:6">
      <c r="B1438" t="s">
        <v>226</v>
      </c>
      <c r="C1438" t="s">
        <v>867</v>
      </c>
    </row>
    <row r="1439" spans="1:6">
      <c r="C1439" t="s">
        <v>168</v>
      </c>
    </row>
    <row r="1440" spans="1:6">
      <c r="A1440">
        <v>18.899999999999999</v>
      </c>
      <c r="B1440" t="s">
        <v>188</v>
      </c>
      <c r="C1440" t="s">
        <v>868</v>
      </c>
      <c r="D1440">
        <v>223.12</v>
      </c>
      <c r="E1440" t="s">
        <v>188</v>
      </c>
      <c r="F1440">
        <v>4216.97</v>
      </c>
    </row>
    <row r="1441" spans="1:6">
      <c r="A1441">
        <v>18.63</v>
      </c>
      <c r="B1441" t="s">
        <v>188</v>
      </c>
      <c r="C1441" t="s">
        <v>869</v>
      </c>
      <c r="D1441">
        <v>38.799999999999997</v>
      </c>
      <c r="E1441" t="s">
        <v>188</v>
      </c>
      <c r="F1441">
        <v>722.84</v>
      </c>
    </row>
    <row r="1442" spans="1:6">
      <c r="A1442">
        <v>30</v>
      </c>
      <c r="B1442" t="s">
        <v>364</v>
      </c>
      <c r="C1442" t="s">
        <v>870</v>
      </c>
      <c r="D1442">
        <v>288</v>
      </c>
      <c r="E1442" t="s">
        <v>364</v>
      </c>
      <c r="F1442">
        <v>8640</v>
      </c>
    </row>
    <row r="1444" spans="1:6">
      <c r="A1444">
        <v>30</v>
      </c>
      <c r="B1444" t="s">
        <v>364</v>
      </c>
      <c r="C1444" t="s">
        <v>871</v>
      </c>
      <c r="D1444">
        <v>19.100000000000001</v>
      </c>
      <c r="E1444" t="s">
        <v>364</v>
      </c>
      <c r="F1444">
        <v>573</v>
      </c>
    </row>
    <row r="1445" spans="1:6">
      <c r="C1445" t="s">
        <v>872</v>
      </c>
    </row>
    <row r="1446" spans="1:6">
      <c r="C1446" t="s">
        <v>873</v>
      </c>
    </row>
    <row r="1447" spans="1:6">
      <c r="C1447" t="s">
        <v>874</v>
      </c>
    </row>
    <row r="1448" spans="1:6">
      <c r="C1448" t="s">
        <v>875</v>
      </c>
    </row>
    <row r="1450" spans="1:6">
      <c r="A1450">
        <v>5</v>
      </c>
      <c r="B1450" t="s">
        <v>250</v>
      </c>
      <c r="C1450" t="s">
        <v>876</v>
      </c>
      <c r="D1450">
        <v>44.9</v>
      </c>
      <c r="E1450" t="s">
        <v>250</v>
      </c>
      <c r="F1450">
        <v>224.5</v>
      </c>
    </row>
    <row r="1451" spans="1:6">
      <c r="A1451">
        <v>1</v>
      </c>
      <c r="B1451" t="s">
        <v>191</v>
      </c>
      <c r="C1451" t="s">
        <v>877</v>
      </c>
      <c r="D1451">
        <v>12.1</v>
      </c>
      <c r="E1451" t="s">
        <v>191</v>
      </c>
      <c r="F1451">
        <v>12.1</v>
      </c>
    </row>
    <row r="1452" spans="1:6">
      <c r="B1452" t="s">
        <v>191</v>
      </c>
      <c r="C1452" t="s">
        <v>192</v>
      </c>
      <c r="E1452" t="s">
        <v>191</v>
      </c>
      <c r="F1452">
        <v>17.100000000000001</v>
      </c>
    </row>
    <row r="1454" spans="1:6">
      <c r="F1454" t="s">
        <v>168</v>
      </c>
    </row>
    <row r="1455" spans="1:6">
      <c r="C1455" t="s">
        <v>878</v>
      </c>
      <c r="F1455">
        <v>14406.51</v>
      </c>
    </row>
    <row r="1456" spans="1:6">
      <c r="F1456" t="s">
        <v>168</v>
      </c>
    </row>
    <row r="1457" spans="1:6">
      <c r="C1457" t="s">
        <v>371</v>
      </c>
      <c r="F1457">
        <v>480.22</v>
      </c>
    </row>
    <row r="1458" spans="1:6">
      <c r="F1458" t="s">
        <v>168</v>
      </c>
    </row>
    <row r="1459" spans="1:6">
      <c r="B1459" t="s">
        <v>230</v>
      </c>
      <c r="C1459" t="s">
        <v>879</v>
      </c>
    </row>
    <row r="1460" spans="1:6">
      <c r="C1460" t="s">
        <v>168</v>
      </c>
    </row>
    <row r="1461" spans="1:6">
      <c r="A1461">
        <v>18.899999999999999</v>
      </c>
      <c r="B1461" t="s">
        <v>188</v>
      </c>
      <c r="C1461" t="s">
        <v>868</v>
      </c>
      <c r="D1461">
        <v>223.12</v>
      </c>
      <c r="E1461" t="s">
        <v>188</v>
      </c>
      <c r="F1461">
        <v>4216.97</v>
      </c>
    </row>
    <row r="1462" spans="1:6">
      <c r="A1462">
        <v>18.3</v>
      </c>
      <c r="B1462" t="s">
        <v>188</v>
      </c>
      <c r="C1462" t="s">
        <v>869</v>
      </c>
      <c r="D1462">
        <v>38.799999999999997</v>
      </c>
      <c r="E1462" t="s">
        <v>188</v>
      </c>
      <c r="F1462">
        <v>710.04</v>
      </c>
    </row>
    <row r="1463" spans="1:6">
      <c r="A1463">
        <v>30</v>
      </c>
      <c r="B1463" t="s">
        <v>364</v>
      </c>
      <c r="C1463" t="s">
        <v>870</v>
      </c>
      <c r="D1463">
        <v>604.5</v>
      </c>
      <c r="E1463" t="s">
        <v>364</v>
      </c>
      <c r="F1463">
        <v>18135</v>
      </c>
    </row>
    <row r="1465" spans="1:6">
      <c r="A1465">
        <v>30</v>
      </c>
      <c r="C1465" t="s">
        <v>871</v>
      </c>
      <c r="D1465">
        <v>27</v>
      </c>
      <c r="E1465" t="s">
        <v>364</v>
      </c>
      <c r="F1465">
        <v>810</v>
      </c>
    </row>
    <row r="1466" spans="1:6">
      <c r="C1466" t="s">
        <v>872</v>
      </c>
    </row>
    <row r="1467" spans="1:6">
      <c r="C1467" t="s">
        <v>873</v>
      </c>
    </row>
    <row r="1468" spans="1:6">
      <c r="C1468" t="s">
        <v>874</v>
      </c>
    </row>
    <row r="1469" spans="1:6">
      <c r="C1469" t="s">
        <v>875</v>
      </c>
    </row>
    <row r="1471" spans="1:6">
      <c r="A1471">
        <v>5</v>
      </c>
      <c r="B1471" t="s">
        <v>191</v>
      </c>
      <c r="C1471" t="s">
        <v>876</v>
      </c>
      <c r="D1471">
        <v>44.9</v>
      </c>
      <c r="E1471" t="s">
        <v>250</v>
      </c>
      <c r="F1471">
        <v>224.5</v>
      </c>
    </row>
    <row r="1472" spans="1:6">
      <c r="A1472">
        <v>1</v>
      </c>
      <c r="C1472" t="s">
        <v>877</v>
      </c>
      <c r="D1472">
        <v>12.1</v>
      </c>
      <c r="E1472" t="s">
        <v>191</v>
      </c>
      <c r="F1472">
        <v>12.1</v>
      </c>
    </row>
    <row r="1473" spans="3:6">
      <c r="C1473" t="s">
        <v>192</v>
      </c>
      <c r="E1473" t="s">
        <v>191</v>
      </c>
      <c r="F1473">
        <v>24.3</v>
      </c>
    </row>
    <row r="1475" spans="3:6">
      <c r="C1475" t="s">
        <v>878</v>
      </c>
      <c r="F1475">
        <v>24132.91</v>
      </c>
    </row>
    <row r="1476" spans="3:6">
      <c r="F1476" t="s">
        <v>168</v>
      </c>
    </row>
    <row r="1477" spans="3:6">
      <c r="C1477" t="s">
        <v>371</v>
      </c>
      <c r="F1477">
        <v>804.43</v>
      </c>
    </row>
    <row r="1480" spans="3:6" ht="28.5" customHeight="1">
      <c r="C1480" t="s">
        <v>880</v>
      </c>
    </row>
    <row r="1481" spans="3:6" ht="28.5" customHeight="1">
      <c r="C1481" t="s">
        <v>881</v>
      </c>
      <c r="D1481">
        <v>173</v>
      </c>
      <c r="E1481" t="s">
        <v>16</v>
      </c>
    </row>
    <row r="1482" spans="3:6" ht="28.5" customHeight="1">
      <c r="C1482" t="s">
        <v>882</v>
      </c>
      <c r="D1482">
        <v>553</v>
      </c>
      <c r="E1482" t="s">
        <v>16</v>
      </c>
    </row>
    <row r="1483" spans="3:6" ht="28.5" customHeight="1">
      <c r="C1483" t="s">
        <v>883</v>
      </c>
    </row>
    <row r="1484" spans="3:6" ht="28.5" customHeight="1">
      <c r="C1484" t="s">
        <v>884</v>
      </c>
      <c r="D1484">
        <v>195</v>
      </c>
      <c r="E1484" t="s">
        <v>16</v>
      </c>
    </row>
    <row r="1485" spans="3:6" ht="28.5" customHeight="1">
      <c r="C1485" t="s">
        <v>885</v>
      </c>
      <c r="D1485">
        <v>367</v>
      </c>
      <c r="E1485" t="s">
        <v>16</v>
      </c>
    </row>
    <row r="1487" spans="3:6">
      <c r="C1487" t="s">
        <v>886</v>
      </c>
    </row>
    <row r="1488" spans="3:6">
      <c r="C1488" t="s">
        <v>887</v>
      </c>
    </row>
    <row r="1490" spans="1:6">
      <c r="C1490" t="s">
        <v>888</v>
      </c>
    </row>
    <row r="1491" spans="1:6">
      <c r="C1491" t="s">
        <v>889</v>
      </c>
    </row>
    <row r="1492" spans="1:6">
      <c r="C1492" t="s">
        <v>890</v>
      </c>
    </row>
    <row r="1494" spans="1:6">
      <c r="C1494" t="s">
        <v>891</v>
      </c>
    </row>
    <row r="1496" spans="1:6" ht="83.25" customHeight="1">
      <c r="A1496" s="123" t="s">
        <v>892</v>
      </c>
      <c r="B1496" s="123"/>
      <c r="C1496" s="123"/>
      <c r="D1496" s="123"/>
      <c r="E1496" s="123"/>
      <c r="F1496" s="123"/>
    </row>
    <row r="1497" spans="1:6">
      <c r="A1497">
        <v>90</v>
      </c>
      <c r="B1497" t="s">
        <v>286</v>
      </c>
      <c r="C1497" t="s">
        <v>893</v>
      </c>
      <c r="D1497">
        <v>16.55</v>
      </c>
      <c r="E1497" t="s">
        <v>894</v>
      </c>
      <c r="F1497">
        <v>1489.5</v>
      </c>
    </row>
    <row r="1498" spans="1:6">
      <c r="A1498">
        <v>45</v>
      </c>
      <c r="B1498" t="s">
        <v>286</v>
      </c>
      <c r="C1498" t="s">
        <v>895</v>
      </c>
      <c r="D1498">
        <v>20</v>
      </c>
      <c r="E1498" t="s">
        <v>27</v>
      </c>
      <c r="F1498">
        <v>900</v>
      </c>
    </row>
    <row r="1499" spans="1:6">
      <c r="A1499">
        <v>20</v>
      </c>
      <c r="B1499" t="s">
        <v>397</v>
      </c>
      <c r="C1499" t="s">
        <v>896</v>
      </c>
      <c r="D1499">
        <v>3.15</v>
      </c>
      <c r="E1499" t="s">
        <v>397</v>
      </c>
      <c r="F1499">
        <v>63</v>
      </c>
    </row>
    <row r="1500" spans="1:6">
      <c r="A1500">
        <v>10</v>
      </c>
      <c r="B1500" t="s">
        <v>397</v>
      </c>
      <c r="C1500" t="s">
        <v>897</v>
      </c>
      <c r="D1500">
        <v>1.34</v>
      </c>
      <c r="E1500" t="s">
        <v>397</v>
      </c>
      <c r="F1500">
        <v>13.4</v>
      </c>
    </row>
    <row r="1501" spans="1:6">
      <c r="A1501">
        <v>1</v>
      </c>
      <c r="B1501" t="s">
        <v>397</v>
      </c>
      <c r="C1501" t="s">
        <v>898</v>
      </c>
      <c r="D1501">
        <v>70.7</v>
      </c>
      <c r="E1501" t="s">
        <v>397</v>
      </c>
      <c r="F1501">
        <v>70.7</v>
      </c>
    </row>
    <row r="1503" spans="1:6">
      <c r="A1503">
        <v>1.4999999999999999E-2</v>
      </c>
      <c r="B1503" t="s">
        <v>400</v>
      </c>
      <c r="C1503" t="s">
        <v>899</v>
      </c>
      <c r="D1503">
        <v>661</v>
      </c>
      <c r="E1503" t="s">
        <v>400</v>
      </c>
      <c r="F1503">
        <v>9.92</v>
      </c>
    </row>
    <row r="1504" spans="1:6">
      <c r="A1504">
        <v>10</v>
      </c>
      <c r="B1504" t="s">
        <v>397</v>
      </c>
      <c r="C1504" t="s">
        <v>900</v>
      </c>
      <c r="D1504">
        <v>16.21</v>
      </c>
      <c r="E1504" t="s">
        <v>397</v>
      </c>
      <c r="F1504">
        <v>162.1</v>
      </c>
    </row>
    <row r="1505" spans="1:6">
      <c r="A1505">
        <v>10</v>
      </c>
      <c r="B1505" t="s">
        <v>397</v>
      </c>
      <c r="C1505" t="s">
        <v>901</v>
      </c>
      <c r="D1505">
        <v>13.8</v>
      </c>
      <c r="E1505" t="s">
        <v>397</v>
      </c>
      <c r="F1505">
        <v>138</v>
      </c>
    </row>
    <row r="1506" spans="1:6">
      <c r="A1506">
        <v>10</v>
      </c>
      <c r="B1506" t="s">
        <v>397</v>
      </c>
      <c r="C1506" t="s">
        <v>902</v>
      </c>
      <c r="D1506">
        <v>3.6</v>
      </c>
      <c r="E1506" t="s">
        <v>397</v>
      </c>
      <c r="F1506">
        <v>36</v>
      </c>
    </row>
    <row r="1507" spans="1:6">
      <c r="A1507">
        <v>1.25</v>
      </c>
      <c r="B1507" t="s">
        <v>903</v>
      </c>
      <c r="C1507" t="s">
        <v>521</v>
      </c>
      <c r="D1507">
        <v>302</v>
      </c>
      <c r="E1507" t="s">
        <v>903</v>
      </c>
      <c r="F1507">
        <v>377.5</v>
      </c>
    </row>
    <row r="1508" spans="1:6">
      <c r="A1508">
        <v>10</v>
      </c>
      <c r="B1508" t="s">
        <v>397</v>
      </c>
      <c r="C1508" t="s">
        <v>904</v>
      </c>
      <c r="D1508">
        <v>70.7</v>
      </c>
      <c r="E1508" t="s">
        <v>397</v>
      </c>
      <c r="F1508">
        <v>707</v>
      </c>
    </row>
    <row r="1509" spans="1:6">
      <c r="A1509">
        <v>0.15</v>
      </c>
      <c r="B1509" t="s">
        <v>400</v>
      </c>
      <c r="C1509" t="s">
        <v>905</v>
      </c>
      <c r="D1509">
        <v>661</v>
      </c>
      <c r="E1509" t="s">
        <v>400</v>
      </c>
      <c r="F1509">
        <v>99.15</v>
      </c>
    </row>
    <row r="1510" spans="1:6">
      <c r="A1510">
        <v>45</v>
      </c>
      <c r="B1510" t="s">
        <v>286</v>
      </c>
      <c r="C1510" t="s">
        <v>906</v>
      </c>
      <c r="D1510">
        <v>16.55</v>
      </c>
      <c r="E1510" t="s">
        <v>907</v>
      </c>
      <c r="F1510">
        <v>744.75</v>
      </c>
    </row>
    <row r="1511" spans="1:6">
      <c r="A1511" t="s">
        <v>402</v>
      </c>
      <c r="C1511" t="s">
        <v>411</v>
      </c>
      <c r="E1511" t="s">
        <v>402</v>
      </c>
      <c r="F1511">
        <v>11454</v>
      </c>
    </row>
    <row r="1512" spans="1:6">
      <c r="A1512" t="s">
        <v>402</v>
      </c>
      <c r="C1512" t="s">
        <v>429</v>
      </c>
      <c r="E1512" t="s">
        <v>402</v>
      </c>
      <c r="F1512">
        <v>34.979999999999997</v>
      </c>
    </row>
    <row r="1513" spans="1:6">
      <c r="C1513" t="s">
        <v>908</v>
      </c>
      <c r="F1513">
        <v>16300</v>
      </c>
    </row>
    <row r="1514" spans="1:6">
      <c r="C1514" t="s">
        <v>909</v>
      </c>
      <c r="F1514">
        <v>1630</v>
      </c>
    </row>
    <row r="1516" spans="1:6">
      <c r="C1516" t="s">
        <v>910</v>
      </c>
    </row>
    <row r="1518" spans="1:6">
      <c r="C1518" t="s">
        <v>911</v>
      </c>
    </row>
    <row r="1520" spans="1:6">
      <c r="A1520">
        <v>1</v>
      </c>
      <c r="B1520" t="s">
        <v>397</v>
      </c>
      <c r="C1520" t="s">
        <v>912</v>
      </c>
      <c r="D1520">
        <v>898</v>
      </c>
      <c r="E1520" t="s">
        <v>397</v>
      </c>
      <c r="F1520">
        <v>898</v>
      </c>
    </row>
    <row r="1521" spans="1:6">
      <c r="A1521">
        <v>2</v>
      </c>
      <c r="B1521" t="s">
        <v>397</v>
      </c>
      <c r="C1521" t="s">
        <v>913</v>
      </c>
      <c r="D1521">
        <v>783</v>
      </c>
      <c r="E1521" t="s">
        <v>397</v>
      </c>
      <c r="F1521">
        <v>1566</v>
      </c>
    </row>
    <row r="1522" spans="1:6">
      <c r="A1522">
        <v>3</v>
      </c>
      <c r="B1522" t="s">
        <v>397</v>
      </c>
      <c r="C1522" t="s">
        <v>914</v>
      </c>
      <c r="D1522">
        <v>778</v>
      </c>
      <c r="E1522" t="s">
        <v>397</v>
      </c>
      <c r="F1522">
        <v>2334</v>
      </c>
    </row>
    <row r="1523" spans="1:6">
      <c r="A1523">
        <v>4</v>
      </c>
      <c r="B1523" t="s">
        <v>397</v>
      </c>
      <c r="C1523" t="s">
        <v>915</v>
      </c>
      <c r="D1523">
        <v>611</v>
      </c>
      <c r="E1523" t="s">
        <v>397</v>
      </c>
      <c r="F1523">
        <v>2444</v>
      </c>
    </row>
    <row r="1524" spans="1:6">
      <c r="C1524" t="s">
        <v>916</v>
      </c>
    </row>
    <row r="1525" spans="1:6">
      <c r="A1525">
        <v>2</v>
      </c>
      <c r="B1525" t="s">
        <v>397</v>
      </c>
      <c r="C1525" t="s">
        <v>917</v>
      </c>
      <c r="D1525">
        <v>884</v>
      </c>
      <c r="E1525" t="s">
        <v>397</v>
      </c>
      <c r="F1525">
        <v>1768</v>
      </c>
    </row>
    <row r="1526" spans="1:6">
      <c r="A1526">
        <v>4</v>
      </c>
      <c r="B1526" t="s">
        <v>397</v>
      </c>
      <c r="C1526" t="s">
        <v>915</v>
      </c>
      <c r="D1526">
        <v>611</v>
      </c>
      <c r="E1526" t="s">
        <v>397</v>
      </c>
      <c r="F1526">
        <v>2444</v>
      </c>
    </row>
    <row r="1527" spans="1:6">
      <c r="F1527">
        <v>11454</v>
      </c>
    </row>
    <row r="1529" spans="1:6">
      <c r="C1529" t="s">
        <v>918</v>
      </c>
    </row>
    <row r="1530" spans="1:6">
      <c r="C1530" t="s">
        <v>919</v>
      </c>
    </row>
    <row r="1532" spans="1:6" ht="103.5" customHeight="1">
      <c r="A1532" s="123" t="s">
        <v>920</v>
      </c>
      <c r="B1532" s="123"/>
      <c r="C1532" s="123"/>
      <c r="D1532" s="123"/>
      <c r="E1532" s="123"/>
      <c r="F1532" s="123"/>
    </row>
    <row r="1533" spans="1:6">
      <c r="C1533" t="s">
        <v>921</v>
      </c>
      <c r="F1533">
        <v>16265.02</v>
      </c>
    </row>
    <row r="1534" spans="1:6">
      <c r="C1534" t="s">
        <v>922</v>
      </c>
      <c r="F1534">
        <v>138</v>
      </c>
    </row>
    <row r="1535" spans="1:6">
      <c r="C1535" t="s">
        <v>923</v>
      </c>
      <c r="F1535">
        <v>166.5</v>
      </c>
    </row>
    <row r="1536" spans="1:6">
      <c r="C1536" t="s">
        <v>424</v>
      </c>
      <c r="F1536">
        <v>36.479999999999997</v>
      </c>
    </row>
    <row r="1537" spans="1:6">
      <c r="C1537" t="s">
        <v>924</v>
      </c>
      <c r="F1537">
        <v>16330</v>
      </c>
    </row>
    <row r="1538" spans="1:6">
      <c r="C1538" t="s">
        <v>925</v>
      </c>
      <c r="F1538">
        <v>1633</v>
      </c>
    </row>
    <row r="1540" spans="1:6">
      <c r="C1540" t="s">
        <v>926</v>
      </c>
    </row>
    <row r="1541" spans="1:6" ht="24.75" customHeight="1">
      <c r="A1541" s="123" t="s">
        <v>927</v>
      </c>
      <c r="B1541" s="123"/>
      <c r="C1541" s="123"/>
      <c r="D1541" s="123"/>
      <c r="E1541" s="123"/>
      <c r="F1541" s="123"/>
    </row>
    <row r="1543" spans="1:6" ht="84" customHeight="1">
      <c r="A1543" s="123" t="s">
        <v>928</v>
      </c>
      <c r="B1543" s="123"/>
      <c r="C1543" s="123"/>
      <c r="D1543" s="123"/>
      <c r="E1543" s="123"/>
      <c r="F1543" s="123"/>
    </row>
    <row r="1544" spans="1:6">
      <c r="C1544" t="s">
        <v>929</v>
      </c>
      <c r="F1544">
        <v>16265.02</v>
      </c>
    </row>
    <row r="1545" spans="1:6">
      <c r="C1545" t="s">
        <v>930</v>
      </c>
      <c r="F1545">
        <v>138</v>
      </c>
    </row>
    <row r="1546" spans="1:6">
      <c r="C1546" t="s">
        <v>931</v>
      </c>
      <c r="F1546">
        <v>36</v>
      </c>
    </row>
    <row r="1547" spans="1:6">
      <c r="C1547" t="s">
        <v>932</v>
      </c>
      <c r="F1547">
        <v>162.1</v>
      </c>
    </row>
    <row r="1548" spans="1:6">
      <c r="C1548" t="s">
        <v>933</v>
      </c>
      <c r="F1548">
        <v>417</v>
      </c>
    </row>
    <row r="1549" spans="1:6">
      <c r="C1549" t="s">
        <v>934</v>
      </c>
      <c r="F1549">
        <v>166.5</v>
      </c>
    </row>
    <row r="1550" spans="1:6">
      <c r="C1550" t="s">
        <v>935</v>
      </c>
      <c r="F1550">
        <v>165</v>
      </c>
    </row>
    <row r="1551" spans="1:6">
      <c r="C1551" t="s">
        <v>424</v>
      </c>
      <c r="F1551">
        <v>22.58</v>
      </c>
    </row>
    <row r="1552" spans="1:6">
      <c r="C1552" t="s">
        <v>924</v>
      </c>
      <c r="F1552">
        <v>16700</v>
      </c>
    </row>
    <row r="1553" spans="1:6">
      <c r="C1553" t="s">
        <v>936</v>
      </c>
      <c r="F1553">
        <v>1670</v>
      </c>
    </row>
    <row r="1556" spans="1:6">
      <c r="C1556" t="s">
        <v>937</v>
      </c>
    </row>
    <row r="1557" spans="1:6">
      <c r="C1557" t="s">
        <v>938</v>
      </c>
    </row>
    <row r="1558" spans="1:6" ht="87.75" customHeight="1">
      <c r="A1558" s="123" t="s">
        <v>939</v>
      </c>
      <c r="B1558" s="123"/>
      <c r="C1558" s="123"/>
      <c r="D1558" s="123"/>
      <c r="E1558" s="123"/>
      <c r="F1558" s="123"/>
    </row>
    <row r="1560" spans="1:6">
      <c r="A1560">
        <v>90</v>
      </c>
      <c r="B1560" t="s">
        <v>286</v>
      </c>
      <c r="C1560" t="s">
        <v>893</v>
      </c>
      <c r="D1560">
        <v>16.55</v>
      </c>
      <c r="E1560" t="s">
        <v>907</v>
      </c>
      <c r="F1560">
        <v>1489.5</v>
      </c>
    </row>
    <row r="1561" spans="1:6">
      <c r="A1561">
        <v>45</v>
      </c>
      <c r="B1561" t="s">
        <v>286</v>
      </c>
      <c r="C1561" t="s">
        <v>895</v>
      </c>
      <c r="D1561">
        <v>20</v>
      </c>
      <c r="E1561" t="s">
        <v>286</v>
      </c>
      <c r="F1561">
        <v>900</v>
      </c>
    </row>
    <row r="1562" spans="1:6">
      <c r="A1562">
        <v>20</v>
      </c>
      <c r="B1562" t="s">
        <v>397</v>
      </c>
      <c r="C1562" t="s">
        <v>896</v>
      </c>
      <c r="D1562">
        <v>3.15</v>
      </c>
      <c r="E1562" t="s">
        <v>397</v>
      </c>
      <c r="F1562">
        <v>63</v>
      </c>
    </row>
    <row r="1563" spans="1:6">
      <c r="A1563">
        <v>10</v>
      </c>
      <c r="B1563" t="s">
        <v>397</v>
      </c>
      <c r="C1563" t="s">
        <v>897</v>
      </c>
      <c r="D1563">
        <v>1.34</v>
      </c>
      <c r="E1563" t="s">
        <v>397</v>
      </c>
      <c r="F1563">
        <v>13.4</v>
      </c>
    </row>
    <row r="1564" spans="1:6">
      <c r="A1564">
        <v>10</v>
      </c>
      <c r="B1564" t="s">
        <v>397</v>
      </c>
      <c r="C1564" t="s">
        <v>902</v>
      </c>
      <c r="D1564">
        <v>3.6</v>
      </c>
      <c r="E1564" t="s">
        <v>397</v>
      </c>
      <c r="F1564">
        <v>36</v>
      </c>
    </row>
    <row r="1565" spans="1:6">
      <c r="A1565">
        <v>10</v>
      </c>
      <c r="B1565" t="s">
        <v>397</v>
      </c>
      <c r="C1565" t="s">
        <v>901</v>
      </c>
      <c r="D1565">
        <v>13.8</v>
      </c>
      <c r="E1565" t="s">
        <v>397</v>
      </c>
      <c r="F1565">
        <v>138</v>
      </c>
    </row>
    <row r="1566" spans="1:6">
      <c r="A1566">
        <v>10</v>
      </c>
      <c r="B1566" t="s">
        <v>397</v>
      </c>
      <c r="C1566" t="s">
        <v>900</v>
      </c>
      <c r="D1566">
        <v>16.21</v>
      </c>
      <c r="E1566" t="s">
        <v>397</v>
      </c>
      <c r="F1566">
        <v>162.1</v>
      </c>
    </row>
    <row r="1567" spans="1:6">
      <c r="A1567">
        <v>10</v>
      </c>
      <c r="B1567" t="s">
        <v>397</v>
      </c>
      <c r="C1567" t="s">
        <v>940</v>
      </c>
      <c r="D1567">
        <v>115.1</v>
      </c>
      <c r="E1567" t="s">
        <v>397</v>
      </c>
      <c r="F1567">
        <v>1151</v>
      </c>
    </row>
    <row r="1568" spans="1:6">
      <c r="A1568">
        <v>0.6</v>
      </c>
      <c r="B1568" t="s">
        <v>400</v>
      </c>
      <c r="C1568" t="s">
        <v>905</v>
      </c>
      <c r="D1568">
        <v>661</v>
      </c>
      <c r="E1568" t="s">
        <v>400</v>
      </c>
      <c r="F1568">
        <v>396.6</v>
      </c>
    </row>
    <row r="1569" spans="1:6">
      <c r="A1569">
        <v>1</v>
      </c>
      <c r="B1569" t="s">
        <v>397</v>
      </c>
      <c r="C1569" t="s">
        <v>941</v>
      </c>
      <c r="D1569">
        <v>70.7</v>
      </c>
      <c r="E1569" t="s">
        <v>397</v>
      </c>
      <c r="F1569">
        <v>70.7</v>
      </c>
    </row>
    <row r="1570" spans="1:6">
      <c r="A1570">
        <v>1.4999999999999999E-2</v>
      </c>
      <c r="B1570" t="s">
        <v>400</v>
      </c>
      <c r="C1570" t="s">
        <v>905</v>
      </c>
      <c r="D1570">
        <v>661</v>
      </c>
      <c r="E1570" t="s">
        <v>400</v>
      </c>
      <c r="F1570">
        <v>9.92</v>
      </c>
    </row>
    <row r="1571" spans="1:6">
      <c r="A1571">
        <v>1.25</v>
      </c>
      <c r="B1571" t="s">
        <v>903</v>
      </c>
      <c r="C1571" t="s">
        <v>521</v>
      </c>
      <c r="D1571">
        <v>302</v>
      </c>
      <c r="E1571" t="s">
        <v>903</v>
      </c>
      <c r="F1571">
        <v>377.5</v>
      </c>
    </row>
    <row r="1572" spans="1:6" ht="25.5">
      <c r="A1572">
        <v>45</v>
      </c>
      <c r="B1572" t="s">
        <v>286</v>
      </c>
      <c r="C1572" s="1" t="s">
        <v>906</v>
      </c>
      <c r="D1572">
        <v>16.55</v>
      </c>
      <c r="E1572" t="s">
        <v>907</v>
      </c>
      <c r="F1572">
        <v>744.75</v>
      </c>
    </row>
    <row r="1573" spans="1:6">
      <c r="A1573" t="s">
        <v>402</v>
      </c>
      <c r="C1573" t="s">
        <v>411</v>
      </c>
      <c r="F1573">
        <v>11454</v>
      </c>
    </row>
    <row r="1574" spans="1:6">
      <c r="A1574" t="s">
        <v>402</v>
      </c>
      <c r="C1574" t="s">
        <v>424</v>
      </c>
      <c r="F1574">
        <v>43.53</v>
      </c>
    </row>
    <row r="1575" spans="1:6">
      <c r="C1575" t="s">
        <v>924</v>
      </c>
      <c r="F1575">
        <v>17050</v>
      </c>
    </row>
    <row r="1576" spans="1:6">
      <c r="C1576" t="s">
        <v>936</v>
      </c>
      <c r="F1576">
        <v>1705</v>
      </c>
    </row>
    <row r="1577" spans="1:6">
      <c r="C1577" t="s">
        <v>942</v>
      </c>
    </row>
    <row r="1578" spans="1:6">
      <c r="C1578" t="s">
        <v>943</v>
      </c>
      <c r="D1578">
        <v>90</v>
      </c>
    </row>
    <row r="1579" spans="1:6">
      <c r="C1579" t="s">
        <v>944</v>
      </c>
      <c r="D1579">
        <v>8.2500000000000004E-2</v>
      </c>
    </row>
    <row r="1580" spans="1:6">
      <c r="C1580" t="s">
        <v>945</v>
      </c>
      <c r="D1580">
        <v>0.13500000000000001</v>
      </c>
      <c r="F1580">
        <v>147.27000000000001</v>
      </c>
    </row>
    <row r="1583" spans="1:6">
      <c r="C1583" t="s">
        <v>946</v>
      </c>
    </row>
    <row r="1584" spans="1:6">
      <c r="C1584" t="s">
        <v>947</v>
      </c>
    </row>
    <row r="1585" spans="1:6" ht="81.75" customHeight="1">
      <c r="A1585" s="123" t="s">
        <v>948</v>
      </c>
      <c r="B1585" s="123"/>
      <c r="C1585" s="123"/>
      <c r="D1585" s="123"/>
      <c r="E1585" s="123"/>
      <c r="F1585" s="123"/>
    </row>
    <row r="1586" spans="1:6">
      <c r="A1586">
        <v>90</v>
      </c>
      <c r="B1586" t="s">
        <v>286</v>
      </c>
      <c r="C1586" t="s">
        <v>949</v>
      </c>
      <c r="D1586">
        <v>16.55</v>
      </c>
      <c r="E1586" t="s">
        <v>894</v>
      </c>
      <c r="F1586">
        <v>1489.5</v>
      </c>
    </row>
    <row r="1587" spans="1:6">
      <c r="A1587">
        <v>30</v>
      </c>
      <c r="B1587" t="s">
        <v>286</v>
      </c>
      <c r="C1587" t="s">
        <v>950</v>
      </c>
      <c r="D1587">
        <v>20</v>
      </c>
      <c r="E1587" t="s">
        <v>286</v>
      </c>
      <c r="F1587">
        <v>600</v>
      </c>
    </row>
    <row r="1588" spans="1:6">
      <c r="A1588">
        <v>10</v>
      </c>
      <c r="B1588" t="s">
        <v>397</v>
      </c>
      <c r="C1588" t="s">
        <v>951</v>
      </c>
      <c r="D1588">
        <v>3.15</v>
      </c>
      <c r="E1588" t="s">
        <v>397</v>
      </c>
      <c r="F1588">
        <v>31.5</v>
      </c>
    </row>
    <row r="1589" spans="1:6">
      <c r="A1589">
        <v>5</v>
      </c>
      <c r="B1589" t="s">
        <v>397</v>
      </c>
      <c r="C1589" t="s">
        <v>952</v>
      </c>
      <c r="D1589">
        <v>1.34</v>
      </c>
      <c r="E1589" t="s">
        <v>397</v>
      </c>
      <c r="F1589">
        <v>6.7</v>
      </c>
    </row>
    <row r="1590" spans="1:6">
      <c r="A1590">
        <v>10</v>
      </c>
      <c r="B1590" t="s">
        <v>397</v>
      </c>
      <c r="C1590" t="s">
        <v>953</v>
      </c>
      <c r="D1590">
        <v>20.11</v>
      </c>
      <c r="E1590" t="s">
        <v>397</v>
      </c>
      <c r="F1590">
        <v>201.1</v>
      </c>
    </row>
    <row r="1591" spans="1:6">
      <c r="A1591">
        <v>5</v>
      </c>
      <c r="B1591" t="s">
        <v>397</v>
      </c>
      <c r="C1591" t="s">
        <v>954</v>
      </c>
      <c r="D1591">
        <v>13.8</v>
      </c>
      <c r="E1591" t="s">
        <v>397</v>
      </c>
      <c r="F1591">
        <v>69</v>
      </c>
    </row>
    <row r="1592" spans="1:6">
      <c r="A1592">
        <v>5</v>
      </c>
      <c r="B1592" t="s">
        <v>397</v>
      </c>
      <c r="C1592" t="s">
        <v>955</v>
      </c>
      <c r="D1592">
        <v>3.6</v>
      </c>
      <c r="E1592" t="s">
        <v>397</v>
      </c>
      <c r="F1592">
        <v>18</v>
      </c>
    </row>
    <row r="1593" spans="1:6">
      <c r="A1593">
        <v>6</v>
      </c>
      <c r="B1593" t="s">
        <v>397</v>
      </c>
      <c r="C1593" t="s">
        <v>956</v>
      </c>
      <c r="D1593">
        <v>70.7</v>
      </c>
      <c r="E1593" t="s">
        <v>397</v>
      </c>
      <c r="F1593">
        <v>424.2</v>
      </c>
    </row>
    <row r="1594" spans="1:6">
      <c r="A1594">
        <v>0.09</v>
      </c>
      <c r="B1594" t="s">
        <v>400</v>
      </c>
      <c r="C1594" t="s">
        <v>957</v>
      </c>
      <c r="D1594">
        <v>661</v>
      </c>
      <c r="E1594" t="s">
        <v>400</v>
      </c>
      <c r="F1594">
        <v>59.49</v>
      </c>
    </row>
    <row r="1595" spans="1:6">
      <c r="A1595">
        <v>1.25</v>
      </c>
      <c r="B1595" t="s">
        <v>903</v>
      </c>
      <c r="C1595" t="s">
        <v>521</v>
      </c>
      <c r="D1595">
        <v>302</v>
      </c>
      <c r="E1595" t="s">
        <v>903</v>
      </c>
      <c r="F1595">
        <v>377.5</v>
      </c>
    </row>
    <row r="1596" spans="1:6">
      <c r="A1596">
        <v>30</v>
      </c>
      <c r="B1596" t="s">
        <v>286</v>
      </c>
      <c r="C1596" t="s">
        <v>958</v>
      </c>
      <c r="D1596">
        <v>16.55</v>
      </c>
      <c r="E1596" t="s">
        <v>907</v>
      </c>
      <c r="F1596">
        <v>496.5</v>
      </c>
    </row>
    <row r="1597" spans="1:6">
      <c r="C1597" t="s">
        <v>411</v>
      </c>
      <c r="F1597">
        <v>11454</v>
      </c>
    </row>
    <row r="1598" spans="1:6">
      <c r="C1598" t="s">
        <v>424</v>
      </c>
      <c r="F1598">
        <v>32.51</v>
      </c>
    </row>
    <row r="1599" spans="1:6">
      <c r="C1599" t="s">
        <v>959</v>
      </c>
      <c r="F1599">
        <v>15260</v>
      </c>
    </row>
    <row r="1600" spans="1:6">
      <c r="C1600" t="s">
        <v>936</v>
      </c>
      <c r="F1600">
        <v>3052</v>
      </c>
    </row>
    <row r="1603" spans="1:6">
      <c r="C1603" t="s">
        <v>960</v>
      </c>
    </row>
    <row r="1604" spans="1:6">
      <c r="C1604" t="s">
        <v>961</v>
      </c>
    </row>
    <row r="1606" spans="1:6" ht="82.5" customHeight="1">
      <c r="A1606" s="123" t="s">
        <v>962</v>
      </c>
      <c r="B1606" s="123"/>
      <c r="C1606" s="123"/>
      <c r="D1606" s="123"/>
      <c r="E1606" s="123"/>
      <c r="F1606" s="123"/>
    </row>
    <row r="1608" spans="1:6">
      <c r="A1608">
        <v>5</v>
      </c>
      <c r="B1608" t="s">
        <v>286</v>
      </c>
      <c r="C1608" t="s">
        <v>949</v>
      </c>
      <c r="D1608">
        <v>16.55</v>
      </c>
      <c r="E1608" t="s">
        <v>27</v>
      </c>
      <c r="F1608">
        <v>82.75</v>
      </c>
    </row>
    <row r="1609" spans="1:6">
      <c r="A1609">
        <v>2.5</v>
      </c>
      <c r="B1609" t="s">
        <v>286</v>
      </c>
      <c r="C1609" t="s">
        <v>950</v>
      </c>
      <c r="D1609">
        <v>20</v>
      </c>
      <c r="E1609" t="s">
        <v>286</v>
      </c>
      <c r="F1609">
        <v>50</v>
      </c>
    </row>
    <row r="1610" spans="1:6">
      <c r="A1610">
        <v>1</v>
      </c>
      <c r="B1610" t="s">
        <v>397</v>
      </c>
      <c r="C1610" t="s">
        <v>963</v>
      </c>
      <c r="D1610">
        <v>40.31</v>
      </c>
      <c r="E1610" t="s">
        <v>397</v>
      </c>
      <c r="F1610">
        <v>40.31</v>
      </c>
    </row>
    <row r="1611" spans="1:6">
      <c r="C1611" t="s">
        <v>411</v>
      </c>
      <c r="F1611">
        <v>636.33000000000004</v>
      </c>
    </row>
    <row r="1612" spans="1:6">
      <c r="C1612" t="s">
        <v>424</v>
      </c>
      <c r="F1612">
        <v>25.61</v>
      </c>
    </row>
    <row r="1613" spans="1:6">
      <c r="C1613" t="s">
        <v>936</v>
      </c>
      <c r="F1613">
        <v>835</v>
      </c>
    </row>
    <row r="1616" spans="1:6">
      <c r="C1616" t="s">
        <v>964</v>
      </c>
    </row>
    <row r="1617" spans="1:6">
      <c r="C1617" t="s">
        <v>965</v>
      </c>
    </row>
    <row r="1619" spans="1:6" ht="89.25" customHeight="1">
      <c r="A1619" s="123" t="s">
        <v>966</v>
      </c>
      <c r="B1619" s="123"/>
      <c r="C1619" s="123"/>
      <c r="D1619" s="123"/>
      <c r="E1619" s="123"/>
      <c r="F1619" s="123"/>
    </row>
    <row r="1620" spans="1:6">
      <c r="A1620">
        <v>90</v>
      </c>
      <c r="B1620" t="s">
        <v>286</v>
      </c>
      <c r="C1620" t="s">
        <v>949</v>
      </c>
      <c r="D1620">
        <v>16.55</v>
      </c>
      <c r="E1620" t="s">
        <v>907</v>
      </c>
      <c r="F1620">
        <v>1489.5</v>
      </c>
    </row>
    <row r="1621" spans="1:6">
      <c r="A1621">
        <v>45</v>
      </c>
      <c r="B1621" t="s">
        <v>286</v>
      </c>
      <c r="C1621" t="s">
        <v>950</v>
      </c>
      <c r="D1621">
        <v>20</v>
      </c>
      <c r="E1621" t="s">
        <v>286</v>
      </c>
      <c r="F1621">
        <v>900</v>
      </c>
    </row>
    <row r="1622" spans="1:6">
      <c r="A1622">
        <v>20</v>
      </c>
      <c r="B1622" t="s">
        <v>397</v>
      </c>
      <c r="C1622" t="s">
        <v>951</v>
      </c>
      <c r="D1622">
        <v>3.15</v>
      </c>
      <c r="E1622" t="s">
        <v>967</v>
      </c>
      <c r="F1622">
        <v>63</v>
      </c>
    </row>
    <row r="1623" spans="1:6">
      <c r="A1623">
        <v>10</v>
      </c>
      <c r="B1623" t="s">
        <v>397</v>
      </c>
      <c r="C1623" t="s">
        <v>952</v>
      </c>
      <c r="D1623">
        <v>1.34</v>
      </c>
      <c r="E1623" t="s">
        <v>967</v>
      </c>
      <c r="F1623">
        <v>13.4</v>
      </c>
    </row>
    <row r="1624" spans="1:6">
      <c r="A1624">
        <v>1</v>
      </c>
      <c r="B1624" t="s">
        <v>397</v>
      </c>
      <c r="C1624" t="s">
        <v>956</v>
      </c>
      <c r="D1624">
        <v>70.7</v>
      </c>
      <c r="E1624" t="s">
        <v>397</v>
      </c>
      <c r="F1624">
        <v>70.7</v>
      </c>
    </row>
    <row r="1625" spans="1:6">
      <c r="A1625">
        <v>1.4999999999999999E-2</v>
      </c>
      <c r="B1625" t="s">
        <v>400</v>
      </c>
      <c r="C1625" t="s">
        <v>957</v>
      </c>
      <c r="D1625">
        <v>661</v>
      </c>
      <c r="E1625" t="s">
        <v>400</v>
      </c>
      <c r="F1625">
        <v>9.92</v>
      </c>
    </row>
    <row r="1626" spans="1:6">
      <c r="A1626">
        <v>15</v>
      </c>
      <c r="B1626" t="s">
        <v>397</v>
      </c>
      <c r="C1626" t="s">
        <v>963</v>
      </c>
      <c r="D1626">
        <v>40.31</v>
      </c>
      <c r="E1626" t="s">
        <v>397</v>
      </c>
      <c r="F1626">
        <v>604.65</v>
      </c>
    </row>
    <row r="1627" spans="1:6">
      <c r="A1627">
        <v>15</v>
      </c>
      <c r="B1627" t="s">
        <v>397</v>
      </c>
      <c r="C1627" t="s">
        <v>956</v>
      </c>
      <c r="D1627">
        <v>70.7</v>
      </c>
      <c r="E1627" t="s">
        <v>397</v>
      </c>
      <c r="F1627">
        <v>1060.5</v>
      </c>
    </row>
    <row r="1628" spans="1:6">
      <c r="A1628">
        <v>0.22500000000000001</v>
      </c>
      <c r="B1628" t="s">
        <v>400</v>
      </c>
      <c r="C1628" t="s">
        <v>957</v>
      </c>
      <c r="D1628">
        <v>661</v>
      </c>
      <c r="E1628" t="s">
        <v>968</v>
      </c>
      <c r="F1628">
        <v>148.72999999999999</v>
      </c>
    </row>
    <row r="1629" spans="1:6">
      <c r="A1629">
        <v>1.25</v>
      </c>
      <c r="B1629" t="s">
        <v>903</v>
      </c>
      <c r="C1629" t="s">
        <v>521</v>
      </c>
      <c r="D1629">
        <v>302</v>
      </c>
      <c r="E1629" t="s">
        <v>903</v>
      </c>
      <c r="F1629">
        <v>377.5</v>
      </c>
    </row>
    <row r="1630" spans="1:6">
      <c r="A1630">
        <v>45</v>
      </c>
      <c r="B1630" t="s">
        <v>400</v>
      </c>
      <c r="C1630" t="s">
        <v>958</v>
      </c>
      <c r="D1630">
        <v>16.55</v>
      </c>
      <c r="E1630" t="s">
        <v>907</v>
      </c>
      <c r="F1630">
        <v>744.75</v>
      </c>
    </row>
    <row r="1631" spans="1:6">
      <c r="C1631" t="s">
        <v>411</v>
      </c>
      <c r="F1631">
        <v>11454</v>
      </c>
    </row>
    <row r="1632" spans="1:6">
      <c r="C1632" t="s">
        <v>424</v>
      </c>
      <c r="F1632">
        <v>58.35</v>
      </c>
    </row>
    <row r="1633" spans="1:6">
      <c r="C1633" t="s">
        <v>969</v>
      </c>
      <c r="F1633">
        <v>16995</v>
      </c>
    </row>
    <row r="1634" spans="1:6">
      <c r="C1634" t="s">
        <v>936</v>
      </c>
      <c r="F1634">
        <v>1133</v>
      </c>
    </row>
    <row r="1637" spans="1:6">
      <c r="C1637" t="s">
        <v>970</v>
      </c>
    </row>
    <row r="1639" spans="1:6" ht="42.75" customHeight="1">
      <c r="A1639" s="123" t="s">
        <v>971</v>
      </c>
      <c r="B1639" s="123"/>
      <c r="C1639" s="123"/>
      <c r="D1639" s="123"/>
      <c r="E1639" s="123"/>
      <c r="F1639" s="123"/>
    </row>
    <row r="1640" spans="1:6">
      <c r="A1640">
        <v>1</v>
      </c>
      <c r="B1640" t="s">
        <v>397</v>
      </c>
      <c r="C1640" t="s">
        <v>972</v>
      </c>
      <c r="D1640">
        <v>1315</v>
      </c>
      <c r="E1640" t="s">
        <v>397</v>
      </c>
      <c r="F1640">
        <v>1315</v>
      </c>
    </row>
    <row r="1641" spans="1:6">
      <c r="A1641">
        <v>1</v>
      </c>
      <c r="B1641" t="s">
        <v>397</v>
      </c>
      <c r="C1641" t="s">
        <v>973</v>
      </c>
      <c r="D1641">
        <v>161.30000000000001</v>
      </c>
      <c r="E1641" t="s">
        <v>397</v>
      </c>
      <c r="F1641">
        <v>161.30000000000001</v>
      </c>
    </row>
    <row r="1642" spans="1:6">
      <c r="C1642" t="s">
        <v>974</v>
      </c>
      <c r="F1642">
        <v>14.37</v>
      </c>
    </row>
    <row r="1643" spans="1:6">
      <c r="C1643" t="s">
        <v>411</v>
      </c>
      <c r="F1643">
        <v>668.33</v>
      </c>
    </row>
    <row r="1644" spans="1:6">
      <c r="C1644" t="s">
        <v>404</v>
      </c>
      <c r="F1644">
        <v>2159</v>
      </c>
    </row>
    <row r="1646" spans="1:6">
      <c r="C1646" t="s">
        <v>975</v>
      </c>
    </row>
    <row r="1647" spans="1:6">
      <c r="A1647">
        <v>1</v>
      </c>
      <c r="B1647" t="s">
        <v>397</v>
      </c>
      <c r="C1647" t="s">
        <v>976</v>
      </c>
      <c r="D1647">
        <v>1366</v>
      </c>
      <c r="E1647" t="s">
        <v>397</v>
      </c>
      <c r="F1647">
        <v>1366</v>
      </c>
    </row>
    <row r="1648" spans="1:6">
      <c r="A1648">
        <v>1</v>
      </c>
      <c r="B1648" t="s">
        <v>397</v>
      </c>
      <c r="C1648" t="s">
        <v>977</v>
      </c>
      <c r="D1648">
        <v>185.9</v>
      </c>
      <c r="E1648" t="s">
        <v>397</v>
      </c>
      <c r="F1648">
        <v>185.9</v>
      </c>
    </row>
    <row r="1649" spans="1:6">
      <c r="C1649" t="s">
        <v>978</v>
      </c>
      <c r="F1649">
        <v>1552.7</v>
      </c>
    </row>
    <row r="1651" spans="1:6">
      <c r="C1651" t="s">
        <v>979</v>
      </c>
    </row>
    <row r="1652" spans="1:6">
      <c r="C1652" t="s">
        <v>980</v>
      </c>
    </row>
    <row r="1654" spans="1:6" ht="64.5" customHeight="1">
      <c r="A1654" s="123" t="s">
        <v>981</v>
      </c>
      <c r="B1654" s="123"/>
      <c r="C1654" s="123"/>
      <c r="D1654" s="123"/>
      <c r="E1654" s="123"/>
      <c r="F1654" s="123"/>
    </row>
    <row r="1655" spans="1:6">
      <c r="A1655">
        <v>180</v>
      </c>
      <c r="B1655" t="s">
        <v>286</v>
      </c>
      <c r="C1655" t="s">
        <v>982</v>
      </c>
      <c r="D1655">
        <v>40.950000000000003</v>
      </c>
      <c r="E1655" t="s">
        <v>894</v>
      </c>
      <c r="F1655">
        <v>7371</v>
      </c>
    </row>
    <row r="1656" spans="1:6">
      <c r="A1656">
        <v>90</v>
      </c>
      <c r="B1656" t="s">
        <v>286</v>
      </c>
      <c r="C1656" t="s">
        <v>950</v>
      </c>
      <c r="D1656">
        <v>20</v>
      </c>
      <c r="E1656" t="s">
        <v>286</v>
      </c>
      <c r="F1656">
        <v>1800</v>
      </c>
    </row>
    <row r="1657" spans="1:6">
      <c r="A1657">
        <v>3</v>
      </c>
      <c r="B1657" t="s">
        <v>903</v>
      </c>
      <c r="C1657" t="s">
        <v>521</v>
      </c>
      <c r="D1657">
        <v>302</v>
      </c>
      <c r="E1657" t="s">
        <v>903</v>
      </c>
      <c r="F1657">
        <v>906</v>
      </c>
    </row>
    <row r="1658" spans="1:6">
      <c r="A1658">
        <v>90</v>
      </c>
      <c r="B1658" t="s">
        <v>286</v>
      </c>
      <c r="C1658" t="s">
        <v>983</v>
      </c>
      <c r="D1658">
        <v>25.75</v>
      </c>
      <c r="E1658" t="s">
        <v>894</v>
      </c>
      <c r="F1658">
        <v>2317.5</v>
      </c>
    </row>
    <row r="1659" spans="1:6">
      <c r="C1659" t="s">
        <v>411</v>
      </c>
      <c r="F1659">
        <v>11454</v>
      </c>
    </row>
    <row r="1660" spans="1:6">
      <c r="C1660" t="s">
        <v>424</v>
      </c>
      <c r="F1660">
        <v>91.5</v>
      </c>
    </row>
    <row r="1661" spans="1:6">
      <c r="C1661" t="s">
        <v>984</v>
      </c>
      <c r="F1661">
        <v>23940</v>
      </c>
    </row>
    <row r="1662" spans="1:6">
      <c r="C1662" t="s">
        <v>985</v>
      </c>
      <c r="F1662">
        <v>266</v>
      </c>
    </row>
    <row r="1665" spans="1:6">
      <c r="C1665" t="s">
        <v>986</v>
      </c>
    </row>
    <row r="1666" spans="1:6">
      <c r="C1666" t="s">
        <v>987</v>
      </c>
    </row>
    <row r="1668" spans="1:6" ht="54" customHeight="1">
      <c r="A1668" s="123" t="s">
        <v>988</v>
      </c>
      <c r="B1668" s="123"/>
      <c r="C1668" s="123"/>
      <c r="D1668" s="123"/>
      <c r="E1668" s="123"/>
      <c r="F1668" s="123"/>
    </row>
    <row r="1670" spans="1:6">
      <c r="C1670" t="s">
        <v>989</v>
      </c>
      <c r="F1670">
        <v>18628.5</v>
      </c>
    </row>
    <row r="1671" spans="1:6">
      <c r="A1671">
        <v>180</v>
      </c>
      <c r="B1671" t="s">
        <v>286</v>
      </c>
      <c r="C1671" t="s">
        <v>990</v>
      </c>
      <c r="D1671">
        <v>25.75</v>
      </c>
      <c r="E1671" t="s">
        <v>286</v>
      </c>
      <c r="F1671">
        <v>4635</v>
      </c>
    </row>
    <row r="1672" spans="1:6">
      <c r="A1672">
        <v>180</v>
      </c>
      <c r="B1672" t="s">
        <v>286</v>
      </c>
      <c r="C1672" t="s">
        <v>991</v>
      </c>
      <c r="D1672">
        <v>16.55</v>
      </c>
      <c r="E1672" t="s">
        <v>894</v>
      </c>
      <c r="F1672">
        <v>2979</v>
      </c>
    </row>
    <row r="1673" spans="1:6">
      <c r="C1673" t="s">
        <v>424</v>
      </c>
      <c r="F1673">
        <v>55.5</v>
      </c>
    </row>
    <row r="1674" spans="1:6">
      <c r="C1674" t="s">
        <v>992</v>
      </c>
      <c r="F1674">
        <v>20340</v>
      </c>
    </row>
    <row r="1675" spans="1:6">
      <c r="C1675" t="s">
        <v>985</v>
      </c>
      <c r="F1675">
        <v>226</v>
      </c>
    </row>
    <row r="1679" spans="1:6">
      <c r="C1679" t="s">
        <v>993</v>
      </c>
    </row>
    <row r="1680" spans="1:6">
      <c r="C1680" t="s">
        <v>994</v>
      </c>
    </row>
    <row r="1682" spans="1:7" ht="63.75">
      <c r="C1682" s="1" t="s">
        <v>995</v>
      </c>
      <c r="G1682" t="s">
        <v>996</v>
      </c>
    </row>
    <row r="1683" spans="1:7">
      <c r="A1683">
        <v>3</v>
      </c>
      <c r="B1683" t="s">
        <v>397</v>
      </c>
      <c r="C1683" t="s">
        <v>997</v>
      </c>
      <c r="D1683">
        <v>85.2</v>
      </c>
      <c r="E1683" t="s">
        <v>16</v>
      </c>
      <c r="F1683">
        <v>255.6</v>
      </c>
      <c r="G1683">
        <v>570.6</v>
      </c>
    </row>
    <row r="1684" spans="1:7">
      <c r="A1684">
        <v>1</v>
      </c>
      <c r="B1684" t="s">
        <v>397</v>
      </c>
      <c r="C1684" t="s">
        <v>998</v>
      </c>
      <c r="D1684">
        <v>62.57</v>
      </c>
      <c r="E1684" t="s">
        <v>397</v>
      </c>
      <c r="F1684">
        <v>62.57</v>
      </c>
      <c r="G1684">
        <v>62.57</v>
      </c>
    </row>
    <row r="1685" spans="1:7">
      <c r="C1685" t="s">
        <v>411</v>
      </c>
      <c r="F1685">
        <v>500.63</v>
      </c>
      <c r="G1685">
        <v>500.63</v>
      </c>
    </row>
    <row r="1686" spans="1:7">
      <c r="C1686" t="s">
        <v>999</v>
      </c>
      <c r="D1686" t="s">
        <v>402</v>
      </c>
      <c r="F1686">
        <v>6.2</v>
      </c>
      <c r="G1686">
        <v>6.2</v>
      </c>
    </row>
    <row r="1687" spans="1:7">
      <c r="C1687" t="s">
        <v>404</v>
      </c>
      <c r="F1687">
        <v>825</v>
      </c>
      <c r="G1687">
        <v>1140</v>
      </c>
    </row>
    <row r="1690" spans="1:7">
      <c r="C1690" t="s">
        <v>1000</v>
      </c>
    </row>
    <row r="1692" spans="1:7">
      <c r="C1692" t="s">
        <v>1001</v>
      </c>
    </row>
    <row r="1694" spans="1:7" ht="47.25" customHeight="1">
      <c r="A1694" s="123" t="s">
        <v>1002</v>
      </c>
      <c r="B1694" s="123"/>
      <c r="C1694" s="123"/>
      <c r="D1694" s="123"/>
      <c r="E1694" s="123"/>
      <c r="F1694" s="123"/>
    </row>
    <row r="1696" spans="1:7">
      <c r="A1696">
        <v>3</v>
      </c>
      <c r="B1696" t="s">
        <v>397</v>
      </c>
      <c r="C1696" t="s">
        <v>1003</v>
      </c>
      <c r="D1696">
        <v>85.2</v>
      </c>
      <c r="E1696" t="s">
        <v>397</v>
      </c>
      <c r="F1696">
        <v>255.6</v>
      </c>
    </row>
    <row r="1697" spans="1:6">
      <c r="A1697">
        <v>1</v>
      </c>
      <c r="B1697" t="s">
        <v>397</v>
      </c>
      <c r="C1697" t="s">
        <v>1004</v>
      </c>
      <c r="D1697">
        <v>351.95</v>
      </c>
      <c r="E1697" t="s">
        <v>397</v>
      </c>
      <c r="F1697">
        <v>351.95</v>
      </c>
    </row>
    <row r="1698" spans="1:6">
      <c r="A1698">
        <v>1</v>
      </c>
      <c r="B1698" t="s">
        <v>397</v>
      </c>
      <c r="C1698" t="s">
        <v>1005</v>
      </c>
      <c r="D1698">
        <v>25</v>
      </c>
      <c r="E1698" t="s">
        <v>1006</v>
      </c>
      <c r="F1698">
        <v>25</v>
      </c>
    </row>
    <row r="1699" spans="1:6">
      <c r="C1699" t="s">
        <v>428</v>
      </c>
      <c r="F1699">
        <v>668.33</v>
      </c>
    </row>
    <row r="1700" spans="1:6">
      <c r="C1700" t="s">
        <v>1007</v>
      </c>
      <c r="F1700">
        <v>8.1199999999999992</v>
      </c>
    </row>
    <row r="1701" spans="1:6">
      <c r="C1701" t="s">
        <v>1008</v>
      </c>
      <c r="F1701">
        <v>1309</v>
      </c>
    </row>
    <row r="1703" spans="1:6">
      <c r="C1703" t="s">
        <v>1009</v>
      </c>
      <c r="D1703">
        <v>104280</v>
      </c>
      <c r="E1703">
        <v>3.375E-3</v>
      </c>
      <c r="F1703">
        <v>351.95</v>
      </c>
    </row>
    <row r="1705" spans="1:6">
      <c r="C1705" t="s">
        <v>411</v>
      </c>
    </row>
    <row r="1706" spans="1:6">
      <c r="A1706">
        <v>1</v>
      </c>
      <c r="B1706" t="s">
        <v>397</v>
      </c>
      <c r="C1706" t="s">
        <v>413</v>
      </c>
      <c r="D1706">
        <v>783</v>
      </c>
      <c r="E1706" t="s">
        <v>397</v>
      </c>
      <c r="F1706">
        <v>783</v>
      </c>
    </row>
    <row r="1707" spans="1:6">
      <c r="A1707">
        <v>2</v>
      </c>
      <c r="B1707" t="s">
        <v>397</v>
      </c>
      <c r="C1707" t="s">
        <v>414</v>
      </c>
      <c r="D1707">
        <v>611</v>
      </c>
      <c r="E1707" t="s">
        <v>397</v>
      </c>
      <c r="F1707">
        <v>1222</v>
      </c>
    </row>
    <row r="1708" spans="1:6">
      <c r="C1708" t="s">
        <v>1010</v>
      </c>
      <c r="F1708">
        <v>2005</v>
      </c>
    </row>
    <row r="1709" spans="1:6">
      <c r="C1709" t="s">
        <v>412</v>
      </c>
      <c r="F1709">
        <v>668.33</v>
      </c>
    </row>
    <row r="1712" spans="1:6">
      <c r="C1712" t="s">
        <v>1011</v>
      </c>
    </row>
    <row r="1714" spans="1:6">
      <c r="C1714" t="s">
        <v>1012</v>
      </c>
    </row>
    <row r="1716" spans="1:6">
      <c r="A1716">
        <v>1</v>
      </c>
      <c r="B1716" t="s">
        <v>397</v>
      </c>
      <c r="C1716" t="s">
        <v>1013</v>
      </c>
      <c r="D1716">
        <v>1876</v>
      </c>
      <c r="E1716" t="s">
        <v>397</v>
      </c>
      <c r="F1716">
        <v>1876</v>
      </c>
    </row>
    <row r="1717" spans="1:6">
      <c r="A1717">
        <v>3</v>
      </c>
      <c r="B1717" t="s">
        <v>397</v>
      </c>
      <c r="C1717" t="s">
        <v>1014</v>
      </c>
      <c r="D1717">
        <v>128</v>
      </c>
      <c r="E1717" t="s">
        <v>397</v>
      </c>
      <c r="F1717">
        <v>384</v>
      </c>
    </row>
    <row r="1718" spans="1:6">
      <c r="C1718" t="s">
        <v>1015</v>
      </c>
      <c r="F1718">
        <v>803.5</v>
      </c>
    </row>
    <row r="1719" spans="1:6">
      <c r="C1719" t="s">
        <v>424</v>
      </c>
      <c r="F1719">
        <v>5</v>
      </c>
    </row>
    <row r="1720" spans="1:6">
      <c r="C1720" t="s">
        <v>1016</v>
      </c>
      <c r="F1720">
        <v>3068.5</v>
      </c>
    </row>
    <row r="1723" spans="1:6" ht="76.5">
      <c r="C1723" s="1" t="s">
        <v>1017</v>
      </c>
      <c r="D1723">
        <v>1879</v>
      </c>
      <c r="E1723" t="s">
        <v>16</v>
      </c>
    </row>
    <row r="1725" spans="1:6">
      <c r="A1725" t="s">
        <v>1018</v>
      </c>
      <c r="B1725" t="s">
        <v>184</v>
      </c>
      <c r="C1725" t="s">
        <v>1019</v>
      </c>
    </row>
    <row r="1726" spans="1:6">
      <c r="C1726" t="s">
        <v>1020</v>
      </c>
    </row>
    <row r="1727" spans="1:6">
      <c r="C1727" t="s">
        <v>1021</v>
      </c>
      <c r="D1727" t="s">
        <v>1022</v>
      </c>
    </row>
    <row r="1728" spans="1:6">
      <c r="C1728" t="s">
        <v>168</v>
      </c>
    </row>
    <row r="1729" spans="1:6">
      <c r="C1729" t="s">
        <v>1023</v>
      </c>
    </row>
    <row r="1730" spans="1:6">
      <c r="C1730" t="s">
        <v>1024</v>
      </c>
    </row>
    <row r="1731" spans="1:6">
      <c r="E1731" t="s">
        <v>168</v>
      </c>
    </row>
    <row r="1732" spans="1:6">
      <c r="C1732" t="s">
        <v>1025</v>
      </c>
    </row>
    <row r="1733" spans="1:6">
      <c r="C1733" t="s">
        <v>1026</v>
      </c>
      <c r="F1733">
        <v>2.7099999999999999E-2</v>
      </c>
    </row>
    <row r="1734" spans="1:6">
      <c r="E1734" t="s">
        <v>179</v>
      </c>
      <c r="F1734" t="s">
        <v>168</v>
      </c>
    </row>
    <row r="1735" spans="1:6">
      <c r="C1735" t="s">
        <v>1027</v>
      </c>
      <c r="E1735" t="s">
        <v>179</v>
      </c>
      <c r="F1735">
        <v>1.2840000000000001E-2</v>
      </c>
    </row>
    <row r="1736" spans="1:6">
      <c r="C1736" t="s">
        <v>1028</v>
      </c>
      <c r="E1736" t="s">
        <v>179</v>
      </c>
      <c r="F1736">
        <v>3.5799999999999998E-3</v>
      </c>
    </row>
    <row r="1737" spans="1:6">
      <c r="F1737" t="s">
        <v>168</v>
      </c>
    </row>
    <row r="1738" spans="1:6">
      <c r="A1738">
        <v>1.898E-2</v>
      </c>
      <c r="B1738" t="s">
        <v>188</v>
      </c>
      <c r="C1738" t="s">
        <v>1029</v>
      </c>
      <c r="D1738">
        <v>111600</v>
      </c>
      <c r="E1738" t="s">
        <v>188</v>
      </c>
      <c r="F1738">
        <v>2118.17</v>
      </c>
    </row>
    <row r="1739" spans="1:6">
      <c r="A1739">
        <v>2.7099999999999999E-2</v>
      </c>
      <c r="B1739" t="s">
        <v>188</v>
      </c>
      <c r="C1739" t="s">
        <v>1030</v>
      </c>
      <c r="D1739">
        <v>99400</v>
      </c>
      <c r="E1739" t="s">
        <v>188</v>
      </c>
      <c r="F1739">
        <v>2693.74</v>
      </c>
    </row>
    <row r="1740" spans="1:6">
      <c r="A1740">
        <v>1.6420000000000001E-2</v>
      </c>
      <c r="B1740" t="s">
        <v>188</v>
      </c>
      <c r="C1740" t="s">
        <v>1031</v>
      </c>
      <c r="D1740">
        <v>95000</v>
      </c>
      <c r="E1740" t="s">
        <v>188</v>
      </c>
      <c r="F1740">
        <v>1559.9</v>
      </c>
    </row>
    <row r="1741" spans="1:6">
      <c r="C1741" t="s">
        <v>1032</v>
      </c>
    </row>
    <row r="1742" spans="1:6">
      <c r="A1742">
        <v>1.8225</v>
      </c>
      <c r="B1742" t="s">
        <v>576</v>
      </c>
      <c r="C1742" t="s">
        <v>1033</v>
      </c>
      <c r="D1742">
        <v>1529.85</v>
      </c>
      <c r="E1742" t="s">
        <v>576</v>
      </c>
      <c r="F1742">
        <v>2788.15</v>
      </c>
    </row>
    <row r="1743" spans="1:6">
      <c r="A1743">
        <v>2</v>
      </c>
      <c r="B1743" t="s">
        <v>250</v>
      </c>
      <c r="C1743" t="s">
        <v>1034</v>
      </c>
      <c r="D1743">
        <v>254.5</v>
      </c>
      <c r="E1743" t="s">
        <v>258</v>
      </c>
      <c r="F1743">
        <v>509</v>
      </c>
    </row>
    <row r="1744" spans="1:6">
      <c r="A1744">
        <v>3</v>
      </c>
      <c r="B1744" t="s">
        <v>258</v>
      </c>
      <c r="C1744" t="s">
        <v>1035</v>
      </c>
      <c r="D1744">
        <v>214.1</v>
      </c>
      <c r="E1744" t="s">
        <v>258</v>
      </c>
      <c r="F1744">
        <v>642.29999999999995</v>
      </c>
    </row>
    <row r="1745" spans="1:6">
      <c r="A1745">
        <v>2</v>
      </c>
      <c r="B1745" t="s">
        <v>258</v>
      </c>
      <c r="C1745" t="s">
        <v>1036</v>
      </c>
      <c r="D1745">
        <v>408</v>
      </c>
      <c r="E1745" t="s">
        <v>258</v>
      </c>
      <c r="F1745">
        <v>816</v>
      </c>
    </row>
    <row r="1746" spans="1:6">
      <c r="A1746">
        <v>1</v>
      </c>
      <c r="B1746" t="s">
        <v>258</v>
      </c>
      <c r="C1746" t="s">
        <v>1037</v>
      </c>
      <c r="D1746">
        <v>836</v>
      </c>
      <c r="E1746" t="s">
        <v>258</v>
      </c>
      <c r="F1746">
        <v>836</v>
      </c>
    </row>
    <row r="1747" spans="1:6">
      <c r="A1747">
        <v>1</v>
      </c>
      <c r="B1747" t="s">
        <v>258</v>
      </c>
      <c r="C1747" t="s">
        <v>1038</v>
      </c>
      <c r="D1747">
        <v>7.3</v>
      </c>
      <c r="E1747" t="s">
        <v>258</v>
      </c>
      <c r="F1747">
        <v>7.3</v>
      </c>
    </row>
    <row r="1748" spans="1:6">
      <c r="A1748">
        <v>1</v>
      </c>
      <c r="B1748" t="s">
        <v>258</v>
      </c>
      <c r="C1748" t="s">
        <v>1039</v>
      </c>
      <c r="D1748">
        <v>49.55</v>
      </c>
      <c r="E1748" t="s">
        <v>258</v>
      </c>
      <c r="F1748">
        <v>49.55</v>
      </c>
    </row>
    <row r="1749" spans="1:6">
      <c r="A1749">
        <v>64</v>
      </c>
      <c r="C1749" t="s">
        <v>1040</v>
      </c>
      <c r="D1749">
        <v>2.41</v>
      </c>
      <c r="F1749">
        <v>154.24</v>
      </c>
    </row>
    <row r="1750" spans="1:6">
      <c r="C1750" t="s">
        <v>1041</v>
      </c>
      <c r="F1750">
        <v>12174.35</v>
      </c>
    </row>
    <row r="1751" spans="1:6">
      <c r="F1751" t="s">
        <v>168</v>
      </c>
    </row>
    <row r="1752" spans="1:6">
      <c r="C1752" t="s">
        <v>255</v>
      </c>
      <c r="F1752">
        <v>6680.03</v>
      </c>
    </row>
    <row r="1754" spans="1:6" ht="25.5">
      <c r="C1754" s="5" t="s">
        <v>1042</v>
      </c>
      <c r="D1754" s="5">
        <v>135</v>
      </c>
      <c r="E1754" s="6" t="s">
        <v>16</v>
      </c>
    </row>
    <row r="1756" spans="1:6">
      <c r="A1756" s="7"/>
      <c r="B1756" s="7"/>
      <c r="C1756" s="10" t="s">
        <v>1043</v>
      </c>
      <c r="D1756" s="7"/>
      <c r="E1756" s="7"/>
      <c r="F1756" s="7"/>
    </row>
    <row r="1757" spans="1:6" ht="25.5">
      <c r="A1757" s="7">
        <v>1</v>
      </c>
      <c r="B1757" s="7" t="s">
        <v>397</v>
      </c>
      <c r="C1757" s="12" t="s">
        <v>1044</v>
      </c>
      <c r="D1757" s="11">
        <v>391</v>
      </c>
      <c r="E1757" s="7" t="s">
        <v>397</v>
      </c>
      <c r="F1757" s="7">
        <v>391</v>
      </c>
    </row>
    <row r="1758" spans="1:6" ht="15.75">
      <c r="A1758" s="7"/>
      <c r="B1758" s="7"/>
      <c r="C1758" s="7"/>
      <c r="D1758" s="8"/>
      <c r="E1758" s="7" t="s">
        <v>397</v>
      </c>
      <c r="F1758" s="7">
        <v>0</v>
      </c>
    </row>
    <row r="1759" spans="1:6">
      <c r="A1759" s="7"/>
      <c r="B1759" s="7"/>
      <c r="C1759" s="7" t="s">
        <v>1045</v>
      </c>
      <c r="D1759" s="7"/>
      <c r="E1759" s="7"/>
      <c r="F1759" s="7">
        <v>298.8</v>
      </c>
    </row>
    <row r="1760" spans="1:6">
      <c r="A1760" s="7"/>
      <c r="B1760" s="7"/>
      <c r="C1760" s="7" t="s">
        <v>424</v>
      </c>
      <c r="D1760" s="7"/>
      <c r="E1760" s="7"/>
      <c r="F1760" s="7">
        <v>0.2</v>
      </c>
    </row>
    <row r="1761" spans="1:6" ht="15.75">
      <c r="A1761" s="7"/>
      <c r="B1761" s="7"/>
      <c r="C1761" s="9" t="s">
        <v>978</v>
      </c>
      <c r="D1761" s="7"/>
      <c r="E1761" s="7"/>
      <c r="F1761" s="10">
        <v>690</v>
      </c>
    </row>
    <row r="1763" spans="1:6">
      <c r="C1763" t="s">
        <v>1011</v>
      </c>
    </row>
    <row r="1765" spans="1:6">
      <c r="C1765" t="s">
        <v>1046</v>
      </c>
    </row>
    <row r="1767" spans="1:6" ht="25.5">
      <c r="A1767">
        <v>1</v>
      </c>
      <c r="B1767" t="s">
        <v>397</v>
      </c>
      <c r="C1767" s="1" t="s">
        <v>1047</v>
      </c>
      <c r="D1767">
        <v>1193</v>
      </c>
      <c r="E1767" t="s">
        <v>397</v>
      </c>
      <c r="F1767">
        <v>1193</v>
      </c>
    </row>
    <row r="1768" spans="1:6">
      <c r="A1768">
        <v>1</v>
      </c>
      <c r="B1768" t="s">
        <v>397</v>
      </c>
      <c r="C1768" t="s">
        <v>411</v>
      </c>
      <c r="D1768">
        <v>2174</v>
      </c>
      <c r="E1768" t="s">
        <v>397</v>
      </c>
      <c r="F1768">
        <v>2174</v>
      </c>
    </row>
    <row r="1769" spans="1:6">
      <c r="C1769" t="s">
        <v>424</v>
      </c>
    </row>
    <row r="1770" spans="1:6">
      <c r="C1770" t="s">
        <v>404</v>
      </c>
      <c r="F1770">
        <v>3367</v>
      </c>
    </row>
    <row r="1773" spans="1:6">
      <c r="C1773" t="s">
        <v>1048</v>
      </c>
    </row>
    <row r="1775" spans="1:6">
      <c r="C1775" t="s">
        <v>1049</v>
      </c>
    </row>
    <row r="1777" spans="1:6" ht="51" customHeight="1">
      <c r="A1777" s="1"/>
      <c r="B1777" s="1"/>
      <c r="C1777" s="1" t="s">
        <v>1050</v>
      </c>
      <c r="D1777" s="1"/>
      <c r="E1777" s="1"/>
      <c r="F1777" s="1"/>
    </row>
    <row r="1778" spans="1:6">
      <c r="A1778">
        <v>1</v>
      </c>
      <c r="B1778" t="s">
        <v>397</v>
      </c>
      <c r="C1778" t="s">
        <v>1051</v>
      </c>
      <c r="D1778">
        <v>277.60000000000002</v>
      </c>
      <c r="E1778" t="s">
        <v>397</v>
      </c>
      <c r="F1778">
        <v>277.60000000000002</v>
      </c>
    </row>
    <row r="1779" spans="1:6">
      <c r="C1779" t="s">
        <v>424</v>
      </c>
      <c r="F1779">
        <v>13.47</v>
      </c>
    </row>
    <row r="1780" spans="1:6">
      <c r="C1780" t="s">
        <v>411</v>
      </c>
      <c r="F1780">
        <v>225.93</v>
      </c>
    </row>
    <row r="1781" spans="1:6">
      <c r="C1781" t="s">
        <v>1052</v>
      </c>
      <c r="F1781">
        <v>517</v>
      </c>
    </row>
    <row r="1784" spans="1:6">
      <c r="C1784" t="s">
        <v>1053</v>
      </c>
    </row>
    <row r="1785" spans="1:6">
      <c r="A1785">
        <v>2</v>
      </c>
      <c r="B1785" t="s">
        <v>397</v>
      </c>
      <c r="C1785" t="s">
        <v>431</v>
      </c>
      <c r="D1785">
        <v>778</v>
      </c>
      <c r="E1785" t="s">
        <v>397</v>
      </c>
      <c r="F1785">
        <v>1556</v>
      </c>
    </row>
    <row r="1786" spans="1:6">
      <c r="A1786">
        <v>3</v>
      </c>
      <c r="B1786" t="s">
        <v>397</v>
      </c>
      <c r="C1786" t="s">
        <v>414</v>
      </c>
      <c r="D1786">
        <v>611</v>
      </c>
      <c r="E1786" t="s">
        <v>397</v>
      </c>
      <c r="F1786">
        <v>1833</v>
      </c>
    </row>
    <row r="1787" spans="1:6">
      <c r="C1787" t="s">
        <v>1054</v>
      </c>
      <c r="F1787">
        <v>3389</v>
      </c>
    </row>
    <row r="1788" spans="1:6">
      <c r="C1788" t="s">
        <v>412</v>
      </c>
      <c r="F1788">
        <v>225.93</v>
      </c>
    </row>
    <row r="1791" spans="1:6" ht="25.5">
      <c r="C1791" s="5" t="s">
        <v>1055</v>
      </c>
      <c r="D1791" s="5">
        <v>170</v>
      </c>
      <c r="E1791" s="6" t="s">
        <v>16</v>
      </c>
    </row>
    <row r="1793" spans="1:6">
      <c r="C1793" t="s">
        <v>1056</v>
      </c>
    </row>
    <row r="1795" spans="1:6">
      <c r="C1795" t="s">
        <v>1057</v>
      </c>
    </row>
    <row r="1797" spans="1:6">
      <c r="C1797" t="s">
        <v>1058</v>
      </c>
      <c r="D1797">
        <v>1265</v>
      </c>
      <c r="E1797" t="s">
        <v>397</v>
      </c>
      <c r="F1797">
        <v>1265</v>
      </c>
    </row>
    <row r="1798" spans="1:6">
      <c r="C1798" t="s">
        <v>1059</v>
      </c>
      <c r="D1798">
        <v>337.6</v>
      </c>
      <c r="E1798" t="s">
        <v>397</v>
      </c>
      <c r="F1798">
        <v>337.6</v>
      </c>
    </row>
    <row r="1799" spans="1:6">
      <c r="C1799" t="s">
        <v>1060</v>
      </c>
      <c r="F1799">
        <v>31.6</v>
      </c>
    </row>
    <row r="1800" spans="1:6">
      <c r="C1800" t="s">
        <v>1061</v>
      </c>
      <c r="F1800">
        <v>13.7</v>
      </c>
    </row>
    <row r="1801" spans="1:6">
      <c r="C1801" t="s">
        <v>1062</v>
      </c>
      <c r="F1801">
        <v>501.25</v>
      </c>
    </row>
    <row r="1802" spans="1:6">
      <c r="C1802" t="s">
        <v>978</v>
      </c>
      <c r="F1802">
        <v>2149.15</v>
      </c>
    </row>
    <row r="1804" spans="1:6">
      <c r="C1804" t="s">
        <v>1064</v>
      </c>
    </row>
    <row r="1806" spans="1:6" ht="48.75" customHeight="1">
      <c r="A1806" s="123" t="s">
        <v>1065</v>
      </c>
      <c r="B1806" s="123"/>
      <c r="C1806" s="123"/>
      <c r="D1806" s="123"/>
      <c r="E1806" s="123"/>
      <c r="F1806" s="123"/>
    </row>
    <row r="1807" spans="1:6">
      <c r="A1807">
        <v>30.42</v>
      </c>
      <c r="B1807" t="s">
        <v>481</v>
      </c>
      <c r="C1807" t="s">
        <v>1066</v>
      </c>
      <c r="D1807">
        <v>224.82</v>
      </c>
      <c r="E1807" t="s">
        <v>481</v>
      </c>
      <c r="F1807">
        <v>6839.02</v>
      </c>
    </row>
    <row r="1808" spans="1:6">
      <c r="A1808">
        <v>6.1</v>
      </c>
      <c r="B1808" t="s">
        <v>481</v>
      </c>
      <c r="C1808" t="s">
        <v>1067</v>
      </c>
      <c r="D1808">
        <v>1312</v>
      </c>
      <c r="E1808" t="s">
        <v>481</v>
      </c>
      <c r="F1808">
        <v>8003.2</v>
      </c>
    </row>
    <row r="1809" spans="1:6">
      <c r="A1809">
        <v>750</v>
      </c>
      <c r="B1809" t="s">
        <v>397</v>
      </c>
      <c r="C1809" t="s">
        <v>1068</v>
      </c>
      <c r="D1809">
        <v>5709</v>
      </c>
      <c r="E1809" t="s">
        <v>1069</v>
      </c>
      <c r="F1809">
        <v>4281.75</v>
      </c>
    </row>
    <row r="1810" spans="1:6">
      <c r="C1810" t="s">
        <v>411</v>
      </c>
      <c r="F1810">
        <v>4125</v>
      </c>
    </row>
    <row r="1811" spans="1:6">
      <c r="C1811" t="s">
        <v>424</v>
      </c>
      <c r="F1811">
        <v>61.03</v>
      </c>
    </row>
    <row r="1812" spans="1:6">
      <c r="C1812" t="s">
        <v>1070</v>
      </c>
      <c r="F1812">
        <v>23310</v>
      </c>
    </row>
    <row r="1813" spans="1:6">
      <c r="C1813" t="s">
        <v>985</v>
      </c>
      <c r="F1813">
        <v>259</v>
      </c>
    </row>
    <row r="1815" spans="1:6">
      <c r="C1815" t="s">
        <v>428</v>
      </c>
    </row>
    <row r="1816" spans="1:6">
      <c r="A1816">
        <v>1</v>
      </c>
      <c r="B1816" t="s">
        <v>397</v>
      </c>
      <c r="C1816" t="s">
        <v>1071</v>
      </c>
      <c r="D1816">
        <v>898</v>
      </c>
      <c r="E1816" t="s">
        <v>397</v>
      </c>
      <c r="F1816">
        <v>898</v>
      </c>
    </row>
    <row r="1817" spans="1:6">
      <c r="A1817">
        <v>1</v>
      </c>
      <c r="B1817" t="s">
        <v>397</v>
      </c>
      <c r="C1817" t="s">
        <v>413</v>
      </c>
      <c r="D1817">
        <v>783</v>
      </c>
      <c r="E1817" t="s">
        <v>397</v>
      </c>
      <c r="F1817">
        <v>783</v>
      </c>
    </row>
    <row r="1818" spans="1:6">
      <c r="A1818">
        <v>4</v>
      </c>
      <c r="B1818" t="s">
        <v>397</v>
      </c>
      <c r="C1818" t="s">
        <v>1072</v>
      </c>
      <c r="D1818">
        <v>611</v>
      </c>
      <c r="E1818" t="s">
        <v>397</v>
      </c>
      <c r="F1818">
        <v>2444</v>
      </c>
    </row>
    <row r="1819" spans="1:6">
      <c r="F1819">
        <v>4125</v>
      </c>
    </row>
    <row r="1822" spans="1:6">
      <c r="C1822" t="s">
        <v>1073</v>
      </c>
    </row>
    <row r="1825" spans="1:6">
      <c r="A1825">
        <v>10</v>
      </c>
      <c r="B1825" t="s">
        <v>576</v>
      </c>
      <c r="C1825" t="s">
        <v>1074</v>
      </c>
      <c r="D1825">
        <v>653</v>
      </c>
      <c r="E1825" t="s">
        <v>576</v>
      </c>
      <c r="F1825">
        <v>6530</v>
      </c>
    </row>
    <row r="1826" spans="1:6">
      <c r="A1826">
        <v>0.21</v>
      </c>
      <c r="B1826" t="s">
        <v>188</v>
      </c>
      <c r="C1826" t="s">
        <v>662</v>
      </c>
      <c r="D1826">
        <v>4657.12</v>
      </c>
      <c r="E1826" t="s">
        <v>188</v>
      </c>
      <c r="F1826">
        <v>978</v>
      </c>
    </row>
    <row r="1827" spans="1:6">
      <c r="A1827">
        <v>1.1000000000000001</v>
      </c>
      <c r="B1827" t="s">
        <v>250</v>
      </c>
      <c r="C1827" t="s">
        <v>251</v>
      </c>
      <c r="D1827">
        <v>994.35</v>
      </c>
      <c r="E1827" t="s">
        <v>250</v>
      </c>
      <c r="F1827">
        <v>1093.79</v>
      </c>
    </row>
    <row r="1828" spans="1:6">
      <c r="A1828">
        <v>1.1000000000000001</v>
      </c>
      <c r="B1828" t="s">
        <v>250</v>
      </c>
      <c r="C1828" t="s">
        <v>259</v>
      </c>
      <c r="D1828">
        <v>928.2</v>
      </c>
      <c r="E1828" t="s">
        <v>250</v>
      </c>
      <c r="F1828">
        <v>1021.02</v>
      </c>
    </row>
    <row r="1829" spans="1:6">
      <c r="A1829">
        <v>2.2000000000000002</v>
      </c>
      <c r="B1829" t="s">
        <v>250</v>
      </c>
      <c r="C1829" t="s">
        <v>260</v>
      </c>
      <c r="D1829">
        <v>648.9</v>
      </c>
      <c r="E1829" t="s">
        <v>250</v>
      </c>
      <c r="F1829">
        <v>1427.58</v>
      </c>
    </row>
    <row r="1830" spans="1:6">
      <c r="A1830">
        <v>2.2000000000000002</v>
      </c>
      <c r="B1830" t="s">
        <v>250</v>
      </c>
      <c r="C1830" t="s">
        <v>253</v>
      </c>
      <c r="D1830">
        <v>532.35</v>
      </c>
      <c r="E1830" t="s">
        <v>250</v>
      </c>
      <c r="F1830">
        <v>1171.17</v>
      </c>
    </row>
    <row r="1831" spans="1:6">
      <c r="A1831">
        <v>20</v>
      </c>
      <c r="B1831" t="s">
        <v>238</v>
      </c>
      <c r="C1831" t="s">
        <v>187</v>
      </c>
      <c r="D1831">
        <v>6040</v>
      </c>
      <c r="E1831" t="s">
        <v>186</v>
      </c>
      <c r="F1831">
        <v>120.8</v>
      </c>
    </row>
    <row r="1832" spans="1:6">
      <c r="A1832">
        <v>2</v>
      </c>
      <c r="B1832" t="s">
        <v>238</v>
      </c>
      <c r="C1832" t="s">
        <v>1075</v>
      </c>
      <c r="D1832">
        <v>24.93</v>
      </c>
      <c r="E1832" t="s">
        <v>238</v>
      </c>
      <c r="F1832">
        <v>49.86</v>
      </c>
    </row>
    <row r="1833" spans="1:6">
      <c r="A1833">
        <v>1.6</v>
      </c>
      <c r="B1833" t="s">
        <v>250</v>
      </c>
      <c r="C1833" t="s">
        <v>259</v>
      </c>
      <c r="D1833">
        <v>928.2</v>
      </c>
      <c r="E1833" t="s">
        <v>250</v>
      </c>
      <c r="F1833">
        <v>1485.12</v>
      </c>
    </row>
    <row r="1834" spans="1:6">
      <c r="A1834">
        <v>0.5</v>
      </c>
      <c r="B1834" t="s">
        <v>250</v>
      </c>
      <c r="C1834" t="s">
        <v>260</v>
      </c>
      <c r="D1834">
        <v>648.9</v>
      </c>
      <c r="E1834" t="s">
        <v>250</v>
      </c>
      <c r="F1834">
        <v>324.45</v>
      </c>
    </row>
    <row r="1835" spans="1:6">
      <c r="A1835">
        <v>1.1000000000000001</v>
      </c>
      <c r="B1835" t="s">
        <v>250</v>
      </c>
      <c r="C1835" t="s">
        <v>253</v>
      </c>
      <c r="D1835">
        <v>532.35</v>
      </c>
      <c r="E1835" t="s">
        <v>250</v>
      </c>
      <c r="F1835">
        <v>585.59</v>
      </c>
    </row>
    <row r="1836" spans="1:6">
      <c r="B1836" t="s">
        <v>191</v>
      </c>
      <c r="C1836" t="s">
        <v>192</v>
      </c>
      <c r="E1836" t="s">
        <v>191</v>
      </c>
      <c r="F1836">
        <v>4.5999999999999996</v>
      </c>
    </row>
    <row r="1837" spans="1:6">
      <c r="F1837" t="s">
        <v>168</v>
      </c>
    </row>
    <row r="1838" spans="1:6">
      <c r="C1838" t="s">
        <v>254</v>
      </c>
      <c r="F1838">
        <v>14791.98</v>
      </c>
    </row>
    <row r="1839" spans="1:6">
      <c r="F1839" t="s">
        <v>168</v>
      </c>
    </row>
    <row r="1840" spans="1:6">
      <c r="C1840" t="s">
        <v>255</v>
      </c>
      <c r="F1840">
        <v>1479.2</v>
      </c>
    </row>
    <row r="1843" spans="1:6">
      <c r="C1843" t="s">
        <v>1076</v>
      </c>
    </row>
    <row r="1844" spans="1:6">
      <c r="C1844" t="s">
        <v>1077</v>
      </c>
    </row>
    <row r="1845" spans="1:6">
      <c r="C1845" t="s">
        <v>1078</v>
      </c>
    </row>
    <row r="1846" spans="1:6">
      <c r="C1846" t="s">
        <v>1079</v>
      </c>
    </row>
    <row r="1847" spans="1:6">
      <c r="C1847" t="s">
        <v>168</v>
      </c>
      <c r="D1847" t="s">
        <v>168</v>
      </c>
    </row>
    <row r="1848" spans="1:6">
      <c r="A1848">
        <v>8</v>
      </c>
      <c r="B1848" t="s">
        <v>1080</v>
      </c>
      <c r="C1848" t="s">
        <v>1081</v>
      </c>
      <c r="D1848">
        <v>4.0999999999999996</v>
      </c>
      <c r="E1848" t="s">
        <v>16</v>
      </c>
      <c r="F1848">
        <v>32.799999999999997</v>
      </c>
    </row>
    <row r="1849" spans="1:6">
      <c r="A1849">
        <v>8</v>
      </c>
      <c r="B1849" t="s">
        <v>1080</v>
      </c>
      <c r="C1849" t="s">
        <v>1082</v>
      </c>
      <c r="D1849">
        <v>3.69</v>
      </c>
      <c r="E1849" t="s">
        <v>16</v>
      </c>
      <c r="F1849">
        <v>29.52</v>
      </c>
    </row>
    <row r="1850" spans="1:6">
      <c r="A1850">
        <v>8</v>
      </c>
      <c r="B1850" t="s">
        <v>1080</v>
      </c>
      <c r="C1850" t="s">
        <v>1083</v>
      </c>
      <c r="D1850">
        <v>4.0999999999999996</v>
      </c>
      <c r="E1850" t="s">
        <v>16</v>
      </c>
      <c r="F1850">
        <v>32.799999999999997</v>
      </c>
    </row>
    <row r="1851" spans="1:6">
      <c r="A1851">
        <v>0.75</v>
      </c>
      <c r="B1851" t="s">
        <v>238</v>
      </c>
      <c r="C1851" t="s">
        <v>1084</v>
      </c>
      <c r="D1851">
        <v>176.4</v>
      </c>
      <c r="E1851" t="s">
        <v>16</v>
      </c>
      <c r="F1851">
        <v>132.30000000000001</v>
      </c>
    </row>
    <row r="1852" spans="1:6">
      <c r="A1852">
        <v>2.25</v>
      </c>
      <c r="B1852" t="s">
        <v>1085</v>
      </c>
      <c r="C1852" t="s">
        <v>1086</v>
      </c>
      <c r="D1852">
        <v>140.41</v>
      </c>
      <c r="E1852" t="s">
        <v>1085</v>
      </c>
      <c r="F1852">
        <v>315.92</v>
      </c>
    </row>
    <row r="1853" spans="1:6">
      <c r="A1853">
        <v>4.5</v>
      </c>
      <c r="B1853" t="s">
        <v>1085</v>
      </c>
      <c r="C1853" t="s">
        <v>1087</v>
      </c>
      <c r="D1853">
        <v>65</v>
      </c>
      <c r="E1853" t="s">
        <v>1085</v>
      </c>
      <c r="F1853">
        <v>292.5</v>
      </c>
    </row>
    <row r="1854" spans="1:6">
      <c r="A1854">
        <v>6</v>
      </c>
      <c r="B1854" t="s">
        <v>1080</v>
      </c>
      <c r="C1854" t="s">
        <v>1088</v>
      </c>
      <c r="D1854">
        <v>8</v>
      </c>
      <c r="E1854" t="s">
        <v>16</v>
      </c>
      <c r="F1854">
        <v>48</v>
      </c>
    </row>
    <row r="1855" spans="1:6">
      <c r="A1855">
        <v>6</v>
      </c>
      <c r="B1855" t="s">
        <v>1080</v>
      </c>
      <c r="C1855" t="s">
        <v>1089</v>
      </c>
      <c r="D1855">
        <v>8.61</v>
      </c>
      <c r="E1855" t="s">
        <v>16</v>
      </c>
      <c r="F1855">
        <v>51.66</v>
      </c>
    </row>
    <row r="1856" spans="1:6">
      <c r="A1856">
        <v>4</v>
      </c>
      <c r="B1856" t="s">
        <v>1080</v>
      </c>
      <c r="C1856" t="s">
        <v>1090</v>
      </c>
      <c r="D1856">
        <v>8.61</v>
      </c>
      <c r="E1856" t="s">
        <v>16</v>
      </c>
      <c r="F1856">
        <v>34.44</v>
      </c>
    </row>
    <row r="1857" spans="1:6">
      <c r="A1857">
        <v>300</v>
      </c>
      <c r="B1857" t="s">
        <v>1091</v>
      </c>
      <c r="C1857" t="s">
        <v>1092</v>
      </c>
      <c r="D1857">
        <v>30</v>
      </c>
      <c r="E1857" t="s">
        <v>1093</v>
      </c>
      <c r="F1857">
        <v>90</v>
      </c>
    </row>
    <row r="1858" spans="1:6">
      <c r="A1858">
        <v>300</v>
      </c>
      <c r="B1858" t="s">
        <v>1091</v>
      </c>
      <c r="C1858" t="s">
        <v>1094</v>
      </c>
      <c r="D1858">
        <v>44.99</v>
      </c>
      <c r="E1858" t="s">
        <v>1095</v>
      </c>
      <c r="F1858">
        <v>26.99</v>
      </c>
    </row>
    <row r="1859" spans="1:6">
      <c r="A1859">
        <v>1.5</v>
      </c>
      <c r="B1859" t="s">
        <v>238</v>
      </c>
      <c r="C1859" t="s">
        <v>1096</v>
      </c>
      <c r="D1859">
        <v>20.95</v>
      </c>
      <c r="E1859" t="s">
        <v>238</v>
      </c>
      <c r="F1859">
        <v>31.43</v>
      </c>
    </row>
    <row r="1860" spans="1:6">
      <c r="A1860">
        <v>2.25</v>
      </c>
      <c r="B1860" t="s">
        <v>1085</v>
      </c>
      <c r="C1860" t="s">
        <v>1097</v>
      </c>
      <c r="D1860">
        <v>212.41</v>
      </c>
      <c r="E1860" t="s">
        <v>1085</v>
      </c>
      <c r="F1860">
        <v>477.92</v>
      </c>
    </row>
    <row r="1861" spans="1:6">
      <c r="A1861">
        <v>0.75</v>
      </c>
      <c r="B1861" t="s">
        <v>1085</v>
      </c>
      <c r="C1861" t="s">
        <v>1098</v>
      </c>
      <c r="D1861">
        <v>205.21</v>
      </c>
      <c r="E1861" t="s">
        <v>1085</v>
      </c>
      <c r="F1861">
        <v>153.91</v>
      </c>
    </row>
    <row r="1862" spans="1:6">
      <c r="A1862">
        <v>2.25</v>
      </c>
      <c r="B1862" t="s">
        <v>1085</v>
      </c>
      <c r="C1862" t="s">
        <v>1099</v>
      </c>
      <c r="D1862">
        <v>185.21</v>
      </c>
      <c r="E1862" t="s">
        <v>1085</v>
      </c>
      <c r="F1862">
        <v>416.72</v>
      </c>
    </row>
    <row r="1863" spans="1:6">
      <c r="A1863">
        <v>500</v>
      </c>
      <c r="B1863" t="s">
        <v>1091</v>
      </c>
      <c r="C1863" t="s">
        <v>1100</v>
      </c>
      <c r="D1863">
        <v>52.25</v>
      </c>
      <c r="E1863" t="s">
        <v>238</v>
      </c>
      <c r="F1863">
        <v>26.13</v>
      </c>
    </row>
    <row r="1864" spans="1:6">
      <c r="A1864">
        <v>1</v>
      </c>
      <c r="B1864" t="s">
        <v>1080</v>
      </c>
      <c r="C1864" t="s">
        <v>1101</v>
      </c>
      <c r="D1864">
        <v>131.21</v>
      </c>
      <c r="E1864" t="s">
        <v>1102</v>
      </c>
      <c r="F1864">
        <v>131.21</v>
      </c>
    </row>
    <row r="1865" spans="1:6">
      <c r="A1865">
        <v>1</v>
      </c>
      <c r="B1865" t="s">
        <v>1080</v>
      </c>
      <c r="C1865" t="s">
        <v>1103</v>
      </c>
      <c r="D1865">
        <v>12.3</v>
      </c>
      <c r="E1865" t="s">
        <v>1102</v>
      </c>
      <c r="F1865">
        <v>12.3</v>
      </c>
    </row>
    <row r="1866" spans="1:6">
      <c r="A1866">
        <v>4</v>
      </c>
      <c r="B1866" t="s">
        <v>1080</v>
      </c>
      <c r="C1866" t="s">
        <v>1104</v>
      </c>
      <c r="D1866">
        <v>793.8</v>
      </c>
      <c r="E1866" t="s">
        <v>16</v>
      </c>
      <c r="F1866">
        <v>3175.2</v>
      </c>
    </row>
    <row r="1867" spans="1:6">
      <c r="A1867">
        <v>2</v>
      </c>
      <c r="B1867" t="s">
        <v>1080</v>
      </c>
      <c r="C1867" t="s">
        <v>1105</v>
      </c>
      <c r="D1867">
        <v>768.6</v>
      </c>
      <c r="E1867" t="s">
        <v>16</v>
      </c>
      <c r="F1867">
        <v>1537.2</v>
      </c>
    </row>
    <row r="1868" spans="1:6">
      <c r="A1868">
        <v>2</v>
      </c>
      <c r="B1868" t="s">
        <v>1080</v>
      </c>
      <c r="C1868" t="s">
        <v>1106</v>
      </c>
      <c r="D1868">
        <v>532.35</v>
      </c>
      <c r="E1868" t="s">
        <v>16</v>
      </c>
      <c r="F1868">
        <v>1064.7</v>
      </c>
    </row>
    <row r="1869" spans="1:6">
      <c r="C1869" t="s">
        <v>1107</v>
      </c>
      <c r="F1869">
        <v>20</v>
      </c>
    </row>
    <row r="1870" spans="1:6">
      <c r="F1870" t="s">
        <v>1108</v>
      </c>
    </row>
    <row r="1871" spans="1:6">
      <c r="C1871" t="s">
        <v>1109</v>
      </c>
      <c r="F1871">
        <v>8133.65</v>
      </c>
    </row>
    <row r="1872" spans="1:6">
      <c r="F1872" t="s">
        <v>224</v>
      </c>
    </row>
    <row r="1873" spans="1:6">
      <c r="C1873" t="s">
        <v>1110</v>
      </c>
      <c r="F1873">
        <v>1434.51</v>
      </c>
    </row>
    <row r="1875" spans="1:6">
      <c r="C1875" t="s">
        <v>1111</v>
      </c>
    </row>
    <row r="1878" spans="1:6">
      <c r="A1878">
        <v>10</v>
      </c>
      <c r="B1878" t="s">
        <v>576</v>
      </c>
      <c r="C1878" t="s">
        <v>1112</v>
      </c>
      <c r="D1878">
        <v>658</v>
      </c>
      <c r="E1878" t="s">
        <v>576</v>
      </c>
      <c r="F1878">
        <v>6580</v>
      </c>
    </row>
    <row r="1879" spans="1:6">
      <c r="A1879">
        <v>0.21</v>
      </c>
      <c r="B1879" t="s">
        <v>188</v>
      </c>
      <c r="C1879" t="s">
        <v>662</v>
      </c>
      <c r="D1879">
        <v>4657.12</v>
      </c>
      <c r="E1879" t="s">
        <v>188</v>
      </c>
      <c r="F1879">
        <v>978</v>
      </c>
    </row>
    <row r="1880" spans="1:6">
      <c r="A1880">
        <v>1.1000000000000001</v>
      </c>
      <c r="B1880" t="s">
        <v>250</v>
      </c>
      <c r="C1880" t="s">
        <v>251</v>
      </c>
      <c r="D1880">
        <v>994.35</v>
      </c>
      <c r="E1880" t="s">
        <v>250</v>
      </c>
      <c r="F1880">
        <v>1093.79</v>
      </c>
    </row>
    <row r="1881" spans="1:6">
      <c r="A1881">
        <v>1.1000000000000001</v>
      </c>
      <c r="B1881" t="s">
        <v>250</v>
      </c>
      <c r="C1881" t="s">
        <v>259</v>
      </c>
      <c r="D1881">
        <v>928.2</v>
      </c>
      <c r="E1881" t="s">
        <v>250</v>
      </c>
      <c r="F1881">
        <v>1021.02</v>
      </c>
    </row>
    <row r="1882" spans="1:6">
      <c r="A1882">
        <v>2.2000000000000002</v>
      </c>
      <c r="B1882" t="s">
        <v>250</v>
      </c>
      <c r="C1882" t="s">
        <v>260</v>
      </c>
      <c r="D1882">
        <v>648.9</v>
      </c>
      <c r="E1882" t="s">
        <v>250</v>
      </c>
      <c r="F1882">
        <v>1427.58</v>
      </c>
    </row>
    <row r="1883" spans="1:6">
      <c r="A1883">
        <v>2.2000000000000002</v>
      </c>
      <c r="B1883" t="s">
        <v>250</v>
      </c>
      <c r="C1883" t="s">
        <v>253</v>
      </c>
      <c r="D1883">
        <v>532.35</v>
      </c>
      <c r="E1883" t="s">
        <v>250</v>
      </c>
      <c r="F1883">
        <v>1171.17</v>
      </c>
    </row>
    <row r="1884" spans="1:6">
      <c r="A1884">
        <v>20</v>
      </c>
      <c r="B1884" t="s">
        <v>238</v>
      </c>
      <c r="C1884" t="s">
        <v>187</v>
      </c>
      <c r="D1884">
        <v>6040</v>
      </c>
      <c r="E1884" t="s">
        <v>186</v>
      </c>
      <c r="F1884">
        <v>120.8</v>
      </c>
    </row>
    <row r="1885" spans="1:6">
      <c r="A1885">
        <v>2</v>
      </c>
      <c r="B1885" t="s">
        <v>238</v>
      </c>
      <c r="C1885" t="s">
        <v>1113</v>
      </c>
      <c r="D1885">
        <v>36.1</v>
      </c>
      <c r="E1885" t="s">
        <v>238</v>
      </c>
      <c r="F1885">
        <v>72.2</v>
      </c>
    </row>
    <row r="1886" spans="1:6">
      <c r="A1886">
        <v>1.6</v>
      </c>
      <c r="B1886" t="s">
        <v>250</v>
      </c>
      <c r="C1886" t="s">
        <v>259</v>
      </c>
      <c r="D1886">
        <v>928.2</v>
      </c>
      <c r="E1886" t="s">
        <v>250</v>
      </c>
      <c r="F1886">
        <v>1485.12</v>
      </c>
    </row>
    <row r="1887" spans="1:6">
      <c r="A1887">
        <v>0.5</v>
      </c>
      <c r="B1887" t="s">
        <v>250</v>
      </c>
      <c r="C1887" t="s">
        <v>260</v>
      </c>
      <c r="D1887">
        <v>648.9</v>
      </c>
      <c r="E1887" t="s">
        <v>250</v>
      </c>
      <c r="F1887">
        <v>324.45</v>
      </c>
    </row>
    <row r="1888" spans="1:6">
      <c r="A1888">
        <v>1.1000000000000001</v>
      </c>
      <c r="B1888" t="s">
        <v>250</v>
      </c>
      <c r="C1888" t="s">
        <v>253</v>
      </c>
      <c r="D1888">
        <v>532.35</v>
      </c>
      <c r="E1888" t="s">
        <v>250</v>
      </c>
      <c r="F1888">
        <v>585.59</v>
      </c>
    </row>
    <row r="1889" spans="1:6">
      <c r="B1889" t="s">
        <v>191</v>
      </c>
      <c r="C1889" t="s">
        <v>192</v>
      </c>
      <c r="E1889" t="s">
        <v>191</v>
      </c>
      <c r="F1889">
        <v>0.18</v>
      </c>
    </row>
    <row r="1890" spans="1:6">
      <c r="F1890" t="s">
        <v>168</v>
      </c>
    </row>
    <row r="1891" spans="1:6">
      <c r="C1891" t="s">
        <v>254</v>
      </c>
      <c r="F1891">
        <v>14859.9</v>
      </c>
    </row>
    <row r="1892" spans="1:6">
      <c r="F1892" t="s">
        <v>168</v>
      </c>
    </row>
    <row r="1893" spans="1:6">
      <c r="C1893" t="s">
        <v>255</v>
      </c>
      <c r="F1893">
        <v>1485.99</v>
      </c>
    </row>
    <row r="1896" spans="1:6" ht="25.5">
      <c r="A1896">
        <v>15.1</v>
      </c>
      <c r="B1896" t="s">
        <v>1114</v>
      </c>
      <c r="C1896" s="1" t="s">
        <v>1115</v>
      </c>
    </row>
    <row r="1897" spans="1:6">
      <c r="C1897" t="s">
        <v>1116</v>
      </c>
    </row>
    <row r="1898" spans="1:6">
      <c r="A1898">
        <v>10</v>
      </c>
      <c r="B1898" t="s">
        <v>400</v>
      </c>
      <c r="C1898" t="s">
        <v>1117</v>
      </c>
      <c r="D1898">
        <v>886</v>
      </c>
      <c r="E1898" t="s">
        <v>400</v>
      </c>
      <c r="F1898">
        <v>8860</v>
      </c>
    </row>
    <row r="1899" spans="1:6">
      <c r="A1899">
        <v>0.12</v>
      </c>
      <c r="B1899" t="s">
        <v>188</v>
      </c>
      <c r="C1899" t="s">
        <v>1118</v>
      </c>
      <c r="D1899">
        <v>4657.12</v>
      </c>
      <c r="E1899" t="s">
        <v>188</v>
      </c>
      <c r="F1899">
        <v>558.85</v>
      </c>
    </row>
    <row r="1900" spans="1:6">
      <c r="A1900">
        <v>1</v>
      </c>
      <c r="B1900" t="s">
        <v>485</v>
      </c>
      <c r="C1900" t="s">
        <v>1119</v>
      </c>
      <c r="D1900">
        <v>994.35</v>
      </c>
      <c r="E1900" t="s">
        <v>16</v>
      </c>
      <c r="F1900">
        <v>994.35</v>
      </c>
    </row>
    <row r="1901" spans="1:6">
      <c r="A1901">
        <v>1</v>
      </c>
      <c r="B1901" t="s">
        <v>485</v>
      </c>
      <c r="C1901" t="s">
        <v>1120</v>
      </c>
      <c r="D1901">
        <v>648.9</v>
      </c>
      <c r="E1901" t="s">
        <v>16</v>
      </c>
      <c r="F1901">
        <v>648.9</v>
      </c>
    </row>
    <row r="1902" spans="1:6">
      <c r="B1902" t="s">
        <v>191</v>
      </c>
      <c r="C1902" t="s">
        <v>1121</v>
      </c>
      <c r="E1902" t="s">
        <v>191</v>
      </c>
      <c r="F1902">
        <v>0.33</v>
      </c>
    </row>
    <row r="1903" spans="1:6">
      <c r="C1903" t="s">
        <v>1122</v>
      </c>
    </row>
    <row r="1904" spans="1:6">
      <c r="C1904" t="s">
        <v>1123</v>
      </c>
      <c r="F1904">
        <v>11062.43</v>
      </c>
    </row>
    <row r="1905" spans="1:6">
      <c r="F1905" t="s">
        <v>168</v>
      </c>
    </row>
    <row r="1906" spans="1:6">
      <c r="C1906" t="s">
        <v>1124</v>
      </c>
      <c r="F1906">
        <v>1106.24</v>
      </c>
    </row>
    <row r="1907" spans="1:6">
      <c r="C1907" t="s">
        <v>537</v>
      </c>
      <c r="E1907">
        <v>1.19</v>
      </c>
      <c r="F1907">
        <v>1107.43</v>
      </c>
    </row>
    <row r="1909" spans="1:6" ht="25.5">
      <c r="C1909" s="1" t="s">
        <v>1125</v>
      </c>
    </row>
    <row r="1910" spans="1:6" ht="25.5">
      <c r="C1910" s="1" t="s">
        <v>1126</v>
      </c>
      <c r="D1910">
        <v>1020</v>
      </c>
      <c r="E1910" t="s">
        <v>1127</v>
      </c>
      <c r="F1910">
        <v>1020</v>
      </c>
    </row>
    <row r="1913" spans="1:6">
      <c r="C1913" t="s">
        <v>1128</v>
      </c>
    </row>
    <row r="1914" spans="1:6">
      <c r="C1914" t="s">
        <v>1129</v>
      </c>
      <c r="D1914">
        <v>995</v>
      </c>
      <c r="E1914" t="s">
        <v>1127</v>
      </c>
      <c r="F1914">
        <v>995</v>
      </c>
    </row>
    <row r="1917" spans="1:6">
      <c r="C1917" t="s">
        <v>1130</v>
      </c>
    </row>
    <row r="1918" spans="1:6">
      <c r="A1918">
        <v>1</v>
      </c>
      <c r="C1918" t="s">
        <v>1131</v>
      </c>
      <c r="D1918">
        <v>143.97999999999999</v>
      </c>
      <c r="E1918" t="s">
        <v>16</v>
      </c>
      <c r="F1918">
        <v>143.97999999999999</v>
      </c>
    </row>
    <row r="1919" spans="1:6">
      <c r="A1919">
        <v>1</v>
      </c>
      <c r="C1919" t="s">
        <v>1132</v>
      </c>
      <c r="D1919">
        <v>49.2</v>
      </c>
      <c r="E1919" t="s">
        <v>16</v>
      </c>
      <c r="F1919">
        <v>49.2</v>
      </c>
    </row>
    <row r="1920" spans="1:6">
      <c r="A1920">
        <v>0.125</v>
      </c>
      <c r="C1920" t="s">
        <v>1133</v>
      </c>
      <c r="D1920">
        <v>862.05</v>
      </c>
      <c r="E1920" t="s">
        <v>16</v>
      </c>
      <c r="F1920">
        <v>107.76</v>
      </c>
    </row>
    <row r="1921" spans="1:6">
      <c r="C1921" t="s">
        <v>424</v>
      </c>
      <c r="F1921">
        <v>2.11</v>
      </c>
    </row>
    <row r="1922" spans="1:6">
      <c r="C1922" t="s">
        <v>1134</v>
      </c>
      <c r="F1922">
        <v>303.05</v>
      </c>
    </row>
    <row r="1925" spans="1:6">
      <c r="A1925" t="s">
        <v>264</v>
      </c>
      <c r="B1925" t="s">
        <v>184</v>
      </c>
      <c r="C1925" t="s">
        <v>1135</v>
      </c>
    </row>
    <row r="1926" spans="1:6">
      <c r="C1926" t="s">
        <v>713</v>
      </c>
    </row>
    <row r="1927" spans="1:6">
      <c r="C1927" t="s">
        <v>1136</v>
      </c>
    </row>
    <row r="1928" spans="1:6">
      <c r="C1928" t="s">
        <v>168</v>
      </c>
    </row>
    <row r="1929" spans="1:6">
      <c r="A1929">
        <v>1.4</v>
      </c>
      <c r="B1929" t="s">
        <v>268</v>
      </c>
      <c r="C1929" t="s">
        <v>1137</v>
      </c>
      <c r="D1929">
        <v>295.60000000000002</v>
      </c>
      <c r="E1929" t="s">
        <v>268</v>
      </c>
      <c r="F1929">
        <v>413.84</v>
      </c>
    </row>
    <row r="1930" spans="1:6">
      <c r="A1930">
        <v>0.98</v>
      </c>
      <c r="B1930" t="s">
        <v>268</v>
      </c>
      <c r="C1930" t="s">
        <v>1138</v>
      </c>
      <c r="D1930">
        <v>147.5</v>
      </c>
      <c r="E1930" t="s">
        <v>268</v>
      </c>
      <c r="F1930">
        <v>144.55000000000001</v>
      </c>
    </row>
    <row r="1931" spans="1:6">
      <c r="A1931">
        <v>2.2000000000000002</v>
      </c>
      <c r="B1931" t="s">
        <v>250</v>
      </c>
      <c r="C1931" t="s">
        <v>270</v>
      </c>
      <c r="D1931">
        <v>793.8</v>
      </c>
      <c r="E1931" t="s">
        <v>250</v>
      </c>
      <c r="F1931">
        <v>1746.36</v>
      </c>
    </row>
    <row r="1932" spans="1:6">
      <c r="B1932" t="s">
        <v>191</v>
      </c>
      <c r="C1932" t="s">
        <v>272</v>
      </c>
      <c r="D1932" t="s">
        <v>179</v>
      </c>
      <c r="E1932" t="s">
        <v>191</v>
      </c>
      <c r="F1932">
        <v>2.5499999999999998</v>
      </c>
    </row>
    <row r="1934" spans="1:6">
      <c r="C1934" t="s">
        <v>254</v>
      </c>
      <c r="F1934">
        <v>2307.3000000000002</v>
      </c>
    </row>
    <row r="1935" spans="1:6">
      <c r="F1935" t="s">
        <v>168</v>
      </c>
    </row>
    <row r="1936" spans="1:6">
      <c r="C1936" t="s">
        <v>255</v>
      </c>
      <c r="F1936">
        <v>230.73</v>
      </c>
    </row>
    <row r="1937" spans="1:6">
      <c r="A1937" t="s">
        <v>179</v>
      </c>
    </row>
    <row r="1938" spans="1:6">
      <c r="A1938" t="s">
        <v>1210</v>
      </c>
      <c r="B1938" t="s">
        <v>184</v>
      </c>
      <c r="C1938" t="s">
        <v>1211</v>
      </c>
    </row>
    <row r="1939" spans="1:6">
      <c r="C1939" t="s">
        <v>1212</v>
      </c>
    </row>
    <row r="1940" spans="1:6">
      <c r="C1940" t="s">
        <v>1213</v>
      </c>
    </row>
    <row r="1941" spans="1:6">
      <c r="C1941" t="s">
        <v>1214</v>
      </c>
    </row>
    <row r="1942" spans="1:6">
      <c r="C1942" t="s">
        <v>1215</v>
      </c>
    </row>
    <row r="1943" spans="1:6">
      <c r="C1943" t="s">
        <v>168</v>
      </c>
    </row>
    <row r="1944" spans="1:6">
      <c r="A1944">
        <v>12.8</v>
      </c>
      <c r="B1944" t="s">
        <v>188</v>
      </c>
      <c r="C1944" t="s">
        <v>1216</v>
      </c>
      <c r="D1944">
        <v>833.16</v>
      </c>
      <c r="E1944" t="s">
        <v>188</v>
      </c>
      <c r="F1944">
        <v>10664.45</v>
      </c>
    </row>
    <row r="1945" spans="1:6">
      <c r="A1945">
        <v>5</v>
      </c>
      <c r="B1945" t="s">
        <v>188</v>
      </c>
      <c r="C1945" t="s">
        <v>1217</v>
      </c>
      <c r="D1945">
        <v>1040.1600000000001</v>
      </c>
      <c r="E1945" t="s">
        <v>188</v>
      </c>
      <c r="F1945">
        <v>5200.8</v>
      </c>
    </row>
    <row r="1946" spans="1:6">
      <c r="A1946">
        <v>1.8</v>
      </c>
      <c r="B1946" t="s">
        <v>250</v>
      </c>
      <c r="C1946" t="s">
        <v>251</v>
      </c>
      <c r="D1946">
        <v>994.35</v>
      </c>
      <c r="E1946" t="s">
        <v>250</v>
      </c>
      <c r="F1946">
        <v>1789.83</v>
      </c>
    </row>
    <row r="1947" spans="1:6">
      <c r="A1947">
        <v>17.7</v>
      </c>
      <c r="B1947" t="s">
        <v>250</v>
      </c>
      <c r="C1947" t="s">
        <v>252</v>
      </c>
      <c r="D1947">
        <v>648.9</v>
      </c>
      <c r="E1947" t="s">
        <v>250</v>
      </c>
      <c r="F1947">
        <v>11485.53</v>
      </c>
    </row>
    <row r="1948" spans="1:6">
      <c r="A1948">
        <v>14.1</v>
      </c>
      <c r="B1948" t="s">
        <v>250</v>
      </c>
      <c r="C1948" t="s">
        <v>253</v>
      </c>
      <c r="D1948">
        <v>532.35</v>
      </c>
      <c r="E1948" t="s">
        <v>250</v>
      </c>
      <c r="F1948">
        <v>7506.14</v>
      </c>
    </row>
    <row r="1949" spans="1:6">
      <c r="B1949" t="s">
        <v>191</v>
      </c>
      <c r="C1949" t="s">
        <v>192</v>
      </c>
      <c r="E1949" t="s">
        <v>191</v>
      </c>
      <c r="F1949">
        <v>0</v>
      </c>
    </row>
    <row r="1950" spans="1:6">
      <c r="F1950" t="s">
        <v>168</v>
      </c>
    </row>
    <row r="1951" spans="1:6">
      <c r="C1951" t="s">
        <v>206</v>
      </c>
      <c r="F1951">
        <v>36646.75</v>
      </c>
    </row>
    <row r="1952" spans="1:6">
      <c r="F1952" t="s">
        <v>168</v>
      </c>
    </row>
    <row r="1953" spans="1:6">
      <c r="C1953" t="s">
        <v>506</v>
      </c>
      <c r="F1953">
        <v>3664.68</v>
      </c>
    </row>
    <row r="1954" spans="1:6">
      <c r="F1954" t="s">
        <v>224</v>
      </c>
    </row>
    <row r="1956" spans="1:6">
      <c r="A1956">
        <v>32.200000000000003</v>
      </c>
      <c r="B1956" t="s">
        <v>184</v>
      </c>
      <c r="C1956" t="s">
        <v>1218</v>
      </c>
    </row>
    <row r="1957" spans="1:6">
      <c r="C1957" t="s">
        <v>1219</v>
      </c>
    </row>
    <row r="1958" spans="1:6">
      <c r="C1958" t="s">
        <v>1220</v>
      </c>
    </row>
    <row r="1959" spans="1:6">
      <c r="C1959" t="s">
        <v>1221</v>
      </c>
    </row>
    <row r="1960" spans="1:6">
      <c r="C1960" t="s">
        <v>1222</v>
      </c>
    </row>
    <row r="1961" spans="1:6">
      <c r="C1961" t="s">
        <v>168</v>
      </c>
    </row>
    <row r="1962" spans="1:6">
      <c r="A1962">
        <v>190</v>
      </c>
      <c r="B1962" t="s">
        <v>1080</v>
      </c>
      <c r="C1962" t="s">
        <v>1223</v>
      </c>
      <c r="D1962">
        <v>16106</v>
      </c>
      <c r="E1962" t="s">
        <v>1069</v>
      </c>
      <c r="F1962">
        <v>3060.14</v>
      </c>
    </row>
    <row r="1963" spans="1:6">
      <c r="A1963">
        <v>0.12</v>
      </c>
      <c r="B1963" t="s">
        <v>188</v>
      </c>
      <c r="C1963" t="s">
        <v>662</v>
      </c>
      <c r="D1963">
        <v>4657.12</v>
      </c>
      <c r="E1963" t="s">
        <v>188</v>
      </c>
      <c r="F1963">
        <v>558.85</v>
      </c>
    </row>
    <row r="1964" spans="1:6">
      <c r="A1964">
        <v>10</v>
      </c>
      <c r="B1964" t="s">
        <v>576</v>
      </c>
      <c r="C1964" t="s">
        <v>1224</v>
      </c>
      <c r="D1964">
        <v>313.83999999999997</v>
      </c>
      <c r="E1964" t="s">
        <v>576</v>
      </c>
      <c r="F1964">
        <v>3138.4</v>
      </c>
    </row>
    <row r="1965" spans="1:6">
      <c r="A1965">
        <v>5.8</v>
      </c>
      <c r="B1965" t="s">
        <v>238</v>
      </c>
      <c r="C1965" t="s">
        <v>1225</v>
      </c>
      <c r="D1965">
        <v>42.7</v>
      </c>
      <c r="E1965" t="s">
        <v>238</v>
      </c>
      <c r="F1965">
        <v>247.66</v>
      </c>
    </row>
    <row r="1966" spans="1:6">
      <c r="A1966">
        <v>1.1000000000000001</v>
      </c>
      <c r="B1966" t="s">
        <v>250</v>
      </c>
      <c r="C1966" t="s">
        <v>251</v>
      </c>
      <c r="D1966">
        <v>994.35</v>
      </c>
      <c r="E1966" t="s">
        <v>250</v>
      </c>
      <c r="F1966">
        <v>1093.79</v>
      </c>
    </row>
    <row r="1967" spans="1:6">
      <c r="A1967">
        <v>2.1</v>
      </c>
      <c r="B1967" t="s">
        <v>250</v>
      </c>
      <c r="C1967" t="s">
        <v>259</v>
      </c>
      <c r="D1967">
        <v>928.2</v>
      </c>
      <c r="E1967" t="s">
        <v>250</v>
      </c>
      <c r="F1967">
        <v>1949.22</v>
      </c>
    </row>
    <row r="1968" spans="1:6">
      <c r="A1968">
        <v>2.2000000000000002</v>
      </c>
      <c r="B1968" t="s">
        <v>250</v>
      </c>
      <c r="C1968" t="s">
        <v>260</v>
      </c>
      <c r="D1968">
        <v>648.9</v>
      </c>
      <c r="E1968" t="s">
        <v>250</v>
      </c>
      <c r="F1968">
        <v>1427.58</v>
      </c>
    </row>
    <row r="1969" spans="1:6">
      <c r="A1969">
        <v>1.1000000000000001</v>
      </c>
      <c r="B1969" t="s">
        <v>250</v>
      </c>
      <c r="C1969" t="s">
        <v>253</v>
      </c>
      <c r="D1969">
        <v>532.35</v>
      </c>
      <c r="E1969" t="s">
        <v>250</v>
      </c>
      <c r="F1969">
        <v>585.59</v>
      </c>
    </row>
    <row r="1970" spans="1:6">
      <c r="B1970" t="s">
        <v>191</v>
      </c>
      <c r="C1970" t="s">
        <v>192</v>
      </c>
      <c r="E1970" t="s">
        <v>191</v>
      </c>
      <c r="F1970">
        <v>0</v>
      </c>
    </row>
    <row r="1971" spans="1:6">
      <c r="F1971" t="s">
        <v>168</v>
      </c>
    </row>
    <row r="1972" spans="1:6">
      <c r="C1972" t="s">
        <v>254</v>
      </c>
      <c r="F1972">
        <v>12061.23</v>
      </c>
    </row>
    <row r="1973" spans="1:6">
      <c r="F1973" t="s">
        <v>168</v>
      </c>
    </row>
    <row r="1974" spans="1:6">
      <c r="C1974" t="s">
        <v>255</v>
      </c>
      <c r="F1974">
        <v>1206.1199999999999</v>
      </c>
    </row>
    <row r="1975" spans="1:6">
      <c r="F1975" t="s">
        <v>224</v>
      </c>
    </row>
  </sheetData>
  <mergeCells count="23">
    <mergeCell ref="A1654:F1654"/>
    <mergeCell ref="A1668:F1668"/>
    <mergeCell ref="A1694:F1694"/>
    <mergeCell ref="A1806:F1806"/>
    <mergeCell ref="A449:F449"/>
    <mergeCell ref="A1585:F1585"/>
    <mergeCell ref="A1606:F1606"/>
    <mergeCell ref="A1619:F1619"/>
    <mergeCell ref="A1639:F1639"/>
    <mergeCell ref="A1541:F1541"/>
    <mergeCell ref="A1543:F1543"/>
    <mergeCell ref="A1558:F1558"/>
    <mergeCell ref="A462:F462"/>
    <mergeCell ref="A466:F466"/>
    <mergeCell ref="A491:F491"/>
    <mergeCell ref="C852:F852"/>
    <mergeCell ref="A1496:F1496"/>
    <mergeCell ref="A1532:F1532"/>
    <mergeCell ref="A388:F388"/>
    <mergeCell ref="A400:F400"/>
    <mergeCell ref="A402:F402"/>
    <mergeCell ref="A421:F421"/>
    <mergeCell ref="A432:F4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rgb="FFFF0000"/>
  </sheetPr>
  <dimension ref="A1:J16"/>
  <sheetViews>
    <sheetView tabSelected="1" topLeftCell="A9" workbookViewId="0">
      <selection activeCell="L10" sqref="L10"/>
    </sheetView>
  </sheetViews>
  <sheetFormatPr defaultRowHeight="12.75"/>
  <cols>
    <col min="1" max="1" width="8.5" customWidth="1"/>
    <col min="2" max="2" width="7.6640625" customWidth="1"/>
    <col min="3" max="3" width="39.83203125" customWidth="1"/>
    <col min="4" max="4" width="16.33203125" customWidth="1"/>
    <col min="5" max="5" width="8.5" customWidth="1"/>
    <col min="6" max="6" width="19.5" customWidth="1"/>
    <col min="10" max="10" width="22.6640625" customWidth="1"/>
  </cols>
  <sheetData>
    <row r="1" spans="1:10" ht="19.5">
      <c r="A1" s="125" t="s">
        <v>1226</v>
      </c>
      <c r="B1" s="125"/>
      <c r="C1" s="125"/>
      <c r="D1" s="125"/>
      <c r="E1" s="125"/>
      <c r="F1" s="125"/>
    </row>
    <row r="2" spans="1:10" ht="72.75" customHeight="1">
      <c r="A2" s="124" t="s">
        <v>1227</v>
      </c>
      <c r="B2" s="124"/>
      <c r="C2" s="124"/>
      <c r="D2" s="124"/>
      <c r="E2" s="124"/>
      <c r="F2" s="124"/>
    </row>
    <row r="3" spans="1:10" ht="33.75" customHeight="1">
      <c r="A3" s="53" t="s">
        <v>1228</v>
      </c>
      <c r="B3" s="53" t="s">
        <v>1229</v>
      </c>
      <c r="C3" s="53" t="s">
        <v>1230</v>
      </c>
      <c r="D3" s="53" t="s">
        <v>171</v>
      </c>
      <c r="E3" s="53" t="s">
        <v>169</v>
      </c>
      <c r="F3" s="53" t="s">
        <v>170</v>
      </c>
    </row>
    <row r="4" spans="1:10" ht="150">
      <c r="A4" s="32">
        <v>1</v>
      </c>
      <c r="B4" s="33">
        <v>1</v>
      </c>
      <c r="C4" s="50" t="s">
        <v>1231</v>
      </c>
      <c r="D4" s="33">
        <f>Abs!K172</f>
        <v>3555182.7017500019</v>
      </c>
      <c r="E4" s="32" t="s">
        <v>397</v>
      </c>
      <c r="F4" s="33">
        <f>D4*B4</f>
        <v>3555182.7017500019</v>
      </c>
      <c r="J4" s="33">
        <v>4250429.7690000003</v>
      </c>
    </row>
    <row r="5" spans="1:10" ht="31.5" customHeight="1">
      <c r="A5" s="13"/>
      <c r="B5" s="13"/>
      <c r="C5" s="41" t="s">
        <v>1201</v>
      </c>
      <c r="D5" s="42"/>
      <c r="E5" s="42"/>
      <c r="F5" s="48">
        <f>SUM(F4:F4)</f>
        <v>3555182.7017500019</v>
      </c>
    </row>
    <row r="6" spans="1:10" ht="31.5" customHeight="1">
      <c r="A6" s="13"/>
      <c r="B6" s="13"/>
      <c r="C6" s="32" t="s">
        <v>1232</v>
      </c>
      <c r="D6" s="51"/>
      <c r="E6" s="51"/>
      <c r="F6" s="33">
        <f>F5*0.18</f>
        <v>639932.88631500036</v>
      </c>
    </row>
    <row r="7" spans="1:10" ht="31.5" customHeight="1">
      <c r="A7" s="13"/>
      <c r="B7" s="13"/>
      <c r="C7" s="41" t="s">
        <v>1202</v>
      </c>
      <c r="D7" s="42"/>
      <c r="E7" s="42"/>
      <c r="F7" s="48">
        <f>SUM(F5:F6)</f>
        <v>4195115.5880650021</v>
      </c>
    </row>
    <row r="8" spans="1:10" ht="45.75" customHeight="1">
      <c r="A8" s="13"/>
      <c r="B8" s="13"/>
      <c r="C8" s="52" t="s">
        <v>1233</v>
      </c>
      <c r="D8" s="51"/>
      <c r="E8" s="51"/>
      <c r="F8" s="33">
        <v>30000</v>
      </c>
    </row>
    <row r="9" spans="1:10" ht="34.5" customHeight="1">
      <c r="A9" s="13"/>
      <c r="B9" s="13"/>
      <c r="C9" s="41" t="s">
        <v>1234</v>
      </c>
      <c r="D9" s="13"/>
      <c r="E9" s="13"/>
      <c r="F9" s="48">
        <f>SUM(F7:F8)</f>
        <v>4225115.5880650021</v>
      </c>
    </row>
    <row r="10" spans="1:10" ht="36" customHeight="1">
      <c r="A10" s="13"/>
      <c r="B10" s="13"/>
      <c r="C10" s="49" t="s">
        <v>1235</v>
      </c>
      <c r="D10" s="13"/>
      <c r="E10" s="13"/>
      <c r="F10" s="33">
        <f>F9*0.01</f>
        <v>42251.155880650025</v>
      </c>
    </row>
    <row r="11" spans="1:10" ht="18.75">
      <c r="A11" s="13"/>
      <c r="B11" s="13"/>
      <c r="C11" s="49" t="s">
        <v>1236</v>
      </c>
      <c r="D11" s="13"/>
      <c r="E11" s="13"/>
      <c r="F11" s="33">
        <f>F9*0.075</f>
        <v>316883.66910487512</v>
      </c>
    </row>
    <row r="12" spans="1:10" ht="18.75">
      <c r="A12" s="13"/>
      <c r="B12" s="13"/>
      <c r="C12" s="41" t="s">
        <v>1239</v>
      </c>
      <c r="D12" s="13"/>
      <c r="E12" s="13"/>
      <c r="F12" s="48">
        <f>SUM(F9:F11)</f>
        <v>4584250.4130505268</v>
      </c>
    </row>
    <row r="13" spans="1:10" ht="29.25" customHeight="1">
      <c r="A13" s="13"/>
      <c r="B13" s="13"/>
      <c r="C13" s="51" t="s">
        <v>1237</v>
      </c>
      <c r="D13" s="13"/>
      <c r="E13" s="13"/>
      <c r="F13" s="33">
        <v>10000</v>
      </c>
    </row>
    <row r="14" spans="1:10" ht="27.75" customHeight="1">
      <c r="A14" s="13"/>
      <c r="B14" s="13"/>
      <c r="C14" s="51" t="s">
        <v>1238</v>
      </c>
      <c r="D14" s="13"/>
      <c r="E14" s="13"/>
      <c r="F14" s="33">
        <v>20000</v>
      </c>
    </row>
    <row r="15" spans="1:10" ht="60.75" customHeight="1">
      <c r="A15" s="13"/>
      <c r="B15" s="13"/>
      <c r="C15" s="52" t="s">
        <v>1241</v>
      </c>
      <c r="D15" s="13"/>
      <c r="E15" s="13"/>
      <c r="F15" s="33">
        <v>35000</v>
      </c>
    </row>
    <row r="16" spans="1:10" ht="33" customHeight="1">
      <c r="A16" s="13"/>
      <c r="B16" s="13"/>
      <c r="C16" s="41" t="s">
        <v>1240</v>
      </c>
      <c r="D16" s="13"/>
      <c r="E16" s="13"/>
      <c r="F16" s="48">
        <f>SUM(F12:F15)</f>
        <v>4649250.4130505268</v>
      </c>
    </row>
  </sheetData>
  <mergeCells count="2">
    <mergeCell ref="A2:F2"/>
    <mergeCell ref="A1:F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rgb="FFFF0000"/>
  </sheetPr>
  <dimension ref="A1:AE174"/>
  <sheetViews>
    <sheetView view="pageBreakPreview" zoomScaleSheetLayoutView="100" workbookViewId="0">
      <selection activeCell="A6" sqref="A6"/>
    </sheetView>
  </sheetViews>
  <sheetFormatPr defaultRowHeight="12.75"/>
  <cols>
    <col min="1" max="1" width="10" customWidth="1"/>
    <col min="2" max="2" width="46.5" customWidth="1"/>
    <col min="3" max="3" width="11.5" hidden="1" customWidth="1"/>
    <col min="4" max="4" width="9.6640625" hidden="1" customWidth="1"/>
    <col min="5" max="5" width="14.5" hidden="1" customWidth="1"/>
    <col min="6" max="6" width="14.6640625" hidden="1" customWidth="1"/>
    <col min="7" max="7" width="13" hidden="1" customWidth="1"/>
    <col min="8" max="8" width="12.33203125" bestFit="1" customWidth="1"/>
    <col min="9" max="9" width="11.33203125" customWidth="1"/>
    <col min="10" max="10" width="15.5" customWidth="1"/>
    <col min="11" max="11" width="19" customWidth="1"/>
    <col min="12" max="13" width="13.83203125" customWidth="1"/>
    <col min="14" max="14" width="12.5" style="56" customWidth="1"/>
    <col min="15" max="15" width="14.33203125" style="56" customWidth="1"/>
    <col min="16" max="16" width="16.1640625" style="56" customWidth="1"/>
    <col min="17" max="17" width="13.83203125" style="56" customWidth="1"/>
    <col min="18" max="18" width="19.5" style="56" customWidth="1"/>
    <col min="19" max="19" width="18.6640625" style="56" customWidth="1"/>
    <col min="20" max="20" width="14.6640625" style="56" customWidth="1"/>
    <col min="21" max="21" width="11.6640625" style="56" customWidth="1"/>
    <col min="22" max="22" width="17" customWidth="1"/>
    <col min="23" max="23" width="15.5" customWidth="1"/>
    <col min="24" max="24" width="16.6640625" customWidth="1"/>
    <col min="25" max="25" width="18.33203125" customWidth="1"/>
    <col min="26" max="26" width="26.6640625" customWidth="1"/>
    <col min="27" max="27" width="16.6640625" customWidth="1"/>
    <col min="31" max="31" width="20.83203125" bestFit="1" customWidth="1"/>
  </cols>
  <sheetData>
    <row r="1" spans="1:31" ht="60.75" customHeight="1">
      <c r="A1" s="126" t="s">
        <v>3</v>
      </c>
      <c r="B1" s="127"/>
      <c r="C1" s="127"/>
      <c r="D1" s="127"/>
      <c r="E1" s="127"/>
      <c r="F1" s="127"/>
      <c r="G1" s="127"/>
      <c r="H1" s="127"/>
      <c r="I1" s="127"/>
      <c r="J1" s="127"/>
      <c r="K1" s="127"/>
      <c r="L1" s="127"/>
      <c r="M1" s="127"/>
      <c r="N1" s="127"/>
      <c r="O1" s="127"/>
      <c r="P1" s="127"/>
      <c r="Q1" s="127"/>
      <c r="R1" s="127"/>
      <c r="S1" s="127"/>
      <c r="T1" s="127"/>
      <c r="U1" s="127"/>
      <c r="V1" s="127"/>
      <c r="W1" s="127"/>
      <c r="X1" s="127"/>
      <c r="Y1" s="127"/>
      <c r="Z1" s="128"/>
    </row>
    <row r="2" spans="1:31" ht="42" customHeight="1">
      <c r="A2" s="76"/>
      <c r="B2" s="76"/>
      <c r="C2" s="76"/>
      <c r="D2" s="76"/>
      <c r="E2" s="76"/>
      <c r="F2" s="76"/>
      <c r="G2" s="76"/>
      <c r="H2" s="76"/>
      <c r="I2" s="76"/>
      <c r="J2" s="76"/>
      <c r="K2" s="76"/>
      <c r="L2" s="76"/>
      <c r="M2" s="129" t="s">
        <v>1252</v>
      </c>
      <c r="N2" s="130"/>
      <c r="O2" s="130"/>
      <c r="P2" s="130"/>
      <c r="Q2" s="130"/>
      <c r="R2" s="130"/>
      <c r="S2" s="130"/>
      <c r="T2" s="130"/>
      <c r="U2" s="131"/>
      <c r="V2" s="84"/>
      <c r="W2" s="77"/>
      <c r="X2" s="77"/>
      <c r="Y2" s="84"/>
      <c r="Z2" s="77"/>
      <c r="AA2" s="79"/>
    </row>
    <row r="3" spans="1:31" ht="77.25" customHeight="1">
      <c r="A3" s="132" t="s">
        <v>1253</v>
      </c>
      <c r="B3" s="134" t="s">
        <v>1230</v>
      </c>
      <c r="C3" s="134" t="s">
        <v>2</v>
      </c>
      <c r="D3" s="134"/>
      <c r="E3" s="134"/>
      <c r="F3" s="134"/>
      <c r="G3" s="75" t="s">
        <v>0</v>
      </c>
      <c r="H3" s="135" t="s">
        <v>1412</v>
      </c>
      <c r="I3" s="136"/>
      <c r="J3" s="136"/>
      <c r="K3" s="137"/>
      <c r="L3" s="75" t="s">
        <v>1242</v>
      </c>
      <c r="M3" s="75" t="s">
        <v>1243</v>
      </c>
      <c r="N3" s="75" t="s">
        <v>1244</v>
      </c>
      <c r="O3" s="75" t="s">
        <v>1246</v>
      </c>
      <c r="P3" s="78" t="s">
        <v>1247</v>
      </c>
      <c r="Q3" s="78" t="s">
        <v>1248</v>
      </c>
      <c r="R3" s="75" t="s">
        <v>1257</v>
      </c>
      <c r="S3" s="75" t="s">
        <v>1249</v>
      </c>
      <c r="T3" s="78" t="s">
        <v>1250</v>
      </c>
      <c r="U3" s="78" t="s">
        <v>1245</v>
      </c>
      <c r="V3" s="55" t="s">
        <v>2</v>
      </c>
      <c r="W3" s="54" t="s">
        <v>0</v>
      </c>
      <c r="X3" s="54" t="s">
        <v>1</v>
      </c>
      <c r="Y3" s="104" t="s">
        <v>1254</v>
      </c>
      <c r="Z3" s="54" t="s">
        <v>1255</v>
      </c>
      <c r="AA3" s="83" t="s">
        <v>1</v>
      </c>
    </row>
    <row r="4" spans="1:31" ht="20.25" customHeight="1">
      <c r="A4" s="133"/>
      <c r="B4" s="134"/>
      <c r="C4" s="73" t="s">
        <v>1229</v>
      </c>
      <c r="D4" s="74" t="s">
        <v>169</v>
      </c>
      <c r="E4" s="73" t="s">
        <v>171</v>
      </c>
      <c r="F4" s="73" t="s">
        <v>170</v>
      </c>
      <c r="G4" s="73" t="s">
        <v>1229</v>
      </c>
      <c r="H4" s="110" t="s">
        <v>1229</v>
      </c>
      <c r="I4" s="73" t="s">
        <v>169</v>
      </c>
      <c r="J4" s="73" t="s">
        <v>171</v>
      </c>
      <c r="K4" s="73" t="s">
        <v>170</v>
      </c>
      <c r="L4" s="75" t="s">
        <v>1229</v>
      </c>
      <c r="M4" s="75" t="s">
        <v>1229</v>
      </c>
      <c r="N4" s="75" t="s">
        <v>1229</v>
      </c>
      <c r="O4" s="75" t="s">
        <v>1229</v>
      </c>
      <c r="P4" s="75" t="s">
        <v>1229</v>
      </c>
      <c r="Q4" s="75" t="s">
        <v>1229</v>
      </c>
      <c r="R4" s="75" t="s">
        <v>1229</v>
      </c>
      <c r="S4" s="75" t="s">
        <v>1229</v>
      </c>
      <c r="T4" s="75" t="s">
        <v>1229</v>
      </c>
      <c r="U4" s="75" t="s">
        <v>1229</v>
      </c>
      <c r="V4" s="81" t="s">
        <v>2</v>
      </c>
      <c r="W4" s="87"/>
      <c r="X4" s="87"/>
      <c r="Y4" s="88"/>
      <c r="Z4" s="87"/>
      <c r="AA4" s="82"/>
      <c r="AE4" s="105"/>
    </row>
    <row r="5" spans="1:31" ht="77.25" customHeight="1">
      <c r="A5" s="44">
        <v>1.1000000000000001</v>
      </c>
      <c r="B5" s="57" t="s">
        <v>1139</v>
      </c>
      <c r="C5" s="58">
        <v>74.8</v>
      </c>
      <c r="D5" s="59" t="s">
        <v>10</v>
      </c>
      <c r="E5" s="58">
        <v>214.62</v>
      </c>
      <c r="F5" s="58">
        <v>16053.58</v>
      </c>
      <c r="G5" s="58">
        <v>47.71</v>
      </c>
      <c r="H5" s="58">
        <f>V5</f>
        <v>74.8</v>
      </c>
      <c r="I5" s="65" t="s">
        <v>10</v>
      </c>
      <c r="J5" s="66">
        <v>186.66</v>
      </c>
      <c r="K5" s="66">
        <f>J5*H5</f>
        <v>13962.168</v>
      </c>
      <c r="L5" s="66">
        <v>70</v>
      </c>
      <c r="M5" s="66">
        <v>4.8</v>
      </c>
      <c r="N5" s="67"/>
      <c r="O5" s="67"/>
      <c r="P5" s="67"/>
      <c r="Q5" s="67"/>
      <c r="R5" s="67"/>
      <c r="S5" s="67"/>
      <c r="T5" s="67"/>
      <c r="U5" s="67"/>
      <c r="V5" s="85">
        <f t="shared" ref="V5:V36" si="0">L5+M5+N5+O5+P5+Q5+R5+S5+T5+U5</f>
        <v>74.8</v>
      </c>
      <c r="W5" s="58">
        <v>47.71</v>
      </c>
      <c r="X5" s="66">
        <f>V5-W5</f>
        <v>27.089999999999996</v>
      </c>
      <c r="Y5" s="85">
        <f t="shared" ref="Y5:Y36" si="1">X5*J5</f>
        <v>5056.6193999999996</v>
      </c>
      <c r="Z5" s="66"/>
      <c r="AA5" s="89">
        <v>27.089999999999996</v>
      </c>
      <c r="AE5" s="107">
        <f>H5*J5</f>
        <v>13962.168</v>
      </c>
    </row>
    <row r="6" spans="1:31" ht="62.25" customHeight="1">
      <c r="A6" s="44">
        <v>1.3</v>
      </c>
      <c r="B6" s="57" t="s">
        <v>1140</v>
      </c>
      <c r="C6" s="58">
        <v>31.1</v>
      </c>
      <c r="D6" s="59" t="s">
        <v>10</v>
      </c>
      <c r="E6" s="58">
        <v>313.95999999999998</v>
      </c>
      <c r="F6" s="58">
        <v>9764.16</v>
      </c>
      <c r="G6" s="58">
        <v>24.55</v>
      </c>
      <c r="H6" s="58">
        <f t="shared" ref="H6:H69" si="2">V6</f>
        <v>31.1</v>
      </c>
      <c r="I6" s="65" t="s">
        <v>10</v>
      </c>
      <c r="J6" s="66">
        <v>273.18</v>
      </c>
      <c r="K6" s="66">
        <f t="shared" ref="K6:K69" si="3">J6*H6</f>
        <v>8495.898000000001</v>
      </c>
      <c r="L6" s="66">
        <v>31.1</v>
      </c>
      <c r="M6" s="66"/>
      <c r="N6" s="67"/>
      <c r="O6" s="67"/>
      <c r="P6" s="67"/>
      <c r="Q6" s="67"/>
      <c r="R6" s="67"/>
      <c r="S6" s="67"/>
      <c r="T6" s="67"/>
      <c r="U6" s="67"/>
      <c r="V6" s="85">
        <f t="shared" si="0"/>
        <v>31.1</v>
      </c>
      <c r="W6" s="58">
        <v>24.55</v>
      </c>
      <c r="X6" s="66">
        <f t="shared" ref="X6:X69" si="4">V6-W6</f>
        <v>6.5500000000000007</v>
      </c>
      <c r="Y6" s="85">
        <f t="shared" si="1"/>
        <v>1789.3290000000002</v>
      </c>
      <c r="Z6" s="66"/>
      <c r="AA6" s="89">
        <v>6.5500000000000007</v>
      </c>
      <c r="AE6" s="108">
        <f t="shared" ref="AE6:AE69" si="5">H6*J6</f>
        <v>8495.898000000001</v>
      </c>
    </row>
    <row r="7" spans="1:31" ht="57" customHeight="1">
      <c r="A7" s="44">
        <v>1.5</v>
      </c>
      <c r="B7" s="57" t="s">
        <v>1141</v>
      </c>
      <c r="C7" s="58">
        <v>38</v>
      </c>
      <c r="D7" s="59" t="s">
        <v>10</v>
      </c>
      <c r="E7" s="58">
        <v>101.43</v>
      </c>
      <c r="F7" s="58">
        <v>3854.34</v>
      </c>
      <c r="G7" s="58">
        <v>13.61</v>
      </c>
      <c r="H7" s="58">
        <f t="shared" si="2"/>
        <v>38</v>
      </c>
      <c r="I7" s="65" t="s">
        <v>10</v>
      </c>
      <c r="J7" s="66">
        <v>88.2</v>
      </c>
      <c r="K7" s="66">
        <f t="shared" si="3"/>
        <v>3351.6</v>
      </c>
      <c r="L7" s="66"/>
      <c r="M7" s="66"/>
      <c r="N7" s="67"/>
      <c r="O7" s="67"/>
      <c r="P7" s="67"/>
      <c r="Q7" s="67"/>
      <c r="R7" s="67"/>
      <c r="S7" s="67"/>
      <c r="T7" s="67">
        <v>27.4</v>
      </c>
      <c r="U7" s="67">
        <v>10.6</v>
      </c>
      <c r="V7" s="85">
        <f t="shared" si="0"/>
        <v>38</v>
      </c>
      <c r="W7" s="58">
        <v>13.61</v>
      </c>
      <c r="X7" s="66">
        <f t="shared" si="4"/>
        <v>24.39</v>
      </c>
      <c r="Y7" s="85">
        <f t="shared" si="1"/>
        <v>2151.1980000000003</v>
      </c>
      <c r="Z7" s="66"/>
      <c r="AA7" s="89">
        <v>24.39</v>
      </c>
      <c r="AE7" s="108">
        <f t="shared" si="5"/>
        <v>3351.6</v>
      </c>
    </row>
    <row r="8" spans="1:31" ht="39" customHeight="1">
      <c r="A8" s="44">
        <v>2.6</v>
      </c>
      <c r="B8" s="45" t="s">
        <v>11</v>
      </c>
      <c r="C8" s="58">
        <v>3.6</v>
      </c>
      <c r="D8" s="59" t="s">
        <v>10</v>
      </c>
      <c r="E8" s="58">
        <v>1175.58</v>
      </c>
      <c r="F8" s="58">
        <v>4232.09</v>
      </c>
      <c r="G8" s="58"/>
      <c r="H8" s="58">
        <f t="shared" si="2"/>
        <v>3.6</v>
      </c>
      <c r="I8" s="65" t="s">
        <v>10</v>
      </c>
      <c r="J8" s="66">
        <v>1138.77</v>
      </c>
      <c r="K8" s="66">
        <f t="shared" si="3"/>
        <v>4099.5720000000001</v>
      </c>
      <c r="L8" s="66"/>
      <c r="M8" s="66"/>
      <c r="N8" s="67"/>
      <c r="O8" s="67"/>
      <c r="P8" s="67"/>
      <c r="Q8" s="67"/>
      <c r="R8" s="67"/>
      <c r="S8" s="67"/>
      <c r="T8" s="67">
        <v>3.6</v>
      </c>
      <c r="U8" s="67"/>
      <c r="V8" s="85">
        <f t="shared" si="0"/>
        <v>3.6</v>
      </c>
      <c r="W8" s="58"/>
      <c r="X8" s="66">
        <f t="shared" si="4"/>
        <v>3.6</v>
      </c>
      <c r="Y8" s="85">
        <f t="shared" si="1"/>
        <v>4099.5720000000001</v>
      </c>
      <c r="Z8" s="66"/>
      <c r="AA8" s="89">
        <v>3.6</v>
      </c>
      <c r="AE8" s="108">
        <f t="shared" si="5"/>
        <v>4099.5720000000001</v>
      </c>
    </row>
    <row r="9" spans="1:31" ht="36" customHeight="1">
      <c r="A9" s="44">
        <v>2.7</v>
      </c>
      <c r="B9" s="45" t="s">
        <v>12</v>
      </c>
      <c r="C9" s="58">
        <v>1.8</v>
      </c>
      <c r="D9" s="59" t="s">
        <v>10</v>
      </c>
      <c r="E9" s="58">
        <v>1578.58</v>
      </c>
      <c r="F9" s="58">
        <v>2841.44</v>
      </c>
      <c r="G9" s="58"/>
      <c r="H9" s="58">
        <f t="shared" si="2"/>
        <v>1.8</v>
      </c>
      <c r="I9" s="65" t="s">
        <v>10</v>
      </c>
      <c r="J9" s="66">
        <v>1532.77</v>
      </c>
      <c r="K9" s="66">
        <f t="shared" si="3"/>
        <v>2758.9859999999999</v>
      </c>
      <c r="L9" s="66"/>
      <c r="M9" s="66"/>
      <c r="N9" s="67"/>
      <c r="O9" s="67"/>
      <c r="P9" s="67"/>
      <c r="Q9" s="67"/>
      <c r="R9" s="67"/>
      <c r="S9" s="67"/>
      <c r="T9" s="67">
        <v>1.8</v>
      </c>
      <c r="U9" s="67"/>
      <c r="V9" s="85">
        <f t="shared" si="0"/>
        <v>1.8</v>
      </c>
      <c r="W9" s="58"/>
      <c r="X9" s="66">
        <f t="shared" si="4"/>
        <v>1.8</v>
      </c>
      <c r="Y9" s="85">
        <f t="shared" si="1"/>
        <v>2758.9859999999999</v>
      </c>
      <c r="Z9" s="66"/>
      <c r="AA9" s="89">
        <v>1.8</v>
      </c>
      <c r="AE9" s="108">
        <f t="shared" si="5"/>
        <v>2758.9859999999999</v>
      </c>
    </row>
    <row r="10" spans="1:31" ht="32.25" customHeight="1">
      <c r="A10" s="44">
        <v>13.1</v>
      </c>
      <c r="B10" s="45" t="s">
        <v>13</v>
      </c>
      <c r="C10" s="58">
        <v>47.2</v>
      </c>
      <c r="D10" s="59" t="s">
        <v>10</v>
      </c>
      <c r="E10" s="58">
        <v>35.28</v>
      </c>
      <c r="F10" s="58">
        <v>1665.22</v>
      </c>
      <c r="G10" s="58">
        <v>15.04</v>
      </c>
      <c r="H10" s="58">
        <f t="shared" si="2"/>
        <v>47.2</v>
      </c>
      <c r="I10" s="65" t="s">
        <v>10</v>
      </c>
      <c r="J10" s="66">
        <v>30.77</v>
      </c>
      <c r="K10" s="66">
        <f t="shared" si="3"/>
        <v>1452.3440000000001</v>
      </c>
      <c r="L10" s="66">
        <v>29.6</v>
      </c>
      <c r="M10" s="66">
        <v>10.3</v>
      </c>
      <c r="N10" s="67"/>
      <c r="O10" s="67"/>
      <c r="P10" s="67"/>
      <c r="Q10" s="67"/>
      <c r="R10" s="67"/>
      <c r="S10" s="67"/>
      <c r="T10" s="67">
        <v>6.3</v>
      </c>
      <c r="U10" s="67">
        <v>1</v>
      </c>
      <c r="V10" s="85">
        <f t="shared" si="0"/>
        <v>47.2</v>
      </c>
      <c r="W10" s="58">
        <v>15.04</v>
      </c>
      <c r="X10" s="66">
        <f t="shared" si="4"/>
        <v>32.160000000000004</v>
      </c>
      <c r="Y10" s="85">
        <f t="shared" si="1"/>
        <v>989.56320000000005</v>
      </c>
      <c r="Z10" s="66"/>
      <c r="AA10" s="89">
        <v>32.160000000000004</v>
      </c>
      <c r="AE10" s="108">
        <f t="shared" si="5"/>
        <v>1452.3440000000001</v>
      </c>
    </row>
    <row r="11" spans="1:31" ht="42" customHeight="1">
      <c r="A11" s="44">
        <v>21.2</v>
      </c>
      <c r="B11" s="57" t="s">
        <v>1142</v>
      </c>
      <c r="C11" s="60">
        <v>6.3E-2</v>
      </c>
      <c r="D11" s="47" t="s">
        <v>10</v>
      </c>
      <c r="E11" s="46">
        <v>123990</v>
      </c>
      <c r="F11" s="46">
        <v>7811.37</v>
      </c>
      <c r="G11" s="46"/>
      <c r="H11" s="58">
        <f t="shared" si="2"/>
        <v>6.3E-2</v>
      </c>
      <c r="I11" s="65" t="s">
        <v>10</v>
      </c>
      <c r="J11" s="66">
        <v>122388.75</v>
      </c>
      <c r="K11" s="66">
        <f t="shared" si="3"/>
        <v>7710.49125</v>
      </c>
      <c r="L11" s="66">
        <v>6.3E-2</v>
      </c>
      <c r="M11" s="66"/>
      <c r="N11" s="67"/>
      <c r="O11" s="67"/>
      <c r="P11" s="67"/>
      <c r="Q11" s="67"/>
      <c r="R11" s="67"/>
      <c r="S11" s="67"/>
      <c r="T11" s="67"/>
      <c r="U11" s="67"/>
      <c r="V11" s="85">
        <f t="shared" si="0"/>
        <v>6.3E-2</v>
      </c>
      <c r="W11" s="58"/>
      <c r="X11" s="66">
        <f t="shared" si="4"/>
        <v>6.3E-2</v>
      </c>
      <c r="Y11" s="85">
        <f t="shared" si="1"/>
        <v>7710.49125</v>
      </c>
      <c r="Z11" s="66"/>
      <c r="AA11" s="89">
        <v>6.3E-2</v>
      </c>
      <c r="AE11" s="108">
        <f t="shared" si="5"/>
        <v>7710.49125</v>
      </c>
    </row>
    <row r="12" spans="1:31" ht="36.6" customHeight="1">
      <c r="A12" s="44"/>
      <c r="B12" s="45" t="s">
        <v>14</v>
      </c>
      <c r="C12" s="61">
        <v>0.03</v>
      </c>
      <c r="D12" s="59" t="s">
        <v>10</v>
      </c>
      <c r="E12" s="58">
        <v>111790</v>
      </c>
      <c r="F12" s="58">
        <v>3353.7</v>
      </c>
      <c r="G12" s="58"/>
      <c r="H12" s="58">
        <f t="shared" si="2"/>
        <v>0.03</v>
      </c>
      <c r="I12" s="65" t="s">
        <v>10</v>
      </c>
      <c r="J12" s="66">
        <v>110188.75</v>
      </c>
      <c r="K12" s="66">
        <f t="shared" si="3"/>
        <v>3305.6624999999999</v>
      </c>
      <c r="L12" s="66">
        <v>0.03</v>
      </c>
      <c r="M12" s="66"/>
      <c r="N12" s="67"/>
      <c r="O12" s="67"/>
      <c r="P12" s="67"/>
      <c r="Q12" s="67"/>
      <c r="R12" s="67"/>
      <c r="S12" s="67"/>
      <c r="T12" s="67"/>
      <c r="U12" s="67"/>
      <c r="V12" s="85">
        <f t="shared" si="0"/>
        <v>0.03</v>
      </c>
      <c r="W12" s="58"/>
      <c r="X12" s="66">
        <f t="shared" si="4"/>
        <v>0.03</v>
      </c>
      <c r="Y12" s="85">
        <f t="shared" si="1"/>
        <v>3305.6624999999999</v>
      </c>
      <c r="Z12" s="66"/>
      <c r="AA12" s="89">
        <v>0.03</v>
      </c>
      <c r="AE12" s="108">
        <f t="shared" si="5"/>
        <v>3305.6624999999999</v>
      </c>
    </row>
    <row r="13" spans="1:31" ht="41.45" customHeight="1">
      <c r="A13" s="44">
        <v>23.3</v>
      </c>
      <c r="B13" s="45" t="s">
        <v>15</v>
      </c>
      <c r="C13" s="46">
        <v>6</v>
      </c>
      <c r="D13" s="47" t="s">
        <v>16</v>
      </c>
      <c r="E13" s="46">
        <v>52</v>
      </c>
      <c r="F13" s="46">
        <v>312</v>
      </c>
      <c r="G13" s="46"/>
      <c r="H13" s="58">
        <f t="shared" si="2"/>
        <v>6</v>
      </c>
      <c r="I13" s="65" t="s">
        <v>16</v>
      </c>
      <c r="J13" s="66">
        <v>52</v>
      </c>
      <c r="K13" s="66">
        <f t="shared" si="3"/>
        <v>312</v>
      </c>
      <c r="L13" s="66">
        <v>6</v>
      </c>
      <c r="M13" s="66"/>
      <c r="N13" s="67"/>
      <c r="O13" s="67"/>
      <c r="P13" s="67"/>
      <c r="Q13" s="67"/>
      <c r="R13" s="67"/>
      <c r="S13" s="67"/>
      <c r="T13" s="67"/>
      <c r="U13" s="67"/>
      <c r="V13" s="85">
        <f t="shared" si="0"/>
        <v>6</v>
      </c>
      <c r="W13" s="58"/>
      <c r="X13" s="66">
        <f t="shared" si="4"/>
        <v>6</v>
      </c>
      <c r="Y13" s="85">
        <f t="shared" si="1"/>
        <v>312</v>
      </c>
      <c r="Z13" s="66"/>
      <c r="AA13" s="89">
        <v>6</v>
      </c>
      <c r="AE13" s="108">
        <f t="shared" si="5"/>
        <v>312</v>
      </c>
    </row>
    <row r="14" spans="1:31" ht="42.95" customHeight="1">
      <c r="A14" s="44">
        <v>24</v>
      </c>
      <c r="B14" s="45" t="s">
        <v>17</v>
      </c>
      <c r="C14" s="46">
        <v>733</v>
      </c>
      <c r="D14" s="47" t="s">
        <v>18</v>
      </c>
      <c r="E14" s="46">
        <v>62.1</v>
      </c>
      <c r="F14" s="46">
        <v>45519.3</v>
      </c>
      <c r="G14" s="46"/>
      <c r="H14" s="58">
        <f t="shared" si="2"/>
        <v>733</v>
      </c>
      <c r="I14" s="65" t="s">
        <v>18</v>
      </c>
      <c r="J14" s="66">
        <v>61.5</v>
      </c>
      <c r="K14" s="66">
        <f t="shared" si="3"/>
        <v>45079.5</v>
      </c>
      <c r="L14" s="66">
        <v>733</v>
      </c>
      <c r="M14" s="66"/>
      <c r="N14" s="67"/>
      <c r="O14" s="67"/>
      <c r="P14" s="67"/>
      <c r="Q14" s="67"/>
      <c r="R14" s="67"/>
      <c r="S14" s="67"/>
      <c r="T14" s="67"/>
      <c r="U14" s="67"/>
      <c r="V14" s="85">
        <f t="shared" si="0"/>
        <v>733</v>
      </c>
      <c r="W14" s="58"/>
      <c r="X14" s="66">
        <f t="shared" si="4"/>
        <v>733</v>
      </c>
      <c r="Y14" s="85">
        <f t="shared" si="1"/>
        <v>45079.5</v>
      </c>
      <c r="Z14" s="66"/>
      <c r="AA14" s="89">
        <v>733</v>
      </c>
      <c r="AE14" s="108">
        <f t="shared" si="5"/>
        <v>45079.5</v>
      </c>
    </row>
    <row r="15" spans="1:31" ht="39" customHeight="1">
      <c r="A15" s="44">
        <v>25</v>
      </c>
      <c r="B15" s="45" t="s">
        <v>19</v>
      </c>
      <c r="C15" s="58">
        <v>36</v>
      </c>
      <c r="D15" s="59" t="s">
        <v>16</v>
      </c>
      <c r="E15" s="58">
        <v>9.6</v>
      </c>
      <c r="F15" s="58">
        <v>345.6</v>
      </c>
      <c r="G15" s="58"/>
      <c r="H15" s="58">
        <f t="shared" si="2"/>
        <v>36</v>
      </c>
      <c r="I15" s="65" t="s">
        <v>16</v>
      </c>
      <c r="J15" s="66">
        <v>9.6</v>
      </c>
      <c r="K15" s="66">
        <f t="shared" si="3"/>
        <v>345.59999999999997</v>
      </c>
      <c r="L15" s="66">
        <v>36</v>
      </c>
      <c r="M15" s="66"/>
      <c r="N15" s="67"/>
      <c r="O15" s="67"/>
      <c r="P15" s="67"/>
      <c r="Q15" s="67"/>
      <c r="R15" s="67"/>
      <c r="S15" s="67"/>
      <c r="T15" s="67"/>
      <c r="U15" s="67"/>
      <c r="V15" s="85">
        <f t="shared" si="0"/>
        <v>36</v>
      </c>
      <c r="W15" s="58"/>
      <c r="X15" s="66">
        <f t="shared" si="4"/>
        <v>36</v>
      </c>
      <c r="Y15" s="85">
        <f t="shared" si="1"/>
        <v>345.59999999999997</v>
      </c>
      <c r="Z15" s="66"/>
      <c r="AA15" s="89">
        <v>36</v>
      </c>
      <c r="AE15" s="108">
        <f t="shared" si="5"/>
        <v>345.59999999999997</v>
      </c>
    </row>
    <row r="16" spans="1:31" ht="31.7" customHeight="1">
      <c r="A16" s="44">
        <v>30</v>
      </c>
      <c r="B16" s="45" t="s">
        <v>20</v>
      </c>
      <c r="C16" s="58">
        <v>26.4</v>
      </c>
      <c r="D16" s="59" t="s">
        <v>21</v>
      </c>
      <c r="E16" s="58">
        <v>408.52</v>
      </c>
      <c r="F16" s="58">
        <v>10784.93</v>
      </c>
      <c r="G16" s="58"/>
      <c r="H16" s="58">
        <f t="shared" si="2"/>
        <v>26.400000000000002</v>
      </c>
      <c r="I16" s="65" t="s">
        <v>21</v>
      </c>
      <c r="J16" s="66">
        <v>372.17</v>
      </c>
      <c r="K16" s="66">
        <f t="shared" si="3"/>
        <v>9825.2880000000005</v>
      </c>
      <c r="L16" s="66">
        <v>15</v>
      </c>
      <c r="M16" s="66"/>
      <c r="N16" s="67"/>
      <c r="O16" s="67"/>
      <c r="P16" s="67"/>
      <c r="Q16" s="67"/>
      <c r="R16" s="67"/>
      <c r="S16" s="67"/>
      <c r="T16" s="67">
        <v>5.0999999999999996</v>
      </c>
      <c r="U16" s="67">
        <v>6.3</v>
      </c>
      <c r="V16" s="85">
        <f t="shared" si="0"/>
        <v>26.400000000000002</v>
      </c>
      <c r="W16" s="58"/>
      <c r="X16" s="66">
        <f t="shared" si="4"/>
        <v>26.400000000000002</v>
      </c>
      <c r="Y16" s="85">
        <f t="shared" si="1"/>
        <v>9825.2880000000005</v>
      </c>
      <c r="Z16" s="66"/>
      <c r="AA16" s="89">
        <v>26.4</v>
      </c>
      <c r="AE16" s="108">
        <f t="shared" si="5"/>
        <v>9825.2880000000005</v>
      </c>
    </row>
    <row r="17" spans="1:31" ht="36.75" customHeight="1">
      <c r="A17" s="44">
        <v>37.1</v>
      </c>
      <c r="B17" s="45" t="s">
        <v>22</v>
      </c>
      <c r="C17" s="58">
        <v>179</v>
      </c>
      <c r="D17" s="59" t="s">
        <v>21</v>
      </c>
      <c r="E17" s="58">
        <v>41.12</v>
      </c>
      <c r="F17" s="58">
        <v>7360.48</v>
      </c>
      <c r="G17" s="58"/>
      <c r="H17" s="58">
        <f t="shared" si="2"/>
        <v>179</v>
      </c>
      <c r="I17" s="65" t="s">
        <v>21</v>
      </c>
      <c r="J17" s="66">
        <v>36.840000000000003</v>
      </c>
      <c r="K17" s="66">
        <f t="shared" si="3"/>
        <v>6594.3600000000006</v>
      </c>
      <c r="L17" s="66">
        <v>179</v>
      </c>
      <c r="M17" s="66"/>
      <c r="N17" s="67"/>
      <c r="O17" s="67"/>
      <c r="P17" s="67"/>
      <c r="Q17" s="67"/>
      <c r="R17" s="67"/>
      <c r="S17" s="67"/>
      <c r="T17" s="67"/>
      <c r="U17" s="67"/>
      <c r="V17" s="85">
        <f t="shared" si="0"/>
        <v>179</v>
      </c>
      <c r="W17" s="58"/>
      <c r="X17" s="66">
        <f t="shared" si="4"/>
        <v>179</v>
      </c>
      <c r="Y17" s="85">
        <f t="shared" si="1"/>
        <v>6594.3600000000006</v>
      </c>
      <c r="Z17" s="66"/>
      <c r="AA17" s="89">
        <v>179</v>
      </c>
      <c r="AE17" s="108">
        <f t="shared" si="5"/>
        <v>6594.3600000000006</v>
      </c>
    </row>
    <row r="18" spans="1:31" ht="44.25" customHeight="1">
      <c r="A18" s="44">
        <v>39</v>
      </c>
      <c r="B18" s="45" t="s">
        <v>23</v>
      </c>
      <c r="C18" s="46">
        <v>67</v>
      </c>
      <c r="D18" s="47" t="s">
        <v>18</v>
      </c>
      <c r="E18" s="46">
        <v>62.6</v>
      </c>
      <c r="F18" s="46">
        <v>4194.2</v>
      </c>
      <c r="G18" s="46"/>
      <c r="H18" s="58">
        <f t="shared" si="2"/>
        <v>67</v>
      </c>
      <c r="I18" s="65" t="s">
        <v>18</v>
      </c>
      <c r="J18" s="66">
        <v>54.5</v>
      </c>
      <c r="K18" s="66">
        <f t="shared" si="3"/>
        <v>3651.5</v>
      </c>
      <c r="L18" s="66">
        <v>67</v>
      </c>
      <c r="M18" s="66"/>
      <c r="N18" s="67"/>
      <c r="O18" s="67"/>
      <c r="P18" s="67"/>
      <c r="Q18" s="67"/>
      <c r="R18" s="67"/>
      <c r="S18" s="67"/>
      <c r="T18" s="67"/>
      <c r="U18" s="67"/>
      <c r="V18" s="85">
        <f t="shared" si="0"/>
        <v>67</v>
      </c>
      <c r="W18" s="58"/>
      <c r="X18" s="66">
        <f t="shared" si="4"/>
        <v>67</v>
      </c>
      <c r="Y18" s="85">
        <f t="shared" si="1"/>
        <v>3651.5</v>
      </c>
      <c r="Z18" s="66"/>
      <c r="AA18" s="89">
        <v>67</v>
      </c>
      <c r="AE18" s="108">
        <f t="shared" si="5"/>
        <v>3651.5</v>
      </c>
    </row>
    <row r="19" spans="1:31" ht="36" customHeight="1">
      <c r="A19" s="44">
        <v>40</v>
      </c>
      <c r="B19" s="45" t="s">
        <v>24</v>
      </c>
      <c r="C19" s="58">
        <v>21.3</v>
      </c>
      <c r="D19" s="59" t="s">
        <v>21</v>
      </c>
      <c r="E19" s="58">
        <v>218.78</v>
      </c>
      <c r="F19" s="58">
        <v>4660.01</v>
      </c>
      <c r="G19" s="58"/>
      <c r="H19" s="58">
        <f t="shared" si="2"/>
        <v>21.3</v>
      </c>
      <c r="I19" s="65" t="s">
        <v>21</v>
      </c>
      <c r="J19" s="66">
        <v>203.43</v>
      </c>
      <c r="K19" s="66">
        <f t="shared" si="3"/>
        <v>4333.0590000000002</v>
      </c>
      <c r="L19" s="66">
        <v>21.3</v>
      </c>
      <c r="M19" s="66"/>
      <c r="N19" s="67"/>
      <c r="O19" s="67"/>
      <c r="P19" s="67"/>
      <c r="Q19" s="67"/>
      <c r="R19" s="67"/>
      <c r="S19" s="67"/>
      <c r="T19" s="67"/>
      <c r="U19" s="67"/>
      <c r="V19" s="85">
        <f t="shared" si="0"/>
        <v>21.3</v>
      </c>
      <c r="W19" s="58"/>
      <c r="X19" s="66">
        <f t="shared" si="4"/>
        <v>21.3</v>
      </c>
      <c r="Y19" s="85">
        <f t="shared" si="1"/>
        <v>4333.0590000000002</v>
      </c>
      <c r="Z19" s="66"/>
      <c r="AA19" s="89">
        <v>21.3</v>
      </c>
      <c r="AE19" s="108">
        <f t="shared" si="5"/>
        <v>4333.0590000000002</v>
      </c>
    </row>
    <row r="20" spans="1:31" ht="38.85" customHeight="1">
      <c r="A20" s="44">
        <v>41</v>
      </c>
      <c r="B20" s="45" t="s">
        <v>25</v>
      </c>
      <c r="C20" s="58">
        <v>60</v>
      </c>
      <c r="D20" s="59" t="s">
        <v>21</v>
      </c>
      <c r="E20" s="58">
        <v>129.65</v>
      </c>
      <c r="F20" s="58">
        <v>7779</v>
      </c>
      <c r="G20" s="58"/>
      <c r="H20" s="58">
        <f t="shared" si="2"/>
        <v>60</v>
      </c>
      <c r="I20" s="65" t="s">
        <v>21</v>
      </c>
      <c r="J20" s="66">
        <v>120.73</v>
      </c>
      <c r="K20" s="66">
        <f t="shared" si="3"/>
        <v>7243.8</v>
      </c>
      <c r="L20" s="66">
        <v>60</v>
      </c>
      <c r="M20" s="66"/>
      <c r="N20" s="67"/>
      <c r="O20" s="67"/>
      <c r="P20" s="67"/>
      <c r="Q20" s="67"/>
      <c r="R20" s="67"/>
      <c r="S20" s="67"/>
      <c r="T20" s="67"/>
      <c r="U20" s="67"/>
      <c r="V20" s="85">
        <f t="shared" si="0"/>
        <v>60</v>
      </c>
      <c r="W20" s="58"/>
      <c r="X20" s="66">
        <f t="shared" si="4"/>
        <v>60</v>
      </c>
      <c r="Y20" s="85">
        <f t="shared" si="1"/>
        <v>7243.8</v>
      </c>
      <c r="Z20" s="66"/>
      <c r="AA20" s="89">
        <v>60</v>
      </c>
      <c r="AE20" s="108">
        <f t="shared" si="5"/>
        <v>7243.8</v>
      </c>
    </row>
    <row r="21" spans="1:31" ht="41.45" customHeight="1">
      <c r="A21" s="44">
        <v>46</v>
      </c>
      <c r="B21" s="45" t="s">
        <v>26</v>
      </c>
      <c r="C21" s="46">
        <v>10</v>
      </c>
      <c r="D21" s="47" t="s">
        <v>27</v>
      </c>
      <c r="E21" s="46">
        <v>58</v>
      </c>
      <c r="F21" s="46">
        <v>580</v>
      </c>
      <c r="G21" s="46"/>
      <c r="H21" s="58">
        <f t="shared" si="2"/>
        <v>10</v>
      </c>
      <c r="I21" s="65" t="s">
        <v>27</v>
      </c>
      <c r="J21" s="66">
        <v>58</v>
      </c>
      <c r="K21" s="66">
        <f t="shared" si="3"/>
        <v>580</v>
      </c>
      <c r="L21" s="66">
        <v>10</v>
      </c>
      <c r="M21" s="66"/>
      <c r="N21" s="67"/>
      <c r="O21" s="67"/>
      <c r="P21" s="67"/>
      <c r="Q21" s="67"/>
      <c r="R21" s="67"/>
      <c r="S21" s="67"/>
      <c r="T21" s="67"/>
      <c r="U21" s="67"/>
      <c r="V21" s="85">
        <f t="shared" si="0"/>
        <v>10</v>
      </c>
      <c r="W21" s="58"/>
      <c r="X21" s="66">
        <f t="shared" si="4"/>
        <v>10</v>
      </c>
      <c r="Y21" s="85">
        <f t="shared" si="1"/>
        <v>580</v>
      </c>
      <c r="Z21" s="66"/>
      <c r="AA21" s="89">
        <v>10</v>
      </c>
      <c r="AE21" s="108">
        <f t="shared" si="5"/>
        <v>580</v>
      </c>
    </row>
    <row r="22" spans="1:31" ht="38.25" customHeight="1">
      <c r="A22" s="44">
        <v>47</v>
      </c>
      <c r="B22" s="45" t="s">
        <v>28</v>
      </c>
      <c r="C22" s="46">
        <v>6</v>
      </c>
      <c r="D22" s="47" t="s">
        <v>16</v>
      </c>
      <c r="E22" s="46">
        <v>95</v>
      </c>
      <c r="F22" s="46">
        <v>570</v>
      </c>
      <c r="G22" s="46"/>
      <c r="H22" s="58">
        <f t="shared" si="2"/>
        <v>6</v>
      </c>
      <c r="I22" s="65" t="s">
        <v>16</v>
      </c>
      <c r="J22" s="66">
        <v>95</v>
      </c>
      <c r="K22" s="66">
        <f t="shared" si="3"/>
        <v>570</v>
      </c>
      <c r="L22" s="66">
        <v>6</v>
      </c>
      <c r="M22" s="66"/>
      <c r="N22" s="67"/>
      <c r="O22" s="67"/>
      <c r="P22" s="67"/>
      <c r="Q22" s="67"/>
      <c r="R22" s="67"/>
      <c r="S22" s="67"/>
      <c r="T22" s="67"/>
      <c r="U22" s="67"/>
      <c r="V22" s="85">
        <f t="shared" si="0"/>
        <v>6</v>
      </c>
      <c r="W22" s="58"/>
      <c r="X22" s="66">
        <f t="shared" si="4"/>
        <v>6</v>
      </c>
      <c r="Y22" s="85">
        <f t="shared" si="1"/>
        <v>570</v>
      </c>
      <c r="Z22" s="66"/>
      <c r="AA22" s="89">
        <v>6</v>
      </c>
      <c r="AE22" s="108">
        <f t="shared" si="5"/>
        <v>570</v>
      </c>
    </row>
    <row r="23" spans="1:31" ht="38.25" customHeight="1">
      <c r="A23" s="44">
        <v>48</v>
      </c>
      <c r="B23" s="45" t="s">
        <v>29</v>
      </c>
      <c r="C23" s="58">
        <v>4</v>
      </c>
      <c r="D23" s="59" t="s">
        <v>16</v>
      </c>
      <c r="E23" s="58">
        <v>55</v>
      </c>
      <c r="F23" s="58">
        <v>220</v>
      </c>
      <c r="G23" s="58"/>
      <c r="H23" s="58">
        <f t="shared" si="2"/>
        <v>4</v>
      </c>
      <c r="I23" s="65" t="s">
        <v>16</v>
      </c>
      <c r="J23" s="66">
        <v>55</v>
      </c>
      <c r="K23" s="66">
        <f t="shared" si="3"/>
        <v>220</v>
      </c>
      <c r="L23" s="66">
        <v>4</v>
      </c>
      <c r="M23" s="66"/>
      <c r="N23" s="67"/>
      <c r="O23" s="67"/>
      <c r="P23" s="67"/>
      <c r="Q23" s="67"/>
      <c r="R23" s="67"/>
      <c r="S23" s="67"/>
      <c r="T23" s="67"/>
      <c r="U23" s="67"/>
      <c r="V23" s="85">
        <f t="shared" si="0"/>
        <v>4</v>
      </c>
      <c r="W23" s="58"/>
      <c r="X23" s="66">
        <f t="shared" si="4"/>
        <v>4</v>
      </c>
      <c r="Y23" s="85">
        <f t="shared" si="1"/>
        <v>220</v>
      </c>
      <c r="Z23" s="66"/>
      <c r="AA23" s="89">
        <v>4</v>
      </c>
      <c r="AE23" s="108">
        <f t="shared" si="5"/>
        <v>220</v>
      </c>
    </row>
    <row r="24" spans="1:31" ht="38.25" customHeight="1">
      <c r="A24" s="44">
        <v>49</v>
      </c>
      <c r="B24" s="45" t="s">
        <v>30</v>
      </c>
      <c r="C24" s="46">
        <v>52</v>
      </c>
      <c r="D24" s="47" t="s">
        <v>16</v>
      </c>
      <c r="E24" s="46">
        <v>1.5</v>
      </c>
      <c r="F24" s="46">
        <v>78</v>
      </c>
      <c r="G24" s="46"/>
      <c r="H24" s="58">
        <f t="shared" si="2"/>
        <v>52</v>
      </c>
      <c r="I24" s="65" t="s">
        <v>16</v>
      </c>
      <c r="J24" s="66">
        <v>1.5</v>
      </c>
      <c r="K24" s="66">
        <f t="shared" si="3"/>
        <v>78</v>
      </c>
      <c r="L24" s="66">
        <v>52</v>
      </c>
      <c r="M24" s="66"/>
      <c r="N24" s="67"/>
      <c r="O24" s="67"/>
      <c r="P24" s="67"/>
      <c r="Q24" s="67"/>
      <c r="R24" s="67"/>
      <c r="S24" s="67"/>
      <c r="T24" s="67"/>
      <c r="U24" s="67"/>
      <c r="V24" s="85">
        <f t="shared" si="0"/>
        <v>52</v>
      </c>
      <c r="W24" s="58"/>
      <c r="X24" s="66">
        <f t="shared" si="4"/>
        <v>52</v>
      </c>
      <c r="Y24" s="85">
        <f t="shared" si="1"/>
        <v>78</v>
      </c>
      <c r="Z24" s="66"/>
      <c r="AA24" s="89">
        <v>52</v>
      </c>
      <c r="AE24" s="108">
        <f t="shared" si="5"/>
        <v>78</v>
      </c>
    </row>
    <row r="25" spans="1:31" ht="38.25" customHeight="1">
      <c r="A25" s="44">
        <v>50.3</v>
      </c>
      <c r="B25" s="45" t="s">
        <v>31</v>
      </c>
      <c r="C25" s="58">
        <v>2</v>
      </c>
      <c r="D25" s="59" t="s">
        <v>16</v>
      </c>
      <c r="E25" s="58">
        <v>363.84</v>
      </c>
      <c r="F25" s="58">
        <v>727.68</v>
      </c>
      <c r="G25" s="58"/>
      <c r="H25" s="58">
        <f t="shared" si="2"/>
        <v>2</v>
      </c>
      <c r="I25" s="65" t="s">
        <v>16</v>
      </c>
      <c r="J25" s="66">
        <v>354.97</v>
      </c>
      <c r="K25" s="66">
        <f t="shared" si="3"/>
        <v>709.94</v>
      </c>
      <c r="L25" s="66">
        <v>2</v>
      </c>
      <c r="M25" s="66"/>
      <c r="N25" s="67"/>
      <c r="O25" s="67"/>
      <c r="P25" s="67"/>
      <c r="Q25" s="67"/>
      <c r="R25" s="67"/>
      <c r="S25" s="67"/>
      <c r="T25" s="67"/>
      <c r="U25" s="67"/>
      <c r="V25" s="85">
        <f t="shared" si="0"/>
        <v>2</v>
      </c>
      <c r="W25" s="58"/>
      <c r="X25" s="66">
        <f t="shared" si="4"/>
        <v>2</v>
      </c>
      <c r="Y25" s="85">
        <f t="shared" si="1"/>
        <v>709.94</v>
      </c>
      <c r="Z25" s="66"/>
      <c r="AA25" s="89">
        <v>2</v>
      </c>
      <c r="AE25" s="108">
        <f t="shared" si="5"/>
        <v>709.94</v>
      </c>
    </row>
    <row r="26" spans="1:31" ht="38.25" customHeight="1">
      <c r="A26" s="44">
        <v>50.4</v>
      </c>
      <c r="B26" s="45" t="s">
        <v>32</v>
      </c>
      <c r="C26" s="58">
        <v>2</v>
      </c>
      <c r="D26" s="59" t="s">
        <v>16</v>
      </c>
      <c r="E26" s="58">
        <v>830.79</v>
      </c>
      <c r="F26" s="58">
        <v>1661.58</v>
      </c>
      <c r="G26" s="58"/>
      <c r="H26" s="58">
        <f t="shared" si="2"/>
        <v>2</v>
      </c>
      <c r="I26" s="65" t="s">
        <v>16</v>
      </c>
      <c r="J26" s="66">
        <v>774.12</v>
      </c>
      <c r="K26" s="66">
        <f t="shared" si="3"/>
        <v>1548.24</v>
      </c>
      <c r="L26" s="66">
        <v>2</v>
      </c>
      <c r="M26" s="66"/>
      <c r="N26" s="67"/>
      <c r="O26" s="67"/>
      <c r="P26" s="67"/>
      <c r="Q26" s="67"/>
      <c r="R26" s="67"/>
      <c r="S26" s="67"/>
      <c r="T26" s="67"/>
      <c r="U26" s="67"/>
      <c r="V26" s="85">
        <f t="shared" si="0"/>
        <v>2</v>
      </c>
      <c r="W26" s="58"/>
      <c r="X26" s="66">
        <f t="shared" si="4"/>
        <v>2</v>
      </c>
      <c r="Y26" s="85">
        <f t="shared" si="1"/>
        <v>1548.24</v>
      </c>
      <c r="Z26" s="66"/>
      <c r="AA26" s="89">
        <v>2</v>
      </c>
      <c r="AE26" s="108">
        <f t="shared" si="5"/>
        <v>1548.24</v>
      </c>
    </row>
    <row r="27" spans="1:31" ht="58.5" customHeight="1">
      <c r="A27" s="44">
        <v>52</v>
      </c>
      <c r="B27" s="57" t="s">
        <v>1143</v>
      </c>
      <c r="C27" s="58">
        <v>12</v>
      </c>
      <c r="D27" s="59" t="s">
        <v>27</v>
      </c>
      <c r="E27" s="58">
        <v>234.31</v>
      </c>
      <c r="F27" s="58">
        <v>2811.72</v>
      </c>
      <c r="G27" s="58"/>
      <c r="H27" s="58">
        <f t="shared" si="2"/>
        <v>12</v>
      </c>
      <c r="I27" s="65" t="s">
        <v>27</v>
      </c>
      <c r="J27" s="66">
        <v>215.81</v>
      </c>
      <c r="K27" s="66">
        <f t="shared" si="3"/>
        <v>2589.7200000000003</v>
      </c>
      <c r="L27" s="66">
        <v>12</v>
      </c>
      <c r="M27" s="66"/>
      <c r="N27" s="67"/>
      <c r="O27" s="67"/>
      <c r="P27" s="67"/>
      <c r="Q27" s="67"/>
      <c r="R27" s="67"/>
      <c r="S27" s="67"/>
      <c r="T27" s="67"/>
      <c r="U27" s="67"/>
      <c r="V27" s="85">
        <f t="shared" si="0"/>
        <v>12</v>
      </c>
      <c r="W27" s="58"/>
      <c r="X27" s="66">
        <f t="shared" si="4"/>
        <v>12</v>
      </c>
      <c r="Y27" s="85">
        <f t="shared" si="1"/>
        <v>2589.7200000000003</v>
      </c>
      <c r="Z27" s="66"/>
      <c r="AA27" s="89">
        <v>12</v>
      </c>
      <c r="AE27" s="108">
        <f t="shared" si="5"/>
        <v>2589.7200000000003</v>
      </c>
    </row>
    <row r="28" spans="1:31" ht="38.25" customHeight="1">
      <c r="A28" s="44"/>
      <c r="B28" s="45" t="s">
        <v>33</v>
      </c>
      <c r="C28" s="58">
        <v>88</v>
      </c>
      <c r="D28" s="59" t="s">
        <v>27</v>
      </c>
      <c r="E28" s="58">
        <v>217.08</v>
      </c>
      <c r="F28" s="58">
        <v>19103.04</v>
      </c>
      <c r="G28" s="58"/>
      <c r="H28" s="58">
        <f t="shared" si="2"/>
        <v>88</v>
      </c>
      <c r="I28" s="65" t="s">
        <v>27</v>
      </c>
      <c r="J28" s="66">
        <v>199.05</v>
      </c>
      <c r="K28" s="66">
        <f t="shared" si="3"/>
        <v>17516.400000000001</v>
      </c>
      <c r="L28" s="66">
        <v>88</v>
      </c>
      <c r="M28" s="66"/>
      <c r="N28" s="67"/>
      <c r="O28" s="67"/>
      <c r="P28" s="67"/>
      <c r="Q28" s="67"/>
      <c r="R28" s="67"/>
      <c r="S28" s="67"/>
      <c r="T28" s="67"/>
      <c r="U28" s="67"/>
      <c r="V28" s="85">
        <f t="shared" si="0"/>
        <v>88</v>
      </c>
      <c r="W28" s="58"/>
      <c r="X28" s="66">
        <f t="shared" si="4"/>
        <v>88</v>
      </c>
      <c r="Y28" s="85">
        <f t="shared" si="1"/>
        <v>17516.400000000001</v>
      </c>
      <c r="Z28" s="66"/>
      <c r="AA28" s="89">
        <v>88</v>
      </c>
      <c r="AE28" s="108">
        <f t="shared" si="5"/>
        <v>17516.400000000001</v>
      </c>
    </row>
    <row r="29" spans="1:31" ht="56.25" customHeight="1">
      <c r="A29" s="44">
        <v>52.1</v>
      </c>
      <c r="B29" s="57" t="s">
        <v>1144</v>
      </c>
      <c r="C29" s="58">
        <v>6</v>
      </c>
      <c r="D29" s="59" t="s">
        <v>27</v>
      </c>
      <c r="E29" s="58">
        <v>295.22000000000003</v>
      </c>
      <c r="F29" s="58">
        <v>1771.32</v>
      </c>
      <c r="G29" s="58"/>
      <c r="H29" s="58">
        <f t="shared" si="2"/>
        <v>6</v>
      </c>
      <c r="I29" s="65" t="s">
        <v>27</v>
      </c>
      <c r="J29" s="66">
        <v>276.39999999999998</v>
      </c>
      <c r="K29" s="66">
        <f t="shared" si="3"/>
        <v>1658.3999999999999</v>
      </c>
      <c r="L29" s="66">
        <v>6</v>
      </c>
      <c r="M29" s="66"/>
      <c r="N29" s="67"/>
      <c r="O29" s="67"/>
      <c r="P29" s="67"/>
      <c r="Q29" s="67"/>
      <c r="R29" s="67"/>
      <c r="S29" s="67"/>
      <c r="T29" s="67"/>
      <c r="U29" s="67"/>
      <c r="V29" s="85">
        <f t="shared" si="0"/>
        <v>6</v>
      </c>
      <c r="W29" s="58"/>
      <c r="X29" s="66">
        <f t="shared" si="4"/>
        <v>6</v>
      </c>
      <c r="Y29" s="85">
        <f t="shared" si="1"/>
        <v>1658.3999999999999</v>
      </c>
      <c r="Z29" s="66"/>
      <c r="AA29" s="89">
        <v>6</v>
      </c>
      <c r="AE29" s="108">
        <f t="shared" si="5"/>
        <v>1658.3999999999999</v>
      </c>
    </row>
    <row r="30" spans="1:31" ht="38.25" customHeight="1">
      <c r="A30" s="44">
        <v>53.3</v>
      </c>
      <c r="B30" s="45" t="s">
        <v>34</v>
      </c>
      <c r="C30" s="58">
        <v>3</v>
      </c>
      <c r="D30" s="59" t="s">
        <v>16</v>
      </c>
      <c r="E30" s="58">
        <v>30</v>
      </c>
      <c r="F30" s="58">
        <v>90</v>
      </c>
      <c r="G30" s="58"/>
      <c r="H30" s="58">
        <f t="shared" si="2"/>
        <v>3</v>
      </c>
      <c r="I30" s="65" t="s">
        <v>16</v>
      </c>
      <c r="J30" s="66">
        <v>30</v>
      </c>
      <c r="K30" s="66">
        <f t="shared" si="3"/>
        <v>90</v>
      </c>
      <c r="L30" s="66"/>
      <c r="M30" s="66"/>
      <c r="N30" s="67"/>
      <c r="O30" s="67"/>
      <c r="P30" s="67"/>
      <c r="Q30" s="67"/>
      <c r="R30" s="67"/>
      <c r="S30" s="67"/>
      <c r="T30" s="67"/>
      <c r="U30" s="67">
        <v>3</v>
      </c>
      <c r="V30" s="85">
        <f t="shared" si="0"/>
        <v>3</v>
      </c>
      <c r="W30" s="58"/>
      <c r="X30" s="66">
        <f t="shared" si="4"/>
        <v>3</v>
      </c>
      <c r="Y30" s="85">
        <f t="shared" si="1"/>
        <v>90</v>
      </c>
      <c r="Z30" s="66"/>
      <c r="AA30" s="89">
        <v>3</v>
      </c>
      <c r="AE30" s="108">
        <f t="shared" si="5"/>
        <v>90</v>
      </c>
    </row>
    <row r="31" spans="1:31" ht="123" customHeight="1">
      <c r="A31" s="44">
        <v>61.2</v>
      </c>
      <c r="B31" s="57" t="s">
        <v>1145</v>
      </c>
      <c r="C31" s="58">
        <v>6</v>
      </c>
      <c r="D31" s="59" t="s">
        <v>27</v>
      </c>
      <c r="E31" s="58">
        <v>526.72</v>
      </c>
      <c r="F31" s="58">
        <v>3160.32</v>
      </c>
      <c r="G31" s="58"/>
      <c r="H31" s="58">
        <f t="shared" si="2"/>
        <v>6</v>
      </c>
      <c r="I31" s="65" t="s">
        <v>27</v>
      </c>
      <c r="J31" s="66">
        <v>214.22</v>
      </c>
      <c r="K31" s="66">
        <f t="shared" si="3"/>
        <v>1285.32</v>
      </c>
      <c r="L31" s="66"/>
      <c r="M31" s="66"/>
      <c r="N31" s="67"/>
      <c r="O31" s="67"/>
      <c r="P31" s="67"/>
      <c r="Q31" s="67"/>
      <c r="R31" s="67"/>
      <c r="S31" s="67"/>
      <c r="T31" s="67">
        <v>6</v>
      </c>
      <c r="U31" s="67"/>
      <c r="V31" s="85">
        <f t="shared" si="0"/>
        <v>6</v>
      </c>
      <c r="W31" s="58"/>
      <c r="X31" s="66">
        <f t="shared" si="4"/>
        <v>6</v>
      </c>
      <c r="Y31" s="85">
        <f t="shared" si="1"/>
        <v>1285.32</v>
      </c>
      <c r="Z31" s="66"/>
      <c r="AA31" s="89">
        <v>6</v>
      </c>
      <c r="AE31" s="108">
        <f t="shared" si="5"/>
        <v>1285.32</v>
      </c>
    </row>
    <row r="32" spans="1:31" ht="57" customHeight="1">
      <c r="A32" s="44">
        <v>62.2</v>
      </c>
      <c r="B32" s="57" t="s">
        <v>1146</v>
      </c>
      <c r="C32" s="58">
        <v>2</v>
      </c>
      <c r="D32" s="59" t="s">
        <v>16</v>
      </c>
      <c r="E32" s="58">
        <v>129.80000000000001</v>
      </c>
      <c r="F32" s="58">
        <v>259.60000000000002</v>
      </c>
      <c r="G32" s="58"/>
      <c r="H32" s="58">
        <f t="shared" si="2"/>
        <v>2</v>
      </c>
      <c r="I32" s="65" t="s">
        <v>16</v>
      </c>
      <c r="J32" s="66">
        <v>128.6</v>
      </c>
      <c r="K32" s="66">
        <f t="shared" si="3"/>
        <v>257.2</v>
      </c>
      <c r="L32" s="66"/>
      <c r="M32" s="66"/>
      <c r="N32" s="67"/>
      <c r="O32" s="67"/>
      <c r="P32" s="67"/>
      <c r="Q32" s="67"/>
      <c r="R32" s="67"/>
      <c r="S32" s="67"/>
      <c r="T32" s="67">
        <v>2</v>
      </c>
      <c r="U32" s="67"/>
      <c r="V32" s="85">
        <f t="shared" si="0"/>
        <v>2</v>
      </c>
      <c r="W32" s="58"/>
      <c r="X32" s="66">
        <f t="shared" si="4"/>
        <v>2</v>
      </c>
      <c r="Y32" s="85">
        <f t="shared" si="1"/>
        <v>257.2</v>
      </c>
      <c r="Z32" s="66"/>
      <c r="AA32" s="89">
        <v>2</v>
      </c>
      <c r="AE32" s="108">
        <f t="shared" si="5"/>
        <v>257.2</v>
      </c>
    </row>
    <row r="33" spans="1:31" ht="61.5" customHeight="1">
      <c r="A33" s="44">
        <v>69</v>
      </c>
      <c r="B33" s="45" t="s">
        <v>1194</v>
      </c>
      <c r="C33" s="58">
        <v>6</v>
      </c>
      <c r="D33" s="59" t="s">
        <v>16</v>
      </c>
      <c r="E33" s="58">
        <v>138.69999999999999</v>
      </c>
      <c r="F33" s="58">
        <v>832.2</v>
      </c>
      <c r="G33" s="58"/>
      <c r="H33" s="58">
        <f t="shared" si="2"/>
        <v>6</v>
      </c>
      <c r="I33" s="65" t="s">
        <v>16</v>
      </c>
      <c r="J33" s="66">
        <v>129</v>
      </c>
      <c r="K33" s="66">
        <f t="shared" si="3"/>
        <v>774</v>
      </c>
      <c r="L33" s="66">
        <v>6</v>
      </c>
      <c r="M33" s="66"/>
      <c r="N33" s="67"/>
      <c r="O33" s="67"/>
      <c r="P33" s="67"/>
      <c r="Q33" s="67"/>
      <c r="R33" s="67"/>
      <c r="S33" s="67"/>
      <c r="T33" s="67"/>
      <c r="U33" s="67"/>
      <c r="V33" s="85">
        <f t="shared" si="0"/>
        <v>6</v>
      </c>
      <c r="W33" s="58"/>
      <c r="X33" s="66">
        <f t="shared" si="4"/>
        <v>6</v>
      </c>
      <c r="Y33" s="85">
        <f t="shared" si="1"/>
        <v>774</v>
      </c>
      <c r="Z33" s="66"/>
      <c r="AA33" s="89">
        <v>6</v>
      </c>
      <c r="AE33" s="108">
        <f t="shared" si="5"/>
        <v>774</v>
      </c>
    </row>
    <row r="34" spans="1:31" ht="52.5" customHeight="1">
      <c r="A34" s="44">
        <v>71</v>
      </c>
      <c r="B34" s="45" t="s">
        <v>35</v>
      </c>
      <c r="C34" s="46">
        <v>3</v>
      </c>
      <c r="D34" s="47" t="s">
        <v>16</v>
      </c>
      <c r="E34" s="46">
        <v>562</v>
      </c>
      <c r="F34" s="46">
        <v>1686</v>
      </c>
      <c r="G34" s="46"/>
      <c r="H34" s="58">
        <f t="shared" si="2"/>
        <v>3</v>
      </c>
      <c r="I34" s="65" t="s">
        <v>16</v>
      </c>
      <c r="J34" s="66">
        <v>562</v>
      </c>
      <c r="K34" s="66">
        <f t="shared" si="3"/>
        <v>1686</v>
      </c>
      <c r="L34" s="66">
        <v>3</v>
      </c>
      <c r="M34" s="66"/>
      <c r="N34" s="67"/>
      <c r="O34" s="67"/>
      <c r="P34" s="67"/>
      <c r="Q34" s="67"/>
      <c r="R34" s="67"/>
      <c r="S34" s="67"/>
      <c r="T34" s="67"/>
      <c r="U34" s="67"/>
      <c r="V34" s="85">
        <f t="shared" si="0"/>
        <v>3</v>
      </c>
      <c r="W34" s="58"/>
      <c r="X34" s="66">
        <f t="shared" si="4"/>
        <v>3</v>
      </c>
      <c r="Y34" s="85">
        <f t="shared" si="1"/>
        <v>1686</v>
      </c>
      <c r="Z34" s="66"/>
      <c r="AA34" s="89">
        <v>3</v>
      </c>
      <c r="AE34" s="108">
        <f t="shared" si="5"/>
        <v>1686</v>
      </c>
    </row>
    <row r="35" spans="1:31" ht="38.25" customHeight="1">
      <c r="A35" s="44">
        <v>72</v>
      </c>
      <c r="B35" s="45" t="s">
        <v>36</v>
      </c>
      <c r="C35" s="46">
        <v>16</v>
      </c>
      <c r="D35" s="47" t="s">
        <v>16</v>
      </c>
      <c r="E35" s="46">
        <v>33.9</v>
      </c>
      <c r="F35" s="46">
        <v>542.4</v>
      </c>
      <c r="G35" s="46"/>
      <c r="H35" s="58">
        <f t="shared" si="2"/>
        <v>16</v>
      </c>
      <c r="I35" s="65" t="s">
        <v>16</v>
      </c>
      <c r="J35" s="66">
        <v>33.9</v>
      </c>
      <c r="K35" s="66">
        <f t="shared" si="3"/>
        <v>542.4</v>
      </c>
      <c r="L35" s="66">
        <v>16</v>
      </c>
      <c r="M35" s="66"/>
      <c r="N35" s="67"/>
      <c r="O35" s="67"/>
      <c r="P35" s="67"/>
      <c r="Q35" s="67"/>
      <c r="R35" s="67"/>
      <c r="S35" s="67"/>
      <c r="T35" s="67"/>
      <c r="U35" s="67"/>
      <c r="V35" s="85">
        <f t="shared" si="0"/>
        <v>16</v>
      </c>
      <c r="W35" s="58"/>
      <c r="X35" s="66">
        <f t="shared" si="4"/>
        <v>16</v>
      </c>
      <c r="Y35" s="85">
        <f t="shared" si="1"/>
        <v>542.4</v>
      </c>
      <c r="Z35" s="66"/>
      <c r="AA35" s="89">
        <v>16</v>
      </c>
      <c r="AE35" s="108">
        <f t="shared" si="5"/>
        <v>542.4</v>
      </c>
    </row>
    <row r="36" spans="1:31" ht="81" customHeight="1">
      <c r="A36" s="44">
        <v>73.099999999999994</v>
      </c>
      <c r="B36" s="45" t="s">
        <v>37</v>
      </c>
      <c r="C36" s="58">
        <v>2</v>
      </c>
      <c r="D36" s="59" t="s">
        <v>16</v>
      </c>
      <c r="E36" s="58">
        <v>4116.8500000000004</v>
      </c>
      <c r="F36" s="58">
        <v>8233.7000000000007</v>
      </c>
      <c r="G36" s="58"/>
      <c r="H36" s="58">
        <f t="shared" si="2"/>
        <v>2</v>
      </c>
      <c r="I36" s="65" t="s">
        <v>16</v>
      </c>
      <c r="J36" s="66">
        <v>4016</v>
      </c>
      <c r="K36" s="66">
        <f t="shared" si="3"/>
        <v>8032</v>
      </c>
      <c r="L36" s="66">
        <v>2</v>
      </c>
      <c r="M36" s="66"/>
      <c r="N36" s="67"/>
      <c r="O36" s="67"/>
      <c r="P36" s="67"/>
      <c r="Q36" s="67"/>
      <c r="R36" s="67"/>
      <c r="S36" s="67"/>
      <c r="T36" s="67"/>
      <c r="U36" s="67"/>
      <c r="V36" s="85">
        <f t="shared" si="0"/>
        <v>2</v>
      </c>
      <c r="W36" s="58"/>
      <c r="X36" s="66">
        <f t="shared" si="4"/>
        <v>2</v>
      </c>
      <c r="Y36" s="85">
        <f t="shared" si="1"/>
        <v>8032</v>
      </c>
      <c r="Z36" s="66"/>
      <c r="AA36" s="89">
        <v>2</v>
      </c>
      <c r="AE36" s="108">
        <f t="shared" si="5"/>
        <v>8032</v>
      </c>
    </row>
    <row r="37" spans="1:31" ht="38.25" customHeight="1">
      <c r="A37" s="44">
        <v>74</v>
      </c>
      <c r="B37" s="45" t="s">
        <v>38</v>
      </c>
      <c r="C37" s="46">
        <v>10</v>
      </c>
      <c r="D37" s="47" t="s">
        <v>16</v>
      </c>
      <c r="E37" s="46">
        <v>520.79999999999995</v>
      </c>
      <c r="F37" s="46">
        <v>5208</v>
      </c>
      <c r="G37" s="46"/>
      <c r="H37" s="58">
        <f t="shared" si="2"/>
        <v>10</v>
      </c>
      <c r="I37" s="65" t="s">
        <v>16</v>
      </c>
      <c r="J37" s="66">
        <v>467</v>
      </c>
      <c r="K37" s="66">
        <f t="shared" si="3"/>
        <v>4670</v>
      </c>
      <c r="L37" s="66">
        <v>10</v>
      </c>
      <c r="M37" s="66"/>
      <c r="N37" s="67"/>
      <c r="O37" s="67"/>
      <c r="P37" s="67"/>
      <c r="Q37" s="67"/>
      <c r="R37" s="67"/>
      <c r="S37" s="67"/>
      <c r="T37" s="67"/>
      <c r="U37" s="67"/>
      <c r="V37" s="85">
        <f t="shared" ref="V37:V68" si="6">L37+M37+N37+O37+P37+Q37+R37+S37+T37+U37</f>
        <v>10</v>
      </c>
      <c r="W37" s="58"/>
      <c r="X37" s="66">
        <f t="shared" si="4"/>
        <v>10</v>
      </c>
      <c r="Y37" s="85">
        <f t="shared" ref="Y37:Y68" si="7">X37*J37</f>
        <v>4670</v>
      </c>
      <c r="Z37" s="66"/>
      <c r="AA37" s="89">
        <v>10</v>
      </c>
      <c r="AE37" s="108">
        <f t="shared" si="5"/>
        <v>4670</v>
      </c>
    </row>
    <row r="38" spans="1:31" ht="38.25" customHeight="1">
      <c r="A38" s="44">
        <v>76</v>
      </c>
      <c r="B38" s="45" t="s">
        <v>39</v>
      </c>
      <c r="C38" s="58">
        <v>10</v>
      </c>
      <c r="D38" s="59" t="s">
        <v>27</v>
      </c>
      <c r="E38" s="58">
        <v>23.79</v>
      </c>
      <c r="F38" s="58">
        <v>237.9</v>
      </c>
      <c r="G38" s="58"/>
      <c r="H38" s="58">
        <f t="shared" si="2"/>
        <v>10</v>
      </c>
      <c r="I38" s="65" t="s">
        <v>27</v>
      </c>
      <c r="J38" s="66">
        <v>21</v>
      </c>
      <c r="K38" s="66">
        <f t="shared" si="3"/>
        <v>210</v>
      </c>
      <c r="L38" s="66">
        <v>10</v>
      </c>
      <c r="M38" s="66"/>
      <c r="N38" s="67"/>
      <c r="O38" s="67"/>
      <c r="P38" s="67"/>
      <c r="Q38" s="67"/>
      <c r="R38" s="67"/>
      <c r="S38" s="67"/>
      <c r="T38" s="67"/>
      <c r="U38" s="67"/>
      <c r="V38" s="85">
        <f t="shared" si="6"/>
        <v>10</v>
      </c>
      <c r="W38" s="58"/>
      <c r="X38" s="66">
        <f t="shared" si="4"/>
        <v>10</v>
      </c>
      <c r="Y38" s="85">
        <f t="shared" si="7"/>
        <v>210</v>
      </c>
      <c r="Z38" s="66"/>
      <c r="AA38" s="89">
        <v>10</v>
      </c>
      <c r="AE38" s="108">
        <f t="shared" si="5"/>
        <v>210</v>
      </c>
    </row>
    <row r="39" spans="1:31" ht="52.5" customHeight="1">
      <c r="A39" s="44">
        <v>77.3</v>
      </c>
      <c r="B39" s="45" t="s">
        <v>40</v>
      </c>
      <c r="C39" s="58">
        <v>8</v>
      </c>
      <c r="D39" s="59" t="s">
        <v>16</v>
      </c>
      <c r="E39" s="58">
        <v>76.67</v>
      </c>
      <c r="F39" s="58">
        <v>613.36</v>
      </c>
      <c r="G39" s="58"/>
      <c r="H39" s="58">
        <f t="shared" si="2"/>
        <v>8</v>
      </c>
      <c r="I39" s="65" t="s">
        <v>16</v>
      </c>
      <c r="J39" s="66">
        <v>76</v>
      </c>
      <c r="K39" s="66">
        <f t="shared" si="3"/>
        <v>608</v>
      </c>
      <c r="L39" s="66">
        <v>8</v>
      </c>
      <c r="M39" s="66"/>
      <c r="N39" s="67"/>
      <c r="O39" s="67"/>
      <c r="P39" s="67"/>
      <c r="Q39" s="67"/>
      <c r="R39" s="67"/>
      <c r="S39" s="67"/>
      <c r="T39" s="67"/>
      <c r="U39" s="67"/>
      <c r="V39" s="85">
        <f t="shared" si="6"/>
        <v>8</v>
      </c>
      <c r="W39" s="58"/>
      <c r="X39" s="66">
        <f t="shared" si="4"/>
        <v>8</v>
      </c>
      <c r="Y39" s="85">
        <f t="shared" si="7"/>
        <v>608</v>
      </c>
      <c r="Z39" s="66"/>
      <c r="AA39" s="89">
        <v>8</v>
      </c>
      <c r="AE39" s="108">
        <f t="shared" si="5"/>
        <v>608</v>
      </c>
    </row>
    <row r="40" spans="1:31" ht="61.5" customHeight="1">
      <c r="A40" s="44">
        <v>77.400000000000006</v>
      </c>
      <c r="B40" s="45" t="s">
        <v>41</v>
      </c>
      <c r="C40" s="58">
        <v>40</v>
      </c>
      <c r="D40" s="59" t="s">
        <v>27</v>
      </c>
      <c r="E40" s="58">
        <v>80.540000000000006</v>
      </c>
      <c r="F40" s="58">
        <v>3221.6</v>
      </c>
      <c r="G40" s="58"/>
      <c r="H40" s="58">
        <f t="shared" si="2"/>
        <v>40</v>
      </c>
      <c r="I40" s="65" t="s">
        <v>27</v>
      </c>
      <c r="J40" s="66">
        <v>72.8</v>
      </c>
      <c r="K40" s="66">
        <f t="shared" si="3"/>
        <v>2912</v>
      </c>
      <c r="L40" s="66">
        <v>40</v>
      </c>
      <c r="M40" s="66"/>
      <c r="N40" s="67"/>
      <c r="O40" s="67"/>
      <c r="P40" s="67"/>
      <c r="Q40" s="67"/>
      <c r="R40" s="67"/>
      <c r="S40" s="67"/>
      <c r="T40" s="67"/>
      <c r="U40" s="67"/>
      <c r="V40" s="85">
        <f t="shared" si="6"/>
        <v>40</v>
      </c>
      <c r="W40" s="58"/>
      <c r="X40" s="66">
        <f t="shared" si="4"/>
        <v>40</v>
      </c>
      <c r="Y40" s="85">
        <f t="shared" si="7"/>
        <v>2912</v>
      </c>
      <c r="Z40" s="66"/>
      <c r="AA40" s="89">
        <v>40</v>
      </c>
      <c r="AE40" s="108">
        <f t="shared" si="5"/>
        <v>2912</v>
      </c>
    </row>
    <row r="41" spans="1:31" ht="59.25" customHeight="1">
      <c r="A41" s="44">
        <v>78</v>
      </c>
      <c r="B41" s="45" t="s">
        <v>42</v>
      </c>
      <c r="C41" s="58">
        <v>1</v>
      </c>
      <c r="D41" s="59" t="s">
        <v>16</v>
      </c>
      <c r="E41" s="58">
        <v>2746</v>
      </c>
      <c r="F41" s="58">
        <v>2746</v>
      </c>
      <c r="G41" s="58"/>
      <c r="H41" s="58">
        <f t="shared" si="2"/>
        <v>1</v>
      </c>
      <c r="I41" s="65" t="s">
        <v>16</v>
      </c>
      <c r="J41" s="66">
        <v>2588</v>
      </c>
      <c r="K41" s="66">
        <f t="shared" si="3"/>
        <v>2588</v>
      </c>
      <c r="L41" s="66">
        <v>1</v>
      </c>
      <c r="M41" s="66"/>
      <c r="N41" s="67"/>
      <c r="O41" s="67"/>
      <c r="P41" s="67"/>
      <c r="Q41" s="67"/>
      <c r="R41" s="67"/>
      <c r="S41" s="67"/>
      <c r="T41" s="67"/>
      <c r="U41" s="67"/>
      <c r="V41" s="85">
        <f t="shared" si="6"/>
        <v>1</v>
      </c>
      <c r="W41" s="58"/>
      <c r="X41" s="66">
        <f t="shared" si="4"/>
        <v>1</v>
      </c>
      <c r="Y41" s="85">
        <f t="shared" si="7"/>
        <v>2588</v>
      </c>
      <c r="Z41" s="66"/>
      <c r="AA41" s="89">
        <v>1</v>
      </c>
      <c r="AE41" s="108">
        <f t="shared" si="5"/>
        <v>2588</v>
      </c>
    </row>
    <row r="42" spans="1:31" ht="72" customHeight="1">
      <c r="A42" s="44">
        <v>81</v>
      </c>
      <c r="B42" s="45" t="s">
        <v>43</v>
      </c>
      <c r="C42" s="46">
        <v>0.6</v>
      </c>
      <c r="D42" s="47" t="s">
        <v>21</v>
      </c>
      <c r="E42" s="46">
        <v>2410.23</v>
      </c>
      <c r="F42" s="46">
        <v>1446.14</v>
      </c>
      <c r="G42" s="46"/>
      <c r="H42" s="58">
        <f t="shared" si="2"/>
        <v>0.6</v>
      </c>
      <c r="I42" s="65" t="s">
        <v>21</v>
      </c>
      <c r="J42" s="66">
        <v>2251.83</v>
      </c>
      <c r="K42" s="66">
        <f t="shared" si="3"/>
        <v>1351.098</v>
      </c>
      <c r="L42" s="66">
        <v>0.6</v>
      </c>
      <c r="M42" s="66"/>
      <c r="N42" s="67"/>
      <c r="O42" s="67"/>
      <c r="P42" s="67"/>
      <c r="Q42" s="67"/>
      <c r="R42" s="67"/>
      <c r="S42" s="67"/>
      <c r="T42" s="67"/>
      <c r="U42" s="67"/>
      <c r="V42" s="85">
        <f t="shared" si="6"/>
        <v>0.6</v>
      </c>
      <c r="W42" s="58"/>
      <c r="X42" s="66">
        <f t="shared" si="4"/>
        <v>0.6</v>
      </c>
      <c r="Y42" s="85">
        <f t="shared" si="7"/>
        <v>1351.098</v>
      </c>
      <c r="Z42" s="66"/>
      <c r="AA42" s="89">
        <v>0.6</v>
      </c>
      <c r="AE42" s="108">
        <f t="shared" si="5"/>
        <v>1351.098</v>
      </c>
    </row>
    <row r="43" spans="1:31" ht="38.25" customHeight="1">
      <c r="A43" s="44">
        <v>86</v>
      </c>
      <c r="B43" s="45" t="s">
        <v>44</v>
      </c>
      <c r="C43" s="58">
        <v>154</v>
      </c>
      <c r="D43" s="59" t="s">
        <v>21</v>
      </c>
      <c r="E43" s="58">
        <v>34</v>
      </c>
      <c r="F43" s="58">
        <v>5236</v>
      </c>
      <c r="G43" s="62">
        <v>165.43</v>
      </c>
      <c r="H43" s="58">
        <f t="shared" si="2"/>
        <v>154</v>
      </c>
      <c r="I43" s="65" t="s">
        <v>21</v>
      </c>
      <c r="J43" s="66">
        <v>34</v>
      </c>
      <c r="K43" s="66">
        <f t="shared" si="3"/>
        <v>5236</v>
      </c>
      <c r="L43" s="66">
        <v>154</v>
      </c>
      <c r="M43" s="66"/>
      <c r="N43" s="67"/>
      <c r="O43" s="67"/>
      <c r="P43" s="67"/>
      <c r="Q43" s="67"/>
      <c r="R43" s="67"/>
      <c r="S43" s="67"/>
      <c r="T43" s="67"/>
      <c r="U43" s="67"/>
      <c r="V43" s="85">
        <f t="shared" si="6"/>
        <v>154</v>
      </c>
      <c r="W43" s="63">
        <v>165.43</v>
      </c>
      <c r="X43" s="66">
        <v>0</v>
      </c>
      <c r="Y43" s="85">
        <f t="shared" si="7"/>
        <v>0</v>
      </c>
      <c r="Z43" s="66"/>
      <c r="AA43" s="89">
        <v>0</v>
      </c>
      <c r="AE43" s="108">
        <f t="shared" si="5"/>
        <v>5236</v>
      </c>
    </row>
    <row r="44" spans="1:31" ht="66.75" customHeight="1">
      <c r="A44" s="44" t="s">
        <v>129</v>
      </c>
      <c r="B44" s="57" t="s">
        <v>1147</v>
      </c>
      <c r="C44" s="58">
        <v>48</v>
      </c>
      <c r="D44" s="59" t="s">
        <v>10</v>
      </c>
      <c r="E44" s="58">
        <v>448.56</v>
      </c>
      <c r="F44" s="58">
        <v>21530.880000000001</v>
      </c>
      <c r="G44" s="62">
        <v>115.52</v>
      </c>
      <c r="H44" s="58">
        <f t="shared" si="2"/>
        <v>48</v>
      </c>
      <c r="I44" s="65" t="s">
        <v>10</v>
      </c>
      <c r="J44" s="66">
        <v>424.87</v>
      </c>
      <c r="K44" s="66">
        <f t="shared" si="3"/>
        <v>20393.760000000002</v>
      </c>
      <c r="L44" s="66">
        <v>48</v>
      </c>
      <c r="M44" s="66"/>
      <c r="N44" s="67"/>
      <c r="O44" s="67"/>
      <c r="P44" s="67"/>
      <c r="Q44" s="67"/>
      <c r="R44" s="67"/>
      <c r="S44" s="67"/>
      <c r="T44" s="67"/>
      <c r="U44" s="67"/>
      <c r="V44" s="85">
        <f t="shared" si="6"/>
        <v>48</v>
      </c>
      <c r="W44" s="63">
        <v>115.52</v>
      </c>
      <c r="X44" s="66">
        <v>0</v>
      </c>
      <c r="Y44" s="85">
        <f t="shared" si="7"/>
        <v>0</v>
      </c>
      <c r="Z44" s="66"/>
      <c r="AA44" s="89">
        <v>0</v>
      </c>
      <c r="AE44" s="108">
        <f t="shared" si="5"/>
        <v>20393.760000000002</v>
      </c>
    </row>
    <row r="45" spans="1:31" ht="60" customHeight="1">
      <c r="A45" s="44" t="s">
        <v>1251</v>
      </c>
      <c r="B45" s="45" t="s">
        <v>45</v>
      </c>
      <c r="C45" s="58">
        <v>22.2</v>
      </c>
      <c r="D45" s="59" t="s">
        <v>10</v>
      </c>
      <c r="E45" s="58">
        <v>1632.28</v>
      </c>
      <c r="F45" s="58">
        <v>36236.620000000003</v>
      </c>
      <c r="G45" s="63">
        <v>9.6999999999999993</v>
      </c>
      <c r="H45" s="58">
        <f t="shared" si="2"/>
        <v>22.2</v>
      </c>
      <c r="I45" s="65" t="s">
        <v>10</v>
      </c>
      <c r="J45" s="66">
        <v>1577.37</v>
      </c>
      <c r="K45" s="66">
        <f t="shared" si="3"/>
        <v>35017.613999999994</v>
      </c>
      <c r="L45" s="66">
        <v>17.899999999999999</v>
      </c>
      <c r="M45" s="66">
        <v>2.5</v>
      </c>
      <c r="N45" s="67"/>
      <c r="O45" s="67"/>
      <c r="P45" s="67"/>
      <c r="Q45" s="67"/>
      <c r="R45" s="67"/>
      <c r="S45" s="67"/>
      <c r="T45" s="67">
        <v>1.8</v>
      </c>
      <c r="U45" s="67"/>
      <c r="V45" s="85">
        <f t="shared" si="6"/>
        <v>22.2</v>
      </c>
      <c r="W45" s="63">
        <v>9.6999999999999993</v>
      </c>
      <c r="X45" s="66">
        <f t="shared" si="4"/>
        <v>12.5</v>
      </c>
      <c r="Y45" s="85">
        <f t="shared" si="7"/>
        <v>19717.125</v>
      </c>
      <c r="Z45" s="66"/>
      <c r="AA45" s="89">
        <v>12.5</v>
      </c>
      <c r="AE45" s="108">
        <f t="shared" si="5"/>
        <v>35017.613999999994</v>
      </c>
    </row>
    <row r="46" spans="1:31" ht="38.25" customHeight="1">
      <c r="A46" s="44" t="s">
        <v>130</v>
      </c>
      <c r="B46" s="45" t="s">
        <v>46</v>
      </c>
      <c r="C46" s="58">
        <v>13.5</v>
      </c>
      <c r="D46" s="59" t="s">
        <v>10</v>
      </c>
      <c r="E46" s="58">
        <v>234.18</v>
      </c>
      <c r="F46" s="58">
        <v>3161.43</v>
      </c>
      <c r="G46" s="58"/>
      <c r="H46" s="58">
        <f t="shared" si="2"/>
        <v>13.5</v>
      </c>
      <c r="I46" s="65" t="s">
        <v>10</v>
      </c>
      <c r="J46" s="66">
        <v>222.27</v>
      </c>
      <c r="K46" s="66">
        <f t="shared" si="3"/>
        <v>3000.645</v>
      </c>
      <c r="L46" s="66"/>
      <c r="M46" s="66"/>
      <c r="N46" s="67"/>
      <c r="O46" s="67">
        <v>13.5</v>
      </c>
      <c r="P46" s="67"/>
      <c r="Q46" s="67"/>
      <c r="R46" s="67"/>
      <c r="S46" s="67"/>
      <c r="T46" s="67"/>
      <c r="U46" s="67"/>
      <c r="V46" s="85">
        <f t="shared" si="6"/>
        <v>13.5</v>
      </c>
      <c r="W46" s="58"/>
      <c r="X46" s="66">
        <f t="shared" si="4"/>
        <v>13.5</v>
      </c>
      <c r="Y46" s="85">
        <f t="shared" si="7"/>
        <v>3000.645</v>
      </c>
      <c r="Z46" s="66"/>
      <c r="AA46" s="89">
        <v>13.5</v>
      </c>
      <c r="AE46" s="108">
        <f t="shared" si="5"/>
        <v>3000.645</v>
      </c>
    </row>
    <row r="47" spans="1:31" ht="82.5" customHeight="1">
      <c r="A47" s="44" t="s">
        <v>131</v>
      </c>
      <c r="B47" s="45" t="s">
        <v>47</v>
      </c>
      <c r="C47" s="58">
        <v>17.5</v>
      </c>
      <c r="D47" s="59" t="s">
        <v>10</v>
      </c>
      <c r="E47" s="58">
        <v>4445.47</v>
      </c>
      <c r="F47" s="58">
        <v>77795.73</v>
      </c>
      <c r="G47" s="58">
        <v>10.4</v>
      </c>
      <c r="H47" s="58">
        <f t="shared" si="2"/>
        <v>17.5</v>
      </c>
      <c r="I47" s="65" t="s">
        <v>10</v>
      </c>
      <c r="J47" s="66">
        <v>4166.29</v>
      </c>
      <c r="K47" s="66">
        <f t="shared" si="3"/>
        <v>72910.074999999997</v>
      </c>
      <c r="L47" s="66">
        <v>13.7</v>
      </c>
      <c r="M47" s="66">
        <v>2.9</v>
      </c>
      <c r="N47" s="67"/>
      <c r="O47" s="67"/>
      <c r="P47" s="67"/>
      <c r="Q47" s="67"/>
      <c r="R47" s="67"/>
      <c r="S47" s="67"/>
      <c r="T47" s="67">
        <v>0.3</v>
      </c>
      <c r="U47" s="67">
        <v>0.6</v>
      </c>
      <c r="V47" s="85">
        <f t="shared" si="6"/>
        <v>17.5</v>
      </c>
      <c r="W47" s="58">
        <v>10.4</v>
      </c>
      <c r="X47" s="66">
        <f t="shared" si="4"/>
        <v>7.1</v>
      </c>
      <c r="Y47" s="85">
        <f t="shared" si="7"/>
        <v>29580.659</v>
      </c>
      <c r="Z47" s="66"/>
      <c r="AA47" s="89">
        <v>7.1</v>
      </c>
      <c r="AE47" s="108">
        <f t="shared" si="5"/>
        <v>72910.074999999997</v>
      </c>
    </row>
    <row r="48" spans="1:31" ht="85.5" customHeight="1">
      <c r="A48" s="44" t="s">
        <v>132</v>
      </c>
      <c r="B48" s="45" t="s">
        <v>48</v>
      </c>
      <c r="C48" s="58">
        <v>2.4</v>
      </c>
      <c r="D48" s="59" t="s">
        <v>10</v>
      </c>
      <c r="E48" s="58">
        <v>5966.79</v>
      </c>
      <c r="F48" s="58">
        <v>14320.3</v>
      </c>
      <c r="G48" s="58">
        <v>2.3199999999999998</v>
      </c>
      <c r="H48" s="58">
        <f t="shared" si="2"/>
        <v>2.4</v>
      </c>
      <c r="I48" s="65" t="s">
        <v>10</v>
      </c>
      <c r="J48" s="66">
        <v>5648.41</v>
      </c>
      <c r="K48" s="66">
        <f t="shared" si="3"/>
        <v>13556.183999999999</v>
      </c>
      <c r="L48" s="66"/>
      <c r="M48" s="66"/>
      <c r="N48" s="67"/>
      <c r="O48" s="67"/>
      <c r="P48" s="67"/>
      <c r="Q48" s="67"/>
      <c r="R48" s="67"/>
      <c r="S48" s="67"/>
      <c r="T48" s="67">
        <v>2.4</v>
      </c>
      <c r="U48" s="67"/>
      <c r="V48" s="85">
        <f t="shared" si="6"/>
        <v>2.4</v>
      </c>
      <c r="W48" s="58">
        <v>2.3199999999999998</v>
      </c>
      <c r="X48" s="66">
        <f t="shared" si="4"/>
        <v>8.0000000000000071E-2</v>
      </c>
      <c r="Y48" s="85">
        <f t="shared" si="7"/>
        <v>451.87280000000038</v>
      </c>
      <c r="Z48" s="66"/>
      <c r="AA48" s="89">
        <v>8.0000000000000071E-2</v>
      </c>
      <c r="AE48" s="108">
        <f t="shared" si="5"/>
        <v>13556.183999999999</v>
      </c>
    </row>
    <row r="49" spans="1:31" ht="67.5" customHeight="1">
      <c r="A49" s="44" t="s">
        <v>133</v>
      </c>
      <c r="B49" s="45" t="s">
        <v>49</v>
      </c>
      <c r="C49" s="46">
        <v>0.3</v>
      </c>
      <c r="D49" s="47" t="s">
        <v>10</v>
      </c>
      <c r="E49" s="46">
        <v>3861.1</v>
      </c>
      <c r="F49" s="46">
        <v>1158.33</v>
      </c>
      <c r="G49" s="46"/>
      <c r="H49" s="58">
        <f t="shared" si="2"/>
        <v>0.3</v>
      </c>
      <c r="I49" s="65" t="s">
        <v>10</v>
      </c>
      <c r="J49" s="66">
        <v>3599.87</v>
      </c>
      <c r="K49" s="66">
        <f t="shared" si="3"/>
        <v>1079.961</v>
      </c>
      <c r="L49" s="66"/>
      <c r="M49" s="66"/>
      <c r="N49" s="67"/>
      <c r="O49" s="67"/>
      <c r="P49" s="67"/>
      <c r="Q49" s="67"/>
      <c r="R49" s="67"/>
      <c r="S49" s="67"/>
      <c r="T49" s="67">
        <v>0.3</v>
      </c>
      <c r="U49" s="67"/>
      <c r="V49" s="85">
        <f t="shared" si="6"/>
        <v>0.3</v>
      </c>
      <c r="W49" s="58"/>
      <c r="X49" s="66">
        <f t="shared" si="4"/>
        <v>0.3</v>
      </c>
      <c r="Y49" s="85">
        <f t="shared" si="7"/>
        <v>1079.961</v>
      </c>
      <c r="Z49" s="66"/>
      <c r="AA49" s="89">
        <v>0.3</v>
      </c>
      <c r="AE49" s="108">
        <f t="shared" si="5"/>
        <v>1079.961</v>
      </c>
    </row>
    <row r="50" spans="1:31" ht="77.25" customHeight="1">
      <c r="A50" s="44" t="s">
        <v>134</v>
      </c>
      <c r="B50" s="57" t="s">
        <v>1148</v>
      </c>
      <c r="C50" s="58">
        <v>30</v>
      </c>
      <c r="D50" s="59" t="s">
        <v>10</v>
      </c>
      <c r="E50" s="58">
        <v>7353.48</v>
      </c>
      <c r="F50" s="58">
        <v>220604.4</v>
      </c>
      <c r="G50" s="58">
        <v>27.4</v>
      </c>
      <c r="H50" s="58">
        <f t="shared" si="2"/>
        <v>30</v>
      </c>
      <c r="I50" s="65" t="s">
        <v>10</v>
      </c>
      <c r="J50" s="66">
        <v>6883.93</v>
      </c>
      <c r="K50" s="66">
        <f t="shared" si="3"/>
        <v>206517.90000000002</v>
      </c>
      <c r="L50" s="66">
        <v>25</v>
      </c>
      <c r="M50" s="66"/>
      <c r="N50" s="67"/>
      <c r="O50" s="67"/>
      <c r="P50" s="67"/>
      <c r="Q50" s="67"/>
      <c r="R50" s="67"/>
      <c r="S50" s="67"/>
      <c r="T50" s="67">
        <v>0.7</v>
      </c>
      <c r="U50" s="67">
        <v>4.3</v>
      </c>
      <c r="V50" s="85">
        <f t="shared" si="6"/>
        <v>30</v>
      </c>
      <c r="W50" s="58">
        <v>27.4</v>
      </c>
      <c r="X50" s="66">
        <f t="shared" si="4"/>
        <v>2.6000000000000014</v>
      </c>
      <c r="Y50" s="85">
        <f t="shared" si="7"/>
        <v>17898.218000000012</v>
      </c>
      <c r="Z50" s="66"/>
      <c r="AA50" s="89">
        <v>2.6000000000000014</v>
      </c>
      <c r="AE50" s="108">
        <f t="shared" si="5"/>
        <v>206517.90000000002</v>
      </c>
    </row>
    <row r="51" spans="1:31" ht="116.25" customHeight="1">
      <c r="A51" s="44" t="s">
        <v>135</v>
      </c>
      <c r="B51" s="57" t="s">
        <v>1149</v>
      </c>
      <c r="C51" s="58">
        <v>33</v>
      </c>
      <c r="D51" s="59" t="s">
        <v>10</v>
      </c>
      <c r="E51" s="58">
        <v>6212.77</v>
      </c>
      <c r="F51" s="58">
        <v>205021.41</v>
      </c>
      <c r="G51" s="62">
        <v>36.409999999999997</v>
      </c>
      <c r="H51" s="58">
        <f t="shared" si="2"/>
        <v>33</v>
      </c>
      <c r="I51" s="65" t="s">
        <v>10</v>
      </c>
      <c r="J51" s="66">
        <v>5836.65</v>
      </c>
      <c r="K51" s="66">
        <f t="shared" si="3"/>
        <v>192609.44999999998</v>
      </c>
      <c r="L51" s="66">
        <v>25.6</v>
      </c>
      <c r="M51" s="66">
        <v>0.8</v>
      </c>
      <c r="N51" s="67"/>
      <c r="O51" s="67"/>
      <c r="P51" s="67"/>
      <c r="Q51" s="67"/>
      <c r="R51" s="67"/>
      <c r="S51" s="67"/>
      <c r="T51" s="67">
        <v>6.6</v>
      </c>
      <c r="U51" s="67"/>
      <c r="V51" s="85">
        <f t="shared" si="6"/>
        <v>33</v>
      </c>
      <c r="W51" s="63">
        <v>36.409999999999997</v>
      </c>
      <c r="X51" s="91">
        <v>0</v>
      </c>
      <c r="Y51" s="85">
        <f t="shared" si="7"/>
        <v>0</v>
      </c>
      <c r="Z51" s="66"/>
      <c r="AA51" s="89">
        <v>0</v>
      </c>
      <c r="AE51" s="108">
        <f t="shared" si="5"/>
        <v>192609.44999999998</v>
      </c>
    </row>
    <row r="52" spans="1:31" ht="82.5" customHeight="1">
      <c r="A52" s="44" t="s">
        <v>136</v>
      </c>
      <c r="B52" s="57" t="s">
        <v>1150</v>
      </c>
      <c r="C52" s="58">
        <v>42</v>
      </c>
      <c r="D52" s="59" t="s">
        <v>10</v>
      </c>
      <c r="E52" s="58">
        <v>7461.95</v>
      </c>
      <c r="F52" s="58">
        <v>313401.90000000002</v>
      </c>
      <c r="G52" s="58">
        <v>4.91</v>
      </c>
      <c r="H52" s="58">
        <f t="shared" si="2"/>
        <v>42</v>
      </c>
      <c r="I52" s="65" t="s">
        <v>10</v>
      </c>
      <c r="J52" s="66">
        <v>6978.33</v>
      </c>
      <c r="K52" s="66">
        <f t="shared" si="3"/>
        <v>293089.86</v>
      </c>
      <c r="L52" s="66">
        <v>42</v>
      </c>
      <c r="M52" s="66"/>
      <c r="N52" s="67"/>
      <c r="O52" s="67"/>
      <c r="P52" s="67"/>
      <c r="Q52" s="67"/>
      <c r="R52" s="67"/>
      <c r="S52" s="67"/>
      <c r="T52" s="67"/>
      <c r="U52" s="67"/>
      <c r="V52" s="85">
        <f t="shared" si="6"/>
        <v>42</v>
      </c>
      <c r="W52" s="58">
        <v>4.91</v>
      </c>
      <c r="X52" s="66">
        <f t="shared" si="4"/>
        <v>37.090000000000003</v>
      </c>
      <c r="Y52" s="85">
        <f t="shared" si="7"/>
        <v>258826.25970000002</v>
      </c>
      <c r="Z52" s="66"/>
      <c r="AA52" s="89">
        <v>37.090000000000003</v>
      </c>
      <c r="AE52" s="108">
        <f t="shared" si="5"/>
        <v>293089.86</v>
      </c>
    </row>
    <row r="53" spans="1:31" ht="27.75" customHeight="1">
      <c r="A53" s="44"/>
      <c r="B53" s="45" t="s">
        <v>50</v>
      </c>
      <c r="C53" s="58">
        <v>5.3</v>
      </c>
      <c r="D53" s="59" t="s">
        <v>10</v>
      </c>
      <c r="E53" s="58">
        <v>7675.63</v>
      </c>
      <c r="F53" s="58">
        <v>40680.839999999997</v>
      </c>
      <c r="G53" s="58"/>
      <c r="H53" s="58">
        <f t="shared" si="2"/>
        <v>5.3</v>
      </c>
      <c r="I53" s="65" t="s">
        <v>10</v>
      </c>
      <c r="J53" s="66">
        <v>7164.18</v>
      </c>
      <c r="K53" s="66">
        <f t="shared" si="3"/>
        <v>37970.154000000002</v>
      </c>
      <c r="L53" s="66">
        <v>4</v>
      </c>
      <c r="M53" s="66"/>
      <c r="N53" s="67">
        <v>1.3</v>
      </c>
      <c r="O53" s="67"/>
      <c r="P53" s="67"/>
      <c r="Q53" s="67"/>
      <c r="R53" s="67"/>
      <c r="S53" s="67"/>
      <c r="T53" s="67"/>
      <c r="U53" s="67"/>
      <c r="V53" s="85">
        <f t="shared" si="6"/>
        <v>5.3</v>
      </c>
      <c r="W53" s="58"/>
      <c r="X53" s="66">
        <f t="shared" si="4"/>
        <v>5.3</v>
      </c>
      <c r="Y53" s="85">
        <f t="shared" si="7"/>
        <v>37970.154000000002</v>
      </c>
      <c r="Z53" s="66"/>
      <c r="AA53" s="89">
        <v>5.3</v>
      </c>
      <c r="AE53" s="108">
        <f t="shared" si="5"/>
        <v>37970.154000000002</v>
      </c>
    </row>
    <row r="54" spans="1:31" ht="126.75" customHeight="1">
      <c r="A54" s="44" t="s">
        <v>137</v>
      </c>
      <c r="B54" s="57" t="s">
        <v>1151</v>
      </c>
      <c r="C54" s="58">
        <v>84</v>
      </c>
      <c r="D54" s="59" t="s">
        <v>10</v>
      </c>
      <c r="E54" s="58">
        <v>6212.65</v>
      </c>
      <c r="F54" s="58">
        <v>521862.6</v>
      </c>
      <c r="G54" s="58">
        <v>0.53</v>
      </c>
      <c r="H54" s="58">
        <f t="shared" si="2"/>
        <v>84</v>
      </c>
      <c r="I54" s="65" t="s">
        <v>10</v>
      </c>
      <c r="J54" s="66">
        <v>5829.21</v>
      </c>
      <c r="K54" s="66">
        <f t="shared" si="3"/>
        <v>489653.64</v>
      </c>
      <c r="L54" s="66">
        <v>84</v>
      </c>
      <c r="M54" s="66"/>
      <c r="N54" s="67"/>
      <c r="O54" s="67"/>
      <c r="P54" s="67"/>
      <c r="Q54" s="67"/>
      <c r="R54" s="67"/>
      <c r="S54" s="67"/>
      <c r="T54" s="67"/>
      <c r="U54" s="67"/>
      <c r="V54" s="85">
        <f t="shared" si="6"/>
        <v>84</v>
      </c>
      <c r="W54" s="58">
        <v>0.53</v>
      </c>
      <c r="X54" s="66">
        <f t="shared" si="4"/>
        <v>83.47</v>
      </c>
      <c r="Y54" s="85">
        <f t="shared" si="7"/>
        <v>486564.15869999997</v>
      </c>
      <c r="Z54" s="66"/>
      <c r="AA54" s="89">
        <v>83.47</v>
      </c>
      <c r="AE54" s="108">
        <f t="shared" si="5"/>
        <v>489653.64</v>
      </c>
    </row>
    <row r="55" spans="1:31" ht="38.25" customHeight="1">
      <c r="A55" s="44"/>
      <c r="B55" s="45" t="s">
        <v>50</v>
      </c>
      <c r="C55" s="58">
        <v>6.4</v>
      </c>
      <c r="D55" s="59" t="s">
        <v>10</v>
      </c>
      <c r="E55" s="58">
        <v>6356.71</v>
      </c>
      <c r="F55" s="58">
        <v>40682.94</v>
      </c>
      <c r="G55" s="58"/>
      <c r="H55" s="58">
        <f t="shared" si="2"/>
        <v>6.4</v>
      </c>
      <c r="I55" s="65" t="s">
        <v>10</v>
      </c>
      <c r="J55" s="66">
        <v>5954.48</v>
      </c>
      <c r="K55" s="66">
        <f t="shared" si="3"/>
        <v>38108.671999999999</v>
      </c>
      <c r="L55" s="66">
        <v>6.4</v>
      </c>
      <c r="M55" s="66"/>
      <c r="N55" s="67"/>
      <c r="O55" s="67"/>
      <c r="P55" s="67"/>
      <c r="Q55" s="67"/>
      <c r="R55" s="67"/>
      <c r="S55" s="67"/>
      <c r="T55" s="67"/>
      <c r="U55" s="67"/>
      <c r="V55" s="85">
        <f t="shared" si="6"/>
        <v>6.4</v>
      </c>
      <c r="W55" s="58"/>
      <c r="X55" s="66">
        <f t="shared" si="4"/>
        <v>6.4</v>
      </c>
      <c r="Y55" s="85">
        <f t="shared" si="7"/>
        <v>38108.671999999999</v>
      </c>
      <c r="Z55" s="66"/>
      <c r="AA55" s="89">
        <v>6.4</v>
      </c>
      <c r="AE55" s="108">
        <f t="shared" si="5"/>
        <v>38108.671999999999</v>
      </c>
    </row>
    <row r="56" spans="1:31" ht="142.5" customHeight="1">
      <c r="A56" s="44" t="s">
        <v>138</v>
      </c>
      <c r="B56" s="57" t="s">
        <v>1152</v>
      </c>
      <c r="C56" s="58">
        <v>35.1</v>
      </c>
      <c r="D56" s="59" t="s">
        <v>21</v>
      </c>
      <c r="E56" s="58">
        <v>749.36</v>
      </c>
      <c r="F56" s="58">
        <v>26302.54</v>
      </c>
      <c r="G56" s="58">
        <v>3.6</v>
      </c>
      <c r="H56" s="58">
        <f t="shared" si="2"/>
        <v>35.1</v>
      </c>
      <c r="I56" s="65" t="s">
        <v>21</v>
      </c>
      <c r="J56" s="66">
        <v>698.99</v>
      </c>
      <c r="K56" s="66">
        <f t="shared" si="3"/>
        <v>24534.549000000003</v>
      </c>
      <c r="L56" s="66"/>
      <c r="M56" s="66">
        <v>31.9</v>
      </c>
      <c r="N56" s="67"/>
      <c r="O56" s="67"/>
      <c r="P56" s="67"/>
      <c r="Q56" s="67"/>
      <c r="R56" s="67"/>
      <c r="S56" s="67"/>
      <c r="T56" s="67">
        <v>3.2</v>
      </c>
      <c r="U56" s="67"/>
      <c r="V56" s="85">
        <f t="shared" si="6"/>
        <v>35.1</v>
      </c>
      <c r="W56" s="58">
        <v>3.6</v>
      </c>
      <c r="X56" s="66">
        <f t="shared" si="4"/>
        <v>31.5</v>
      </c>
      <c r="Y56" s="85">
        <f t="shared" si="7"/>
        <v>22018.185000000001</v>
      </c>
      <c r="Z56" s="66"/>
      <c r="AA56" s="89">
        <v>31.5</v>
      </c>
      <c r="AE56" s="108">
        <f t="shared" si="5"/>
        <v>24534.549000000003</v>
      </c>
    </row>
    <row r="57" spans="1:31" ht="38.25" customHeight="1">
      <c r="A57" s="44"/>
      <c r="B57" s="45" t="s">
        <v>51</v>
      </c>
      <c r="C57" s="58">
        <v>111.4</v>
      </c>
      <c r="D57" s="59" t="s">
        <v>21</v>
      </c>
      <c r="E57" s="58">
        <v>757.21</v>
      </c>
      <c r="F57" s="58">
        <v>84353.19</v>
      </c>
      <c r="G57" s="58"/>
      <c r="H57" s="58">
        <f t="shared" si="2"/>
        <v>111.4</v>
      </c>
      <c r="I57" s="65" t="s">
        <v>21</v>
      </c>
      <c r="J57" s="66">
        <v>705.83</v>
      </c>
      <c r="K57" s="66">
        <f t="shared" si="3"/>
        <v>78629.462000000014</v>
      </c>
      <c r="L57" s="66">
        <v>111.4</v>
      </c>
      <c r="M57" s="66"/>
      <c r="N57" s="67"/>
      <c r="O57" s="67"/>
      <c r="P57" s="67"/>
      <c r="Q57" s="67"/>
      <c r="R57" s="67"/>
      <c r="S57" s="67"/>
      <c r="T57" s="67"/>
      <c r="U57" s="67"/>
      <c r="V57" s="85">
        <f t="shared" si="6"/>
        <v>111.4</v>
      </c>
      <c r="W57" s="58"/>
      <c r="X57" s="66">
        <f t="shared" si="4"/>
        <v>111.4</v>
      </c>
      <c r="Y57" s="85">
        <f t="shared" si="7"/>
        <v>78629.462000000014</v>
      </c>
      <c r="Z57" s="66"/>
      <c r="AA57" s="89">
        <v>111.4</v>
      </c>
      <c r="AE57" s="108">
        <f t="shared" si="5"/>
        <v>78629.462000000014</v>
      </c>
    </row>
    <row r="58" spans="1:31" ht="38.25" customHeight="1">
      <c r="A58" s="44"/>
      <c r="B58" s="45" t="s">
        <v>52</v>
      </c>
      <c r="C58" s="58">
        <v>6.7</v>
      </c>
      <c r="D58" s="59" t="s">
        <v>21</v>
      </c>
      <c r="E58" s="58">
        <v>773.06</v>
      </c>
      <c r="F58" s="58">
        <v>5179.5</v>
      </c>
      <c r="G58" s="58"/>
      <c r="H58" s="58">
        <f t="shared" si="2"/>
        <v>6.7</v>
      </c>
      <c r="I58" s="65" t="s">
        <v>21</v>
      </c>
      <c r="J58" s="66">
        <v>719.61</v>
      </c>
      <c r="K58" s="66">
        <f t="shared" si="3"/>
        <v>4821.3870000000006</v>
      </c>
      <c r="L58" s="66">
        <v>6.7</v>
      </c>
      <c r="M58" s="66"/>
      <c r="N58" s="67"/>
      <c r="O58" s="67"/>
      <c r="P58" s="67"/>
      <c r="Q58" s="67"/>
      <c r="R58" s="67"/>
      <c r="S58" s="67"/>
      <c r="T58" s="67"/>
      <c r="U58" s="67"/>
      <c r="V58" s="85">
        <f t="shared" si="6"/>
        <v>6.7</v>
      </c>
      <c r="W58" s="58"/>
      <c r="X58" s="66">
        <f t="shared" si="4"/>
        <v>6.7</v>
      </c>
      <c r="Y58" s="85">
        <f t="shared" si="7"/>
        <v>4821.3870000000006</v>
      </c>
      <c r="Z58" s="66"/>
      <c r="AA58" s="89">
        <v>6.7</v>
      </c>
      <c r="AE58" s="108">
        <f t="shared" si="5"/>
        <v>4821.3870000000006</v>
      </c>
    </row>
    <row r="59" spans="1:31" ht="150.75" customHeight="1">
      <c r="A59" s="44" t="s">
        <v>139</v>
      </c>
      <c r="B59" s="57" t="s">
        <v>1153</v>
      </c>
      <c r="C59" s="58">
        <v>27.2</v>
      </c>
      <c r="D59" s="59" t="s">
        <v>21</v>
      </c>
      <c r="E59" s="58">
        <v>514.74</v>
      </c>
      <c r="F59" s="58">
        <v>14000.93</v>
      </c>
      <c r="G59" s="58"/>
      <c r="H59" s="58">
        <f t="shared" si="2"/>
        <v>27.2</v>
      </c>
      <c r="I59" s="65" t="s">
        <v>21</v>
      </c>
      <c r="J59" s="66">
        <v>478.52</v>
      </c>
      <c r="K59" s="66">
        <f t="shared" si="3"/>
        <v>13015.743999999999</v>
      </c>
      <c r="L59" s="66">
        <v>27.2</v>
      </c>
      <c r="M59" s="66"/>
      <c r="N59" s="67"/>
      <c r="O59" s="67"/>
      <c r="P59" s="67"/>
      <c r="Q59" s="67"/>
      <c r="R59" s="67"/>
      <c r="S59" s="67"/>
      <c r="T59" s="67"/>
      <c r="U59" s="67"/>
      <c r="V59" s="85">
        <f t="shared" si="6"/>
        <v>27.2</v>
      </c>
      <c r="W59" s="58"/>
      <c r="X59" s="66">
        <f t="shared" si="4"/>
        <v>27.2</v>
      </c>
      <c r="Y59" s="85">
        <f t="shared" si="7"/>
        <v>13015.743999999999</v>
      </c>
      <c r="Z59" s="66"/>
      <c r="AA59" s="89">
        <v>27.2</v>
      </c>
      <c r="AE59" s="108">
        <f t="shared" si="5"/>
        <v>13015.743999999999</v>
      </c>
    </row>
    <row r="60" spans="1:31" ht="38.25" customHeight="1">
      <c r="A60" s="44"/>
      <c r="B60" s="45" t="s">
        <v>50</v>
      </c>
      <c r="C60" s="58">
        <v>1.1000000000000001</v>
      </c>
      <c r="D60" s="59" t="s">
        <v>21</v>
      </c>
      <c r="E60" s="58">
        <v>524.82000000000005</v>
      </c>
      <c r="F60" s="58">
        <v>577.29999999999995</v>
      </c>
      <c r="G60" s="58"/>
      <c r="H60" s="58">
        <f t="shared" si="2"/>
        <v>1.1000000000000001</v>
      </c>
      <c r="I60" s="65" t="s">
        <v>21</v>
      </c>
      <c r="J60" s="66">
        <v>487.29</v>
      </c>
      <c r="K60" s="66">
        <f t="shared" si="3"/>
        <v>536.01900000000012</v>
      </c>
      <c r="L60" s="66"/>
      <c r="M60" s="66"/>
      <c r="N60" s="67">
        <v>1.1000000000000001</v>
      </c>
      <c r="O60" s="67"/>
      <c r="P60" s="67"/>
      <c r="Q60" s="67"/>
      <c r="R60" s="67"/>
      <c r="S60" s="67"/>
      <c r="T60" s="67"/>
      <c r="U60" s="67"/>
      <c r="V60" s="85">
        <f t="shared" si="6"/>
        <v>1.1000000000000001</v>
      </c>
      <c r="W60" s="58"/>
      <c r="X60" s="66">
        <f t="shared" si="4"/>
        <v>1.1000000000000001</v>
      </c>
      <c r="Y60" s="85">
        <f t="shared" si="7"/>
        <v>536.01900000000012</v>
      </c>
      <c r="Z60" s="66"/>
      <c r="AA60" s="89">
        <v>1.1000000000000001</v>
      </c>
      <c r="AE60" s="108">
        <f t="shared" si="5"/>
        <v>536.01900000000012</v>
      </c>
    </row>
    <row r="61" spans="1:31" ht="114" customHeight="1">
      <c r="A61" s="44" t="s">
        <v>140</v>
      </c>
      <c r="B61" s="57" t="s">
        <v>1154</v>
      </c>
      <c r="C61" s="58">
        <v>4.9000000000000004</v>
      </c>
      <c r="D61" s="59" t="s">
        <v>21</v>
      </c>
      <c r="E61" s="58">
        <v>372.33</v>
      </c>
      <c r="F61" s="58">
        <v>1824.42</v>
      </c>
      <c r="G61" s="58"/>
      <c r="H61" s="58">
        <f t="shared" si="2"/>
        <v>4.9000000000000004</v>
      </c>
      <c r="I61" s="65" t="s">
        <v>21</v>
      </c>
      <c r="J61" s="66">
        <v>346.77</v>
      </c>
      <c r="K61" s="66">
        <f t="shared" si="3"/>
        <v>1699.173</v>
      </c>
      <c r="L61" s="66">
        <v>4.9000000000000004</v>
      </c>
      <c r="M61" s="66"/>
      <c r="N61" s="67"/>
      <c r="O61" s="67"/>
      <c r="P61" s="67"/>
      <c r="Q61" s="67"/>
      <c r="R61" s="67"/>
      <c r="S61" s="67"/>
      <c r="T61" s="67"/>
      <c r="U61" s="67"/>
      <c r="V61" s="85">
        <f t="shared" si="6"/>
        <v>4.9000000000000004</v>
      </c>
      <c r="W61" s="58"/>
      <c r="X61" s="66">
        <f t="shared" si="4"/>
        <v>4.9000000000000004</v>
      </c>
      <c r="Y61" s="85">
        <f t="shared" si="7"/>
        <v>1699.173</v>
      </c>
      <c r="Z61" s="66"/>
      <c r="AA61" s="89">
        <v>4.9000000000000004</v>
      </c>
      <c r="AE61" s="108">
        <f t="shared" si="5"/>
        <v>1699.173</v>
      </c>
    </row>
    <row r="62" spans="1:31" ht="116.25" customHeight="1">
      <c r="A62" s="44" t="s">
        <v>141</v>
      </c>
      <c r="B62" s="57" t="s">
        <v>1155</v>
      </c>
      <c r="C62" s="58">
        <v>23.9</v>
      </c>
      <c r="D62" s="59" t="s">
        <v>21</v>
      </c>
      <c r="E62" s="58">
        <v>1343.25</v>
      </c>
      <c r="F62" s="58">
        <v>32103.68</v>
      </c>
      <c r="G62" s="58"/>
      <c r="H62" s="58">
        <f t="shared" si="2"/>
        <v>23.9</v>
      </c>
      <c r="I62" s="65" t="s">
        <v>21</v>
      </c>
      <c r="J62" s="66">
        <v>1205.3599999999999</v>
      </c>
      <c r="K62" s="66">
        <f t="shared" si="3"/>
        <v>28808.103999999996</v>
      </c>
      <c r="L62" s="66">
        <v>23.9</v>
      </c>
      <c r="M62" s="66"/>
      <c r="N62" s="67"/>
      <c r="O62" s="67"/>
      <c r="P62" s="67"/>
      <c r="Q62" s="67"/>
      <c r="R62" s="67"/>
      <c r="S62" s="67"/>
      <c r="T62" s="67"/>
      <c r="U62" s="67"/>
      <c r="V62" s="85">
        <f t="shared" si="6"/>
        <v>23.9</v>
      </c>
      <c r="W62" s="58"/>
      <c r="X62" s="66">
        <f t="shared" si="4"/>
        <v>23.9</v>
      </c>
      <c r="Y62" s="85">
        <f t="shared" si="7"/>
        <v>28808.103999999996</v>
      </c>
      <c r="Z62" s="66"/>
      <c r="AA62" s="89">
        <v>23.9</v>
      </c>
      <c r="AE62" s="108">
        <f t="shared" si="5"/>
        <v>28808.103999999996</v>
      </c>
    </row>
    <row r="63" spans="1:31" ht="130.5" customHeight="1">
      <c r="A63" s="44" t="s">
        <v>142</v>
      </c>
      <c r="B63" s="57" t="s">
        <v>1156</v>
      </c>
      <c r="C63" s="58">
        <v>10.3</v>
      </c>
      <c r="D63" s="59" t="s">
        <v>21</v>
      </c>
      <c r="E63" s="58">
        <v>1478.08</v>
      </c>
      <c r="F63" s="58">
        <v>15224.22</v>
      </c>
      <c r="G63" s="58"/>
      <c r="H63" s="58">
        <f t="shared" si="2"/>
        <v>10.3</v>
      </c>
      <c r="I63" s="65" t="s">
        <v>21</v>
      </c>
      <c r="J63" s="66">
        <v>1331.43</v>
      </c>
      <c r="K63" s="66">
        <f t="shared" si="3"/>
        <v>13713.729000000001</v>
      </c>
      <c r="L63" s="66">
        <v>8.3000000000000007</v>
      </c>
      <c r="M63" s="66"/>
      <c r="N63" s="67"/>
      <c r="O63" s="67"/>
      <c r="P63" s="67"/>
      <c r="Q63" s="67"/>
      <c r="R63" s="67"/>
      <c r="S63" s="67"/>
      <c r="T63" s="67">
        <v>2</v>
      </c>
      <c r="U63" s="67"/>
      <c r="V63" s="85">
        <f t="shared" si="6"/>
        <v>10.3</v>
      </c>
      <c r="W63" s="58"/>
      <c r="X63" s="66">
        <f t="shared" si="4"/>
        <v>10.3</v>
      </c>
      <c r="Y63" s="85">
        <f t="shared" si="7"/>
        <v>13713.729000000001</v>
      </c>
      <c r="Z63" s="66"/>
      <c r="AA63" s="89">
        <v>10.3</v>
      </c>
      <c r="AE63" s="108">
        <f t="shared" si="5"/>
        <v>13713.729000000001</v>
      </c>
    </row>
    <row r="64" spans="1:31" ht="38.25" customHeight="1">
      <c r="A64" s="44"/>
      <c r="B64" s="45" t="s">
        <v>51</v>
      </c>
      <c r="C64" s="58">
        <v>1.3</v>
      </c>
      <c r="D64" s="59" t="s">
        <v>21</v>
      </c>
      <c r="E64" s="58">
        <v>1482.46</v>
      </c>
      <c r="F64" s="58">
        <v>1927.2</v>
      </c>
      <c r="G64" s="58"/>
      <c r="H64" s="58">
        <f t="shared" si="2"/>
        <v>1.3</v>
      </c>
      <c r="I64" s="65" t="s">
        <v>21</v>
      </c>
      <c r="J64" s="66">
        <v>1335.24</v>
      </c>
      <c r="K64" s="66">
        <f t="shared" si="3"/>
        <v>1735.8120000000001</v>
      </c>
      <c r="L64" s="66">
        <v>1.3</v>
      </c>
      <c r="M64" s="66"/>
      <c r="N64" s="67"/>
      <c r="O64" s="67"/>
      <c r="P64" s="67"/>
      <c r="Q64" s="67"/>
      <c r="R64" s="67"/>
      <c r="S64" s="67"/>
      <c r="T64" s="67"/>
      <c r="U64" s="67"/>
      <c r="V64" s="85">
        <f t="shared" si="6"/>
        <v>1.3</v>
      </c>
      <c r="W64" s="58"/>
      <c r="X64" s="66">
        <f t="shared" si="4"/>
        <v>1.3</v>
      </c>
      <c r="Y64" s="85">
        <f t="shared" si="7"/>
        <v>1735.8120000000001</v>
      </c>
      <c r="Z64" s="66"/>
      <c r="AA64" s="89">
        <v>1.3</v>
      </c>
      <c r="AE64" s="108">
        <f t="shared" si="5"/>
        <v>1735.8120000000001</v>
      </c>
    </row>
    <row r="65" spans="1:31" ht="92.25" customHeight="1">
      <c r="A65" s="44" t="s">
        <v>143</v>
      </c>
      <c r="B65" s="57" t="s">
        <v>1157</v>
      </c>
      <c r="C65" s="58">
        <v>1.8</v>
      </c>
      <c r="D65" s="59" t="s">
        <v>21</v>
      </c>
      <c r="E65" s="58">
        <v>2686.8</v>
      </c>
      <c r="F65" s="58">
        <v>4836.24</v>
      </c>
      <c r="G65" s="58"/>
      <c r="H65" s="58">
        <f t="shared" si="2"/>
        <v>1.8</v>
      </c>
      <c r="I65" s="65" t="s">
        <v>21</v>
      </c>
      <c r="J65" s="66">
        <v>2412.15</v>
      </c>
      <c r="K65" s="66">
        <f t="shared" si="3"/>
        <v>4341.87</v>
      </c>
      <c r="L65" s="66">
        <v>1.8</v>
      </c>
      <c r="M65" s="66"/>
      <c r="N65" s="67"/>
      <c r="O65" s="67"/>
      <c r="P65" s="67"/>
      <c r="Q65" s="67"/>
      <c r="R65" s="67"/>
      <c r="S65" s="67"/>
      <c r="T65" s="67"/>
      <c r="U65" s="67"/>
      <c r="V65" s="85">
        <f t="shared" si="6"/>
        <v>1.8</v>
      </c>
      <c r="W65" s="58"/>
      <c r="X65" s="66">
        <f t="shared" si="4"/>
        <v>1.8</v>
      </c>
      <c r="Y65" s="85">
        <f t="shared" si="7"/>
        <v>4341.87</v>
      </c>
      <c r="Z65" s="66"/>
      <c r="AA65" s="89">
        <v>1.8</v>
      </c>
      <c r="AE65" s="108">
        <f t="shared" si="5"/>
        <v>4341.87</v>
      </c>
    </row>
    <row r="66" spans="1:31" ht="38.25" customHeight="1">
      <c r="A66" s="44"/>
      <c r="B66" s="45" t="s">
        <v>50</v>
      </c>
      <c r="C66" s="58">
        <v>2</v>
      </c>
      <c r="D66" s="59" t="s">
        <v>21</v>
      </c>
      <c r="E66" s="58">
        <v>2694.84</v>
      </c>
      <c r="F66" s="58">
        <v>5389.68</v>
      </c>
      <c r="G66" s="58"/>
      <c r="H66" s="58">
        <f t="shared" si="2"/>
        <v>2</v>
      </c>
      <c r="I66" s="65" t="s">
        <v>21</v>
      </c>
      <c r="J66" s="66">
        <v>2419.14</v>
      </c>
      <c r="K66" s="66">
        <f t="shared" si="3"/>
        <v>4838.28</v>
      </c>
      <c r="L66" s="66">
        <v>2</v>
      </c>
      <c r="M66" s="66"/>
      <c r="N66" s="67"/>
      <c r="O66" s="67"/>
      <c r="P66" s="67"/>
      <c r="Q66" s="67"/>
      <c r="R66" s="67"/>
      <c r="S66" s="67"/>
      <c r="T66" s="67"/>
      <c r="U66" s="67"/>
      <c r="V66" s="85">
        <f t="shared" si="6"/>
        <v>2</v>
      </c>
      <c r="W66" s="58"/>
      <c r="X66" s="66">
        <f t="shared" si="4"/>
        <v>2</v>
      </c>
      <c r="Y66" s="85">
        <f t="shared" si="7"/>
        <v>4838.28</v>
      </c>
      <c r="Z66" s="66"/>
      <c r="AA66" s="89">
        <v>2</v>
      </c>
      <c r="AE66" s="108">
        <f t="shared" si="5"/>
        <v>4838.28</v>
      </c>
    </row>
    <row r="67" spans="1:31" ht="83.25" customHeight="1">
      <c r="A67" s="44">
        <v>18.100000000000001</v>
      </c>
      <c r="B67" s="57" t="s">
        <v>1158</v>
      </c>
      <c r="C67" s="58">
        <v>145.30000000000001</v>
      </c>
      <c r="D67" s="59" t="s">
        <v>21</v>
      </c>
      <c r="E67" s="58">
        <v>772.13</v>
      </c>
      <c r="F67" s="58">
        <v>112190.49</v>
      </c>
      <c r="G67" s="62">
        <v>151.96</v>
      </c>
      <c r="H67" s="58">
        <f t="shared" si="2"/>
        <v>145.30000000000001</v>
      </c>
      <c r="I67" s="65" t="s">
        <v>21</v>
      </c>
      <c r="J67" s="66">
        <v>693.56</v>
      </c>
      <c r="K67" s="66">
        <f t="shared" si="3"/>
        <v>100774.268</v>
      </c>
      <c r="L67" s="66">
        <v>142.5</v>
      </c>
      <c r="M67" s="66"/>
      <c r="N67" s="67"/>
      <c r="O67" s="67"/>
      <c r="P67" s="67"/>
      <c r="Q67" s="67"/>
      <c r="R67" s="67"/>
      <c r="S67" s="67"/>
      <c r="T67" s="67">
        <v>2.5</v>
      </c>
      <c r="U67" s="67">
        <v>0.3</v>
      </c>
      <c r="V67" s="85">
        <f t="shared" si="6"/>
        <v>145.30000000000001</v>
      </c>
      <c r="W67" s="63">
        <v>151.96</v>
      </c>
      <c r="X67" s="91">
        <v>0</v>
      </c>
      <c r="Y67" s="85">
        <f t="shared" si="7"/>
        <v>0</v>
      </c>
      <c r="Z67" s="66"/>
      <c r="AA67" s="89">
        <v>0</v>
      </c>
      <c r="AE67" s="108">
        <f t="shared" si="5"/>
        <v>100774.268</v>
      </c>
    </row>
    <row r="68" spans="1:31" ht="81" customHeight="1">
      <c r="A68" s="44"/>
      <c r="B68" s="45" t="s">
        <v>53</v>
      </c>
      <c r="C68" s="58">
        <v>348.9</v>
      </c>
      <c r="D68" s="59" t="s">
        <v>21</v>
      </c>
      <c r="E68" s="58">
        <v>866.09</v>
      </c>
      <c r="F68" s="58">
        <v>302178.8</v>
      </c>
      <c r="G68" s="58">
        <v>14.06</v>
      </c>
      <c r="H68" s="58">
        <f t="shared" si="2"/>
        <v>348.90000000000003</v>
      </c>
      <c r="I68" s="65" t="s">
        <v>21</v>
      </c>
      <c r="J68" s="66">
        <v>782.8</v>
      </c>
      <c r="K68" s="66">
        <f t="shared" si="3"/>
        <v>273118.92</v>
      </c>
      <c r="L68" s="66">
        <v>342.1</v>
      </c>
      <c r="M68" s="66"/>
      <c r="N68" s="67">
        <v>3.8</v>
      </c>
      <c r="O68" s="67"/>
      <c r="P68" s="67"/>
      <c r="Q68" s="67"/>
      <c r="R68" s="67"/>
      <c r="S68" s="67"/>
      <c r="T68" s="67">
        <v>3</v>
      </c>
      <c r="U68" s="67"/>
      <c r="V68" s="85">
        <f t="shared" si="6"/>
        <v>348.90000000000003</v>
      </c>
      <c r="W68" s="58">
        <v>14.06</v>
      </c>
      <c r="X68" s="66">
        <f t="shared" si="4"/>
        <v>334.84000000000003</v>
      </c>
      <c r="Y68" s="85">
        <f t="shared" si="7"/>
        <v>262112.75200000001</v>
      </c>
      <c r="Z68" s="66"/>
      <c r="AA68" s="89">
        <v>334.84</v>
      </c>
      <c r="AE68" s="108">
        <f t="shared" si="5"/>
        <v>273118.92</v>
      </c>
    </row>
    <row r="69" spans="1:31" ht="50.25" customHeight="1">
      <c r="A69" s="44"/>
      <c r="B69" s="45" t="s">
        <v>54</v>
      </c>
      <c r="C69" s="46">
        <v>118.3</v>
      </c>
      <c r="D69" s="47" t="s">
        <v>21</v>
      </c>
      <c r="E69" s="46">
        <v>1039.31</v>
      </c>
      <c r="F69" s="46">
        <v>122950.37</v>
      </c>
      <c r="G69" s="46">
        <v>102.43</v>
      </c>
      <c r="H69" s="58">
        <f t="shared" si="2"/>
        <v>118.3</v>
      </c>
      <c r="I69" s="65" t="s">
        <v>21</v>
      </c>
      <c r="J69" s="66">
        <v>939.36</v>
      </c>
      <c r="K69" s="66">
        <f t="shared" si="3"/>
        <v>111126.288</v>
      </c>
      <c r="L69" s="66">
        <v>118.3</v>
      </c>
      <c r="M69" s="66"/>
      <c r="N69" s="67"/>
      <c r="O69" s="67"/>
      <c r="P69" s="67"/>
      <c r="Q69" s="67"/>
      <c r="R69" s="67"/>
      <c r="S69" s="67"/>
      <c r="T69" s="67"/>
      <c r="U69" s="67"/>
      <c r="V69" s="85">
        <f t="shared" ref="V69:V100" si="8">L69+M69+N69+O69+P69+Q69+R69+S69+T69+U69</f>
        <v>118.3</v>
      </c>
      <c r="W69" s="58">
        <v>102.43</v>
      </c>
      <c r="X69" s="66">
        <f t="shared" si="4"/>
        <v>15.86999999999999</v>
      </c>
      <c r="Y69" s="85">
        <f t="shared" ref="Y69:Y100" si="9">X69*J69</f>
        <v>14907.643199999991</v>
      </c>
      <c r="Z69" s="66"/>
      <c r="AA69" s="89">
        <v>15.86999999999999</v>
      </c>
      <c r="AE69" s="108">
        <f t="shared" si="5"/>
        <v>111126.288</v>
      </c>
    </row>
    <row r="70" spans="1:31" ht="38.25" customHeight="1">
      <c r="A70" s="44"/>
      <c r="B70" s="45" t="s">
        <v>55</v>
      </c>
      <c r="C70" s="58">
        <v>30</v>
      </c>
      <c r="D70" s="59" t="s">
        <v>21</v>
      </c>
      <c r="E70" s="58">
        <v>1299.1400000000001</v>
      </c>
      <c r="F70" s="58">
        <v>38974.199999999997</v>
      </c>
      <c r="G70" s="58"/>
      <c r="H70" s="58">
        <f t="shared" ref="H70:H133" si="10">V70</f>
        <v>30</v>
      </c>
      <c r="I70" s="65" t="s">
        <v>21</v>
      </c>
      <c r="J70" s="66">
        <v>1174.2</v>
      </c>
      <c r="K70" s="66">
        <f t="shared" ref="K70:K133" si="11">J70*H70</f>
        <v>35226</v>
      </c>
      <c r="L70" s="66"/>
      <c r="M70" s="66"/>
      <c r="N70" s="67"/>
      <c r="O70" s="67"/>
      <c r="P70" s="67"/>
      <c r="Q70" s="67"/>
      <c r="R70" s="67"/>
      <c r="S70" s="67"/>
      <c r="T70" s="67"/>
      <c r="U70" s="67">
        <v>30</v>
      </c>
      <c r="V70" s="85">
        <f t="shared" si="8"/>
        <v>30</v>
      </c>
      <c r="W70" s="58"/>
      <c r="X70" s="66">
        <f t="shared" ref="X70:X133" si="12">V70-W70</f>
        <v>30</v>
      </c>
      <c r="Y70" s="85">
        <f t="shared" si="9"/>
        <v>35226</v>
      </c>
      <c r="Z70" s="66"/>
      <c r="AA70" s="89">
        <v>30</v>
      </c>
      <c r="AE70" s="108">
        <f t="shared" ref="AE70:AE133" si="13">H70*J70</f>
        <v>35226</v>
      </c>
    </row>
    <row r="71" spans="1:31" ht="69" customHeight="1">
      <c r="A71" s="44" t="s">
        <v>144</v>
      </c>
      <c r="B71" s="45" t="s">
        <v>56</v>
      </c>
      <c r="C71" s="46">
        <v>6.3</v>
      </c>
      <c r="D71" s="47" t="s">
        <v>21</v>
      </c>
      <c r="E71" s="46">
        <v>3167</v>
      </c>
      <c r="F71" s="46">
        <v>19952.099999999999</v>
      </c>
      <c r="G71" s="46"/>
      <c r="H71" s="58">
        <f t="shared" si="10"/>
        <v>6.3</v>
      </c>
      <c r="I71" s="65" t="s">
        <v>21</v>
      </c>
      <c r="J71" s="66">
        <v>2828</v>
      </c>
      <c r="K71" s="66">
        <f t="shared" si="11"/>
        <v>17816.399999999998</v>
      </c>
      <c r="L71" s="66">
        <v>6.3</v>
      </c>
      <c r="M71" s="66"/>
      <c r="N71" s="67"/>
      <c r="O71" s="67"/>
      <c r="P71" s="67"/>
      <c r="Q71" s="67"/>
      <c r="R71" s="67"/>
      <c r="S71" s="67"/>
      <c r="T71" s="67"/>
      <c r="U71" s="67"/>
      <c r="V71" s="85">
        <f t="shared" si="8"/>
        <v>6.3</v>
      </c>
      <c r="W71" s="58"/>
      <c r="X71" s="66">
        <f t="shared" si="12"/>
        <v>6.3</v>
      </c>
      <c r="Y71" s="85">
        <f t="shared" si="9"/>
        <v>17816.399999999998</v>
      </c>
      <c r="Z71" s="66"/>
      <c r="AA71" s="89">
        <v>6.3</v>
      </c>
      <c r="AE71" s="108">
        <f t="shared" si="13"/>
        <v>17816.399999999998</v>
      </c>
    </row>
    <row r="72" spans="1:31" ht="137.25" customHeight="1">
      <c r="A72" s="44" t="s">
        <v>145</v>
      </c>
      <c r="B72" s="57" t="s">
        <v>1159</v>
      </c>
      <c r="C72" s="58">
        <v>4</v>
      </c>
      <c r="D72" s="59" t="s">
        <v>16</v>
      </c>
      <c r="E72" s="58">
        <v>2523.67</v>
      </c>
      <c r="F72" s="58">
        <v>10094.68</v>
      </c>
      <c r="G72" s="58"/>
      <c r="H72" s="58">
        <f t="shared" si="10"/>
        <v>4</v>
      </c>
      <c r="I72" s="65" t="s">
        <v>16</v>
      </c>
      <c r="J72" s="66">
        <v>2273.9699999999998</v>
      </c>
      <c r="K72" s="66">
        <f t="shared" si="11"/>
        <v>9095.8799999999992</v>
      </c>
      <c r="L72" s="66">
        <v>4</v>
      </c>
      <c r="M72" s="66"/>
      <c r="N72" s="67"/>
      <c r="O72" s="67"/>
      <c r="P72" s="67"/>
      <c r="Q72" s="67"/>
      <c r="R72" s="67"/>
      <c r="S72" s="67"/>
      <c r="T72" s="67"/>
      <c r="U72" s="67"/>
      <c r="V72" s="85">
        <f t="shared" si="8"/>
        <v>4</v>
      </c>
      <c r="W72" s="58"/>
      <c r="X72" s="66">
        <f t="shared" si="12"/>
        <v>4</v>
      </c>
      <c r="Y72" s="85">
        <f t="shared" si="9"/>
        <v>9095.8799999999992</v>
      </c>
      <c r="Z72" s="66"/>
      <c r="AA72" s="89">
        <v>4</v>
      </c>
      <c r="AE72" s="108">
        <f t="shared" si="13"/>
        <v>9095.8799999999992</v>
      </c>
    </row>
    <row r="73" spans="1:31" ht="145.5" customHeight="1">
      <c r="A73" s="44" t="s">
        <v>146</v>
      </c>
      <c r="B73" s="45" t="s">
        <v>57</v>
      </c>
      <c r="C73" s="58">
        <v>21</v>
      </c>
      <c r="D73" s="59" t="s">
        <v>21</v>
      </c>
      <c r="E73" s="58">
        <v>4090.38</v>
      </c>
      <c r="F73" s="58">
        <v>85897.98</v>
      </c>
      <c r="G73" s="58"/>
      <c r="H73" s="58">
        <f t="shared" si="10"/>
        <v>21</v>
      </c>
      <c r="I73" s="65" t="s">
        <v>21</v>
      </c>
      <c r="J73" s="66">
        <v>3907.97</v>
      </c>
      <c r="K73" s="66">
        <f t="shared" si="11"/>
        <v>82067.37</v>
      </c>
      <c r="L73" s="66">
        <v>21</v>
      </c>
      <c r="M73" s="66"/>
      <c r="N73" s="67"/>
      <c r="O73" s="67"/>
      <c r="P73" s="67"/>
      <c r="Q73" s="67"/>
      <c r="R73" s="67"/>
      <c r="S73" s="67"/>
      <c r="T73" s="67"/>
      <c r="U73" s="67"/>
      <c r="V73" s="85">
        <f t="shared" si="8"/>
        <v>21</v>
      </c>
      <c r="W73" s="58"/>
      <c r="X73" s="66">
        <f t="shared" si="12"/>
        <v>21</v>
      </c>
      <c r="Y73" s="85">
        <f t="shared" si="9"/>
        <v>82067.37</v>
      </c>
      <c r="Z73" s="66"/>
      <c r="AA73" s="89">
        <v>21</v>
      </c>
      <c r="AE73" s="108">
        <f t="shared" si="13"/>
        <v>82067.37</v>
      </c>
    </row>
    <row r="74" spans="1:31" ht="121.5" customHeight="1">
      <c r="A74" s="44" t="s">
        <v>147</v>
      </c>
      <c r="B74" s="57" t="s">
        <v>1160</v>
      </c>
      <c r="C74" s="58">
        <v>6.6</v>
      </c>
      <c r="D74" s="59" t="s">
        <v>21</v>
      </c>
      <c r="E74" s="58">
        <v>3479.8</v>
      </c>
      <c r="F74" s="58">
        <v>22966.68</v>
      </c>
      <c r="G74" s="58"/>
      <c r="H74" s="58">
        <f t="shared" si="10"/>
        <v>6.6</v>
      </c>
      <c r="I74" s="65" t="s">
        <v>21</v>
      </c>
      <c r="J74" s="66">
        <v>3311.83</v>
      </c>
      <c r="K74" s="66">
        <f t="shared" si="11"/>
        <v>21858.077999999998</v>
      </c>
      <c r="L74" s="66">
        <v>6.6</v>
      </c>
      <c r="M74" s="66"/>
      <c r="N74" s="67"/>
      <c r="O74" s="67"/>
      <c r="P74" s="67"/>
      <c r="Q74" s="67"/>
      <c r="R74" s="67"/>
      <c r="S74" s="67"/>
      <c r="T74" s="67"/>
      <c r="U74" s="67"/>
      <c r="V74" s="85">
        <f t="shared" si="8"/>
        <v>6.6</v>
      </c>
      <c r="W74" s="58"/>
      <c r="X74" s="66">
        <f t="shared" si="12"/>
        <v>6.6</v>
      </c>
      <c r="Y74" s="85">
        <f t="shared" si="9"/>
        <v>21858.077999999998</v>
      </c>
      <c r="Z74" s="66"/>
      <c r="AA74" s="89">
        <v>6.6</v>
      </c>
      <c r="AE74" s="108">
        <f t="shared" si="13"/>
        <v>21858.077999999998</v>
      </c>
    </row>
    <row r="75" spans="1:31" ht="76.5" customHeight="1">
      <c r="A75" s="44" t="s">
        <v>148</v>
      </c>
      <c r="B75" s="45" t="s">
        <v>58</v>
      </c>
      <c r="C75" s="58">
        <v>22</v>
      </c>
      <c r="D75" s="59" t="s">
        <v>21</v>
      </c>
      <c r="E75" s="58">
        <v>717.4</v>
      </c>
      <c r="F75" s="58">
        <v>15782.8</v>
      </c>
      <c r="G75" s="58"/>
      <c r="H75" s="58">
        <f t="shared" si="10"/>
        <v>22</v>
      </c>
      <c r="I75" s="65" t="s">
        <v>21</v>
      </c>
      <c r="J75" s="66">
        <v>696.5</v>
      </c>
      <c r="K75" s="66">
        <f t="shared" si="11"/>
        <v>15323</v>
      </c>
      <c r="L75" s="66">
        <v>22</v>
      </c>
      <c r="M75" s="66"/>
      <c r="N75" s="67"/>
      <c r="O75" s="67"/>
      <c r="P75" s="67"/>
      <c r="Q75" s="67"/>
      <c r="R75" s="67"/>
      <c r="S75" s="67"/>
      <c r="T75" s="67"/>
      <c r="U75" s="67"/>
      <c r="V75" s="85">
        <f t="shared" si="8"/>
        <v>22</v>
      </c>
      <c r="W75" s="58"/>
      <c r="X75" s="66">
        <f t="shared" si="12"/>
        <v>22</v>
      </c>
      <c r="Y75" s="85">
        <f t="shared" si="9"/>
        <v>15323</v>
      </c>
      <c r="Z75" s="66"/>
      <c r="AA75" s="89">
        <v>22</v>
      </c>
      <c r="AE75" s="108">
        <f t="shared" si="13"/>
        <v>15323</v>
      </c>
    </row>
    <row r="76" spans="1:31" ht="67.5" customHeight="1">
      <c r="A76" s="44">
        <v>26.1</v>
      </c>
      <c r="B76" s="45" t="s">
        <v>59</v>
      </c>
      <c r="C76" s="58">
        <v>10.199999999999999</v>
      </c>
      <c r="D76" s="59" t="s">
        <v>10</v>
      </c>
      <c r="E76" s="58">
        <v>4445.47</v>
      </c>
      <c r="F76" s="58">
        <v>45343.79</v>
      </c>
      <c r="G76" s="58">
        <v>9.66</v>
      </c>
      <c r="H76" s="58">
        <f t="shared" si="10"/>
        <v>10.199999999999999</v>
      </c>
      <c r="I76" s="65" t="s">
        <v>10</v>
      </c>
      <c r="J76" s="66">
        <v>4166.29</v>
      </c>
      <c r="K76" s="66">
        <f t="shared" si="11"/>
        <v>42496.157999999996</v>
      </c>
      <c r="L76" s="66">
        <v>10.199999999999999</v>
      </c>
      <c r="M76" s="66"/>
      <c r="N76" s="67"/>
      <c r="O76" s="67"/>
      <c r="P76" s="67"/>
      <c r="Q76" s="67"/>
      <c r="R76" s="67"/>
      <c r="S76" s="67"/>
      <c r="T76" s="67"/>
      <c r="U76" s="67"/>
      <c r="V76" s="85">
        <f t="shared" si="8"/>
        <v>10.199999999999999</v>
      </c>
      <c r="W76" s="58">
        <v>9.66</v>
      </c>
      <c r="X76" s="66">
        <f t="shared" si="12"/>
        <v>0.53999999999999915</v>
      </c>
      <c r="Y76" s="85">
        <f t="shared" si="9"/>
        <v>2249.7965999999965</v>
      </c>
      <c r="Z76" s="66"/>
      <c r="AA76" s="89">
        <v>0.53999999999999915</v>
      </c>
      <c r="AE76" s="108">
        <f t="shared" si="13"/>
        <v>42496.157999999996</v>
      </c>
    </row>
    <row r="77" spans="1:31" ht="60.75" customHeight="1">
      <c r="A77" s="44">
        <v>28.1</v>
      </c>
      <c r="B77" s="45" t="s">
        <v>60</v>
      </c>
      <c r="C77" s="46">
        <v>41.8</v>
      </c>
      <c r="D77" s="47" t="s">
        <v>21</v>
      </c>
      <c r="E77" s="46">
        <v>468.53</v>
      </c>
      <c r="F77" s="46">
        <v>19584.55</v>
      </c>
      <c r="G77" s="46"/>
      <c r="H77" s="58">
        <f t="shared" si="10"/>
        <v>41.8</v>
      </c>
      <c r="I77" s="65" t="s">
        <v>21</v>
      </c>
      <c r="J77" s="66">
        <v>424.98</v>
      </c>
      <c r="K77" s="66">
        <f t="shared" si="11"/>
        <v>17764.164000000001</v>
      </c>
      <c r="L77" s="66">
        <v>41</v>
      </c>
      <c r="M77" s="66"/>
      <c r="N77" s="67"/>
      <c r="O77" s="67"/>
      <c r="P77" s="67"/>
      <c r="Q77" s="67"/>
      <c r="R77" s="67"/>
      <c r="S77" s="67"/>
      <c r="T77" s="67">
        <v>0.8</v>
      </c>
      <c r="U77" s="67"/>
      <c r="V77" s="85">
        <f t="shared" si="8"/>
        <v>41.8</v>
      </c>
      <c r="W77" s="58"/>
      <c r="X77" s="66">
        <f t="shared" si="12"/>
        <v>41.8</v>
      </c>
      <c r="Y77" s="85">
        <f t="shared" si="9"/>
        <v>17764.164000000001</v>
      </c>
      <c r="Z77" s="66"/>
      <c r="AA77" s="89">
        <v>41.8</v>
      </c>
      <c r="AE77" s="108">
        <f t="shared" si="13"/>
        <v>17764.164000000001</v>
      </c>
    </row>
    <row r="78" spans="1:31" ht="81" customHeight="1">
      <c r="A78" s="44" t="s">
        <v>149</v>
      </c>
      <c r="B78" s="45" t="s">
        <v>61</v>
      </c>
      <c r="C78" s="58">
        <v>51.2</v>
      </c>
      <c r="D78" s="59" t="s">
        <v>21</v>
      </c>
      <c r="E78" s="58">
        <v>1275.56</v>
      </c>
      <c r="F78" s="58">
        <v>65308.67</v>
      </c>
      <c r="G78" s="58"/>
      <c r="H78" s="58">
        <f t="shared" si="10"/>
        <v>51.2</v>
      </c>
      <c r="I78" s="65" t="s">
        <v>21</v>
      </c>
      <c r="J78" s="66">
        <v>1172.82</v>
      </c>
      <c r="K78" s="66">
        <f t="shared" si="11"/>
        <v>60048.383999999998</v>
      </c>
      <c r="L78" s="66">
        <v>51.2</v>
      </c>
      <c r="M78" s="66"/>
      <c r="N78" s="67"/>
      <c r="O78" s="67"/>
      <c r="P78" s="67"/>
      <c r="Q78" s="67"/>
      <c r="R78" s="67"/>
      <c r="S78" s="67"/>
      <c r="T78" s="67"/>
      <c r="U78" s="67"/>
      <c r="V78" s="85">
        <f t="shared" si="8"/>
        <v>51.2</v>
      </c>
      <c r="W78" s="58"/>
      <c r="X78" s="66">
        <f t="shared" si="12"/>
        <v>51.2</v>
      </c>
      <c r="Y78" s="85">
        <f t="shared" si="9"/>
        <v>60048.383999999998</v>
      </c>
      <c r="Z78" s="66"/>
      <c r="AA78" s="89">
        <v>51.2</v>
      </c>
      <c r="AE78" s="108">
        <f t="shared" si="13"/>
        <v>60048.383999999998</v>
      </c>
    </row>
    <row r="79" spans="1:31" ht="76.5" customHeight="1">
      <c r="A79" s="44" t="s">
        <v>150</v>
      </c>
      <c r="B79" s="45" t="s">
        <v>62</v>
      </c>
      <c r="C79" s="58">
        <v>11</v>
      </c>
      <c r="D79" s="59" t="s">
        <v>21</v>
      </c>
      <c r="E79" s="58">
        <v>1124.83</v>
      </c>
      <c r="F79" s="58">
        <v>12373.13</v>
      </c>
      <c r="G79" s="58"/>
      <c r="H79" s="58">
        <f t="shared" si="10"/>
        <v>11</v>
      </c>
      <c r="I79" s="65" t="s">
        <v>21</v>
      </c>
      <c r="J79" s="66">
        <v>1035.3499999999999</v>
      </c>
      <c r="K79" s="66">
        <f t="shared" si="11"/>
        <v>11388.849999999999</v>
      </c>
      <c r="L79" s="66">
        <v>11</v>
      </c>
      <c r="M79" s="66"/>
      <c r="N79" s="67"/>
      <c r="O79" s="67"/>
      <c r="P79" s="67"/>
      <c r="Q79" s="67"/>
      <c r="R79" s="67"/>
      <c r="S79" s="67"/>
      <c r="T79" s="67"/>
      <c r="U79" s="67"/>
      <c r="V79" s="85">
        <f t="shared" si="8"/>
        <v>11</v>
      </c>
      <c r="W79" s="58"/>
      <c r="X79" s="66">
        <f>V79-W79</f>
        <v>11</v>
      </c>
      <c r="Y79" s="85">
        <f t="shared" si="9"/>
        <v>11388.849999999999</v>
      </c>
      <c r="Z79" s="66"/>
      <c r="AA79" s="89">
        <v>11</v>
      </c>
      <c r="AE79" s="108">
        <f t="shared" si="13"/>
        <v>11388.849999999999</v>
      </c>
    </row>
    <row r="80" spans="1:31" ht="113.25" customHeight="1">
      <c r="A80" s="44" t="s">
        <v>151</v>
      </c>
      <c r="B80" s="57" t="s">
        <v>1161</v>
      </c>
      <c r="C80" s="58">
        <v>186</v>
      </c>
      <c r="D80" s="59" t="s">
        <v>21</v>
      </c>
      <c r="E80" s="58">
        <v>1575.24</v>
      </c>
      <c r="F80" s="58">
        <v>292994.64</v>
      </c>
      <c r="G80" s="58"/>
      <c r="H80" s="58">
        <f t="shared" si="10"/>
        <v>186</v>
      </c>
      <c r="I80" s="65" t="s">
        <v>21</v>
      </c>
      <c r="J80" s="66">
        <v>1458.57</v>
      </c>
      <c r="K80" s="66">
        <f t="shared" si="11"/>
        <v>271294.01999999996</v>
      </c>
      <c r="L80" s="66">
        <v>186</v>
      </c>
      <c r="M80" s="66"/>
      <c r="N80" s="67"/>
      <c r="O80" s="67"/>
      <c r="P80" s="67"/>
      <c r="Q80" s="67"/>
      <c r="R80" s="67"/>
      <c r="S80" s="67"/>
      <c r="T80" s="67"/>
      <c r="U80" s="67"/>
      <c r="V80" s="85">
        <f t="shared" si="8"/>
        <v>186</v>
      </c>
      <c r="W80" s="58"/>
      <c r="X80" s="66">
        <f>V80-W80</f>
        <v>186</v>
      </c>
      <c r="Y80" s="85">
        <f t="shared" si="9"/>
        <v>271294.01999999996</v>
      </c>
      <c r="Z80" s="66"/>
      <c r="AA80" s="89">
        <v>0</v>
      </c>
      <c r="AE80" s="108">
        <f t="shared" si="13"/>
        <v>271294.01999999996</v>
      </c>
    </row>
    <row r="81" spans="1:31" ht="46.5" customHeight="1">
      <c r="A81" s="44">
        <v>33.1</v>
      </c>
      <c r="B81" s="45" t="s">
        <v>63</v>
      </c>
      <c r="C81" s="46">
        <v>1001.3</v>
      </c>
      <c r="D81" s="47" t="s">
        <v>21</v>
      </c>
      <c r="E81" s="46">
        <v>230.62</v>
      </c>
      <c r="F81" s="46">
        <v>230919.81</v>
      </c>
      <c r="G81" s="46">
        <v>23.48</v>
      </c>
      <c r="H81" s="58">
        <f t="shared" si="10"/>
        <v>1001.3</v>
      </c>
      <c r="I81" s="65" t="s">
        <v>21</v>
      </c>
      <c r="J81" s="66">
        <v>209.63</v>
      </c>
      <c r="K81" s="66">
        <f t="shared" si="11"/>
        <v>209902.519</v>
      </c>
      <c r="L81" s="66">
        <v>934</v>
      </c>
      <c r="M81" s="66">
        <v>31.9</v>
      </c>
      <c r="N81" s="67">
        <v>11.9</v>
      </c>
      <c r="O81" s="67"/>
      <c r="P81" s="67"/>
      <c r="Q81" s="67"/>
      <c r="R81" s="67"/>
      <c r="S81" s="67"/>
      <c r="T81" s="67">
        <v>23.5</v>
      </c>
      <c r="U81" s="67"/>
      <c r="V81" s="85">
        <f t="shared" si="8"/>
        <v>1001.3</v>
      </c>
      <c r="W81" s="58">
        <v>23.48</v>
      </c>
      <c r="X81" s="66">
        <f t="shared" si="12"/>
        <v>977.81999999999994</v>
      </c>
      <c r="Y81" s="85">
        <f t="shared" si="9"/>
        <v>204980.40659999999</v>
      </c>
      <c r="Z81" s="66"/>
      <c r="AA81" s="89">
        <v>977.81999999999994</v>
      </c>
      <c r="AE81" s="108">
        <f t="shared" si="13"/>
        <v>209902.519</v>
      </c>
    </row>
    <row r="82" spans="1:31" ht="43.5" customHeight="1">
      <c r="A82" s="44">
        <v>34.1</v>
      </c>
      <c r="B82" s="45" t="s">
        <v>64</v>
      </c>
      <c r="C82" s="58">
        <v>62.8</v>
      </c>
      <c r="D82" s="59" t="s">
        <v>21</v>
      </c>
      <c r="E82" s="58">
        <v>236.62</v>
      </c>
      <c r="F82" s="58">
        <v>14859.74</v>
      </c>
      <c r="G82" s="58">
        <v>24.01</v>
      </c>
      <c r="H82" s="58">
        <f t="shared" si="10"/>
        <v>62.8</v>
      </c>
      <c r="I82" s="65" t="s">
        <v>21</v>
      </c>
      <c r="J82" s="66">
        <v>215.48</v>
      </c>
      <c r="K82" s="66">
        <f t="shared" si="11"/>
        <v>13532.143999999998</v>
      </c>
      <c r="L82" s="66">
        <v>44</v>
      </c>
      <c r="M82" s="66"/>
      <c r="N82" s="67"/>
      <c r="O82" s="67"/>
      <c r="P82" s="67"/>
      <c r="Q82" s="67"/>
      <c r="R82" s="67"/>
      <c r="S82" s="67"/>
      <c r="T82" s="67">
        <v>18.8</v>
      </c>
      <c r="U82" s="67"/>
      <c r="V82" s="85">
        <f t="shared" si="8"/>
        <v>62.8</v>
      </c>
      <c r="W82" s="58">
        <v>24.01</v>
      </c>
      <c r="X82" s="66">
        <f t="shared" si="12"/>
        <v>38.789999999999992</v>
      </c>
      <c r="Y82" s="85">
        <f t="shared" si="9"/>
        <v>8358.4691999999977</v>
      </c>
      <c r="Z82" s="66"/>
      <c r="AA82" s="89">
        <v>38.789999999999992</v>
      </c>
      <c r="AE82" s="108">
        <f t="shared" si="13"/>
        <v>13532.143999999998</v>
      </c>
    </row>
    <row r="83" spans="1:31" ht="57.75" customHeight="1">
      <c r="A83" s="44" t="s">
        <v>152</v>
      </c>
      <c r="B83" s="45" t="s">
        <v>65</v>
      </c>
      <c r="C83" s="46">
        <v>37.200000000000003</v>
      </c>
      <c r="D83" s="47" t="s">
        <v>21</v>
      </c>
      <c r="E83" s="46">
        <v>255.1</v>
      </c>
      <c r="F83" s="46">
        <v>9489.7199999999993</v>
      </c>
      <c r="G83" s="46"/>
      <c r="H83" s="58">
        <f t="shared" si="10"/>
        <v>37.200000000000003</v>
      </c>
      <c r="I83" s="65" t="s">
        <v>21</v>
      </c>
      <c r="J83" s="66">
        <v>233.6</v>
      </c>
      <c r="K83" s="66">
        <f t="shared" si="11"/>
        <v>8689.92</v>
      </c>
      <c r="L83" s="66"/>
      <c r="M83" s="66"/>
      <c r="N83" s="67">
        <v>8</v>
      </c>
      <c r="O83" s="67"/>
      <c r="P83" s="67"/>
      <c r="Q83" s="67"/>
      <c r="R83" s="67"/>
      <c r="S83" s="67"/>
      <c r="T83" s="67"/>
      <c r="U83" s="67">
        <v>29.2</v>
      </c>
      <c r="V83" s="85">
        <f t="shared" si="8"/>
        <v>37.200000000000003</v>
      </c>
      <c r="W83" s="58"/>
      <c r="X83" s="66">
        <f t="shared" si="12"/>
        <v>37.200000000000003</v>
      </c>
      <c r="Y83" s="85">
        <f t="shared" si="9"/>
        <v>8689.92</v>
      </c>
      <c r="Z83" s="66"/>
      <c r="AA83" s="89">
        <v>37.200000000000003</v>
      </c>
      <c r="AE83" s="108">
        <f t="shared" si="13"/>
        <v>8689.92</v>
      </c>
    </row>
    <row r="84" spans="1:31" ht="58.5" customHeight="1">
      <c r="A84" s="44">
        <v>35.200000000000003</v>
      </c>
      <c r="B84" s="45" t="s">
        <v>66</v>
      </c>
      <c r="C84" s="58">
        <v>179</v>
      </c>
      <c r="D84" s="59" t="s">
        <v>21</v>
      </c>
      <c r="E84" s="58">
        <v>263.77</v>
      </c>
      <c r="F84" s="58">
        <v>47214.83</v>
      </c>
      <c r="G84" s="58"/>
      <c r="H84" s="58">
        <f t="shared" si="10"/>
        <v>179</v>
      </c>
      <c r="I84" s="65" t="s">
        <v>21</v>
      </c>
      <c r="J84" s="66">
        <v>239.14</v>
      </c>
      <c r="K84" s="66">
        <f t="shared" si="11"/>
        <v>42806.06</v>
      </c>
      <c r="L84" s="66">
        <v>179</v>
      </c>
      <c r="M84" s="66"/>
      <c r="N84" s="67"/>
      <c r="O84" s="67"/>
      <c r="P84" s="67"/>
      <c r="Q84" s="67"/>
      <c r="R84" s="67"/>
      <c r="S84" s="67"/>
      <c r="T84" s="67"/>
      <c r="U84" s="67"/>
      <c r="V84" s="85">
        <f t="shared" si="8"/>
        <v>179</v>
      </c>
      <c r="W84" s="58"/>
      <c r="X84" s="66">
        <f t="shared" si="12"/>
        <v>179</v>
      </c>
      <c r="Y84" s="85">
        <f t="shared" si="9"/>
        <v>42806.06</v>
      </c>
      <c r="Z84" s="66"/>
      <c r="AA84" s="89">
        <v>179</v>
      </c>
      <c r="AE84" s="108">
        <f t="shared" si="13"/>
        <v>42806.06</v>
      </c>
    </row>
    <row r="85" spans="1:31" ht="79.5" customHeight="1">
      <c r="A85" s="44">
        <v>36.1</v>
      </c>
      <c r="B85" s="57" t="s">
        <v>1162</v>
      </c>
      <c r="C85" s="58">
        <v>77</v>
      </c>
      <c r="D85" s="59" t="s">
        <v>27</v>
      </c>
      <c r="E85" s="58">
        <v>73.290000000000006</v>
      </c>
      <c r="F85" s="58">
        <v>5643.33</v>
      </c>
      <c r="G85" s="58"/>
      <c r="H85" s="58">
        <f t="shared" si="10"/>
        <v>77</v>
      </c>
      <c r="I85" s="65" t="s">
        <v>27</v>
      </c>
      <c r="J85" s="66">
        <v>65.989999999999995</v>
      </c>
      <c r="K85" s="66">
        <f t="shared" si="11"/>
        <v>5081.2299999999996</v>
      </c>
      <c r="L85" s="66">
        <v>77</v>
      </c>
      <c r="M85" s="66"/>
      <c r="N85" s="67"/>
      <c r="O85" s="67"/>
      <c r="P85" s="67"/>
      <c r="Q85" s="67"/>
      <c r="R85" s="67"/>
      <c r="S85" s="67"/>
      <c r="T85" s="67"/>
      <c r="U85" s="67"/>
      <c r="V85" s="85">
        <f t="shared" si="8"/>
        <v>77</v>
      </c>
      <c r="W85" s="58"/>
      <c r="X85" s="66">
        <f t="shared" si="12"/>
        <v>77</v>
      </c>
      <c r="Y85" s="85">
        <f t="shared" si="9"/>
        <v>5081.2299999999996</v>
      </c>
      <c r="Z85" s="66"/>
      <c r="AA85" s="89">
        <v>77</v>
      </c>
      <c r="AE85" s="108">
        <f t="shared" si="13"/>
        <v>5081.2299999999996</v>
      </c>
    </row>
    <row r="86" spans="1:31" ht="38.25" customHeight="1">
      <c r="A86" s="44"/>
      <c r="B86" s="45" t="s">
        <v>67</v>
      </c>
      <c r="C86" s="58">
        <v>255</v>
      </c>
      <c r="D86" s="59" t="s">
        <v>27</v>
      </c>
      <c r="E86" s="58">
        <v>47.68</v>
      </c>
      <c r="F86" s="58">
        <v>12158.4</v>
      </c>
      <c r="G86" s="58"/>
      <c r="H86" s="58">
        <f t="shared" si="10"/>
        <v>255</v>
      </c>
      <c r="I86" s="65" t="s">
        <v>27</v>
      </c>
      <c r="J86" s="66">
        <v>42.85</v>
      </c>
      <c r="K86" s="66">
        <f t="shared" si="11"/>
        <v>10926.75</v>
      </c>
      <c r="L86" s="66">
        <v>255</v>
      </c>
      <c r="M86" s="66"/>
      <c r="N86" s="67"/>
      <c r="O86" s="67"/>
      <c r="P86" s="67"/>
      <c r="Q86" s="67"/>
      <c r="R86" s="67"/>
      <c r="S86" s="67"/>
      <c r="T86" s="67"/>
      <c r="U86" s="67"/>
      <c r="V86" s="85">
        <f t="shared" si="8"/>
        <v>255</v>
      </c>
      <c r="W86" s="58"/>
      <c r="X86" s="66">
        <f t="shared" si="12"/>
        <v>255</v>
      </c>
      <c r="Y86" s="85">
        <f t="shared" si="9"/>
        <v>10926.75</v>
      </c>
      <c r="Z86" s="66"/>
      <c r="AA86" s="89">
        <v>255</v>
      </c>
      <c r="AE86" s="108">
        <f t="shared" si="13"/>
        <v>10926.75</v>
      </c>
    </row>
    <row r="87" spans="1:31" ht="38.25" customHeight="1">
      <c r="A87" s="44"/>
      <c r="B87" s="45" t="s">
        <v>68</v>
      </c>
      <c r="C87" s="58">
        <v>150</v>
      </c>
      <c r="D87" s="59" t="s">
        <v>27</v>
      </c>
      <c r="E87" s="58">
        <v>35.479999999999997</v>
      </c>
      <c r="F87" s="58">
        <v>5322</v>
      </c>
      <c r="G87" s="58"/>
      <c r="H87" s="58">
        <f t="shared" si="10"/>
        <v>150</v>
      </c>
      <c r="I87" s="65" t="s">
        <v>27</v>
      </c>
      <c r="J87" s="66">
        <v>31.87</v>
      </c>
      <c r="K87" s="66">
        <f t="shared" si="11"/>
        <v>4780.5</v>
      </c>
      <c r="L87" s="66">
        <v>150</v>
      </c>
      <c r="M87" s="66"/>
      <c r="N87" s="67"/>
      <c r="O87" s="67"/>
      <c r="P87" s="67"/>
      <c r="Q87" s="67"/>
      <c r="R87" s="67"/>
      <c r="S87" s="67"/>
      <c r="T87" s="67"/>
      <c r="U87" s="67"/>
      <c r="V87" s="85">
        <f t="shared" si="8"/>
        <v>150</v>
      </c>
      <c r="W87" s="58"/>
      <c r="X87" s="66">
        <f t="shared" si="12"/>
        <v>150</v>
      </c>
      <c r="Y87" s="85">
        <f t="shared" si="9"/>
        <v>4780.5</v>
      </c>
      <c r="Z87" s="66"/>
      <c r="AA87" s="89">
        <v>150</v>
      </c>
      <c r="AE87" s="108">
        <f t="shared" si="13"/>
        <v>4780.5</v>
      </c>
    </row>
    <row r="88" spans="1:31" ht="71.25" customHeight="1">
      <c r="A88" s="44">
        <v>38.4</v>
      </c>
      <c r="B88" s="45" t="s">
        <v>69</v>
      </c>
      <c r="C88" s="46">
        <v>11.9</v>
      </c>
      <c r="D88" s="47" t="s">
        <v>21</v>
      </c>
      <c r="E88" s="46">
        <v>119.36</v>
      </c>
      <c r="F88" s="46">
        <v>1420.38</v>
      </c>
      <c r="G88" s="46"/>
      <c r="H88" s="58">
        <f t="shared" si="10"/>
        <v>11.9</v>
      </c>
      <c r="I88" s="65" t="s">
        <v>21</v>
      </c>
      <c r="J88" s="66">
        <v>108.13</v>
      </c>
      <c r="K88" s="66">
        <f t="shared" si="11"/>
        <v>1286.7470000000001</v>
      </c>
      <c r="L88" s="66"/>
      <c r="M88" s="66"/>
      <c r="N88" s="67">
        <v>11.9</v>
      </c>
      <c r="O88" s="67"/>
      <c r="P88" s="67"/>
      <c r="Q88" s="67"/>
      <c r="R88" s="67"/>
      <c r="S88" s="67"/>
      <c r="T88" s="67"/>
      <c r="U88" s="67"/>
      <c r="V88" s="85">
        <f t="shared" si="8"/>
        <v>11.9</v>
      </c>
      <c r="W88" s="58"/>
      <c r="X88" s="66">
        <f t="shared" si="12"/>
        <v>11.9</v>
      </c>
      <c r="Y88" s="85">
        <f t="shared" si="9"/>
        <v>1286.7470000000001</v>
      </c>
      <c r="Z88" s="66"/>
      <c r="AA88" s="89">
        <v>11.9</v>
      </c>
      <c r="AE88" s="108">
        <f t="shared" si="13"/>
        <v>1286.7470000000001</v>
      </c>
    </row>
    <row r="89" spans="1:31" ht="72.75" customHeight="1">
      <c r="A89" s="44" t="s">
        <v>153</v>
      </c>
      <c r="B89" s="45" t="s">
        <v>70</v>
      </c>
      <c r="C89" s="58">
        <v>648</v>
      </c>
      <c r="D89" s="59" t="s">
        <v>21</v>
      </c>
      <c r="E89" s="58">
        <v>114.4</v>
      </c>
      <c r="F89" s="58">
        <v>74131.199999999997</v>
      </c>
      <c r="G89" s="58"/>
      <c r="H89" s="58">
        <f t="shared" si="10"/>
        <v>648</v>
      </c>
      <c r="I89" s="65" t="s">
        <v>21</v>
      </c>
      <c r="J89" s="66">
        <v>103.21</v>
      </c>
      <c r="K89" s="66">
        <f t="shared" si="11"/>
        <v>66880.08</v>
      </c>
      <c r="L89" s="66">
        <v>648</v>
      </c>
      <c r="M89" s="66"/>
      <c r="N89" s="67"/>
      <c r="O89" s="67"/>
      <c r="P89" s="67"/>
      <c r="Q89" s="67"/>
      <c r="R89" s="67"/>
      <c r="S89" s="67"/>
      <c r="T89" s="67"/>
      <c r="U89" s="67"/>
      <c r="V89" s="85">
        <f t="shared" si="8"/>
        <v>648</v>
      </c>
      <c r="W89" s="58"/>
      <c r="X89" s="66">
        <f t="shared" si="12"/>
        <v>648</v>
      </c>
      <c r="Y89" s="85">
        <f t="shared" si="9"/>
        <v>66880.08</v>
      </c>
      <c r="Z89" s="66"/>
      <c r="AA89" s="89">
        <v>648</v>
      </c>
      <c r="AE89" s="108">
        <f t="shared" si="13"/>
        <v>66880.08</v>
      </c>
    </row>
    <row r="90" spans="1:31" ht="119.25" customHeight="1">
      <c r="A90" s="44">
        <v>38.6</v>
      </c>
      <c r="B90" s="45" t="s">
        <v>71</v>
      </c>
      <c r="C90" s="58">
        <v>11.9</v>
      </c>
      <c r="D90" s="59" t="s">
        <v>21</v>
      </c>
      <c r="E90" s="58">
        <v>56.21</v>
      </c>
      <c r="F90" s="58">
        <v>668.9</v>
      </c>
      <c r="G90" s="58"/>
      <c r="H90" s="58">
        <f t="shared" si="10"/>
        <v>11.9</v>
      </c>
      <c r="I90" s="65" t="s">
        <v>21</v>
      </c>
      <c r="J90" s="66">
        <v>50.62</v>
      </c>
      <c r="K90" s="66">
        <f t="shared" si="11"/>
        <v>602.37800000000004</v>
      </c>
      <c r="L90" s="66"/>
      <c r="M90" s="66"/>
      <c r="N90" s="67">
        <v>11.9</v>
      </c>
      <c r="O90" s="67"/>
      <c r="P90" s="67"/>
      <c r="Q90" s="67"/>
      <c r="R90" s="67"/>
      <c r="S90" s="67"/>
      <c r="T90" s="67"/>
      <c r="U90" s="67"/>
      <c r="V90" s="85">
        <f t="shared" si="8"/>
        <v>11.9</v>
      </c>
      <c r="W90" s="58"/>
      <c r="X90" s="92">
        <v>11.9</v>
      </c>
      <c r="Y90" s="85">
        <f t="shared" si="9"/>
        <v>602.37800000000004</v>
      </c>
      <c r="Z90" s="66"/>
      <c r="AA90" s="89">
        <v>659.9</v>
      </c>
      <c r="AE90" s="108">
        <f t="shared" si="13"/>
        <v>602.37800000000004</v>
      </c>
    </row>
    <row r="91" spans="1:31" ht="96.75" customHeight="1">
      <c r="A91" s="44">
        <v>43.1</v>
      </c>
      <c r="B91" s="45" t="s">
        <v>72</v>
      </c>
      <c r="C91" s="61">
        <v>7.8550000000000004</v>
      </c>
      <c r="D91" s="59" t="s">
        <v>73</v>
      </c>
      <c r="E91" s="58">
        <v>79705.3</v>
      </c>
      <c r="F91" s="58">
        <v>626085.13</v>
      </c>
      <c r="G91" s="44">
        <v>4.1280000000000001</v>
      </c>
      <c r="H91" s="44">
        <f t="shared" si="10"/>
        <v>7.8549999999999995</v>
      </c>
      <c r="I91" s="65" t="s">
        <v>73</v>
      </c>
      <c r="J91" s="66">
        <v>69949.8</v>
      </c>
      <c r="K91" s="66">
        <f t="shared" si="11"/>
        <v>549455.679</v>
      </c>
      <c r="L91" s="66">
        <v>7.2050000000000001</v>
      </c>
      <c r="M91" s="66"/>
      <c r="N91" s="67">
        <v>0.13</v>
      </c>
      <c r="O91" s="67"/>
      <c r="P91" s="67"/>
      <c r="Q91" s="67"/>
      <c r="R91" s="67"/>
      <c r="S91" s="67"/>
      <c r="T91" s="67">
        <v>0.09</v>
      </c>
      <c r="U91" s="67">
        <v>0.43</v>
      </c>
      <c r="V91" s="85">
        <f t="shared" si="8"/>
        <v>7.8549999999999995</v>
      </c>
      <c r="W91" s="58">
        <v>4.1280000000000001</v>
      </c>
      <c r="X91" s="66">
        <f t="shared" si="12"/>
        <v>3.7269999999999994</v>
      </c>
      <c r="Y91" s="85">
        <f t="shared" si="9"/>
        <v>260702.90459999998</v>
      </c>
      <c r="Z91" s="66"/>
      <c r="AA91" s="89">
        <v>3.7270000000000003</v>
      </c>
      <c r="AE91" s="108">
        <f t="shared" si="13"/>
        <v>549455.679</v>
      </c>
    </row>
    <row r="92" spans="1:31" ht="134.25" customHeight="1">
      <c r="A92" s="44" t="s">
        <v>154</v>
      </c>
      <c r="B92" s="57" t="s">
        <v>1163</v>
      </c>
      <c r="C92" s="58">
        <v>2</v>
      </c>
      <c r="D92" s="59" t="s">
        <v>16</v>
      </c>
      <c r="E92" s="58">
        <v>1921</v>
      </c>
      <c r="F92" s="58">
        <v>3842</v>
      </c>
      <c r="G92" s="58"/>
      <c r="H92" s="58">
        <f t="shared" si="10"/>
        <v>2</v>
      </c>
      <c r="I92" s="65" t="s">
        <v>16</v>
      </c>
      <c r="J92" s="66">
        <v>1772.75</v>
      </c>
      <c r="K92" s="66">
        <f t="shared" si="11"/>
        <v>3545.5</v>
      </c>
      <c r="L92" s="66">
        <v>2</v>
      </c>
      <c r="M92" s="66"/>
      <c r="N92" s="67"/>
      <c r="O92" s="67"/>
      <c r="P92" s="67"/>
      <c r="Q92" s="67"/>
      <c r="R92" s="67"/>
      <c r="S92" s="67"/>
      <c r="T92" s="67"/>
      <c r="U92" s="67"/>
      <c r="V92" s="85">
        <f t="shared" si="8"/>
        <v>2</v>
      </c>
      <c r="W92" s="58"/>
      <c r="X92" s="66">
        <f t="shared" si="12"/>
        <v>2</v>
      </c>
      <c r="Y92" s="85">
        <f t="shared" si="9"/>
        <v>3545.5</v>
      </c>
      <c r="Z92" s="66"/>
      <c r="AA92" s="89">
        <v>2</v>
      </c>
      <c r="AE92" s="108">
        <f t="shared" si="13"/>
        <v>3545.5</v>
      </c>
    </row>
    <row r="93" spans="1:31" ht="38.25" customHeight="1">
      <c r="A93" s="44"/>
      <c r="B93" s="45" t="s">
        <v>74</v>
      </c>
      <c r="C93" s="58">
        <v>6</v>
      </c>
      <c r="D93" s="59" t="s">
        <v>27</v>
      </c>
      <c r="E93" s="58">
        <v>442.14</v>
      </c>
      <c r="F93" s="58">
        <v>2652.84</v>
      </c>
      <c r="G93" s="58"/>
      <c r="H93" s="58">
        <f t="shared" si="10"/>
        <v>6</v>
      </c>
      <c r="I93" s="65" t="s">
        <v>27</v>
      </c>
      <c r="J93" s="66">
        <v>401.27</v>
      </c>
      <c r="K93" s="66">
        <f t="shared" si="11"/>
        <v>2407.62</v>
      </c>
      <c r="L93" s="66">
        <v>6</v>
      </c>
      <c r="M93" s="66"/>
      <c r="N93" s="67"/>
      <c r="O93" s="67"/>
      <c r="P93" s="67"/>
      <c r="Q93" s="67"/>
      <c r="R93" s="67"/>
      <c r="S93" s="67"/>
      <c r="T93" s="67"/>
      <c r="U93" s="67"/>
      <c r="V93" s="85">
        <f t="shared" si="8"/>
        <v>6</v>
      </c>
      <c r="W93" s="58"/>
      <c r="X93" s="66">
        <f t="shared" si="12"/>
        <v>6</v>
      </c>
      <c r="Y93" s="85">
        <f t="shared" si="9"/>
        <v>2407.62</v>
      </c>
      <c r="Z93" s="66"/>
      <c r="AA93" s="89">
        <v>6</v>
      </c>
      <c r="AE93" s="106">
        <f t="shared" si="13"/>
        <v>2407.62</v>
      </c>
    </row>
    <row r="94" spans="1:31" ht="78" customHeight="1">
      <c r="A94" s="44">
        <v>44.6</v>
      </c>
      <c r="B94" s="45" t="s">
        <v>75</v>
      </c>
      <c r="C94" s="58">
        <v>15</v>
      </c>
      <c r="D94" s="59" t="s">
        <v>27</v>
      </c>
      <c r="E94" s="58">
        <v>327.97</v>
      </c>
      <c r="F94" s="58">
        <v>4919.55</v>
      </c>
      <c r="G94" s="58"/>
      <c r="H94" s="58">
        <f t="shared" si="10"/>
        <v>15</v>
      </c>
      <c r="I94" s="65" t="s">
        <v>27</v>
      </c>
      <c r="J94" s="66">
        <v>310.89999999999998</v>
      </c>
      <c r="K94" s="66">
        <f t="shared" si="11"/>
        <v>4663.5</v>
      </c>
      <c r="L94" s="66">
        <v>15</v>
      </c>
      <c r="M94" s="66"/>
      <c r="N94" s="67"/>
      <c r="O94" s="67"/>
      <c r="P94" s="67"/>
      <c r="Q94" s="67"/>
      <c r="R94" s="67"/>
      <c r="S94" s="67"/>
      <c r="T94" s="67"/>
      <c r="U94" s="67"/>
      <c r="V94" s="85">
        <f t="shared" si="8"/>
        <v>15</v>
      </c>
      <c r="W94" s="58"/>
      <c r="X94" s="66">
        <f t="shared" si="12"/>
        <v>15</v>
      </c>
      <c r="Y94" s="85">
        <f t="shared" si="9"/>
        <v>4663.5</v>
      </c>
      <c r="Z94" s="66"/>
      <c r="AA94" s="89">
        <v>15</v>
      </c>
      <c r="AE94" s="106">
        <f t="shared" si="13"/>
        <v>4663.5</v>
      </c>
    </row>
    <row r="95" spans="1:31" ht="81" customHeight="1">
      <c r="A95" s="44" t="s">
        <v>155</v>
      </c>
      <c r="B95" s="45" t="s">
        <v>1195</v>
      </c>
      <c r="C95" s="58">
        <v>1</v>
      </c>
      <c r="D95" s="59" t="s">
        <v>16</v>
      </c>
      <c r="E95" s="58">
        <v>17227.37</v>
      </c>
      <c r="F95" s="58">
        <v>17227.37</v>
      </c>
      <c r="G95" s="58"/>
      <c r="H95" s="58">
        <f t="shared" si="10"/>
        <v>1</v>
      </c>
      <c r="I95" s="65" t="s">
        <v>16</v>
      </c>
      <c r="J95" s="66">
        <v>15453.93</v>
      </c>
      <c r="K95" s="66">
        <f t="shared" si="11"/>
        <v>15453.93</v>
      </c>
      <c r="L95" s="66">
        <v>1</v>
      </c>
      <c r="M95" s="66"/>
      <c r="N95" s="67"/>
      <c r="O95" s="67"/>
      <c r="P95" s="67"/>
      <c r="Q95" s="67"/>
      <c r="R95" s="67"/>
      <c r="S95" s="67"/>
      <c r="T95" s="67"/>
      <c r="U95" s="67"/>
      <c r="V95" s="85">
        <f t="shared" si="8"/>
        <v>1</v>
      </c>
      <c r="W95" s="58"/>
      <c r="X95" s="66">
        <f t="shared" si="12"/>
        <v>1</v>
      </c>
      <c r="Y95" s="85">
        <f t="shared" si="9"/>
        <v>15453.93</v>
      </c>
      <c r="Z95" s="66"/>
      <c r="AA95" s="89">
        <v>1</v>
      </c>
      <c r="AE95" s="106">
        <f t="shared" si="13"/>
        <v>15453.93</v>
      </c>
    </row>
    <row r="96" spans="1:31" ht="60.75" customHeight="1">
      <c r="A96" s="44" t="s">
        <v>156</v>
      </c>
      <c r="B96" s="45" t="s">
        <v>1196</v>
      </c>
      <c r="C96" s="58">
        <v>38.299999999999997</v>
      </c>
      <c r="D96" s="59" t="s">
        <v>21</v>
      </c>
      <c r="E96" s="58">
        <v>377.51</v>
      </c>
      <c r="F96" s="58">
        <v>14458.63</v>
      </c>
      <c r="G96" s="58"/>
      <c r="H96" s="58">
        <f t="shared" si="10"/>
        <v>38.299999999999997</v>
      </c>
      <c r="I96" s="65" t="s">
        <v>21</v>
      </c>
      <c r="J96" s="66">
        <v>354.34</v>
      </c>
      <c r="K96" s="66">
        <f t="shared" si="11"/>
        <v>13571.221999999998</v>
      </c>
      <c r="L96" s="66"/>
      <c r="M96" s="66">
        <v>38.299999999999997</v>
      </c>
      <c r="N96" s="67"/>
      <c r="O96" s="67"/>
      <c r="P96" s="67"/>
      <c r="Q96" s="67"/>
      <c r="R96" s="67"/>
      <c r="S96" s="67"/>
      <c r="T96" s="67"/>
      <c r="U96" s="67"/>
      <c r="V96" s="85">
        <f t="shared" si="8"/>
        <v>38.299999999999997</v>
      </c>
      <c r="W96" s="58"/>
      <c r="X96" s="66">
        <f t="shared" si="12"/>
        <v>38.299999999999997</v>
      </c>
      <c r="Y96" s="85">
        <f t="shared" si="9"/>
        <v>13571.221999999998</v>
      </c>
      <c r="Z96" s="66"/>
      <c r="AA96" s="89">
        <v>38.299999999999997</v>
      </c>
      <c r="AE96" s="106">
        <f t="shared" si="13"/>
        <v>13571.221999999998</v>
      </c>
    </row>
    <row r="97" spans="1:31" ht="163.5" customHeight="1">
      <c r="A97" s="44">
        <v>52.4</v>
      </c>
      <c r="B97" s="57" t="s">
        <v>1165</v>
      </c>
      <c r="C97" s="58">
        <v>34</v>
      </c>
      <c r="D97" s="59" t="s">
        <v>27</v>
      </c>
      <c r="E97" s="58">
        <v>214.28</v>
      </c>
      <c r="F97" s="58">
        <v>7285.52</v>
      </c>
      <c r="G97" s="58"/>
      <c r="H97" s="58">
        <f t="shared" si="10"/>
        <v>34</v>
      </c>
      <c r="I97" s="65" t="s">
        <v>27</v>
      </c>
      <c r="J97" s="66">
        <v>196.26</v>
      </c>
      <c r="K97" s="66">
        <f t="shared" si="11"/>
        <v>6672.84</v>
      </c>
      <c r="L97" s="66">
        <v>34</v>
      </c>
      <c r="M97" s="66"/>
      <c r="N97" s="67"/>
      <c r="O97" s="67"/>
      <c r="P97" s="67"/>
      <c r="Q97" s="67"/>
      <c r="R97" s="67"/>
      <c r="S97" s="67"/>
      <c r="T97" s="67"/>
      <c r="U97" s="67"/>
      <c r="V97" s="85">
        <f t="shared" si="8"/>
        <v>34</v>
      </c>
      <c r="W97" s="58"/>
      <c r="X97" s="66">
        <f t="shared" si="12"/>
        <v>34</v>
      </c>
      <c r="Y97" s="85">
        <f t="shared" si="9"/>
        <v>6672.84</v>
      </c>
      <c r="Z97" s="66"/>
      <c r="AA97" s="89">
        <v>34</v>
      </c>
      <c r="AE97" s="106">
        <f t="shared" si="13"/>
        <v>6672.84</v>
      </c>
    </row>
    <row r="98" spans="1:31" ht="57" customHeight="1">
      <c r="A98" s="44">
        <v>53.4</v>
      </c>
      <c r="B98" s="45" t="s">
        <v>76</v>
      </c>
      <c r="C98" s="58">
        <v>3</v>
      </c>
      <c r="D98" s="59" t="s">
        <v>16</v>
      </c>
      <c r="E98" s="58">
        <v>1846</v>
      </c>
      <c r="F98" s="58">
        <v>5538</v>
      </c>
      <c r="G98" s="58"/>
      <c r="H98" s="58">
        <f t="shared" si="10"/>
        <v>3</v>
      </c>
      <c r="I98" s="65" t="s">
        <v>16</v>
      </c>
      <c r="J98" s="66">
        <v>1828</v>
      </c>
      <c r="K98" s="66">
        <f t="shared" si="11"/>
        <v>5484</v>
      </c>
      <c r="L98" s="66"/>
      <c r="M98" s="66"/>
      <c r="N98" s="67">
        <v>2</v>
      </c>
      <c r="O98" s="67"/>
      <c r="P98" s="67"/>
      <c r="Q98" s="67"/>
      <c r="R98" s="67"/>
      <c r="S98" s="67"/>
      <c r="T98" s="67"/>
      <c r="U98" s="67">
        <v>1</v>
      </c>
      <c r="V98" s="85">
        <f t="shared" si="8"/>
        <v>3</v>
      </c>
      <c r="W98" s="58"/>
      <c r="X98" s="66">
        <f t="shared" si="12"/>
        <v>3</v>
      </c>
      <c r="Y98" s="85">
        <f t="shared" si="9"/>
        <v>5484</v>
      </c>
      <c r="Z98" s="66"/>
      <c r="AA98" s="89">
        <v>3</v>
      </c>
      <c r="AE98" s="106">
        <f t="shared" si="13"/>
        <v>5484</v>
      </c>
    </row>
    <row r="99" spans="1:31" ht="66.75" customHeight="1">
      <c r="A99" s="44">
        <v>53.5</v>
      </c>
      <c r="B99" s="45" t="s">
        <v>77</v>
      </c>
      <c r="C99" s="46">
        <v>4</v>
      </c>
      <c r="D99" s="47" t="s">
        <v>16</v>
      </c>
      <c r="E99" s="46">
        <v>3173.13</v>
      </c>
      <c r="F99" s="46">
        <v>12692.52</v>
      </c>
      <c r="G99" s="46"/>
      <c r="H99" s="58">
        <f t="shared" si="10"/>
        <v>4</v>
      </c>
      <c r="I99" s="65" t="s">
        <v>16</v>
      </c>
      <c r="J99" s="66">
        <v>3004.83</v>
      </c>
      <c r="K99" s="66">
        <f t="shared" si="11"/>
        <v>12019.32</v>
      </c>
      <c r="L99" s="66">
        <v>4</v>
      </c>
      <c r="M99" s="66"/>
      <c r="N99" s="67"/>
      <c r="O99" s="67"/>
      <c r="P99" s="67"/>
      <c r="Q99" s="67"/>
      <c r="R99" s="67"/>
      <c r="S99" s="67"/>
      <c r="T99" s="67"/>
      <c r="U99" s="67"/>
      <c r="V99" s="85">
        <f t="shared" si="8"/>
        <v>4</v>
      </c>
      <c r="W99" s="58"/>
      <c r="X99" s="66">
        <f t="shared" si="12"/>
        <v>4</v>
      </c>
      <c r="Y99" s="85">
        <f t="shared" si="9"/>
        <v>12019.32</v>
      </c>
      <c r="Z99" s="66"/>
      <c r="AA99" s="89">
        <v>4</v>
      </c>
      <c r="AE99" s="106">
        <f t="shared" si="13"/>
        <v>12019.32</v>
      </c>
    </row>
    <row r="100" spans="1:31" ht="57" customHeight="1">
      <c r="A100" s="44" t="s">
        <v>157</v>
      </c>
      <c r="B100" s="45" t="s">
        <v>78</v>
      </c>
      <c r="C100" s="46">
        <v>6</v>
      </c>
      <c r="D100" s="47" t="s">
        <v>16</v>
      </c>
      <c r="E100" s="46">
        <v>473</v>
      </c>
      <c r="F100" s="46">
        <v>2838</v>
      </c>
      <c r="G100" s="46"/>
      <c r="H100" s="58">
        <f t="shared" si="10"/>
        <v>6</v>
      </c>
      <c r="I100" s="65" t="s">
        <v>16</v>
      </c>
      <c r="J100" s="66">
        <v>458</v>
      </c>
      <c r="K100" s="66">
        <f t="shared" si="11"/>
        <v>2748</v>
      </c>
      <c r="L100" s="66">
        <v>6</v>
      </c>
      <c r="M100" s="66"/>
      <c r="N100" s="67"/>
      <c r="O100" s="67"/>
      <c r="P100" s="67"/>
      <c r="Q100" s="67"/>
      <c r="R100" s="67"/>
      <c r="S100" s="67"/>
      <c r="T100" s="67"/>
      <c r="U100" s="67"/>
      <c r="V100" s="85">
        <f t="shared" si="8"/>
        <v>6</v>
      </c>
      <c r="W100" s="58"/>
      <c r="X100" s="66">
        <f t="shared" si="12"/>
        <v>6</v>
      </c>
      <c r="Y100" s="85">
        <f t="shared" si="9"/>
        <v>2748</v>
      </c>
      <c r="Z100" s="66"/>
      <c r="AA100" s="89">
        <v>6</v>
      </c>
      <c r="AE100" s="106">
        <f t="shared" si="13"/>
        <v>2748</v>
      </c>
    </row>
    <row r="101" spans="1:31" ht="66" customHeight="1">
      <c r="A101" s="44" t="s">
        <v>158</v>
      </c>
      <c r="B101" s="45" t="s">
        <v>79</v>
      </c>
      <c r="C101" s="46">
        <v>6</v>
      </c>
      <c r="D101" s="47" t="s">
        <v>16</v>
      </c>
      <c r="E101" s="46">
        <v>425</v>
      </c>
      <c r="F101" s="46">
        <v>2550</v>
      </c>
      <c r="G101" s="46"/>
      <c r="H101" s="58">
        <f t="shared" si="10"/>
        <v>6</v>
      </c>
      <c r="I101" s="65" t="s">
        <v>16</v>
      </c>
      <c r="J101" s="66">
        <v>410</v>
      </c>
      <c r="K101" s="66">
        <f t="shared" si="11"/>
        <v>2460</v>
      </c>
      <c r="L101" s="66">
        <v>6</v>
      </c>
      <c r="M101" s="66"/>
      <c r="N101" s="67"/>
      <c r="O101" s="67"/>
      <c r="P101" s="67"/>
      <c r="Q101" s="67"/>
      <c r="R101" s="67"/>
      <c r="S101" s="67"/>
      <c r="T101" s="67"/>
      <c r="U101" s="67"/>
      <c r="V101" s="85">
        <f t="shared" ref="V101:V132" si="14">L101+M101+N101+O101+P101+Q101+R101+S101+T101+U101</f>
        <v>6</v>
      </c>
      <c r="W101" s="58"/>
      <c r="X101" s="66">
        <f t="shared" si="12"/>
        <v>6</v>
      </c>
      <c r="Y101" s="85">
        <f t="shared" ref="Y101:Y132" si="15">X101*J101</f>
        <v>2460</v>
      </c>
      <c r="Z101" s="66"/>
      <c r="AA101" s="89">
        <v>6</v>
      </c>
      <c r="AE101" s="106">
        <f t="shared" si="13"/>
        <v>2460</v>
      </c>
    </row>
    <row r="102" spans="1:31" ht="113.25" customHeight="1">
      <c r="A102" s="44" t="s">
        <v>159</v>
      </c>
      <c r="B102" s="45" t="s">
        <v>1197</v>
      </c>
      <c r="C102" s="58">
        <v>2</v>
      </c>
      <c r="D102" s="59" t="s">
        <v>16</v>
      </c>
      <c r="E102" s="58">
        <v>3120.88</v>
      </c>
      <c r="F102" s="58">
        <v>6241.76</v>
      </c>
      <c r="G102" s="58"/>
      <c r="H102" s="58">
        <f t="shared" si="10"/>
        <v>2</v>
      </c>
      <c r="I102" s="65" t="s">
        <v>16</v>
      </c>
      <c r="J102" s="66">
        <v>2909.45</v>
      </c>
      <c r="K102" s="66">
        <f t="shared" si="11"/>
        <v>5818.9</v>
      </c>
      <c r="L102" s="66">
        <v>2</v>
      </c>
      <c r="M102" s="66"/>
      <c r="N102" s="67"/>
      <c r="O102" s="67"/>
      <c r="P102" s="67"/>
      <c r="Q102" s="67"/>
      <c r="R102" s="67"/>
      <c r="S102" s="67"/>
      <c r="T102" s="67"/>
      <c r="U102" s="67"/>
      <c r="V102" s="85">
        <f t="shared" si="14"/>
        <v>2</v>
      </c>
      <c r="W102" s="58"/>
      <c r="X102" s="66">
        <f t="shared" si="12"/>
        <v>2</v>
      </c>
      <c r="Y102" s="85">
        <f t="shared" si="15"/>
        <v>5818.9</v>
      </c>
      <c r="Z102" s="66"/>
      <c r="AA102" s="89">
        <v>2</v>
      </c>
      <c r="AE102" s="106">
        <f t="shared" si="13"/>
        <v>5818.9</v>
      </c>
    </row>
    <row r="103" spans="1:31" ht="77.25" customHeight="1">
      <c r="A103" s="44">
        <v>57.2</v>
      </c>
      <c r="B103" s="45" t="s">
        <v>80</v>
      </c>
      <c r="C103" s="58">
        <v>2</v>
      </c>
      <c r="D103" s="59" t="s">
        <v>16</v>
      </c>
      <c r="E103" s="58">
        <v>6674.83</v>
      </c>
      <c r="F103" s="58">
        <v>13349.66</v>
      </c>
      <c r="G103" s="58"/>
      <c r="H103" s="58">
        <f t="shared" si="10"/>
        <v>2</v>
      </c>
      <c r="I103" s="65" t="s">
        <v>16</v>
      </c>
      <c r="J103" s="66">
        <v>6255.28</v>
      </c>
      <c r="K103" s="66">
        <f t="shared" si="11"/>
        <v>12510.56</v>
      </c>
      <c r="L103" s="66">
        <v>2</v>
      </c>
      <c r="M103" s="66"/>
      <c r="N103" s="67"/>
      <c r="O103" s="67"/>
      <c r="P103" s="67"/>
      <c r="Q103" s="67"/>
      <c r="R103" s="67"/>
      <c r="S103" s="67"/>
      <c r="T103" s="67"/>
      <c r="U103" s="67"/>
      <c r="V103" s="85">
        <f t="shared" si="14"/>
        <v>2</v>
      </c>
      <c r="W103" s="58"/>
      <c r="X103" s="66">
        <f t="shared" si="12"/>
        <v>2</v>
      </c>
      <c r="Y103" s="85">
        <f t="shared" si="15"/>
        <v>12510.56</v>
      </c>
      <c r="Z103" s="66"/>
      <c r="AA103" s="89">
        <v>2</v>
      </c>
      <c r="AE103" s="106">
        <f t="shared" si="13"/>
        <v>12510.56</v>
      </c>
    </row>
    <row r="104" spans="1:31" ht="79.5" customHeight="1">
      <c r="A104" s="44">
        <v>58.3</v>
      </c>
      <c r="B104" s="57" t="s">
        <v>1166</v>
      </c>
      <c r="C104" s="58">
        <v>12</v>
      </c>
      <c r="D104" s="59" t="s">
        <v>27</v>
      </c>
      <c r="E104" s="58">
        <v>674.9</v>
      </c>
      <c r="F104" s="58">
        <v>8098.8</v>
      </c>
      <c r="G104" s="58"/>
      <c r="H104" s="58">
        <f t="shared" si="10"/>
        <v>12</v>
      </c>
      <c r="I104" s="65" t="s">
        <v>27</v>
      </c>
      <c r="J104" s="66">
        <v>626.17999999999995</v>
      </c>
      <c r="K104" s="66">
        <f t="shared" si="11"/>
        <v>7514.16</v>
      </c>
      <c r="L104" s="66">
        <v>12</v>
      </c>
      <c r="M104" s="66"/>
      <c r="N104" s="67"/>
      <c r="O104" s="67"/>
      <c r="P104" s="67"/>
      <c r="Q104" s="67"/>
      <c r="R104" s="67"/>
      <c r="S104" s="67"/>
      <c r="T104" s="67"/>
      <c r="U104" s="67"/>
      <c r="V104" s="85">
        <f t="shared" si="14"/>
        <v>12</v>
      </c>
      <c r="W104" s="58"/>
      <c r="X104" s="66">
        <f t="shared" si="12"/>
        <v>12</v>
      </c>
      <c r="Y104" s="85">
        <f t="shared" si="15"/>
        <v>7514.16</v>
      </c>
      <c r="Z104" s="66"/>
      <c r="AA104" s="89">
        <v>12</v>
      </c>
      <c r="AE104" s="106">
        <f t="shared" si="13"/>
        <v>7514.16</v>
      </c>
    </row>
    <row r="105" spans="1:31" ht="38.25" customHeight="1">
      <c r="A105" s="44"/>
      <c r="B105" s="45" t="s">
        <v>81</v>
      </c>
      <c r="C105" s="58">
        <v>12</v>
      </c>
      <c r="D105" s="59" t="s">
        <v>27</v>
      </c>
      <c r="E105" s="58">
        <v>559.03</v>
      </c>
      <c r="F105" s="58">
        <v>6708.36</v>
      </c>
      <c r="G105" s="58"/>
      <c r="H105" s="58">
        <f t="shared" si="10"/>
        <v>12</v>
      </c>
      <c r="I105" s="65" t="s">
        <v>27</v>
      </c>
      <c r="J105" s="66">
        <v>513.38</v>
      </c>
      <c r="K105" s="66">
        <f t="shared" si="11"/>
        <v>6160.5599999999995</v>
      </c>
      <c r="L105" s="66">
        <v>12</v>
      </c>
      <c r="M105" s="66"/>
      <c r="N105" s="67"/>
      <c r="O105" s="67"/>
      <c r="P105" s="67"/>
      <c r="Q105" s="67"/>
      <c r="R105" s="67"/>
      <c r="S105" s="67"/>
      <c r="T105" s="67"/>
      <c r="U105" s="67"/>
      <c r="V105" s="85">
        <f t="shared" si="14"/>
        <v>12</v>
      </c>
      <c r="W105" s="58"/>
      <c r="X105" s="66">
        <f t="shared" si="12"/>
        <v>12</v>
      </c>
      <c r="Y105" s="85">
        <f t="shared" si="15"/>
        <v>6160.5599999999995</v>
      </c>
      <c r="Z105" s="66"/>
      <c r="AA105" s="89">
        <v>12</v>
      </c>
      <c r="AE105" s="106">
        <f t="shared" si="13"/>
        <v>6160.5599999999995</v>
      </c>
    </row>
    <row r="106" spans="1:31" ht="85.5" customHeight="1">
      <c r="A106" s="44">
        <v>58.4</v>
      </c>
      <c r="B106" s="45" t="s">
        <v>82</v>
      </c>
      <c r="C106" s="58">
        <v>22</v>
      </c>
      <c r="D106" s="59" t="s">
        <v>27</v>
      </c>
      <c r="E106" s="58">
        <v>81.2</v>
      </c>
      <c r="F106" s="58">
        <v>1786.4</v>
      </c>
      <c r="G106" s="58"/>
      <c r="H106" s="58">
        <f t="shared" si="10"/>
        <v>22</v>
      </c>
      <c r="I106" s="65" t="s">
        <v>27</v>
      </c>
      <c r="J106" s="66">
        <v>81.2</v>
      </c>
      <c r="K106" s="66">
        <f t="shared" si="11"/>
        <v>1786.4</v>
      </c>
      <c r="L106" s="66">
        <v>22</v>
      </c>
      <c r="M106" s="66"/>
      <c r="N106" s="67"/>
      <c r="O106" s="67"/>
      <c r="P106" s="67"/>
      <c r="Q106" s="67"/>
      <c r="R106" s="67"/>
      <c r="S106" s="67"/>
      <c r="T106" s="67"/>
      <c r="U106" s="67"/>
      <c r="V106" s="85">
        <f t="shared" si="14"/>
        <v>22</v>
      </c>
      <c r="W106" s="58"/>
      <c r="X106" s="66">
        <f t="shared" si="12"/>
        <v>22</v>
      </c>
      <c r="Y106" s="85">
        <f t="shared" si="15"/>
        <v>1786.4</v>
      </c>
      <c r="Z106" s="66"/>
      <c r="AA106" s="89">
        <v>22</v>
      </c>
      <c r="AE106" s="106">
        <f t="shared" si="13"/>
        <v>1786.4</v>
      </c>
    </row>
    <row r="107" spans="1:31" ht="138" customHeight="1">
      <c r="A107" s="44">
        <v>58.5</v>
      </c>
      <c r="B107" s="57" t="s">
        <v>1167</v>
      </c>
      <c r="C107" s="58">
        <v>1</v>
      </c>
      <c r="D107" s="59" t="s">
        <v>16</v>
      </c>
      <c r="E107" s="58">
        <v>450.1</v>
      </c>
      <c r="F107" s="58">
        <v>450.1</v>
      </c>
      <c r="G107" s="58"/>
      <c r="H107" s="58">
        <f t="shared" si="10"/>
        <v>1</v>
      </c>
      <c r="I107" s="65" t="s">
        <v>16</v>
      </c>
      <c r="J107" s="66">
        <v>441.7</v>
      </c>
      <c r="K107" s="66">
        <f t="shared" si="11"/>
        <v>441.7</v>
      </c>
      <c r="L107" s="66"/>
      <c r="M107" s="66"/>
      <c r="N107" s="67"/>
      <c r="O107" s="67"/>
      <c r="P107" s="67"/>
      <c r="Q107" s="67"/>
      <c r="R107" s="67"/>
      <c r="S107" s="67"/>
      <c r="T107" s="67">
        <v>1</v>
      </c>
      <c r="U107" s="67"/>
      <c r="V107" s="85">
        <f t="shared" si="14"/>
        <v>1</v>
      </c>
      <c r="W107" s="58"/>
      <c r="X107" s="66">
        <f t="shared" si="12"/>
        <v>1</v>
      </c>
      <c r="Y107" s="85">
        <f t="shared" si="15"/>
        <v>441.7</v>
      </c>
      <c r="Z107" s="66"/>
      <c r="AA107" s="89">
        <v>1</v>
      </c>
      <c r="AE107" s="106">
        <f t="shared" si="13"/>
        <v>441.7</v>
      </c>
    </row>
    <row r="108" spans="1:31" ht="96.75" customHeight="1">
      <c r="A108" s="44" t="s">
        <v>160</v>
      </c>
      <c r="B108" s="57" t="s">
        <v>1168</v>
      </c>
      <c r="C108" s="58">
        <v>10</v>
      </c>
      <c r="D108" s="59" t="s">
        <v>16</v>
      </c>
      <c r="E108" s="58">
        <v>1825.07</v>
      </c>
      <c r="F108" s="58">
        <v>18250.7</v>
      </c>
      <c r="G108" s="58"/>
      <c r="H108" s="58">
        <f t="shared" si="10"/>
        <v>10</v>
      </c>
      <c r="I108" s="65" t="s">
        <v>16</v>
      </c>
      <c r="J108" s="66">
        <v>1654.05</v>
      </c>
      <c r="K108" s="66">
        <f t="shared" si="11"/>
        <v>16540.5</v>
      </c>
      <c r="L108" s="66">
        <v>10</v>
      </c>
      <c r="M108" s="66"/>
      <c r="N108" s="67"/>
      <c r="O108" s="67"/>
      <c r="P108" s="67"/>
      <c r="Q108" s="67"/>
      <c r="R108" s="67"/>
      <c r="S108" s="67"/>
      <c r="T108" s="67"/>
      <c r="U108" s="67"/>
      <c r="V108" s="85">
        <f t="shared" si="14"/>
        <v>10</v>
      </c>
      <c r="W108" s="58"/>
      <c r="X108" s="66">
        <f t="shared" si="12"/>
        <v>10</v>
      </c>
      <c r="Y108" s="85">
        <f t="shared" si="15"/>
        <v>16540.5</v>
      </c>
      <c r="Z108" s="66"/>
      <c r="AA108" s="89">
        <v>10</v>
      </c>
      <c r="AE108" s="106">
        <f t="shared" si="13"/>
        <v>16540.5</v>
      </c>
    </row>
    <row r="109" spans="1:31" ht="45" customHeight="1">
      <c r="A109" s="44">
        <v>60.1</v>
      </c>
      <c r="B109" s="45" t="s">
        <v>83</v>
      </c>
      <c r="C109" s="46">
        <v>8</v>
      </c>
      <c r="D109" s="47" t="s">
        <v>16</v>
      </c>
      <c r="E109" s="46">
        <v>152.6</v>
      </c>
      <c r="F109" s="46">
        <v>1220.8</v>
      </c>
      <c r="G109" s="46"/>
      <c r="H109" s="58">
        <f t="shared" si="10"/>
        <v>8</v>
      </c>
      <c r="I109" s="65" t="s">
        <v>16</v>
      </c>
      <c r="J109" s="66">
        <v>136.69999999999999</v>
      </c>
      <c r="K109" s="66">
        <f t="shared" si="11"/>
        <v>1093.5999999999999</v>
      </c>
      <c r="L109" s="66">
        <v>8</v>
      </c>
      <c r="M109" s="66"/>
      <c r="N109" s="67"/>
      <c r="O109" s="67"/>
      <c r="P109" s="67"/>
      <c r="Q109" s="67"/>
      <c r="R109" s="67"/>
      <c r="S109" s="67"/>
      <c r="T109" s="67"/>
      <c r="U109" s="67"/>
      <c r="V109" s="85">
        <f t="shared" si="14"/>
        <v>8</v>
      </c>
      <c r="W109" s="58"/>
      <c r="X109" s="66">
        <f t="shared" si="12"/>
        <v>8</v>
      </c>
      <c r="Y109" s="85">
        <f t="shared" si="15"/>
        <v>1093.5999999999999</v>
      </c>
      <c r="Z109" s="66"/>
      <c r="AA109" s="89">
        <v>8</v>
      </c>
      <c r="AE109" s="106">
        <f t="shared" si="13"/>
        <v>1093.5999999999999</v>
      </c>
    </row>
    <row r="110" spans="1:31" ht="119.25" customHeight="1">
      <c r="A110" s="44" t="s">
        <v>161</v>
      </c>
      <c r="B110" s="57" t="s">
        <v>1169</v>
      </c>
      <c r="C110" s="58">
        <v>40</v>
      </c>
      <c r="D110" s="59" t="s">
        <v>27</v>
      </c>
      <c r="E110" s="58">
        <v>451.9</v>
      </c>
      <c r="F110" s="58">
        <v>18076</v>
      </c>
      <c r="G110" s="58"/>
      <c r="H110" s="58">
        <f t="shared" si="10"/>
        <v>40</v>
      </c>
      <c r="I110" s="65" t="s">
        <v>27</v>
      </c>
      <c r="J110" s="66">
        <v>353.73</v>
      </c>
      <c r="K110" s="66">
        <f t="shared" si="11"/>
        <v>14149.2</v>
      </c>
      <c r="L110" s="66">
        <v>40</v>
      </c>
      <c r="M110" s="66"/>
      <c r="N110" s="67"/>
      <c r="O110" s="67"/>
      <c r="P110" s="67"/>
      <c r="Q110" s="67"/>
      <c r="R110" s="67"/>
      <c r="S110" s="67"/>
      <c r="T110" s="67"/>
      <c r="U110" s="67"/>
      <c r="V110" s="85">
        <f t="shared" si="14"/>
        <v>40</v>
      </c>
      <c r="W110" s="58"/>
      <c r="X110" s="66">
        <f t="shared" si="12"/>
        <v>40</v>
      </c>
      <c r="Y110" s="85">
        <f t="shared" si="15"/>
        <v>14149.2</v>
      </c>
      <c r="Z110" s="66"/>
      <c r="AA110" s="89">
        <v>40</v>
      </c>
      <c r="AE110" s="106">
        <f t="shared" si="13"/>
        <v>14149.2</v>
      </c>
    </row>
    <row r="111" spans="1:31" ht="38.25" customHeight="1">
      <c r="A111" s="44"/>
      <c r="B111" s="45" t="s">
        <v>84</v>
      </c>
      <c r="C111" s="58">
        <v>20</v>
      </c>
      <c r="D111" s="59" t="s">
        <v>27</v>
      </c>
      <c r="E111" s="58">
        <v>762.95</v>
      </c>
      <c r="F111" s="58">
        <v>15259</v>
      </c>
      <c r="G111" s="58"/>
      <c r="H111" s="58">
        <f t="shared" si="10"/>
        <v>20</v>
      </c>
      <c r="I111" s="65" t="s">
        <v>27</v>
      </c>
      <c r="J111" s="66">
        <v>581.02</v>
      </c>
      <c r="K111" s="66">
        <f t="shared" si="11"/>
        <v>11620.4</v>
      </c>
      <c r="L111" s="66">
        <v>20</v>
      </c>
      <c r="M111" s="66"/>
      <c r="N111" s="67"/>
      <c r="O111" s="67"/>
      <c r="P111" s="67"/>
      <c r="Q111" s="67"/>
      <c r="R111" s="67"/>
      <c r="S111" s="67"/>
      <c r="T111" s="67"/>
      <c r="U111" s="67"/>
      <c r="V111" s="85">
        <f t="shared" si="14"/>
        <v>20</v>
      </c>
      <c r="W111" s="58"/>
      <c r="X111" s="66">
        <f t="shared" si="12"/>
        <v>20</v>
      </c>
      <c r="Y111" s="85">
        <f t="shared" si="15"/>
        <v>11620.4</v>
      </c>
      <c r="Z111" s="66"/>
      <c r="AA111" s="89">
        <v>20</v>
      </c>
      <c r="AE111" s="106">
        <f t="shared" si="13"/>
        <v>11620.4</v>
      </c>
    </row>
    <row r="112" spans="1:31" ht="117.75" customHeight="1">
      <c r="A112" s="44" t="s">
        <v>162</v>
      </c>
      <c r="B112" s="45" t="s">
        <v>1198</v>
      </c>
      <c r="C112" s="58">
        <v>4</v>
      </c>
      <c r="D112" s="59" t="s">
        <v>16</v>
      </c>
      <c r="E112" s="58">
        <v>173</v>
      </c>
      <c r="F112" s="58">
        <v>692</v>
      </c>
      <c r="G112" s="58"/>
      <c r="H112" s="58">
        <f t="shared" si="10"/>
        <v>4</v>
      </c>
      <c r="I112" s="65" t="s">
        <v>16</v>
      </c>
      <c r="J112" s="66">
        <v>160</v>
      </c>
      <c r="K112" s="66">
        <f t="shared" si="11"/>
        <v>640</v>
      </c>
      <c r="L112" s="66">
        <v>4</v>
      </c>
      <c r="M112" s="66"/>
      <c r="N112" s="67"/>
      <c r="O112" s="67"/>
      <c r="P112" s="67"/>
      <c r="Q112" s="67"/>
      <c r="R112" s="67"/>
      <c r="S112" s="67"/>
      <c r="T112" s="67"/>
      <c r="U112" s="67"/>
      <c r="V112" s="85">
        <f t="shared" si="14"/>
        <v>4</v>
      </c>
      <c r="W112" s="58"/>
      <c r="X112" s="66">
        <f t="shared" si="12"/>
        <v>4</v>
      </c>
      <c r="Y112" s="85">
        <f t="shared" si="15"/>
        <v>640</v>
      </c>
      <c r="Z112" s="66"/>
      <c r="AA112" s="89">
        <v>4</v>
      </c>
      <c r="AE112" s="106">
        <f t="shared" si="13"/>
        <v>640</v>
      </c>
    </row>
    <row r="113" spans="1:31" ht="106.5" customHeight="1">
      <c r="A113" s="44" t="s">
        <v>163</v>
      </c>
      <c r="B113" s="57" t="s">
        <v>1171</v>
      </c>
      <c r="C113" s="58">
        <v>2</v>
      </c>
      <c r="D113" s="59" t="s">
        <v>16</v>
      </c>
      <c r="E113" s="58">
        <v>195</v>
      </c>
      <c r="F113" s="58">
        <v>390</v>
      </c>
      <c r="G113" s="58"/>
      <c r="H113" s="58">
        <f t="shared" si="10"/>
        <v>2</v>
      </c>
      <c r="I113" s="65" t="s">
        <v>16</v>
      </c>
      <c r="J113" s="66">
        <v>199</v>
      </c>
      <c r="K113" s="66">
        <f t="shared" si="11"/>
        <v>398</v>
      </c>
      <c r="L113" s="66">
        <v>2</v>
      </c>
      <c r="M113" s="66"/>
      <c r="N113" s="67"/>
      <c r="O113" s="67"/>
      <c r="P113" s="67"/>
      <c r="Q113" s="67"/>
      <c r="R113" s="67"/>
      <c r="S113" s="67"/>
      <c r="T113" s="67"/>
      <c r="U113" s="67"/>
      <c r="V113" s="85">
        <f t="shared" si="14"/>
        <v>2</v>
      </c>
      <c r="W113" s="58"/>
      <c r="X113" s="66">
        <f t="shared" si="12"/>
        <v>2</v>
      </c>
      <c r="Y113" s="85">
        <f t="shared" si="15"/>
        <v>398</v>
      </c>
      <c r="Z113" s="66"/>
      <c r="AA113" s="89">
        <v>2</v>
      </c>
      <c r="AE113" s="106">
        <f t="shared" si="13"/>
        <v>398</v>
      </c>
    </row>
    <row r="114" spans="1:31" ht="118.5" customHeight="1">
      <c r="A114" s="44">
        <v>64.099999999999994</v>
      </c>
      <c r="B114" s="57" t="s">
        <v>1172</v>
      </c>
      <c r="C114" s="58">
        <v>24</v>
      </c>
      <c r="D114" s="59" t="s">
        <v>85</v>
      </c>
      <c r="E114" s="58">
        <v>1499.29</v>
      </c>
      <c r="F114" s="58">
        <v>35982.959999999999</v>
      </c>
      <c r="G114" s="58"/>
      <c r="H114" s="58">
        <f t="shared" si="10"/>
        <v>24</v>
      </c>
      <c r="I114" s="65" t="s">
        <v>85</v>
      </c>
      <c r="J114" s="66">
        <v>1340</v>
      </c>
      <c r="K114" s="66">
        <f t="shared" si="11"/>
        <v>32160</v>
      </c>
      <c r="L114" s="66">
        <v>24</v>
      </c>
      <c r="M114" s="66"/>
      <c r="N114" s="67"/>
      <c r="O114" s="67"/>
      <c r="P114" s="67"/>
      <c r="Q114" s="67"/>
      <c r="R114" s="67"/>
      <c r="S114" s="67"/>
      <c r="T114" s="67"/>
      <c r="U114" s="67"/>
      <c r="V114" s="85">
        <f t="shared" si="14"/>
        <v>24</v>
      </c>
      <c r="W114" s="58"/>
      <c r="X114" s="66">
        <f t="shared" si="12"/>
        <v>24</v>
      </c>
      <c r="Y114" s="85">
        <f t="shared" si="15"/>
        <v>32160</v>
      </c>
      <c r="Z114" s="66"/>
      <c r="AA114" s="89">
        <v>24</v>
      </c>
      <c r="AE114" s="106">
        <f t="shared" si="13"/>
        <v>32160</v>
      </c>
    </row>
    <row r="115" spans="1:31" ht="38.25" customHeight="1">
      <c r="A115" s="44"/>
      <c r="B115" s="45" t="s">
        <v>86</v>
      </c>
      <c r="C115" s="58">
        <v>20</v>
      </c>
      <c r="D115" s="47" t="s">
        <v>85</v>
      </c>
      <c r="E115" s="58">
        <v>1503.34</v>
      </c>
      <c r="F115" s="58">
        <v>30066.799999999999</v>
      </c>
      <c r="G115" s="58"/>
      <c r="H115" s="58">
        <f t="shared" si="10"/>
        <v>20</v>
      </c>
      <c r="I115" s="65" t="s">
        <v>85</v>
      </c>
      <c r="J115" s="66">
        <v>1344</v>
      </c>
      <c r="K115" s="66">
        <f t="shared" si="11"/>
        <v>26880</v>
      </c>
      <c r="L115" s="66">
        <v>20</v>
      </c>
      <c r="M115" s="66"/>
      <c r="N115" s="67"/>
      <c r="O115" s="67"/>
      <c r="P115" s="67"/>
      <c r="Q115" s="67"/>
      <c r="R115" s="67"/>
      <c r="S115" s="67"/>
      <c r="T115" s="67"/>
      <c r="U115" s="67"/>
      <c r="V115" s="85">
        <f t="shared" si="14"/>
        <v>20</v>
      </c>
      <c r="W115" s="58"/>
      <c r="X115" s="66">
        <f t="shared" si="12"/>
        <v>20</v>
      </c>
      <c r="Y115" s="85">
        <f t="shared" si="15"/>
        <v>26880</v>
      </c>
      <c r="Z115" s="66"/>
      <c r="AA115" s="89">
        <v>20</v>
      </c>
      <c r="AE115" s="106">
        <f t="shared" si="13"/>
        <v>26880</v>
      </c>
    </row>
    <row r="116" spans="1:31" ht="38.25" customHeight="1">
      <c r="A116" s="44"/>
      <c r="B116" s="45" t="s">
        <v>87</v>
      </c>
      <c r="C116" s="58">
        <v>2</v>
      </c>
      <c r="D116" s="47" t="s">
        <v>85</v>
      </c>
      <c r="E116" s="58">
        <v>1531.07</v>
      </c>
      <c r="F116" s="58">
        <v>3062.14</v>
      </c>
      <c r="G116" s="58"/>
      <c r="H116" s="58">
        <f t="shared" si="10"/>
        <v>2</v>
      </c>
      <c r="I116" s="65" t="s">
        <v>85</v>
      </c>
      <c r="J116" s="66">
        <v>1372</v>
      </c>
      <c r="K116" s="66">
        <f t="shared" si="11"/>
        <v>2744</v>
      </c>
      <c r="L116" s="66">
        <v>2</v>
      </c>
      <c r="M116" s="66"/>
      <c r="N116" s="67"/>
      <c r="O116" s="67"/>
      <c r="P116" s="67"/>
      <c r="Q116" s="67"/>
      <c r="R116" s="67"/>
      <c r="S116" s="67"/>
      <c r="T116" s="67"/>
      <c r="U116" s="67"/>
      <c r="V116" s="85">
        <f t="shared" si="14"/>
        <v>2</v>
      </c>
      <c r="W116" s="58"/>
      <c r="X116" s="66">
        <f t="shared" si="12"/>
        <v>2</v>
      </c>
      <c r="Y116" s="85">
        <f t="shared" si="15"/>
        <v>2744</v>
      </c>
      <c r="Z116" s="66"/>
      <c r="AA116" s="89">
        <v>2</v>
      </c>
      <c r="AE116" s="106">
        <f t="shared" si="13"/>
        <v>2744</v>
      </c>
    </row>
    <row r="117" spans="1:31" ht="105.75" customHeight="1">
      <c r="A117" s="44">
        <v>65.099999999999994</v>
      </c>
      <c r="B117" s="45" t="s">
        <v>88</v>
      </c>
      <c r="C117" s="58">
        <v>10</v>
      </c>
      <c r="D117" s="59" t="s">
        <v>85</v>
      </c>
      <c r="E117" s="58">
        <v>1565.5</v>
      </c>
      <c r="F117" s="58">
        <v>15655</v>
      </c>
      <c r="G117" s="58"/>
      <c r="H117" s="58">
        <f t="shared" si="10"/>
        <v>10</v>
      </c>
      <c r="I117" s="65" t="s">
        <v>85</v>
      </c>
      <c r="J117" s="66">
        <v>1398</v>
      </c>
      <c r="K117" s="66">
        <f t="shared" si="11"/>
        <v>13980</v>
      </c>
      <c r="L117" s="66">
        <v>10</v>
      </c>
      <c r="M117" s="66"/>
      <c r="N117" s="67"/>
      <c r="O117" s="67"/>
      <c r="P117" s="67"/>
      <c r="Q117" s="67"/>
      <c r="R117" s="67"/>
      <c r="S117" s="67"/>
      <c r="T117" s="67"/>
      <c r="U117" s="67"/>
      <c r="V117" s="85">
        <f t="shared" si="14"/>
        <v>10</v>
      </c>
      <c r="W117" s="58"/>
      <c r="X117" s="66">
        <f t="shared" si="12"/>
        <v>10</v>
      </c>
      <c r="Y117" s="85">
        <f t="shared" si="15"/>
        <v>13980</v>
      </c>
      <c r="Z117" s="66"/>
      <c r="AA117" s="89">
        <v>10</v>
      </c>
      <c r="AE117" s="106">
        <f t="shared" si="13"/>
        <v>13980</v>
      </c>
    </row>
    <row r="118" spans="1:31" ht="111" customHeight="1">
      <c r="A118" s="44">
        <v>66.099999999999994</v>
      </c>
      <c r="B118" s="45" t="s">
        <v>89</v>
      </c>
      <c r="C118" s="58">
        <v>2</v>
      </c>
      <c r="D118" s="59" t="s">
        <v>85</v>
      </c>
      <c r="E118" s="58">
        <v>2802.19</v>
      </c>
      <c r="F118" s="58">
        <v>5604.38</v>
      </c>
      <c r="G118" s="58"/>
      <c r="H118" s="58">
        <f t="shared" si="10"/>
        <v>2</v>
      </c>
      <c r="I118" s="65" t="s">
        <v>85</v>
      </c>
      <c r="J118" s="66">
        <v>2506</v>
      </c>
      <c r="K118" s="66">
        <f t="shared" si="11"/>
        <v>5012</v>
      </c>
      <c r="L118" s="66">
        <v>2</v>
      </c>
      <c r="M118" s="66"/>
      <c r="N118" s="67"/>
      <c r="O118" s="67"/>
      <c r="P118" s="67"/>
      <c r="Q118" s="67"/>
      <c r="R118" s="67"/>
      <c r="S118" s="67"/>
      <c r="T118" s="67"/>
      <c r="U118" s="67"/>
      <c r="V118" s="85">
        <f t="shared" si="14"/>
        <v>2</v>
      </c>
      <c r="W118" s="58"/>
      <c r="X118" s="66">
        <f t="shared" si="12"/>
        <v>2</v>
      </c>
      <c r="Y118" s="85">
        <f t="shared" si="15"/>
        <v>5012</v>
      </c>
      <c r="Z118" s="66"/>
      <c r="AA118" s="89">
        <v>2</v>
      </c>
      <c r="AE118" s="106">
        <f t="shared" si="13"/>
        <v>5012</v>
      </c>
    </row>
    <row r="119" spans="1:31" ht="142.5" customHeight="1">
      <c r="A119" s="44">
        <v>67.099999999999994</v>
      </c>
      <c r="B119" s="45" t="s">
        <v>90</v>
      </c>
      <c r="C119" s="58">
        <v>14</v>
      </c>
      <c r="D119" s="59" t="s">
        <v>85</v>
      </c>
      <c r="E119" s="58">
        <v>764.91</v>
      </c>
      <c r="F119" s="58">
        <v>10708.74</v>
      </c>
      <c r="G119" s="58"/>
      <c r="H119" s="58">
        <f t="shared" si="10"/>
        <v>14</v>
      </c>
      <c r="I119" s="65" t="s">
        <v>85</v>
      </c>
      <c r="J119" s="66">
        <v>688</v>
      </c>
      <c r="K119" s="66">
        <f t="shared" si="11"/>
        <v>9632</v>
      </c>
      <c r="L119" s="66">
        <v>14</v>
      </c>
      <c r="M119" s="66"/>
      <c r="N119" s="67"/>
      <c r="O119" s="67"/>
      <c r="P119" s="67"/>
      <c r="Q119" s="67"/>
      <c r="R119" s="67"/>
      <c r="S119" s="67"/>
      <c r="T119" s="67"/>
      <c r="U119" s="67"/>
      <c r="V119" s="85">
        <f t="shared" si="14"/>
        <v>14</v>
      </c>
      <c r="W119" s="58"/>
      <c r="X119" s="66">
        <f t="shared" si="12"/>
        <v>14</v>
      </c>
      <c r="Y119" s="85">
        <f t="shared" si="15"/>
        <v>9632</v>
      </c>
      <c r="Z119" s="66"/>
      <c r="AA119" s="89">
        <v>14</v>
      </c>
      <c r="AE119" s="106">
        <f t="shared" si="13"/>
        <v>9632</v>
      </c>
    </row>
    <row r="120" spans="1:31" ht="138.75" customHeight="1">
      <c r="A120" s="44">
        <v>68.2</v>
      </c>
      <c r="B120" s="45" t="s">
        <v>91</v>
      </c>
      <c r="C120" s="58">
        <v>10</v>
      </c>
      <c r="D120" s="59" t="s">
        <v>85</v>
      </c>
      <c r="E120" s="58">
        <v>1041.2</v>
      </c>
      <c r="F120" s="58">
        <v>10412</v>
      </c>
      <c r="G120" s="58"/>
      <c r="H120" s="58">
        <f t="shared" si="10"/>
        <v>10</v>
      </c>
      <c r="I120" s="65" t="s">
        <v>85</v>
      </c>
      <c r="J120" s="66">
        <v>932</v>
      </c>
      <c r="K120" s="66">
        <f t="shared" si="11"/>
        <v>9320</v>
      </c>
      <c r="L120" s="66">
        <v>10</v>
      </c>
      <c r="M120" s="66"/>
      <c r="N120" s="67"/>
      <c r="O120" s="67"/>
      <c r="P120" s="67"/>
      <c r="Q120" s="67"/>
      <c r="R120" s="67"/>
      <c r="S120" s="67"/>
      <c r="T120" s="67"/>
      <c r="U120" s="67"/>
      <c r="V120" s="85">
        <f t="shared" si="14"/>
        <v>10</v>
      </c>
      <c r="W120" s="58"/>
      <c r="X120" s="66">
        <f t="shared" si="12"/>
        <v>10</v>
      </c>
      <c r="Y120" s="85">
        <f t="shared" si="15"/>
        <v>9320</v>
      </c>
      <c r="Z120" s="66"/>
      <c r="AA120" s="89">
        <v>10</v>
      </c>
      <c r="AE120" s="106">
        <f t="shared" si="13"/>
        <v>9320</v>
      </c>
    </row>
    <row r="121" spans="1:31" ht="47.25" customHeight="1">
      <c r="A121" s="44">
        <v>71.2</v>
      </c>
      <c r="B121" s="45" t="s">
        <v>92</v>
      </c>
      <c r="C121" s="46">
        <v>1</v>
      </c>
      <c r="D121" s="47" t="s">
        <v>16</v>
      </c>
      <c r="E121" s="46">
        <v>2083.67</v>
      </c>
      <c r="F121" s="46">
        <v>2083.67</v>
      </c>
      <c r="G121" s="46"/>
      <c r="H121" s="58">
        <f t="shared" si="10"/>
        <v>1</v>
      </c>
      <c r="I121" s="65" t="s">
        <v>16</v>
      </c>
      <c r="J121" s="66">
        <v>2007</v>
      </c>
      <c r="K121" s="66">
        <f t="shared" si="11"/>
        <v>2007</v>
      </c>
      <c r="L121" s="66">
        <v>1</v>
      </c>
      <c r="M121" s="66"/>
      <c r="N121" s="67"/>
      <c r="O121" s="67"/>
      <c r="P121" s="67"/>
      <c r="Q121" s="67"/>
      <c r="R121" s="67"/>
      <c r="S121" s="67"/>
      <c r="T121" s="67"/>
      <c r="U121" s="67"/>
      <c r="V121" s="85">
        <f t="shared" si="14"/>
        <v>1</v>
      </c>
      <c r="W121" s="58"/>
      <c r="X121" s="66">
        <f t="shared" si="12"/>
        <v>1</v>
      </c>
      <c r="Y121" s="85">
        <f t="shared" si="15"/>
        <v>2007</v>
      </c>
      <c r="Z121" s="66"/>
      <c r="AA121" s="89">
        <v>1</v>
      </c>
      <c r="AE121" s="106">
        <f t="shared" si="13"/>
        <v>2007</v>
      </c>
    </row>
    <row r="122" spans="1:31" ht="88.5" customHeight="1">
      <c r="A122" s="44" t="s">
        <v>164</v>
      </c>
      <c r="B122" s="57" t="s">
        <v>1173</v>
      </c>
      <c r="C122" s="58">
        <v>10</v>
      </c>
      <c r="D122" s="59" t="s">
        <v>16</v>
      </c>
      <c r="E122" s="58">
        <v>1437.4</v>
      </c>
      <c r="F122" s="58">
        <v>14374</v>
      </c>
      <c r="G122" s="58"/>
      <c r="H122" s="58">
        <f t="shared" si="10"/>
        <v>10</v>
      </c>
      <c r="I122" s="65" t="s">
        <v>16</v>
      </c>
      <c r="J122" s="66">
        <v>1284</v>
      </c>
      <c r="K122" s="66">
        <f t="shared" si="11"/>
        <v>12840</v>
      </c>
      <c r="L122" s="66">
        <v>10</v>
      </c>
      <c r="M122" s="66"/>
      <c r="N122" s="67"/>
      <c r="O122" s="67"/>
      <c r="P122" s="67"/>
      <c r="Q122" s="67"/>
      <c r="R122" s="67"/>
      <c r="S122" s="67"/>
      <c r="T122" s="67"/>
      <c r="U122" s="67"/>
      <c r="V122" s="85">
        <f t="shared" si="14"/>
        <v>10</v>
      </c>
      <c r="W122" s="58"/>
      <c r="X122" s="66">
        <f t="shared" si="12"/>
        <v>10</v>
      </c>
      <c r="Y122" s="85">
        <f t="shared" si="15"/>
        <v>12840</v>
      </c>
      <c r="Z122" s="66"/>
      <c r="AA122" s="89">
        <v>10</v>
      </c>
      <c r="AE122" s="106">
        <f t="shared" si="13"/>
        <v>12840</v>
      </c>
    </row>
    <row r="123" spans="1:31" ht="120" customHeight="1">
      <c r="A123" s="44">
        <v>77.599999999999994</v>
      </c>
      <c r="B123" s="45" t="s">
        <v>93</v>
      </c>
      <c r="C123" s="58">
        <v>44</v>
      </c>
      <c r="D123" s="59" t="s">
        <v>27</v>
      </c>
      <c r="E123" s="58">
        <v>246.68</v>
      </c>
      <c r="F123" s="58">
        <v>10853.92</v>
      </c>
      <c r="G123" s="58"/>
      <c r="H123" s="58">
        <f t="shared" si="10"/>
        <v>44</v>
      </c>
      <c r="I123" s="65" t="s">
        <v>27</v>
      </c>
      <c r="J123" s="66">
        <v>219</v>
      </c>
      <c r="K123" s="66">
        <f t="shared" si="11"/>
        <v>9636</v>
      </c>
      <c r="L123" s="66">
        <v>44</v>
      </c>
      <c r="M123" s="66"/>
      <c r="N123" s="67"/>
      <c r="O123" s="67"/>
      <c r="P123" s="67"/>
      <c r="Q123" s="67"/>
      <c r="R123" s="67"/>
      <c r="S123" s="67"/>
      <c r="T123" s="67"/>
      <c r="U123" s="67"/>
      <c r="V123" s="85">
        <f t="shared" si="14"/>
        <v>44</v>
      </c>
      <c r="W123" s="58"/>
      <c r="X123" s="66">
        <f t="shared" si="12"/>
        <v>44</v>
      </c>
      <c r="Y123" s="85">
        <f t="shared" si="15"/>
        <v>9636</v>
      </c>
      <c r="Z123" s="66"/>
      <c r="AA123" s="89">
        <v>44</v>
      </c>
      <c r="AE123" s="106">
        <f t="shared" si="13"/>
        <v>9636</v>
      </c>
    </row>
    <row r="124" spans="1:31" ht="119.25" customHeight="1">
      <c r="A124" s="44">
        <v>77.7</v>
      </c>
      <c r="B124" s="45" t="s">
        <v>94</v>
      </c>
      <c r="C124" s="58">
        <v>38</v>
      </c>
      <c r="D124" s="59" t="s">
        <v>27</v>
      </c>
      <c r="E124" s="58">
        <v>209.78</v>
      </c>
      <c r="F124" s="58">
        <v>7971.64</v>
      </c>
      <c r="G124" s="58"/>
      <c r="H124" s="58">
        <f t="shared" si="10"/>
        <v>38</v>
      </c>
      <c r="I124" s="65" t="s">
        <v>27</v>
      </c>
      <c r="J124" s="66">
        <v>187</v>
      </c>
      <c r="K124" s="66">
        <f t="shared" si="11"/>
        <v>7106</v>
      </c>
      <c r="L124" s="66">
        <v>38</v>
      </c>
      <c r="M124" s="66"/>
      <c r="N124" s="67"/>
      <c r="O124" s="67"/>
      <c r="P124" s="67"/>
      <c r="Q124" s="67"/>
      <c r="R124" s="67"/>
      <c r="S124" s="67"/>
      <c r="T124" s="67"/>
      <c r="U124" s="67"/>
      <c r="V124" s="85">
        <f t="shared" si="14"/>
        <v>38</v>
      </c>
      <c r="W124" s="58"/>
      <c r="X124" s="66">
        <f t="shared" si="12"/>
        <v>38</v>
      </c>
      <c r="Y124" s="85">
        <f t="shared" si="15"/>
        <v>7106</v>
      </c>
      <c r="Z124" s="66"/>
      <c r="AA124" s="89">
        <v>38</v>
      </c>
      <c r="AE124" s="106">
        <f t="shared" si="13"/>
        <v>7106</v>
      </c>
    </row>
    <row r="125" spans="1:31" ht="48.75" customHeight="1">
      <c r="A125" s="44" t="s">
        <v>165</v>
      </c>
      <c r="B125" s="45" t="s">
        <v>95</v>
      </c>
      <c r="C125" s="58">
        <v>2</v>
      </c>
      <c r="D125" s="59" t="s">
        <v>16</v>
      </c>
      <c r="E125" s="58">
        <v>776.68</v>
      </c>
      <c r="F125" s="58">
        <v>1553.36</v>
      </c>
      <c r="G125" s="58"/>
      <c r="H125" s="58">
        <f t="shared" si="10"/>
        <v>2</v>
      </c>
      <c r="I125" s="65" t="s">
        <v>16</v>
      </c>
      <c r="J125" s="66">
        <v>1034</v>
      </c>
      <c r="K125" s="66">
        <f t="shared" si="11"/>
        <v>2068</v>
      </c>
      <c r="L125" s="66"/>
      <c r="M125" s="66"/>
      <c r="N125" s="67"/>
      <c r="O125" s="67"/>
      <c r="P125" s="67"/>
      <c r="Q125" s="67"/>
      <c r="R125" s="67"/>
      <c r="S125" s="67">
        <v>2</v>
      </c>
      <c r="T125" s="67"/>
      <c r="U125" s="67"/>
      <c r="V125" s="85">
        <f t="shared" si="14"/>
        <v>2</v>
      </c>
      <c r="W125" s="58"/>
      <c r="X125" s="66">
        <f t="shared" si="12"/>
        <v>2</v>
      </c>
      <c r="Y125" s="85">
        <f t="shared" si="15"/>
        <v>2068</v>
      </c>
      <c r="Z125" s="66"/>
      <c r="AA125" s="89">
        <v>2</v>
      </c>
      <c r="AE125" s="106">
        <f t="shared" si="13"/>
        <v>2068</v>
      </c>
    </row>
    <row r="126" spans="1:31" ht="49.5" customHeight="1">
      <c r="A126" s="44">
        <v>80.099999999999994</v>
      </c>
      <c r="B126" s="45" t="s">
        <v>1199</v>
      </c>
      <c r="C126" s="58">
        <v>3</v>
      </c>
      <c r="D126" s="59" t="s">
        <v>16</v>
      </c>
      <c r="E126" s="58">
        <v>1242.21</v>
      </c>
      <c r="F126" s="58">
        <v>3726.63</v>
      </c>
      <c r="G126" s="58"/>
      <c r="H126" s="58">
        <f t="shared" si="10"/>
        <v>3</v>
      </c>
      <c r="I126" s="65" t="s">
        <v>16</v>
      </c>
      <c r="J126" s="66">
        <v>1170</v>
      </c>
      <c r="K126" s="66">
        <f t="shared" si="11"/>
        <v>3510</v>
      </c>
      <c r="L126" s="66">
        <v>3</v>
      </c>
      <c r="M126" s="66"/>
      <c r="N126" s="67"/>
      <c r="O126" s="67"/>
      <c r="P126" s="67"/>
      <c r="Q126" s="67"/>
      <c r="R126" s="67"/>
      <c r="S126" s="67"/>
      <c r="T126" s="67"/>
      <c r="U126" s="67"/>
      <c r="V126" s="85">
        <f t="shared" si="14"/>
        <v>3</v>
      </c>
      <c r="W126" s="58"/>
      <c r="X126" s="66">
        <f t="shared" si="12"/>
        <v>3</v>
      </c>
      <c r="Y126" s="85">
        <f t="shared" si="15"/>
        <v>3510</v>
      </c>
      <c r="Z126" s="66"/>
      <c r="AA126" s="89">
        <v>3</v>
      </c>
      <c r="AE126" s="106">
        <f t="shared" si="13"/>
        <v>3510</v>
      </c>
    </row>
    <row r="127" spans="1:31" ht="53.25" customHeight="1">
      <c r="A127" s="44">
        <v>87.1</v>
      </c>
      <c r="B127" s="45" t="s">
        <v>96</v>
      </c>
      <c r="C127" s="46">
        <v>2</v>
      </c>
      <c r="D127" s="47" t="s">
        <v>16</v>
      </c>
      <c r="E127" s="46">
        <v>2972.1</v>
      </c>
      <c r="F127" s="46">
        <v>5944.2</v>
      </c>
      <c r="G127" s="46"/>
      <c r="H127" s="58">
        <f t="shared" si="10"/>
        <v>2</v>
      </c>
      <c r="I127" s="65" t="s">
        <v>16</v>
      </c>
      <c r="J127" s="66">
        <v>2870</v>
      </c>
      <c r="K127" s="66">
        <f t="shared" si="11"/>
        <v>5740</v>
      </c>
      <c r="L127" s="66">
        <v>2</v>
      </c>
      <c r="M127" s="66"/>
      <c r="N127" s="67"/>
      <c r="O127" s="67"/>
      <c r="P127" s="67"/>
      <c r="Q127" s="67"/>
      <c r="R127" s="67"/>
      <c r="S127" s="67"/>
      <c r="T127" s="67"/>
      <c r="U127" s="67"/>
      <c r="V127" s="85">
        <f t="shared" si="14"/>
        <v>2</v>
      </c>
      <c r="W127" s="58"/>
      <c r="X127" s="66">
        <f t="shared" si="12"/>
        <v>2</v>
      </c>
      <c r="Y127" s="85">
        <f t="shared" si="15"/>
        <v>5740</v>
      </c>
      <c r="Z127" s="66"/>
      <c r="AA127" s="89">
        <v>2</v>
      </c>
      <c r="AE127" s="106">
        <f t="shared" si="13"/>
        <v>5740</v>
      </c>
    </row>
    <row r="128" spans="1:31" ht="99.75" customHeight="1">
      <c r="A128" s="44" t="s">
        <v>166</v>
      </c>
      <c r="B128" s="45" t="s">
        <v>97</v>
      </c>
      <c r="C128" s="58">
        <v>2</v>
      </c>
      <c r="D128" s="59" t="s">
        <v>16</v>
      </c>
      <c r="E128" s="58">
        <v>1879</v>
      </c>
      <c r="F128" s="58">
        <v>3758</v>
      </c>
      <c r="G128" s="58"/>
      <c r="H128" s="58">
        <f t="shared" si="10"/>
        <v>2</v>
      </c>
      <c r="I128" s="65" t="s">
        <v>16</v>
      </c>
      <c r="J128" s="66">
        <v>1830</v>
      </c>
      <c r="K128" s="66">
        <f t="shared" si="11"/>
        <v>3660</v>
      </c>
      <c r="L128" s="66">
        <v>2</v>
      </c>
      <c r="M128" s="66"/>
      <c r="N128" s="67"/>
      <c r="O128" s="67"/>
      <c r="P128" s="67"/>
      <c r="Q128" s="67"/>
      <c r="R128" s="67"/>
      <c r="S128" s="67"/>
      <c r="T128" s="67"/>
      <c r="U128" s="67"/>
      <c r="V128" s="85">
        <f t="shared" si="14"/>
        <v>2</v>
      </c>
      <c r="W128" s="58"/>
      <c r="X128" s="66">
        <f t="shared" si="12"/>
        <v>2</v>
      </c>
      <c r="Y128" s="85">
        <f t="shared" si="15"/>
        <v>3660</v>
      </c>
      <c r="Z128" s="66"/>
      <c r="AA128" s="89">
        <v>2</v>
      </c>
      <c r="AE128" s="106">
        <f t="shared" si="13"/>
        <v>3660</v>
      </c>
    </row>
    <row r="129" spans="1:31" ht="76.5" customHeight="1">
      <c r="A129" s="44">
        <v>99.1</v>
      </c>
      <c r="B129" s="57" t="s">
        <v>1175</v>
      </c>
      <c r="C129" s="58">
        <v>3.7</v>
      </c>
      <c r="D129" s="59" t="s">
        <v>21</v>
      </c>
      <c r="E129" s="58">
        <v>6732.58</v>
      </c>
      <c r="F129" s="58">
        <v>24910.55</v>
      </c>
      <c r="G129" s="58"/>
      <c r="H129" s="58">
        <f t="shared" si="10"/>
        <v>3.7</v>
      </c>
      <c r="I129" s="65" t="s">
        <v>21</v>
      </c>
      <c r="J129" s="66">
        <v>5889.78</v>
      </c>
      <c r="K129" s="66">
        <f t="shared" si="11"/>
        <v>21792.186000000002</v>
      </c>
      <c r="L129" s="66">
        <v>3.7</v>
      </c>
      <c r="M129" s="66"/>
      <c r="N129" s="67"/>
      <c r="O129" s="67"/>
      <c r="P129" s="67"/>
      <c r="Q129" s="67"/>
      <c r="R129" s="67"/>
      <c r="S129" s="67"/>
      <c r="T129" s="67"/>
      <c r="U129" s="67"/>
      <c r="V129" s="85">
        <f t="shared" si="14"/>
        <v>3.7</v>
      </c>
      <c r="W129" s="58"/>
      <c r="X129" s="66">
        <f t="shared" si="12"/>
        <v>3.7</v>
      </c>
      <c r="Y129" s="85">
        <f t="shared" si="15"/>
        <v>21792.186000000002</v>
      </c>
      <c r="Z129" s="66"/>
      <c r="AA129" s="89">
        <v>3.7</v>
      </c>
      <c r="AE129" s="106">
        <f t="shared" si="13"/>
        <v>21792.186000000002</v>
      </c>
    </row>
    <row r="130" spans="1:31" ht="45.75" customHeight="1">
      <c r="A130" s="44">
        <v>100</v>
      </c>
      <c r="B130" s="45" t="s">
        <v>98</v>
      </c>
      <c r="C130" s="46">
        <v>12</v>
      </c>
      <c r="D130" s="47" t="s">
        <v>16</v>
      </c>
      <c r="E130" s="46">
        <v>134</v>
      </c>
      <c r="F130" s="46">
        <v>1608</v>
      </c>
      <c r="G130" s="46"/>
      <c r="H130" s="58">
        <f t="shared" si="10"/>
        <v>12</v>
      </c>
      <c r="I130" s="65" t="s">
        <v>16</v>
      </c>
      <c r="J130" s="66">
        <v>81</v>
      </c>
      <c r="K130" s="66">
        <f t="shared" si="11"/>
        <v>972</v>
      </c>
      <c r="L130" s="66"/>
      <c r="M130" s="66"/>
      <c r="N130" s="67"/>
      <c r="O130" s="67"/>
      <c r="P130" s="67"/>
      <c r="Q130" s="67">
        <v>12</v>
      </c>
      <c r="R130" s="67"/>
      <c r="S130" s="67"/>
      <c r="T130" s="67"/>
      <c r="U130" s="67"/>
      <c r="V130" s="85">
        <f t="shared" si="14"/>
        <v>12</v>
      </c>
      <c r="W130" s="58"/>
      <c r="X130" s="66">
        <f t="shared" si="12"/>
        <v>12</v>
      </c>
      <c r="Y130" s="85">
        <f t="shared" si="15"/>
        <v>972</v>
      </c>
      <c r="Z130" s="66"/>
      <c r="AA130" s="89">
        <v>12</v>
      </c>
      <c r="AE130" s="106">
        <f t="shared" si="13"/>
        <v>972</v>
      </c>
    </row>
    <row r="131" spans="1:31" ht="62.25" customHeight="1">
      <c r="A131" s="44">
        <v>101</v>
      </c>
      <c r="B131" s="45" t="s">
        <v>99</v>
      </c>
      <c r="C131" s="58">
        <v>6</v>
      </c>
      <c r="D131" s="59" t="s">
        <v>16</v>
      </c>
      <c r="E131" s="58">
        <v>3190</v>
      </c>
      <c r="F131" s="58">
        <v>19140</v>
      </c>
      <c r="G131" s="58"/>
      <c r="H131" s="58">
        <f t="shared" si="10"/>
        <v>6</v>
      </c>
      <c r="I131" s="65" t="s">
        <v>16</v>
      </c>
      <c r="J131" s="66">
        <v>2991</v>
      </c>
      <c r="K131" s="66">
        <f t="shared" si="11"/>
        <v>17946</v>
      </c>
      <c r="L131" s="66"/>
      <c r="M131" s="66"/>
      <c r="N131" s="67"/>
      <c r="O131" s="67"/>
      <c r="P131" s="67"/>
      <c r="Q131" s="67">
        <v>6</v>
      </c>
      <c r="R131" s="67"/>
      <c r="S131" s="67"/>
      <c r="T131" s="67"/>
      <c r="U131" s="67"/>
      <c r="V131" s="85">
        <f t="shared" si="14"/>
        <v>6</v>
      </c>
      <c r="W131" s="58"/>
      <c r="X131" s="66">
        <f t="shared" si="12"/>
        <v>6</v>
      </c>
      <c r="Y131" s="85">
        <f t="shared" si="15"/>
        <v>17946</v>
      </c>
      <c r="Z131" s="66"/>
      <c r="AA131" s="89">
        <v>6</v>
      </c>
      <c r="AE131" s="106">
        <f t="shared" si="13"/>
        <v>17946</v>
      </c>
    </row>
    <row r="132" spans="1:31" ht="52.5" customHeight="1">
      <c r="A132" s="44">
        <v>102</v>
      </c>
      <c r="B132" s="45" t="s">
        <v>100</v>
      </c>
      <c r="C132" s="58">
        <v>12</v>
      </c>
      <c r="D132" s="59" t="s">
        <v>16</v>
      </c>
      <c r="E132" s="58">
        <v>666</v>
      </c>
      <c r="F132" s="58">
        <v>7992</v>
      </c>
      <c r="G132" s="58"/>
      <c r="H132" s="58">
        <f t="shared" si="10"/>
        <v>12</v>
      </c>
      <c r="I132" s="65" t="s">
        <v>16</v>
      </c>
      <c r="J132" s="66">
        <v>635</v>
      </c>
      <c r="K132" s="66">
        <f t="shared" si="11"/>
        <v>7620</v>
      </c>
      <c r="L132" s="66"/>
      <c r="M132" s="66"/>
      <c r="N132" s="67"/>
      <c r="O132" s="67"/>
      <c r="P132" s="67"/>
      <c r="Q132" s="67">
        <v>12</v>
      </c>
      <c r="R132" s="67"/>
      <c r="S132" s="67"/>
      <c r="T132" s="67"/>
      <c r="U132" s="67"/>
      <c r="V132" s="85">
        <f t="shared" si="14"/>
        <v>12</v>
      </c>
      <c r="W132" s="58"/>
      <c r="X132" s="66">
        <f t="shared" si="12"/>
        <v>12</v>
      </c>
      <c r="Y132" s="85">
        <f t="shared" si="15"/>
        <v>7620</v>
      </c>
      <c r="Z132" s="66"/>
      <c r="AA132" s="89">
        <v>12</v>
      </c>
      <c r="AE132" s="106">
        <f t="shared" si="13"/>
        <v>7620</v>
      </c>
    </row>
    <row r="133" spans="1:31" ht="56.25" customHeight="1">
      <c r="A133" s="44">
        <v>103</v>
      </c>
      <c r="B133" s="45" t="s">
        <v>101</v>
      </c>
      <c r="C133" s="46">
        <v>6</v>
      </c>
      <c r="D133" s="47" t="s">
        <v>16</v>
      </c>
      <c r="E133" s="46">
        <v>486</v>
      </c>
      <c r="F133" s="46">
        <v>2916</v>
      </c>
      <c r="G133" s="46"/>
      <c r="H133" s="58">
        <f t="shared" si="10"/>
        <v>6</v>
      </c>
      <c r="I133" s="65" t="s">
        <v>16</v>
      </c>
      <c r="J133" s="66">
        <v>462</v>
      </c>
      <c r="K133" s="66">
        <f t="shared" si="11"/>
        <v>2772</v>
      </c>
      <c r="L133" s="66"/>
      <c r="M133" s="66"/>
      <c r="N133" s="67"/>
      <c r="O133" s="67"/>
      <c r="P133" s="67"/>
      <c r="Q133" s="67">
        <v>6</v>
      </c>
      <c r="R133" s="67"/>
      <c r="S133" s="67"/>
      <c r="T133" s="67"/>
      <c r="U133" s="67"/>
      <c r="V133" s="85">
        <f t="shared" ref="V133:V138" si="16">L133+M133+N133+O133+P133+Q133+R133+S133+T133+U133</f>
        <v>6</v>
      </c>
      <c r="W133" s="58"/>
      <c r="X133" s="66">
        <f t="shared" si="12"/>
        <v>6</v>
      </c>
      <c r="Y133" s="85">
        <f t="shared" ref="Y133:Y138" si="17">X133*J133</f>
        <v>2772</v>
      </c>
      <c r="Z133" s="66"/>
      <c r="AA133" s="89">
        <v>6</v>
      </c>
      <c r="AE133" s="106">
        <f t="shared" si="13"/>
        <v>2772</v>
      </c>
    </row>
    <row r="134" spans="1:31" ht="62.25" customHeight="1">
      <c r="A134" s="44">
        <v>104</v>
      </c>
      <c r="B134" s="45" t="s">
        <v>102</v>
      </c>
      <c r="C134" s="46">
        <v>6</v>
      </c>
      <c r="D134" s="47" t="s">
        <v>16</v>
      </c>
      <c r="E134" s="46">
        <v>170</v>
      </c>
      <c r="F134" s="46">
        <v>1020</v>
      </c>
      <c r="G134" s="46"/>
      <c r="H134" s="58">
        <f t="shared" ref="H134:H170" si="18">V134</f>
        <v>6</v>
      </c>
      <c r="I134" s="65" t="s">
        <v>16</v>
      </c>
      <c r="J134" s="66">
        <v>170</v>
      </c>
      <c r="K134" s="66">
        <f t="shared" ref="K134:K173" si="19">J134*H134</f>
        <v>1020</v>
      </c>
      <c r="L134" s="66"/>
      <c r="M134" s="66"/>
      <c r="N134" s="67"/>
      <c r="O134" s="67"/>
      <c r="P134" s="67"/>
      <c r="Q134" s="67">
        <v>6</v>
      </c>
      <c r="R134" s="67"/>
      <c r="S134" s="67"/>
      <c r="T134" s="67"/>
      <c r="U134" s="67"/>
      <c r="V134" s="85">
        <f t="shared" si="16"/>
        <v>6</v>
      </c>
      <c r="W134" s="58"/>
      <c r="X134" s="66">
        <f t="shared" ref="X134:X170" si="20">V134-W134</f>
        <v>6</v>
      </c>
      <c r="Y134" s="85">
        <f t="shared" si="17"/>
        <v>1020</v>
      </c>
      <c r="Z134" s="66"/>
      <c r="AA134" s="89">
        <v>6</v>
      </c>
      <c r="AE134" s="106">
        <f t="shared" ref="AE134:AE170" si="21">H134*J134</f>
        <v>1020</v>
      </c>
    </row>
    <row r="135" spans="1:31" ht="46.5" customHeight="1">
      <c r="A135" s="44">
        <v>112.1</v>
      </c>
      <c r="B135" s="45" t="s">
        <v>103</v>
      </c>
      <c r="C135" s="58">
        <v>2</v>
      </c>
      <c r="D135" s="59" t="s">
        <v>16</v>
      </c>
      <c r="E135" s="58">
        <v>1977</v>
      </c>
      <c r="F135" s="58">
        <v>3954</v>
      </c>
      <c r="G135" s="58"/>
      <c r="H135" s="58">
        <f t="shared" si="18"/>
        <v>2</v>
      </c>
      <c r="I135" s="65" t="s">
        <v>16</v>
      </c>
      <c r="J135" s="66">
        <v>1768</v>
      </c>
      <c r="K135" s="66">
        <f t="shared" si="19"/>
        <v>3536</v>
      </c>
      <c r="L135" s="66">
        <v>2</v>
      </c>
      <c r="M135" s="66"/>
      <c r="N135" s="67"/>
      <c r="O135" s="67"/>
      <c r="P135" s="67"/>
      <c r="Q135" s="67"/>
      <c r="R135" s="67"/>
      <c r="S135" s="67"/>
      <c r="T135" s="67"/>
      <c r="U135" s="67"/>
      <c r="V135" s="85">
        <f t="shared" si="16"/>
        <v>2</v>
      </c>
      <c r="W135" s="58"/>
      <c r="X135" s="66">
        <f t="shared" si="20"/>
        <v>2</v>
      </c>
      <c r="Y135" s="85">
        <f t="shared" si="17"/>
        <v>3536</v>
      </c>
      <c r="Z135" s="66"/>
      <c r="AA135" s="89">
        <v>2</v>
      </c>
      <c r="AE135" s="106">
        <f t="shared" si="21"/>
        <v>3536</v>
      </c>
    </row>
    <row r="136" spans="1:31" ht="80.25" customHeight="1">
      <c r="A136" s="44">
        <v>114</v>
      </c>
      <c r="B136" s="57" t="s">
        <v>1176</v>
      </c>
      <c r="C136" s="58">
        <v>42</v>
      </c>
      <c r="D136" s="59" t="s">
        <v>27</v>
      </c>
      <c r="E136" s="58">
        <v>403.7</v>
      </c>
      <c r="F136" s="58">
        <v>16955.400000000001</v>
      </c>
      <c r="G136" s="58"/>
      <c r="H136" s="58">
        <f t="shared" si="18"/>
        <v>42</v>
      </c>
      <c r="I136" s="65" t="s">
        <v>27</v>
      </c>
      <c r="J136" s="66">
        <v>384.5</v>
      </c>
      <c r="K136" s="66">
        <f t="shared" si="19"/>
        <v>16149</v>
      </c>
      <c r="L136" s="66"/>
      <c r="M136" s="66"/>
      <c r="N136" s="67"/>
      <c r="O136" s="67"/>
      <c r="P136" s="67"/>
      <c r="Q136" s="67"/>
      <c r="R136" s="67"/>
      <c r="S136" s="67">
        <v>42</v>
      </c>
      <c r="T136" s="67"/>
      <c r="U136" s="67"/>
      <c r="V136" s="85">
        <f t="shared" si="16"/>
        <v>42</v>
      </c>
      <c r="W136" s="58"/>
      <c r="X136" s="66">
        <f t="shared" si="20"/>
        <v>42</v>
      </c>
      <c r="Y136" s="85">
        <f t="shared" si="17"/>
        <v>16149</v>
      </c>
      <c r="Z136" s="66"/>
      <c r="AA136" s="89">
        <v>42</v>
      </c>
      <c r="AE136" s="106">
        <f t="shared" si="21"/>
        <v>16149</v>
      </c>
    </row>
    <row r="137" spans="1:31" ht="114" customHeight="1">
      <c r="A137" s="44">
        <v>115</v>
      </c>
      <c r="B137" s="57" t="s">
        <v>1177</v>
      </c>
      <c r="C137" s="58">
        <v>30</v>
      </c>
      <c r="D137" s="59" t="s">
        <v>27</v>
      </c>
      <c r="E137" s="58">
        <v>245.49</v>
      </c>
      <c r="F137" s="58">
        <v>7364.7</v>
      </c>
      <c r="G137" s="58"/>
      <c r="H137" s="58">
        <f t="shared" si="18"/>
        <v>30</v>
      </c>
      <c r="I137" s="65" t="s">
        <v>27</v>
      </c>
      <c r="J137" s="66">
        <v>228.93</v>
      </c>
      <c r="K137" s="66">
        <f t="shared" si="19"/>
        <v>6867.9000000000005</v>
      </c>
      <c r="L137" s="66"/>
      <c r="M137" s="66"/>
      <c r="N137" s="67"/>
      <c r="O137" s="67"/>
      <c r="P137" s="67"/>
      <c r="Q137" s="67"/>
      <c r="R137" s="67"/>
      <c r="S137" s="67">
        <v>30</v>
      </c>
      <c r="T137" s="67"/>
      <c r="U137" s="67"/>
      <c r="V137" s="85">
        <f t="shared" si="16"/>
        <v>30</v>
      </c>
      <c r="W137" s="58"/>
      <c r="X137" s="66">
        <f t="shared" si="20"/>
        <v>30</v>
      </c>
      <c r="Y137" s="85">
        <f t="shared" si="17"/>
        <v>6867.9000000000005</v>
      </c>
      <c r="Z137" s="66"/>
      <c r="AA137" s="89">
        <v>30</v>
      </c>
      <c r="AE137" s="106">
        <f t="shared" si="21"/>
        <v>6867.9000000000005</v>
      </c>
    </row>
    <row r="138" spans="1:31" ht="118.5" customHeight="1">
      <c r="A138" s="44">
        <v>117</v>
      </c>
      <c r="B138" s="57" t="s">
        <v>1178</v>
      </c>
      <c r="C138" s="58">
        <v>8</v>
      </c>
      <c r="D138" s="59" t="s">
        <v>16</v>
      </c>
      <c r="E138" s="58">
        <v>75.349999999999994</v>
      </c>
      <c r="F138" s="58">
        <v>602.79999999999995</v>
      </c>
      <c r="G138" s="58"/>
      <c r="H138" s="58">
        <f t="shared" si="18"/>
        <v>8</v>
      </c>
      <c r="I138" s="65" t="s">
        <v>16</v>
      </c>
      <c r="J138" s="66">
        <v>74.599999999999994</v>
      </c>
      <c r="K138" s="66">
        <f t="shared" si="19"/>
        <v>596.79999999999995</v>
      </c>
      <c r="L138" s="66"/>
      <c r="M138" s="66"/>
      <c r="N138" s="67"/>
      <c r="O138" s="67"/>
      <c r="P138" s="67"/>
      <c r="Q138" s="67"/>
      <c r="R138" s="67"/>
      <c r="S138" s="67">
        <v>8</v>
      </c>
      <c r="T138" s="67"/>
      <c r="U138" s="67"/>
      <c r="V138" s="85">
        <f t="shared" si="16"/>
        <v>8</v>
      </c>
      <c r="W138" s="58"/>
      <c r="X138" s="66">
        <f t="shared" si="20"/>
        <v>8</v>
      </c>
      <c r="Y138" s="85">
        <f t="shared" si="17"/>
        <v>596.79999999999995</v>
      </c>
      <c r="Z138" s="66"/>
      <c r="AA138" s="89">
        <v>8</v>
      </c>
      <c r="AE138" s="106">
        <f t="shared" si="21"/>
        <v>596.79999999999995</v>
      </c>
    </row>
    <row r="139" spans="1:31" ht="33.75" customHeight="1">
      <c r="A139" s="44"/>
      <c r="B139" s="57"/>
      <c r="C139" s="58"/>
      <c r="D139" s="59"/>
      <c r="E139" s="58"/>
      <c r="F139" s="58"/>
      <c r="G139" s="58"/>
      <c r="H139" s="58">
        <f t="shared" si="18"/>
        <v>0</v>
      </c>
      <c r="I139" s="65"/>
      <c r="J139" s="66"/>
      <c r="K139" s="66">
        <f t="shared" si="19"/>
        <v>0</v>
      </c>
      <c r="L139" s="66"/>
      <c r="M139" s="66"/>
      <c r="N139" s="67"/>
      <c r="O139" s="67"/>
      <c r="P139" s="67"/>
      <c r="Q139" s="67"/>
      <c r="R139" s="67"/>
      <c r="S139" s="67"/>
      <c r="T139" s="67"/>
      <c r="U139" s="67"/>
      <c r="V139" s="85"/>
      <c r="W139" s="58"/>
      <c r="X139" s="66"/>
      <c r="Y139" s="85"/>
      <c r="Z139" s="66"/>
      <c r="AA139" s="89"/>
      <c r="AE139" s="106">
        <f t="shared" si="21"/>
        <v>0</v>
      </c>
    </row>
    <row r="140" spans="1:31" ht="147" customHeight="1">
      <c r="A140" s="44">
        <v>117</v>
      </c>
      <c r="B140" s="57" t="s">
        <v>1179</v>
      </c>
      <c r="C140" s="58">
        <v>8</v>
      </c>
      <c r="D140" s="59" t="s">
        <v>16</v>
      </c>
      <c r="E140" s="58">
        <v>7.7</v>
      </c>
      <c r="F140" s="58">
        <v>61.6</v>
      </c>
      <c r="G140" s="58"/>
      <c r="H140" s="58">
        <f t="shared" si="18"/>
        <v>8</v>
      </c>
      <c r="I140" s="65" t="s">
        <v>16</v>
      </c>
      <c r="J140" s="66">
        <v>7.4</v>
      </c>
      <c r="K140" s="66">
        <f t="shared" si="19"/>
        <v>59.2</v>
      </c>
      <c r="L140" s="66"/>
      <c r="M140" s="66"/>
      <c r="N140" s="67"/>
      <c r="O140" s="67"/>
      <c r="P140" s="67"/>
      <c r="Q140" s="67"/>
      <c r="R140" s="67"/>
      <c r="S140" s="67">
        <v>8</v>
      </c>
      <c r="T140" s="67"/>
      <c r="U140" s="67"/>
      <c r="V140" s="85">
        <f t="shared" ref="V140:V165" si="22">L140+M140+N140+O140+P140+Q140+R140+S140+T140+U140</f>
        <v>8</v>
      </c>
      <c r="W140" s="58"/>
      <c r="X140" s="66">
        <f t="shared" si="20"/>
        <v>8</v>
      </c>
      <c r="Y140" s="85">
        <f t="shared" ref="Y140:Y173" si="23">X140*J140</f>
        <v>59.2</v>
      </c>
      <c r="Z140" s="66"/>
      <c r="AA140" s="89">
        <v>8</v>
      </c>
      <c r="AE140" s="106">
        <f t="shared" si="21"/>
        <v>59.2</v>
      </c>
    </row>
    <row r="141" spans="1:31" ht="59.25" customHeight="1">
      <c r="A141" s="44">
        <v>122</v>
      </c>
      <c r="B141" s="57" t="s">
        <v>1180</v>
      </c>
      <c r="C141" s="58">
        <v>2</v>
      </c>
      <c r="D141" s="59" t="s">
        <v>16</v>
      </c>
      <c r="E141" s="58">
        <v>694</v>
      </c>
      <c r="F141" s="58">
        <v>1388</v>
      </c>
      <c r="G141" s="58"/>
      <c r="H141" s="58">
        <f t="shared" si="18"/>
        <v>2</v>
      </c>
      <c r="I141" s="65" t="s">
        <v>16</v>
      </c>
      <c r="J141" s="66">
        <v>642.6</v>
      </c>
      <c r="K141" s="66">
        <f t="shared" si="19"/>
        <v>1285.2</v>
      </c>
      <c r="L141" s="66"/>
      <c r="M141" s="66"/>
      <c r="N141" s="67"/>
      <c r="O141" s="67"/>
      <c r="P141" s="67"/>
      <c r="Q141" s="67"/>
      <c r="R141" s="67"/>
      <c r="S141" s="67">
        <v>2</v>
      </c>
      <c r="T141" s="67"/>
      <c r="U141" s="67"/>
      <c r="V141" s="85">
        <f t="shared" si="22"/>
        <v>2</v>
      </c>
      <c r="W141" s="58"/>
      <c r="X141" s="66">
        <f t="shared" si="20"/>
        <v>2</v>
      </c>
      <c r="Y141" s="85">
        <f t="shared" si="23"/>
        <v>1285.2</v>
      </c>
      <c r="Z141" s="66"/>
      <c r="AA141" s="89">
        <v>2</v>
      </c>
      <c r="AE141" s="106">
        <f t="shared" si="21"/>
        <v>1285.2</v>
      </c>
    </row>
    <row r="142" spans="1:31" ht="38.25" customHeight="1">
      <c r="A142" s="44"/>
      <c r="B142" s="45" t="s">
        <v>104</v>
      </c>
      <c r="C142" s="58">
        <v>2</v>
      </c>
      <c r="D142" s="59" t="s">
        <v>16</v>
      </c>
      <c r="E142" s="58">
        <v>116.3</v>
      </c>
      <c r="F142" s="58">
        <v>232.6</v>
      </c>
      <c r="G142" s="58"/>
      <c r="H142" s="58">
        <f t="shared" si="18"/>
        <v>2</v>
      </c>
      <c r="I142" s="65" t="s">
        <v>16</v>
      </c>
      <c r="J142" s="66">
        <v>116.3</v>
      </c>
      <c r="K142" s="66">
        <f t="shared" si="19"/>
        <v>232.6</v>
      </c>
      <c r="L142" s="66"/>
      <c r="M142" s="66"/>
      <c r="N142" s="67"/>
      <c r="O142" s="67"/>
      <c r="P142" s="67"/>
      <c r="Q142" s="67"/>
      <c r="R142" s="67"/>
      <c r="S142" s="67">
        <v>2</v>
      </c>
      <c r="T142" s="67"/>
      <c r="U142" s="67"/>
      <c r="V142" s="85">
        <f t="shared" si="22"/>
        <v>2</v>
      </c>
      <c r="W142" s="58"/>
      <c r="X142" s="66">
        <f t="shared" si="20"/>
        <v>2</v>
      </c>
      <c r="Y142" s="85">
        <f t="shared" si="23"/>
        <v>232.6</v>
      </c>
      <c r="Z142" s="66"/>
      <c r="AA142" s="89">
        <v>2</v>
      </c>
      <c r="AE142" s="106">
        <f t="shared" si="21"/>
        <v>232.6</v>
      </c>
    </row>
    <row r="143" spans="1:31" ht="79.5" customHeight="1">
      <c r="A143" s="44">
        <v>124</v>
      </c>
      <c r="B143" s="57" t="s">
        <v>1181</v>
      </c>
      <c r="C143" s="58">
        <v>12</v>
      </c>
      <c r="D143" s="59" t="s">
        <v>27</v>
      </c>
      <c r="E143" s="58">
        <v>930</v>
      </c>
      <c r="F143" s="58">
        <v>11160</v>
      </c>
      <c r="G143" s="58"/>
      <c r="H143" s="58">
        <f t="shared" si="18"/>
        <v>12</v>
      </c>
      <c r="I143" s="65" t="s">
        <v>27</v>
      </c>
      <c r="J143" s="66">
        <v>832</v>
      </c>
      <c r="K143" s="66">
        <f t="shared" si="19"/>
        <v>9984</v>
      </c>
      <c r="L143" s="66"/>
      <c r="M143" s="66"/>
      <c r="N143" s="67"/>
      <c r="O143" s="67"/>
      <c r="P143" s="67"/>
      <c r="Q143" s="67"/>
      <c r="R143" s="67"/>
      <c r="S143" s="67">
        <v>12</v>
      </c>
      <c r="T143" s="67"/>
      <c r="U143" s="67"/>
      <c r="V143" s="85">
        <f t="shared" si="22"/>
        <v>12</v>
      </c>
      <c r="W143" s="58"/>
      <c r="X143" s="66">
        <f t="shared" si="20"/>
        <v>12</v>
      </c>
      <c r="Y143" s="85">
        <f t="shared" si="23"/>
        <v>9984</v>
      </c>
      <c r="Z143" s="66"/>
      <c r="AA143" s="89">
        <v>12</v>
      </c>
      <c r="AE143" s="106">
        <f t="shared" si="21"/>
        <v>9984</v>
      </c>
    </row>
    <row r="144" spans="1:31" ht="38.25" customHeight="1">
      <c r="A144" s="44"/>
      <c r="B144" s="45" t="s">
        <v>105</v>
      </c>
      <c r="C144" s="58">
        <v>4</v>
      </c>
      <c r="D144" s="59" t="s">
        <v>27</v>
      </c>
      <c r="E144" s="58">
        <v>209</v>
      </c>
      <c r="F144" s="58">
        <v>836</v>
      </c>
      <c r="G144" s="58"/>
      <c r="H144" s="58">
        <f t="shared" si="18"/>
        <v>4</v>
      </c>
      <c r="I144" s="65" t="s">
        <v>27</v>
      </c>
      <c r="J144" s="66">
        <v>209</v>
      </c>
      <c r="K144" s="66">
        <f t="shared" si="19"/>
        <v>836</v>
      </c>
      <c r="L144" s="66"/>
      <c r="M144" s="66"/>
      <c r="N144" s="67"/>
      <c r="O144" s="67"/>
      <c r="P144" s="67"/>
      <c r="Q144" s="67"/>
      <c r="R144" s="67"/>
      <c r="S144" s="67">
        <v>4</v>
      </c>
      <c r="T144" s="67"/>
      <c r="U144" s="67"/>
      <c r="V144" s="85">
        <f t="shared" si="22"/>
        <v>4</v>
      </c>
      <c r="W144" s="58"/>
      <c r="X144" s="66">
        <f t="shared" si="20"/>
        <v>4</v>
      </c>
      <c r="Y144" s="85">
        <f t="shared" si="23"/>
        <v>836</v>
      </c>
      <c r="Z144" s="66"/>
      <c r="AA144" s="89">
        <v>4</v>
      </c>
      <c r="AE144" s="106">
        <f t="shared" si="21"/>
        <v>836</v>
      </c>
    </row>
    <row r="145" spans="1:31" ht="60" customHeight="1">
      <c r="A145" s="44">
        <v>125</v>
      </c>
      <c r="B145" s="57" t="s">
        <v>1182</v>
      </c>
      <c r="C145" s="58">
        <v>12</v>
      </c>
      <c r="D145" s="59" t="s">
        <v>27</v>
      </c>
      <c r="E145" s="58">
        <v>193.5</v>
      </c>
      <c r="F145" s="58">
        <v>2322</v>
      </c>
      <c r="G145" s="58"/>
      <c r="H145" s="58">
        <f t="shared" si="18"/>
        <v>12</v>
      </c>
      <c r="I145" s="65" t="s">
        <v>27</v>
      </c>
      <c r="J145" s="66">
        <v>172.8</v>
      </c>
      <c r="K145" s="66">
        <f t="shared" si="19"/>
        <v>2073.6000000000004</v>
      </c>
      <c r="L145" s="66"/>
      <c r="M145" s="66"/>
      <c r="N145" s="67"/>
      <c r="O145" s="67"/>
      <c r="P145" s="67"/>
      <c r="Q145" s="67"/>
      <c r="R145" s="67"/>
      <c r="S145" s="67">
        <v>12</v>
      </c>
      <c r="T145" s="67"/>
      <c r="U145" s="67"/>
      <c r="V145" s="85">
        <f t="shared" si="22"/>
        <v>12</v>
      </c>
      <c r="W145" s="58"/>
      <c r="X145" s="66">
        <f t="shared" si="20"/>
        <v>12</v>
      </c>
      <c r="Y145" s="85">
        <f t="shared" si="23"/>
        <v>2073.6000000000004</v>
      </c>
      <c r="Z145" s="66"/>
      <c r="AA145" s="89">
        <v>12</v>
      </c>
      <c r="AE145" s="106">
        <f t="shared" si="21"/>
        <v>2073.6000000000004</v>
      </c>
    </row>
    <row r="146" spans="1:31" ht="75.75" customHeight="1">
      <c r="A146" s="44">
        <v>129.1</v>
      </c>
      <c r="B146" s="45" t="s">
        <v>1409</v>
      </c>
      <c r="C146" s="58">
        <v>1</v>
      </c>
      <c r="D146" s="59" t="s">
        <v>16</v>
      </c>
      <c r="E146" s="58">
        <v>2400</v>
      </c>
      <c r="F146" s="58">
        <v>2400</v>
      </c>
      <c r="G146" s="58"/>
      <c r="H146" s="58">
        <f t="shared" si="18"/>
        <v>1</v>
      </c>
      <c r="I146" s="65" t="s">
        <v>16</v>
      </c>
      <c r="J146" s="66">
        <v>2400</v>
      </c>
      <c r="K146" s="66">
        <f t="shared" si="19"/>
        <v>2400</v>
      </c>
      <c r="L146" s="66"/>
      <c r="M146" s="66"/>
      <c r="N146" s="67"/>
      <c r="O146" s="67"/>
      <c r="P146" s="67"/>
      <c r="Q146" s="67"/>
      <c r="R146" s="67">
        <v>1</v>
      </c>
      <c r="S146" s="67"/>
      <c r="T146" s="67"/>
      <c r="U146" s="67"/>
      <c r="V146" s="85">
        <f t="shared" si="22"/>
        <v>1</v>
      </c>
      <c r="W146" s="58"/>
      <c r="X146" s="66">
        <f t="shared" si="20"/>
        <v>1</v>
      </c>
      <c r="Y146" s="85">
        <f t="shared" si="23"/>
        <v>2400</v>
      </c>
      <c r="Z146" s="66"/>
      <c r="AA146" s="89">
        <v>1</v>
      </c>
      <c r="AE146" s="106">
        <f t="shared" si="21"/>
        <v>2400</v>
      </c>
    </row>
    <row r="147" spans="1:31" ht="67.5" customHeight="1">
      <c r="A147" s="44">
        <v>130</v>
      </c>
      <c r="B147" s="57" t="s">
        <v>1184</v>
      </c>
      <c r="C147" s="58">
        <v>22</v>
      </c>
      <c r="D147" s="59" t="s">
        <v>16</v>
      </c>
      <c r="E147" s="58">
        <v>700</v>
      </c>
      <c r="F147" s="58">
        <v>15400</v>
      </c>
      <c r="G147" s="58"/>
      <c r="H147" s="58">
        <f t="shared" si="18"/>
        <v>22</v>
      </c>
      <c r="I147" s="65" t="s">
        <v>16</v>
      </c>
      <c r="J147" s="66">
        <v>700</v>
      </c>
      <c r="K147" s="66">
        <f t="shared" si="19"/>
        <v>15400</v>
      </c>
      <c r="L147" s="66"/>
      <c r="M147" s="66"/>
      <c r="N147" s="67"/>
      <c r="O147" s="67"/>
      <c r="P147" s="67"/>
      <c r="Q147" s="67"/>
      <c r="R147" s="67">
        <v>22</v>
      </c>
      <c r="S147" s="67"/>
      <c r="T147" s="67"/>
      <c r="U147" s="67"/>
      <c r="V147" s="85">
        <f t="shared" si="22"/>
        <v>22</v>
      </c>
      <c r="W147" s="58"/>
      <c r="X147" s="66">
        <f t="shared" si="20"/>
        <v>22</v>
      </c>
      <c r="Y147" s="85">
        <f t="shared" si="23"/>
        <v>15400</v>
      </c>
      <c r="Z147" s="66"/>
      <c r="AA147" s="89">
        <v>22</v>
      </c>
      <c r="AE147" s="106">
        <f t="shared" si="21"/>
        <v>15400</v>
      </c>
    </row>
    <row r="148" spans="1:31" ht="38.25" customHeight="1">
      <c r="A148" s="44"/>
      <c r="B148" s="45" t="s">
        <v>106</v>
      </c>
      <c r="C148" s="58">
        <v>36</v>
      </c>
      <c r="D148" s="59" t="s">
        <v>16</v>
      </c>
      <c r="E148" s="58">
        <v>500</v>
      </c>
      <c r="F148" s="58">
        <v>18000</v>
      </c>
      <c r="G148" s="58"/>
      <c r="H148" s="58">
        <f t="shared" si="18"/>
        <v>36</v>
      </c>
      <c r="I148" s="65" t="s">
        <v>16</v>
      </c>
      <c r="J148" s="66">
        <v>500</v>
      </c>
      <c r="K148" s="66">
        <f t="shared" si="19"/>
        <v>18000</v>
      </c>
      <c r="L148" s="66"/>
      <c r="M148" s="66"/>
      <c r="N148" s="67"/>
      <c r="O148" s="67"/>
      <c r="P148" s="67"/>
      <c r="Q148" s="67"/>
      <c r="R148" s="67">
        <v>36</v>
      </c>
      <c r="S148" s="67"/>
      <c r="T148" s="67"/>
      <c r="U148" s="67"/>
      <c r="V148" s="85">
        <f t="shared" si="22"/>
        <v>36</v>
      </c>
      <c r="W148" s="58"/>
      <c r="X148" s="66">
        <f t="shared" si="20"/>
        <v>36</v>
      </c>
      <c r="Y148" s="85">
        <f t="shared" si="23"/>
        <v>18000</v>
      </c>
      <c r="Z148" s="66"/>
      <c r="AA148" s="89">
        <v>36</v>
      </c>
      <c r="AE148" s="106">
        <f t="shared" si="21"/>
        <v>18000</v>
      </c>
    </row>
    <row r="149" spans="1:31" ht="38.25" customHeight="1">
      <c r="A149" s="44"/>
      <c r="B149" s="45" t="s">
        <v>107</v>
      </c>
      <c r="C149" s="58">
        <v>5</v>
      </c>
      <c r="D149" s="59" t="s">
        <v>16</v>
      </c>
      <c r="E149" s="58">
        <v>340</v>
      </c>
      <c r="F149" s="58">
        <v>1700</v>
      </c>
      <c r="G149" s="58"/>
      <c r="H149" s="58">
        <f t="shared" si="18"/>
        <v>5</v>
      </c>
      <c r="I149" s="65" t="s">
        <v>16</v>
      </c>
      <c r="J149" s="66">
        <v>340</v>
      </c>
      <c r="K149" s="66">
        <f t="shared" si="19"/>
        <v>1700</v>
      </c>
      <c r="L149" s="66"/>
      <c r="M149" s="66"/>
      <c r="N149" s="67"/>
      <c r="O149" s="67"/>
      <c r="P149" s="67"/>
      <c r="Q149" s="67"/>
      <c r="R149" s="67">
        <v>5</v>
      </c>
      <c r="S149" s="67"/>
      <c r="T149" s="67"/>
      <c r="U149" s="67"/>
      <c r="V149" s="85">
        <f t="shared" si="22"/>
        <v>5</v>
      </c>
      <c r="W149" s="58"/>
      <c r="X149" s="66">
        <f t="shared" si="20"/>
        <v>5</v>
      </c>
      <c r="Y149" s="85">
        <f t="shared" si="23"/>
        <v>1700</v>
      </c>
      <c r="Z149" s="66"/>
      <c r="AA149" s="89">
        <v>5</v>
      </c>
      <c r="AE149" s="106">
        <f t="shared" si="21"/>
        <v>1700</v>
      </c>
    </row>
    <row r="150" spans="1:31" ht="38.25" customHeight="1">
      <c r="A150" s="44"/>
      <c r="B150" s="45" t="s">
        <v>108</v>
      </c>
      <c r="C150" s="58">
        <v>2</v>
      </c>
      <c r="D150" s="59" t="s">
        <v>16</v>
      </c>
      <c r="E150" s="58">
        <v>225</v>
      </c>
      <c r="F150" s="58">
        <v>450</v>
      </c>
      <c r="G150" s="58"/>
      <c r="H150" s="58">
        <f t="shared" si="18"/>
        <v>2</v>
      </c>
      <c r="I150" s="65" t="s">
        <v>16</v>
      </c>
      <c r="J150" s="66">
        <v>225</v>
      </c>
      <c r="K150" s="66">
        <f t="shared" si="19"/>
        <v>450</v>
      </c>
      <c r="L150" s="66"/>
      <c r="M150" s="66"/>
      <c r="N150" s="67"/>
      <c r="O150" s="67"/>
      <c r="P150" s="67"/>
      <c r="Q150" s="67"/>
      <c r="R150" s="67">
        <v>2</v>
      </c>
      <c r="S150" s="67"/>
      <c r="T150" s="67"/>
      <c r="U150" s="67"/>
      <c r="V150" s="85">
        <f t="shared" si="22"/>
        <v>2</v>
      </c>
      <c r="W150" s="58"/>
      <c r="X150" s="66">
        <f t="shared" si="20"/>
        <v>2</v>
      </c>
      <c r="Y150" s="85">
        <f t="shared" si="23"/>
        <v>450</v>
      </c>
      <c r="Z150" s="66"/>
      <c r="AA150" s="89">
        <v>2</v>
      </c>
      <c r="AE150" s="106">
        <f t="shared" si="21"/>
        <v>450</v>
      </c>
    </row>
    <row r="151" spans="1:31" ht="38.25" customHeight="1">
      <c r="A151" s="44">
        <v>131</v>
      </c>
      <c r="B151" s="45" t="s">
        <v>109</v>
      </c>
      <c r="C151" s="58">
        <v>6</v>
      </c>
      <c r="D151" s="59" t="s">
        <v>16</v>
      </c>
      <c r="E151" s="58">
        <v>475</v>
      </c>
      <c r="F151" s="58">
        <v>2850</v>
      </c>
      <c r="G151" s="58"/>
      <c r="H151" s="58">
        <f t="shared" si="18"/>
        <v>6</v>
      </c>
      <c r="I151" s="65" t="s">
        <v>16</v>
      </c>
      <c r="J151" s="66">
        <v>475</v>
      </c>
      <c r="K151" s="66">
        <f t="shared" si="19"/>
        <v>2850</v>
      </c>
      <c r="L151" s="66"/>
      <c r="M151" s="66"/>
      <c r="N151" s="67"/>
      <c r="O151" s="67"/>
      <c r="P151" s="67"/>
      <c r="Q151" s="67"/>
      <c r="R151" s="67">
        <v>6</v>
      </c>
      <c r="S151" s="67"/>
      <c r="T151" s="67"/>
      <c r="U151" s="67"/>
      <c r="V151" s="85">
        <f t="shared" si="22"/>
        <v>6</v>
      </c>
      <c r="W151" s="58"/>
      <c r="X151" s="66">
        <f t="shared" si="20"/>
        <v>6</v>
      </c>
      <c r="Y151" s="85">
        <f t="shared" si="23"/>
        <v>2850</v>
      </c>
      <c r="Z151" s="66"/>
      <c r="AA151" s="89">
        <v>6</v>
      </c>
      <c r="AE151" s="106">
        <f t="shared" si="21"/>
        <v>2850</v>
      </c>
    </row>
    <row r="152" spans="1:31" ht="60.75" customHeight="1">
      <c r="A152" s="44">
        <v>132</v>
      </c>
      <c r="B152" s="45" t="s">
        <v>1410</v>
      </c>
      <c r="C152" s="58">
        <v>80</v>
      </c>
      <c r="D152" s="59" t="s">
        <v>27</v>
      </c>
      <c r="E152" s="58">
        <v>275</v>
      </c>
      <c r="F152" s="58">
        <v>22000</v>
      </c>
      <c r="G152" s="58"/>
      <c r="H152" s="58">
        <f t="shared" si="18"/>
        <v>80</v>
      </c>
      <c r="I152" s="65" t="s">
        <v>27</v>
      </c>
      <c r="J152" s="66">
        <v>295</v>
      </c>
      <c r="K152" s="66">
        <f t="shared" si="19"/>
        <v>23600</v>
      </c>
      <c r="L152" s="66"/>
      <c r="M152" s="66"/>
      <c r="N152" s="67"/>
      <c r="O152" s="67"/>
      <c r="P152" s="67">
        <v>80</v>
      </c>
      <c r="Q152" s="67"/>
      <c r="R152" s="67"/>
      <c r="S152" s="67"/>
      <c r="T152" s="67"/>
      <c r="U152" s="67"/>
      <c r="V152" s="85">
        <f t="shared" si="22"/>
        <v>80</v>
      </c>
      <c r="W152" s="58"/>
      <c r="X152" s="66">
        <f t="shared" si="20"/>
        <v>80</v>
      </c>
      <c r="Y152" s="85">
        <f t="shared" si="23"/>
        <v>23600</v>
      </c>
      <c r="Z152" s="66"/>
      <c r="AA152" s="89">
        <v>80</v>
      </c>
      <c r="AE152" s="106">
        <f t="shared" si="21"/>
        <v>23600</v>
      </c>
    </row>
    <row r="153" spans="1:31" ht="48.75" customHeight="1">
      <c r="A153" s="44">
        <v>132.1</v>
      </c>
      <c r="B153" s="45" t="s">
        <v>1411</v>
      </c>
      <c r="C153" s="58">
        <v>96</v>
      </c>
      <c r="D153" s="59" t="s">
        <v>27</v>
      </c>
      <c r="E153" s="58">
        <v>295</v>
      </c>
      <c r="F153" s="58">
        <v>28320</v>
      </c>
      <c r="G153" s="58"/>
      <c r="H153" s="58">
        <f t="shared" si="18"/>
        <v>96</v>
      </c>
      <c r="I153" s="65" t="s">
        <v>27</v>
      </c>
      <c r="J153" s="66">
        <v>275</v>
      </c>
      <c r="K153" s="66">
        <f t="shared" si="19"/>
        <v>26400</v>
      </c>
      <c r="L153" s="66"/>
      <c r="M153" s="66"/>
      <c r="N153" s="67"/>
      <c r="O153" s="67"/>
      <c r="P153" s="67">
        <v>96</v>
      </c>
      <c r="Q153" s="67"/>
      <c r="R153" s="67"/>
      <c r="S153" s="67"/>
      <c r="T153" s="67"/>
      <c r="U153" s="67"/>
      <c r="V153" s="85">
        <f t="shared" si="22"/>
        <v>96</v>
      </c>
      <c r="W153" s="58"/>
      <c r="X153" s="66">
        <f t="shared" si="20"/>
        <v>96</v>
      </c>
      <c r="Y153" s="85">
        <f t="shared" si="23"/>
        <v>26400</v>
      </c>
      <c r="Z153" s="66"/>
      <c r="AA153" s="89">
        <v>96</v>
      </c>
      <c r="AE153" s="106">
        <f t="shared" si="21"/>
        <v>26400</v>
      </c>
    </row>
    <row r="154" spans="1:31" ht="60" customHeight="1">
      <c r="A154" s="44">
        <v>133</v>
      </c>
      <c r="B154" s="57" t="s">
        <v>1185</v>
      </c>
      <c r="C154" s="58">
        <v>12</v>
      </c>
      <c r="D154" s="59" t="s">
        <v>27</v>
      </c>
      <c r="E154" s="58">
        <v>618</v>
      </c>
      <c r="F154" s="58">
        <v>7416</v>
      </c>
      <c r="G154" s="58"/>
      <c r="H154" s="58">
        <f t="shared" si="18"/>
        <v>12</v>
      </c>
      <c r="I154" s="65" t="s">
        <v>27</v>
      </c>
      <c r="J154" s="66">
        <v>442</v>
      </c>
      <c r="K154" s="66">
        <f t="shared" si="19"/>
        <v>5304</v>
      </c>
      <c r="L154" s="66"/>
      <c r="M154" s="66"/>
      <c r="N154" s="67"/>
      <c r="O154" s="67"/>
      <c r="P154" s="67">
        <v>12</v>
      </c>
      <c r="Q154" s="67"/>
      <c r="R154" s="67"/>
      <c r="S154" s="67"/>
      <c r="T154" s="67"/>
      <c r="U154" s="67"/>
      <c r="V154" s="85">
        <f t="shared" si="22"/>
        <v>12</v>
      </c>
      <c r="W154" s="58"/>
      <c r="X154" s="66">
        <f t="shared" si="20"/>
        <v>12</v>
      </c>
      <c r="Y154" s="85">
        <f t="shared" si="23"/>
        <v>5304</v>
      </c>
      <c r="Z154" s="66"/>
      <c r="AA154" s="89">
        <v>12</v>
      </c>
      <c r="AE154" s="106">
        <f t="shared" si="21"/>
        <v>5304</v>
      </c>
    </row>
    <row r="155" spans="1:31" ht="64.5" customHeight="1">
      <c r="A155" s="44">
        <v>134</v>
      </c>
      <c r="B155" s="45" t="s">
        <v>112</v>
      </c>
      <c r="C155" s="46">
        <v>1</v>
      </c>
      <c r="D155" s="47" t="s">
        <v>16</v>
      </c>
      <c r="E155" s="46">
        <v>105</v>
      </c>
      <c r="F155" s="46">
        <v>105</v>
      </c>
      <c r="G155" s="46"/>
      <c r="H155" s="58">
        <f t="shared" si="18"/>
        <v>1</v>
      </c>
      <c r="I155" s="65" t="s">
        <v>16</v>
      </c>
      <c r="J155" s="66">
        <v>97</v>
      </c>
      <c r="K155" s="66">
        <f t="shared" si="19"/>
        <v>97</v>
      </c>
      <c r="L155" s="66"/>
      <c r="M155" s="66"/>
      <c r="N155" s="67"/>
      <c r="O155" s="67"/>
      <c r="P155" s="67">
        <v>1</v>
      </c>
      <c r="Q155" s="67"/>
      <c r="R155" s="67"/>
      <c r="S155" s="67"/>
      <c r="T155" s="67"/>
      <c r="U155" s="67"/>
      <c r="V155" s="85">
        <f t="shared" si="22"/>
        <v>1</v>
      </c>
      <c r="W155" s="58"/>
      <c r="X155" s="66">
        <f t="shared" si="20"/>
        <v>1</v>
      </c>
      <c r="Y155" s="85">
        <f t="shared" si="23"/>
        <v>97</v>
      </c>
      <c r="Z155" s="66"/>
      <c r="AA155" s="89">
        <v>1</v>
      </c>
      <c r="AE155" s="106">
        <f t="shared" si="21"/>
        <v>97</v>
      </c>
    </row>
    <row r="156" spans="1:31" ht="45.75" customHeight="1">
      <c r="A156" s="44">
        <v>140</v>
      </c>
      <c r="B156" s="45" t="s">
        <v>113</v>
      </c>
      <c r="C156" s="58">
        <v>13.5</v>
      </c>
      <c r="D156" s="59" t="s">
        <v>10</v>
      </c>
      <c r="E156" s="58">
        <v>855.63</v>
      </c>
      <c r="F156" s="58">
        <v>11551.01</v>
      </c>
      <c r="G156" s="58"/>
      <c r="H156" s="58">
        <f t="shared" si="18"/>
        <v>13.5</v>
      </c>
      <c r="I156" s="65" t="s">
        <v>10</v>
      </c>
      <c r="J156" s="66">
        <v>830.67</v>
      </c>
      <c r="K156" s="66">
        <f t="shared" si="19"/>
        <v>11214.045</v>
      </c>
      <c r="L156" s="66"/>
      <c r="M156" s="66"/>
      <c r="N156" s="67"/>
      <c r="O156" s="67">
        <v>13.5</v>
      </c>
      <c r="P156" s="67"/>
      <c r="Q156" s="67"/>
      <c r="R156" s="67"/>
      <c r="S156" s="67"/>
      <c r="T156" s="67"/>
      <c r="U156" s="67"/>
      <c r="V156" s="85">
        <f t="shared" si="22"/>
        <v>13.5</v>
      </c>
      <c r="W156" s="66"/>
      <c r="X156" s="66">
        <f t="shared" si="20"/>
        <v>13.5</v>
      </c>
      <c r="Y156" s="85">
        <f t="shared" si="23"/>
        <v>11214.045</v>
      </c>
      <c r="Z156" s="66"/>
      <c r="AA156" s="89">
        <v>13.5</v>
      </c>
      <c r="AE156" s="106">
        <f t="shared" si="21"/>
        <v>11214.045</v>
      </c>
    </row>
    <row r="157" spans="1:31" ht="60" customHeight="1">
      <c r="A157" s="44">
        <v>141</v>
      </c>
      <c r="B157" s="45" t="s">
        <v>114</v>
      </c>
      <c r="C157" s="46">
        <v>180</v>
      </c>
      <c r="D157" s="47" t="s">
        <v>21</v>
      </c>
      <c r="E157" s="46">
        <v>132</v>
      </c>
      <c r="F157" s="46">
        <v>23760</v>
      </c>
      <c r="G157" s="46"/>
      <c r="H157" s="58">
        <f t="shared" si="18"/>
        <v>180</v>
      </c>
      <c r="I157" s="65" t="s">
        <v>21</v>
      </c>
      <c r="J157" s="66">
        <v>132</v>
      </c>
      <c r="K157" s="66">
        <f t="shared" si="19"/>
        <v>23760</v>
      </c>
      <c r="L157" s="66"/>
      <c r="M157" s="66"/>
      <c r="N157" s="67"/>
      <c r="O157" s="67">
        <v>180</v>
      </c>
      <c r="P157" s="67"/>
      <c r="Q157" s="67"/>
      <c r="R157" s="67"/>
      <c r="S157" s="67"/>
      <c r="T157" s="67"/>
      <c r="U157" s="67"/>
      <c r="V157" s="85">
        <f t="shared" si="22"/>
        <v>180</v>
      </c>
      <c r="W157" s="66"/>
      <c r="X157" s="66">
        <f t="shared" si="20"/>
        <v>180</v>
      </c>
      <c r="Y157" s="85">
        <f t="shared" si="23"/>
        <v>23760</v>
      </c>
      <c r="Z157" s="66"/>
      <c r="AA157" s="89">
        <v>180</v>
      </c>
      <c r="AE157" s="106">
        <f t="shared" si="21"/>
        <v>23760</v>
      </c>
    </row>
    <row r="158" spans="1:31" ht="67.5" customHeight="1">
      <c r="A158" s="44">
        <v>142</v>
      </c>
      <c r="B158" s="45" t="s">
        <v>115</v>
      </c>
      <c r="C158" s="58">
        <v>180</v>
      </c>
      <c r="D158" s="59" t="s">
        <v>21</v>
      </c>
      <c r="E158" s="58">
        <v>455</v>
      </c>
      <c r="F158" s="58">
        <v>81900</v>
      </c>
      <c r="G158" s="58"/>
      <c r="H158" s="58">
        <f t="shared" si="18"/>
        <v>180</v>
      </c>
      <c r="I158" s="65" t="s">
        <v>21</v>
      </c>
      <c r="J158" s="66">
        <v>451</v>
      </c>
      <c r="K158" s="66">
        <f t="shared" si="19"/>
        <v>81180</v>
      </c>
      <c r="L158" s="66"/>
      <c r="M158" s="66"/>
      <c r="N158" s="67"/>
      <c r="O158" s="67">
        <v>180</v>
      </c>
      <c r="P158" s="67"/>
      <c r="Q158" s="67"/>
      <c r="R158" s="67"/>
      <c r="S158" s="67"/>
      <c r="T158" s="67"/>
      <c r="U158" s="67"/>
      <c r="V158" s="85">
        <f t="shared" si="22"/>
        <v>180</v>
      </c>
      <c r="W158" s="66"/>
      <c r="X158" s="66">
        <f t="shared" si="20"/>
        <v>180</v>
      </c>
      <c r="Y158" s="85">
        <f t="shared" si="23"/>
        <v>81180</v>
      </c>
      <c r="Z158" s="66"/>
      <c r="AA158" s="89">
        <v>180</v>
      </c>
      <c r="AE158" s="106">
        <f t="shared" si="21"/>
        <v>81180</v>
      </c>
    </row>
    <row r="159" spans="1:31" ht="116.25" customHeight="1">
      <c r="A159" s="44">
        <v>143</v>
      </c>
      <c r="B159" s="45" t="s">
        <v>116</v>
      </c>
      <c r="C159" s="58">
        <v>180</v>
      </c>
      <c r="D159" s="59" t="s">
        <v>21</v>
      </c>
      <c r="E159" s="58">
        <v>160</v>
      </c>
      <c r="F159" s="58">
        <v>28800</v>
      </c>
      <c r="G159" s="58"/>
      <c r="H159" s="58">
        <f t="shared" si="18"/>
        <v>180</v>
      </c>
      <c r="I159" s="65" t="s">
        <v>21</v>
      </c>
      <c r="J159" s="66">
        <v>160</v>
      </c>
      <c r="K159" s="66">
        <f t="shared" si="19"/>
        <v>28800</v>
      </c>
      <c r="L159" s="66"/>
      <c r="M159" s="66"/>
      <c r="N159" s="67"/>
      <c r="O159" s="67">
        <v>180</v>
      </c>
      <c r="P159" s="67"/>
      <c r="Q159" s="67"/>
      <c r="R159" s="67"/>
      <c r="S159" s="67"/>
      <c r="T159" s="67"/>
      <c r="U159" s="67"/>
      <c r="V159" s="85">
        <f t="shared" si="22"/>
        <v>180</v>
      </c>
      <c r="W159" s="66"/>
      <c r="X159" s="66">
        <f t="shared" si="20"/>
        <v>180</v>
      </c>
      <c r="Y159" s="85">
        <f t="shared" si="23"/>
        <v>28800</v>
      </c>
      <c r="Z159" s="66"/>
      <c r="AA159" s="89">
        <v>180</v>
      </c>
      <c r="AE159" s="106">
        <f t="shared" si="21"/>
        <v>28800</v>
      </c>
    </row>
    <row r="160" spans="1:31" ht="63" customHeight="1">
      <c r="A160" s="44">
        <v>144</v>
      </c>
      <c r="B160" s="45" t="s">
        <v>117</v>
      </c>
      <c r="C160" s="58">
        <v>2</v>
      </c>
      <c r="D160" s="59" t="s">
        <v>16</v>
      </c>
      <c r="E160" s="58">
        <v>1231</v>
      </c>
      <c r="F160" s="58">
        <v>2462</v>
      </c>
      <c r="G160" s="58"/>
      <c r="H160" s="58">
        <f t="shared" si="18"/>
        <v>2</v>
      </c>
      <c r="I160" s="65" t="s">
        <v>16</v>
      </c>
      <c r="J160" s="66">
        <v>1231</v>
      </c>
      <c r="K160" s="66">
        <f t="shared" si="19"/>
        <v>2462</v>
      </c>
      <c r="L160" s="66"/>
      <c r="M160" s="66"/>
      <c r="N160" s="67"/>
      <c r="O160" s="67"/>
      <c r="P160" s="67"/>
      <c r="Q160" s="67"/>
      <c r="R160" s="67">
        <v>2</v>
      </c>
      <c r="S160" s="67"/>
      <c r="T160" s="67"/>
      <c r="U160" s="67"/>
      <c r="V160" s="85">
        <f t="shared" si="22"/>
        <v>2</v>
      </c>
      <c r="W160" s="66"/>
      <c r="X160" s="66">
        <f t="shared" si="20"/>
        <v>2</v>
      </c>
      <c r="Y160" s="85">
        <f t="shared" si="23"/>
        <v>2462</v>
      </c>
      <c r="Z160" s="66"/>
      <c r="AA160" s="89">
        <v>2</v>
      </c>
      <c r="AE160" s="106">
        <f t="shared" si="21"/>
        <v>2462</v>
      </c>
    </row>
    <row r="161" spans="1:31" ht="54.75" customHeight="1">
      <c r="A161" s="44">
        <v>145</v>
      </c>
      <c r="B161" s="45" t="s">
        <v>118</v>
      </c>
      <c r="C161" s="58">
        <v>2</v>
      </c>
      <c r="D161" s="59" t="s">
        <v>16</v>
      </c>
      <c r="E161" s="58">
        <v>2040</v>
      </c>
      <c r="F161" s="58">
        <v>4080</v>
      </c>
      <c r="G161" s="58"/>
      <c r="H161" s="58">
        <f t="shared" si="18"/>
        <v>2</v>
      </c>
      <c r="I161" s="65" t="s">
        <v>16</v>
      </c>
      <c r="J161" s="66">
        <v>2091</v>
      </c>
      <c r="K161" s="66">
        <f t="shared" si="19"/>
        <v>4182</v>
      </c>
      <c r="L161" s="66"/>
      <c r="M161" s="66"/>
      <c r="N161" s="67"/>
      <c r="O161" s="67"/>
      <c r="P161" s="67"/>
      <c r="Q161" s="67"/>
      <c r="R161" s="67">
        <v>2</v>
      </c>
      <c r="S161" s="67"/>
      <c r="T161" s="67"/>
      <c r="U161" s="67"/>
      <c r="V161" s="85">
        <f t="shared" si="22"/>
        <v>2</v>
      </c>
      <c r="W161" s="66"/>
      <c r="X161" s="66">
        <f t="shared" si="20"/>
        <v>2</v>
      </c>
      <c r="Y161" s="85">
        <f t="shared" si="23"/>
        <v>4182</v>
      </c>
      <c r="Z161" s="66"/>
      <c r="AA161" s="89">
        <v>2</v>
      </c>
      <c r="AE161" s="106">
        <f t="shared" si="21"/>
        <v>4182</v>
      </c>
    </row>
    <row r="162" spans="1:31" ht="48.75" customHeight="1">
      <c r="A162" s="44">
        <v>146</v>
      </c>
      <c r="B162" s="45" t="s">
        <v>119</v>
      </c>
      <c r="C162" s="46">
        <v>2</v>
      </c>
      <c r="D162" s="47" t="s">
        <v>16</v>
      </c>
      <c r="E162" s="46">
        <v>833</v>
      </c>
      <c r="F162" s="46">
        <v>1666</v>
      </c>
      <c r="G162" s="46"/>
      <c r="H162" s="58">
        <f t="shared" si="18"/>
        <v>2</v>
      </c>
      <c r="I162" s="65" t="s">
        <v>16</v>
      </c>
      <c r="J162" s="66">
        <v>833</v>
      </c>
      <c r="K162" s="66">
        <f t="shared" si="19"/>
        <v>1666</v>
      </c>
      <c r="L162" s="66"/>
      <c r="M162" s="66"/>
      <c r="N162" s="67"/>
      <c r="O162" s="67"/>
      <c r="P162" s="67"/>
      <c r="Q162" s="67"/>
      <c r="R162" s="67">
        <v>2</v>
      </c>
      <c r="S162" s="67"/>
      <c r="T162" s="67"/>
      <c r="U162" s="67"/>
      <c r="V162" s="85">
        <f t="shared" si="22"/>
        <v>2</v>
      </c>
      <c r="W162" s="66"/>
      <c r="X162" s="66">
        <f t="shared" si="20"/>
        <v>2</v>
      </c>
      <c r="Y162" s="85">
        <f t="shared" si="23"/>
        <v>1666</v>
      </c>
      <c r="Z162" s="66"/>
      <c r="AA162" s="89">
        <v>2</v>
      </c>
      <c r="AE162" s="106">
        <f t="shared" si="21"/>
        <v>1666</v>
      </c>
    </row>
    <row r="163" spans="1:31" ht="98.25" customHeight="1">
      <c r="A163" s="44">
        <v>153</v>
      </c>
      <c r="B163" s="45" t="s">
        <v>120</v>
      </c>
      <c r="C163" s="58">
        <v>16</v>
      </c>
      <c r="D163" s="59" t="s">
        <v>18</v>
      </c>
      <c r="E163" s="58">
        <v>44.7</v>
      </c>
      <c r="F163" s="58">
        <v>715.2</v>
      </c>
      <c r="G163" s="58"/>
      <c r="H163" s="58">
        <f t="shared" si="18"/>
        <v>16</v>
      </c>
      <c r="I163" s="65" t="s">
        <v>18</v>
      </c>
      <c r="J163" s="66">
        <v>44.7</v>
      </c>
      <c r="K163" s="66">
        <f t="shared" si="19"/>
        <v>715.2</v>
      </c>
      <c r="L163" s="66"/>
      <c r="M163" s="66"/>
      <c r="N163" s="67"/>
      <c r="O163" s="67"/>
      <c r="P163" s="67"/>
      <c r="Q163" s="67"/>
      <c r="R163" s="67"/>
      <c r="S163" s="67">
        <v>16</v>
      </c>
      <c r="T163" s="67"/>
      <c r="U163" s="67"/>
      <c r="V163" s="85">
        <f t="shared" si="22"/>
        <v>16</v>
      </c>
      <c r="W163" s="66"/>
      <c r="X163" s="66">
        <f t="shared" si="20"/>
        <v>16</v>
      </c>
      <c r="Y163" s="85">
        <f t="shared" si="23"/>
        <v>715.2</v>
      </c>
      <c r="Z163" s="66"/>
      <c r="AA163" s="89">
        <v>16</v>
      </c>
      <c r="AE163" s="106">
        <f t="shared" si="21"/>
        <v>715.2</v>
      </c>
    </row>
    <row r="164" spans="1:31" ht="65.25" customHeight="1">
      <c r="A164" s="64">
        <v>154</v>
      </c>
      <c r="B164" s="45" t="s">
        <v>121</v>
      </c>
      <c r="C164" s="58">
        <v>2</v>
      </c>
      <c r="D164" s="59" t="s">
        <v>16</v>
      </c>
      <c r="E164" s="58">
        <v>4312</v>
      </c>
      <c r="F164" s="58">
        <v>8624</v>
      </c>
      <c r="G164" s="58"/>
      <c r="H164" s="58">
        <f t="shared" si="18"/>
        <v>2</v>
      </c>
      <c r="I164" s="65" t="s">
        <v>16</v>
      </c>
      <c r="J164" s="66">
        <v>3439</v>
      </c>
      <c r="K164" s="66">
        <f t="shared" si="19"/>
        <v>6878</v>
      </c>
      <c r="L164" s="66"/>
      <c r="M164" s="66"/>
      <c r="N164" s="67"/>
      <c r="O164" s="67"/>
      <c r="P164" s="67"/>
      <c r="Q164" s="67"/>
      <c r="R164" s="67"/>
      <c r="S164" s="67">
        <v>2</v>
      </c>
      <c r="T164" s="67"/>
      <c r="U164" s="67"/>
      <c r="V164" s="85">
        <f t="shared" si="22"/>
        <v>2</v>
      </c>
      <c r="W164" s="66"/>
      <c r="X164" s="66">
        <f t="shared" si="20"/>
        <v>2</v>
      </c>
      <c r="Y164" s="85">
        <f t="shared" si="23"/>
        <v>6878</v>
      </c>
      <c r="Z164" s="66"/>
      <c r="AA164" s="89">
        <v>2</v>
      </c>
      <c r="AE164" s="106">
        <f t="shared" si="21"/>
        <v>6878</v>
      </c>
    </row>
    <row r="165" spans="1:31" ht="197.25" customHeight="1">
      <c r="A165" s="44">
        <v>155</v>
      </c>
      <c r="B165" s="45" t="s">
        <v>1200</v>
      </c>
      <c r="C165" s="58">
        <v>2</v>
      </c>
      <c r="D165" s="59" t="s">
        <v>16</v>
      </c>
      <c r="E165" s="58">
        <v>6588</v>
      </c>
      <c r="F165" s="58">
        <v>13176</v>
      </c>
      <c r="G165" s="58"/>
      <c r="H165" s="58">
        <f t="shared" si="18"/>
        <v>2</v>
      </c>
      <c r="I165" s="65" t="s">
        <v>16</v>
      </c>
      <c r="J165" s="66">
        <v>6588</v>
      </c>
      <c r="K165" s="66">
        <f t="shared" si="19"/>
        <v>13176</v>
      </c>
      <c r="L165" s="66"/>
      <c r="M165" s="66"/>
      <c r="N165" s="67"/>
      <c r="O165" s="67"/>
      <c r="P165" s="67"/>
      <c r="Q165" s="67"/>
      <c r="R165" s="67"/>
      <c r="S165" s="67">
        <v>2</v>
      </c>
      <c r="T165" s="67"/>
      <c r="U165" s="67"/>
      <c r="V165" s="85">
        <f t="shared" si="22"/>
        <v>2</v>
      </c>
      <c r="W165" s="66"/>
      <c r="X165" s="66">
        <f t="shared" si="20"/>
        <v>2</v>
      </c>
      <c r="Y165" s="85">
        <f t="shared" si="23"/>
        <v>13176</v>
      </c>
      <c r="Z165" s="66"/>
      <c r="AA165" s="89">
        <v>2</v>
      </c>
      <c r="AE165" s="106">
        <f t="shared" si="21"/>
        <v>13176</v>
      </c>
    </row>
    <row r="166" spans="1:31" ht="84" customHeight="1">
      <c r="A166" s="44">
        <v>361.1</v>
      </c>
      <c r="B166" s="45" t="s">
        <v>122</v>
      </c>
      <c r="C166" s="58">
        <v>12.5</v>
      </c>
      <c r="D166" s="59" t="s">
        <v>21</v>
      </c>
      <c r="E166" s="58">
        <v>1387.67</v>
      </c>
      <c r="F166" s="58">
        <v>17345.88</v>
      </c>
      <c r="G166" s="58"/>
      <c r="H166" s="58">
        <f t="shared" si="18"/>
        <v>12.5</v>
      </c>
      <c r="I166" s="65" t="s">
        <v>21</v>
      </c>
      <c r="J166" s="66">
        <v>1286.3499999999999</v>
      </c>
      <c r="K166" s="66">
        <f t="shared" si="19"/>
        <v>16079.374999999998</v>
      </c>
      <c r="L166" s="66">
        <v>12.5</v>
      </c>
      <c r="M166" s="66"/>
      <c r="N166" s="67"/>
      <c r="O166" s="67"/>
      <c r="P166" s="67"/>
      <c r="Q166" s="67"/>
      <c r="R166" s="67"/>
      <c r="S166" s="67"/>
      <c r="T166" s="67"/>
      <c r="U166" s="67"/>
      <c r="V166" s="85">
        <f t="shared" ref="V166:V173" si="24">L166+M166+N166+O166+P166+Q166+R166+S166+T166+U166</f>
        <v>12.5</v>
      </c>
      <c r="W166" s="66"/>
      <c r="X166" s="66">
        <f t="shared" si="20"/>
        <v>12.5</v>
      </c>
      <c r="Y166" s="85">
        <f t="shared" si="23"/>
        <v>16079.374999999998</v>
      </c>
      <c r="Z166" s="66"/>
      <c r="AA166" s="89">
        <v>12.5</v>
      </c>
      <c r="AE166" s="106">
        <f t="shared" si="21"/>
        <v>16079.374999999998</v>
      </c>
    </row>
    <row r="167" spans="1:31" ht="57" customHeight="1">
      <c r="A167" s="44">
        <v>367</v>
      </c>
      <c r="B167" s="45" t="s">
        <v>123</v>
      </c>
      <c r="C167" s="58">
        <v>9.5</v>
      </c>
      <c r="D167" s="59" t="s">
        <v>21</v>
      </c>
      <c r="E167" s="58">
        <v>1342.65</v>
      </c>
      <c r="F167" s="58">
        <v>12755.18</v>
      </c>
      <c r="G167" s="58"/>
      <c r="H167" s="58">
        <f t="shared" si="18"/>
        <v>9.5</v>
      </c>
      <c r="I167" s="65" t="s">
        <v>21</v>
      </c>
      <c r="J167" s="66">
        <v>1244.1400000000001</v>
      </c>
      <c r="K167" s="66">
        <f t="shared" si="19"/>
        <v>11819.330000000002</v>
      </c>
      <c r="L167" s="66">
        <v>9.5</v>
      </c>
      <c r="M167" s="66"/>
      <c r="N167" s="67"/>
      <c r="O167" s="67"/>
      <c r="P167" s="67"/>
      <c r="Q167" s="67"/>
      <c r="R167" s="67"/>
      <c r="S167" s="67"/>
      <c r="T167" s="67"/>
      <c r="U167" s="67"/>
      <c r="V167" s="85">
        <f t="shared" si="24"/>
        <v>9.5</v>
      </c>
      <c r="W167" s="66"/>
      <c r="X167" s="66">
        <f t="shared" si="20"/>
        <v>9.5</v>
      </c>
      <c r="Y167" s="85">
        <f t="shared" si="23"/>
        <v>11819.330000000002</v>
      </c>
      <c r="Z167" s="66"/>
      <c r="AA167" s="89">
        <v>9.5</v>
      </c>
      <c r="AE167" s="106">
        <f t="shared" si="21"/>
        <v>11819.330000000002</v>
      </c>
    </row>
    <row r="168" spans="1:31" ht="69" customHeight="1">
      <c r="A168" s="44">
        <v>378.2</v>
      </c>
      <c r="B168" s="45" t="s">
        <v>124</v>
      </c>
      <c r="C168" s="58">
        <v>116.4</v>
      </c>
      <c r="D168" s="59" t="s">
        <v>21</v>
      </c>
      <c r="E168" s="58">
        <v>1182.79</v>
      </c>
      <c r="F168" s="58">
        <v>137676.76</v>
      </c>
      <c r="G168" s="58"/>
      <c r="H168" s="58">
        <f t="shared" si="18"/>
        <v>116.4</v>
      </c>
      <c r="I168" s="65" t="s">
        <v>21</v>
      </c>
      <c r="J168" s="66">
        <v>1110.51</v>
      </c>
      <c r="K168" s="66">
        <f t="shared" si="19"/>
        <v>129263.364</v>
      </c>
      <c r="L168" s="66">
        <v>116.4</v>
      </c>
      <c r="M168" s="66"/>
      <c r="N168" s="67"/>
      <c r="O168" s="67"/>
      <c r="P168" s="67"/>
      <c r="Q168" s="67"/>
      <c r="R168" s="67"/>
      <c r="S168" s="67"/>
      <c r="T168" s="67"/>
      <c r="U168" s="67"/>
      <c r="V168" s="85">
        <f t="shared" si="24"/>
        <v>116.4</v>
      </c>
      <c r="W168" s="66"/>
      <c r="X168" s="66">
        <f t="shared" si="20"/>
        <v>116.4</v>
      </c>
      <c r="Y168" s="85">
        <f t="shared" si="23"/>
        <v>129263.364</v>
      </c>
      <c r="Z168" s="66"/>
      <c r="AA168" s="89">
        <v>116.4</v>
      </c>
      <c r="AE168" s="106">
        <f t="shared" si="21"/>
        <v>129263.364</v>
      </c>
    </row>
    <row r="169" spans="1:31" ht="117" customHeight="1">
      <c r="A169" s="44" t="s">
        <v>167</v>
      </c>
      <c r="B169" s="57" t="s">
        <v>1187</v>
      </c>
      <c r="C169" s="58">
        <v>5</v>
      </c>
      <c r="D169" s="59" t="s">
        <v>21</v>
      </c>
      <c r="E169" s="58">
        <v>1057.33</v>
      </c>
      <c r="F169" s="58">
        <v>5286.65</v>
      </c>
      <c r="G169" s="58"/>
      <c r="H169" s="58">
        <f t="shared" si="18"/>
        <v>5</v>
      </c>
      <c r="I169" s="65" t="s">
        <v>21</v>
      </c>
      <c r="J169" s="66">
        <v>1031.54</v>
      </c>
      <c r="K169" s="66">
        <f t="shared" si="19"/>
        <v>5157.7</v>
      </c>
      <c r="L169" s="66">
        <v>5</v>
      </c>
      <c r="M169" s="66"/>
      <c r="N169" s="67"/>
      <c r="O169" s="67"/>
      <c r="P169" s="67"/>
      <c r="Q169" s="67"/>
      <c r="R169" s="67"/>
      <c r="S169" s="67"/>
      <c r="T169" s="67"/>
      <c r="U169" s="67"/>
      <c r="V169" s="85">
        <f t="shared" si="24"/>
        <v>5</v>
      </c>
      <c r="W169" s="66"/>
      <c r="X169" s="66">
        <f t="shared" si="20"/>
        <v>5</v>
      </c>
      <c r="Y169" s="85">
        <f t="shared" si="23"/>
        <v>5157.7</v>
      </c>
      <c r="Z169" s="66"/>
      <c r="AA169" s="89">
        <v>5</v>
      </c>
      <c r="AE169" s="106">
        <f t="shared" si="21"/>
        <v>5157.7</v>
      </c>
    </row>
    <row r="170" spans="1:31" ht="53.25" customHeight="1">
      <c r="A170" s="44">
        <v>383</v>
      </c>
      <c r="B170" s="45" t="s">
        <v>125</v>
      </c>
      <c r="C170" s="58">
        <v>2</v>
      </c>
      <c r="D170" s="59" t="s">
        <v>16</v>
      </c>
      <c r="E170" s="58">
        <v>1010</v>
      </c>
      <c r="F170" s="58">
        <v>2020</v>
      </c>
      <c r="G170" s="58"/>
      <c r="H170" s="58">
        <f t="shared" si="18"/>
        <v>2</v>
      </c>
      <c r="I170" s="65" t="s">
        <v>16</v>
      </c>
      <c r="J170" s="66">
        <v>1000</v>
      </c>
      <c r="K170" s="66">
        <f t="shared" si="19"/>
        <v>2000</v>
      </c>
      <c r="L170" s="66">
        <v>2</v>
      </c>
      <c r="M170" s="66"/>
      <c r="N170" s="67"/>
      <c r="O170" s="67"/>
      <c r="P170" s="67"/>
      <c r="Q170" s="67"/>
      <c r="R170" s="67"/>
      <c r="S170" s="67"/>
      <c r="T170" s="67"/>
      <c r="U170" s="67"/>
      <c r="V170" s="85">
        <f t="shared" si="24"/>
        <v>2</v>
      </c>
      <c r="W170" s="66"/>
      <c r="X170" s="66">
        <f t="shared" si="20"/>
        <v>2</v>
      </c>
      <c r="Y170" s="85">
        <f t="shared" si="23"/>
        <v>2000</v>
      </c>
      <c r="Z170" s="66"/>
      <c r="AA170" s="89">
        <v>2</v>
      </c>
      <c r="AE170" s="106">
        <f t="shared" si="21"/>
        <v>2000</v>
      </c>
    </row>
    <row r="171" spans="1:31" ht="64.5" customHeight="1">
      <c r="A171" s="44">
        <v>384</v>
      </c>
      <c r="B171" s="45" t="s">
        <v>126</v>
      </c>
      <c r="C171" s="46">
        <v>2</v>
      </c>
      <c r="D171" s="47" t="s">
        <v>16</v>
      </c>
      <c r="E171" s="46">
        <v>1635.23</v>
      </c>
      <c r="F171" s="46">
        <v>3270.46</v>
      </c>
      <c r="G171" s="46"/>
      <c r="H171" s="58">
        <f t="shared" ref="H171:H173" si="25">V171</f>
        <v>2</v>
      </c>
      <c r="I171" s="65" t="s">
        <v>16</v>
      </c>
      <c r="J171" s="66">
        <v>1460.73</v>
      </c>
      <c r="K171" s="66">
        <f t="shared" si="19"/>
        <v>2921.46</v>
      </c>
      <c r="L171" s="66">
        <v>2</v>
      </c>
      <c r="M171" s="66"/>
      <c r="N171" s="67"/>
      <c r="O171" s="67"/>
      <c r="P171" s="67"/>
      <c r="Q171" s="67"/>
      <c r="R171" s="67"/>
      <c r="S171" s="67"/>
      <c r="T171" s="67"/>
      <c r="U171" s="67"/>
      <c r="V171" s="85">
        <f t="shared" si="24"/>
        <v>2</v>
      </c>
      <c r="W171" s="66"/>
      <c r="X171" s="66">
        <f t="shared" ref="X171:X173" si="26">V171-W171</f>
        <v>2</v>
      </c>
      <c r="Y171" s="85">
        <f t="shared" si="23"/>
        <v>2921.46</v>
      </c>
      <c r="Z171" s="66"/>
      <c r="AA171" s="89">
        <v>2</v>
      </c>
      <c r="AE171" s="106">
        <f t="shared" ref="AE171:AE173" si="27">H171*J171</f>
        <v>2921.46</v>
      </c>
    </row>
    <row r="172" spans="1:31" ht="54.75" customHeight="1">
      <c r="A172" s="44">
        <v>448.2</v>
      </c>
      <c r="B172" s="45" t="s">
        <v>127</v>
      </c>
      <c r="C172" s="58">
        <v>6</v>
      </c>
      <c r="D172" s="59" t="s">
        <v>16</v>
      </c>
      <c r="E172" s="58">
        <v>126.91</v>
      </c>
      <c r="F172" s="58">
        <v>761.46</v>
      </c>
      <c r="G172" s="58"/>
      <c r="H172" s="58">
        <f t="shared" si="25"/>
        <v>6</v>
      </c>
      <c r="I172" s="65" t="s">
        <v>16</v>
      </c>
      <c r="J172" s="66">
        <v>113.91</v>
      </c>
      <c r="K172" s="66">
        <f t="shared" si="19"/>
        <v>683.46</v>
      </c>
      <c r="L172" s="66">
        <v>6</v>
      </c>
      <c r="M172" s="66"/>
      <c r="N172" s="67"/>
      <c r="O172" s="67"/>
      <c r="P172" s="67"/>
      <c r="Q172" s="67"/>
      <c r="R172" s="67"/>
      <c r="S172" s="67"/>
      <c r="T172" s="67"/>
      <c r="U172" s="67"/>
      <c r="V172" s="85">
        <f t="shared" si="24"/>
        <v>6</v>
      </c>
      <c r="W172" s="66"/>
      <c r="X172" s="66">
        <f t="shared" si="26"/>
        <v>6</v>
      </c>
      <c r="Y172" s="85">
        <f t="shared" si="23"/>
        <v>683.46</v>
      </c>
      <c r="Z172" s="66"/>
      <c r="AA172" s="89">
        <v>6</v>
      </c>
      <c r="AE172" s="106">
        <f t="shared" si="27"/>
        <v>683.46</v>
      </c>
    </row>
    <row r="173" spans="1:31" ht="69" customHeight="1">
      <c r="A173" s="44">
        <v>796</v>
      </c>
      <c r="B173" s="45" t="s">
        <v>128</v>
      </c>
      <c r="C173" s="46">
        <v>355</v>
      </c>
      <c r="D173" s="47" t="s">
        <v>21</v>
      </c>
      <c r="E173" s="46">
        <v>214.48</v>
      </c>
      <c r="F173" s="46">
        <v>76140.399999999994</v>
      </c>
      <c r="G173" s="46"/>
      <c r="H173" s="58">
        <f t="shared" si="25"/>
        <v>355</v>
      </c>
      <c r="I173" s="65" t="s">
        <v>21</v>
      </c>
      <c r="J173" s="66">
        <v>197.07</v>
      </c>
      <c r="K173" s="66">
        <f t="shared" si="19"/>
        <v>69959.849999999991</v>
      </c>
      <c r="L173" s="66">
        <v>355</v>
      </c>
      <c r="M173" s="66"/>
      <c r="N173" s="67"/>
      <c r="O173" s="67"/>
      <c r="P173" s="67"/>
      <c r="Q173" s="67"/>
      <c r="R173" s="67"/>
      <c r="S173" s="67"/>
      <c r="T173" s="67"/>
      <c r="U173" s="67"/>
      <c r="V173" s="85">
        <f t="shared" si="24"/>
        <v>355</v>
      </c>
      <c r="W173" s="66"/>
      <c r="X173" s="66">
        <f t="shared" si="26"/>
        <v>355</v>
      </c>
      <c r="Y173" s="85">
        <f t="shared" si="23"/>
        <v>69959.849999999991</v>
      </c>
      <c r="Z173" s="66"/>
      <c r="AA173" s="90">
        <v>355</v>
      </c>
      <c r="AE173" s="108">
        <f t="shared" si="27"/>
        <v>69959.849999999991</v>
      </c>
    </row>
    <row r="174" spans="1:31" ht="37.5" customHeight="1">
      <c r="A174" s="16"/>
      <c r="B174" s="68" t="s">
        <v>1201</v>
      </c>
      <c r="C174" s="69"/>
      <c r="D174" s="69"/>
      <c r="E174" s="69"/>
      <c r="F174" s="69"/>
      <c r="G174" s="69"/>
      <c r="H174" s="69"/>
      <c r="I174" s="69"/>
      <c r="J174" s="69"/>
      <c r="K174" s="109">
        <f>SUM(K5:K173)</f>
        <v>4638014.5597500019</v>
      </c>
      <c r="L174" s="69"/>
      <c r="M174" s="70"/>
      <c r="N174" s="71"/>
      <c r="O174" s="72"/>
      <c r="P174" s="72"/>
      <c r="Q174" s="72"/>
      <c r="R174" s="72"/>
      <c r="S174" s="72"/>
      <c r="T174" s="72"/>
      <c r="U174" s="72"/>
      <c r="V174" s="86"/>
      <c r="W174" s="16"/>
      <c r="X174" s="93" t="s">
        <v>1256</v>
      </c>
      <c r="Y174" s="48">
        <f>SUM(Y5:Y173)</f>
        <v>3555182.7017500019</v>
      </c>
      <c r="Z174" s="16"/>
      <c r="AA174" s="80"/>
      <c r="AE174" s="48">
        <f>SUM(AE5:AE173)</f>
        <v>4638014.5597500019</v>
      </c>
    </row>
  </sheetData>
  <mergeCells count="6">
    <mergeCell ref="A1:Z1"/>
    <mergeCell ref="M2:U2"/>
    <mergeCell ref="A3:A4"/>
    <mergeCell ref="B3:B4"/>
    <mergeCell ref="C3:F3"/>
    <mergeCell ref="H3:K3"/>
  </mergeCells>
  <pageMargins left="0.8" right="0.11" top="0.75" bottom="0.75" header="0.3" footer="0.3"/>
  <pageSetup paperSize="8" scale="61" orientation="landscape" r:id="rId1"/>
  <rowBreaks count="1" manualBreakCount="1">
    <brk id="159" max="25" man="1"/>
  </rowBreaks>
  <drawing r:id="rId2"/>
</worksheet>
</file>

<file path=xl/worksheets/sheet6.xml><?xml version="1.0" encoding="utf-8"?>
<worksheet xmlns="http://schemas.openxmlformats.org/spreadsheetml/2006/main" xmlns:r="http://schemas.openxmlformats.org/officeDocument/2006/relationships">
  <dimension ref="A2:L56"/>
  <sheetViews>
    <sheetView view="pageBreakPreview" topLeftCell="A32" zoomScaleSheetLayoutView="100" workbookViewId="0">
      <selection activeCell="B44" sqref="B43:B44"/>
    </sheetView>
  </sheetViews>
  <sheetFormatPr defaultRowHeight="12.75"/>
  <cols>
    <col min="1" max="1" width="7.5" customWidth="1"/>
    <col min="2" max="2" width="60.83203125" customWidth="1"/>
    <col min="4" max="4" width="16.33203125" customWidth="1"/>
    <col min="8" max="9" width="9.33203125" hidden="1" customWidth="1"/>
    <col min="11" max="11" width="59.33203125" customWidth="1"/>
  </cols>
  <sheetData>
    <row r="2" spans="1:12" ht="18" customHeight="1">
      <c r="B2" t="s">
        <v>1258</v>
      </c>
      <c r="D2" t="s">
        <v>179</v>
      </c>
    </row>
    <row r="3" spans="1:12" ht="18" customHeight="1">
      <c r="B3" t="s">
        <v>1259</v>
      </c>
    </row>
    <row r="4" spans="1:12" ht="18" customHeight="1">
      <c r="A4" t="s">
        <v>174</v>
      </c>
      <c r="B4" t="s">
        <v>176</v>
      </c>
      <c r="D4" t="s">
        <v>177</v>
      </c>
    </row>
    <row r="5" spans="1:12" ht="18" customHeight="1">
      <c r="B5" t="s">
        <v>179</v>
      </c>
      <c r="D5" t="s">
        <v>179</v>
      </c>
      <c r="E5" t="s">
        <v>548</v>
      </c>
      <c r="J5" t="s">
        <v>179</v>
      </c>
    </row>
    <row r="6" spans="1:12" ht="18" customHeight="1">
      <c r="B6" t="s">
        <v>168</v>
      </c>
      <c r="C6" t="s">
        <v>168</v>
      </c>
      <c r="D6" t="s">
        <v>168</v>
      </c>
      <c r="E6" t="s">
        <v>168</v>
      </c>
      <c r="F6" t="s">
        <v>168</v>
      </c>
      <c r="G6" t="s">
        <v>168</v>
      </c>
      <c r="H6" t="s">
        <v>168</v>
      </c>
      <c r="I6" t="s">
        <v>168</v>
      </c>
      <c r="J6" t="s">
        <v>168</v>
      </c>
      <c r="K6" t="s">
        <v>168</v>
      </c>
      <c r="L6" t="s">
        <v>168</v>
      </c>
    </row>
    <row r="7" spans="1:12" ht="18" customHeight="1">
      <c r="A7" t="s">
        <v>1260</v>
      </c>
      <c r="B7" t="s">
        <v>1261</v>
      </c>
      <c r="C7" t="s">
        <v>1262</v>
      </c>
      <c r="D7" t="s">
        <v>1263</v>
      </c>
      <c r="E7" t="s">
        <v>1264</v>
      </c>
      <c r="F7" t="s">
        <v>1265</v>
      </c>
      <c r="G7" t="s">
        <v>1266</v>
      </c>
      <c r="H7" t="s">
        <v>1267</v>
      </c>
      <c r="I7" t="s">
        <v>1268</v>
      </c>
      <c r="J7" t="s">
        <v>1269</v>
      </c>
      <c r="K7" t="s">
        <v>1270</v>
      </c>
    </row>
    <row r="8" spans="1:12" ht="18" customHeight="1">
      <c r="E8" t="s">
        <v>1063</v>
      </c>
      <c r="F8" t="s">
        <v>1269</v>
      </c>
      <c r="G8" t="s">
        <v>1271</v>
      </c>
      <c r="H8" t="s">
        <v>1272</v>
      </c>
      <c r="I8" t="s">
        <v>1273</v>
      </c>
      <c r="J8" t="s">
        <v>1274</v>
      </c>
      <c r="L8" s="94">
        <v>0.05</v>
      </c>
    </row>
    <row r="9" spans="1:12" ht="18" customHeight="1">
      <c r="A9" t="s">
        <v>168</v>
      </c>
      <c r="B9" t="s">
        <v>168</v>
      </c>
      <c r="C9" t="s">
        <v>168</v>
      </c>
      <c r="D9" t="s">
        <v>168</v>
      </c>
      <c r="E9" t="s">
        <v>168</v>
      </c>
      <c r="F9" t="s">
        <v>168</v>
      </c>
      <c r="G9" t="s">
        <v>168</v>
      </c>
      <c r="H9" t="s">
        <v>1275</v>
      </c>
      <c r="I9" t="s">
        <v>168</v>
      </c>
      <c r="J9" t="s">
        <v>168</v>
      </c>
      <c r="K9" t="s">
        <v>168</v>
      </c>
    </row>
    <row r="10" spans="1:12" ht="18" customHeight="1">
      <c r="A10" t="s">
        <v>1276</v>
      </c>
      <c r="B10" t="s">
        <v>1277</v>
      </c>
      <c r="C10" t="s">
        <v>1278</v>
      </c>
      <c r="D10" t="s">
        <v>1279</v>
      </c>
      <c r="E10">
        <v>10</v>
      </c>
      <c r="F10">
        <v>449.4</v>
      </c>
      <c r="G10">
        <v>114.5</v>
      </c>
      <c r="I10">
        <v>0</v>
      </c>
      <c r="J10">
        <v>563.9</v>
      </c>
      <c r="K10" t="s">
        <v>1280</v>
      </c>
      <c r="L10">
        <v>994.35</v>
      </c>
    </row>
    <row r="11" spans="1:12" ht="18" customHeight="1">
      <c r="A11" t="s">
        <v>1281</v>
      </c>
      <c r="B11" t="s">
        <v>1282</v>
      </c>
      <c r="C11" t="s">
        <v>1278</v>
      </c>
      <c r="D11" t="s">
        <v>1279</v>
      </c>
      <c r="E11">
        <v>10</v>
      </c>
      <c r="F11">
        <v>648.4</v>
      </c>
      <c r="G11">
        <v>114.5</v>
      </c>
      <c r="I11">
        <v>0</v>
      </c>
      <c r="J11">
        <v>762.9</v>
      </c>
      <c r="K11" t="s">
        <v>1283</v>
      </c>
      <c r="L11">
        <v>928.2</v>
      </c>
    </row>
    <row r="12" spans="1:12" ht="18" customHeight="1">
      <c r="A12" t="s">
        <v>1284</v>
      </c>
      <c r="B12" t="s">
        <v>1285</v>
      </c>
      <c r="C12" t="s">
        <v>1278</v>
      </c>
      <c r="D12" t="s">
        <v>1279</v>
      </c>
      <c r="E12">
        <v>10</v>
      </c>
      <c r="F12">
        <v>762.33</v>
      </c>
      <c r="G12">
        <v>114.5</v>
      </c>
      <c r="I12">
        <v>0</v>
      </c>
      <c r="J12">
        <v>876.83</v>
      </c>
      <c r="K12" t="s">
        <v>1286</v>
      </c>
      <c r="L12">
        <v>648.9</v>
      </c>
    </row>
    <row r="13" spans="1:12" ht="18" customHeight="1">
      <c r="A13" t="s">
        <v>1287</v>
      </c>
      <c r="B13" t="s">
        <v>1288</v>
      </c>
      <c r="C13" t="s">
        <v>1278</v>
      </c>
      <c r="D13" t="s">
        <v>1279</v>
      </c>
      <c r="E13">
        <v>10</v>
      </c>
      <c r="F13">
        <v>1001</v>
      </c>
      <c r="G13">
        <v>114.5</v>
      </c>
      <c r="I13">
        <v>0</v>
      </c>
      <c r="J13">
        <v>1115.5</v>
      </c>
      <c r="K13" t="s">
        <v>1289</v>
      </c>
      <c r="L13">
        <v>532.35</v>
      </c>
    </row>
    <row r="14" spans="1:12" ht="18" customHeight="1">
      <c r="A14" t="s">
        <v>1290</v>
      </c>
      <c r="B14" t="s">
        <v>1291</v>
      </c>
      <c r="C14" t="s">
        <v>1278</v>
      </c>
      <c r="D14" t="s">
        <v>1279</v>
      </c>
      <c r="E14">
        <v>10</v>
      </c>
      <c r="F14">
        <v>1362</v>
      </c>
      <c r="G14">
        <v>114.5</v>
      </c>
      <c r="I14">
        <v>0</v>
      </c>
      <c r="J14">
        <v>1476.5</v>
      </c>
      <c r="K14" t="s">
        <v>1292</v>
      </c>
      <c r="L14">
        <v>793.8</v>
      </c>
    </row>
    <row r="15" spans="1:12" ht="18" customHeight="1">
      <c r="A15" t="s">
        <v>1293</v>
      </c>
      <c r="B15" t="s">
        <v>1294</v>
      </c>
      <c r="C15" t="s">
        <v>1278</v>
      </c>
      <c r="D15" t="s">
        <v>1279</v>
      </c>
      <c r="E15">
        <v>10</v>
      </c>
      <c r="F15">
        <v>1467</v>
      </c>
      <c r="G15">
        <v>114.5</v>
      </c>
      <c r="I15">
        <v>0</v>
      </c>
      <c r="J15">
        <v>1581.5</v>
      </c>
      <c r="K15" t="s">
        <v>1295</v>
      </c>
      <c r="L15">
        <v>768.6</v>
      </c>
    </row>
    <row r="16" spans="1:12" ht="18" customHeight="1">
      <c r="A16" t="s">
        <v>1296</v>
      </c>
      <c r="B16" t="s">
        <v>1297</v>
      </c>
      <c r="C16" t="s">
        <v>1278</v>
      </c>
      <c r="D16" t="s">
        <v>1279</v>
      </c>
      <c r="E16">
        <v>10</v>
      </c>
      <c r="F16">
        <v>1054</v>
      </c>
      <c r="G16">
        <v>114.5</v>
      </c>
      <c r="I16">
        <v>0</v>
      </c>
      <c r="J16">
        <v>1168.5</v>
      </c>
      <c r="K16" t="s">
        <v>1298</v>
      </c>
      <c r="L16">
        <v>862.05</v>
      </c>
    </row>
    <row r="17" spans="1:12" ht="18" customHeight="1">
      <c r="A17" t="s">
        <v>1299</v>
      </c>
      <c r="B17" t="s">
        <v>1300</v>
      </c>
      <c r="C17" t="s">
        <v>1278</v>
      </c>
      <c r="D17" t="s">
        <v>1301</v>
      </c>
      <c r="E17">
        <v>34</v>
      </c>
      <c r="F17">
        <v>1312</v>
      </c>
      <c r="G17">
        <v>330.42</v>
      </c>
      <c r="I17">
        <v>0</v>
      </c>
      <c r="J17">
        <v>1642.42</v>
      </c>
      <c r="K17" t="s">
        <v>1302</v>
      </c>
      <c r="L17">
        <v>835.8</v>
      </c>
    </row>
    <row r="18" spans="1:12" ht="18" customHeight="1">
      <c r="A18" t="s">
        <v>1303</v>
      </c>
      <c r="B18" t="s">
        <v>1304</v>
      </c>
      <c r="C18" t="s">
        <v>1278</v>
      </c>
      <c r="D18" t="s">
        <v>1301</v>
      </c>
      <c r="E18">
        <v>34</v>
      </c>
      <c r="F18">
        <v>1312</v>
      </c>
      <c r="G18">
        <v>330.42</v>
      </c>
      <c r="I18">
        <v>0</v>
      </c>
      <c r="J18">
        <v>1642.42</v>
      </c>
      <c r="K18" t="s">
        <v>1305</v>
      </c>
      <c r="L18">
        <v>877.8</v>
      </c>
    </row>
    <row r="19" spans="1:12" ht="18" customHeight="1">
      <c r="A19" t="s">
        <v>1306</v>
      </c>
      <c r="B19" t="s">
        <v>1307</v>
      </c>
      <c r="C19" t="s">
        <v>1308</v>
      </c>
      <c r="D19" t="s">
        <v>1309</v>
      </c>
      <c r="E19">
        <v>6</v>
      </c>
      <c r="F19">
        <v>5709</v>
      </c>
      <c r="G19">
        <v>57.96</v>
      </c>
      <c r="I19">
        <v>0</v>
      </c>
      <c r="J19">
        <v>5766.96</v>
      </c>
      <c r="K19" t="s">
        <v>1310</v>
      </c>
      <c r="L19">
        <v>852.6</v>
      </c>
    </row>
    <row r="20" spans="1:12" ht="18" customHeight="1">
      <c r="A20" t="s">
        <v>1311</v>
      </c>
      <c r="B20" t="s">
        <v>1312</v>
      </c>
      <c r="C20" t="s">
        <v>188</v>
      </c>
      <c r="D20" t="s">
        <v>1309</v>
      </c>
      <c r="E20">
        <v>6</v>
      </c>
      <c r="F20">
        <v>705</v>
      </c>
      <c r="G20">
        <v>47.16</v>
      </c>
      <c r="I20">
        <v>0</v>
      </c>
      <c r="J20">
        <v>752.16</v>
      </c>
      <c r="K20" t="s">
        <v>1313</v>
      </c>
      <c r="L20">
        <v>972.3</v>
      </c>
    </row>
    <row r="21" spans="1:12" ht="18" customHeight="1">
      <c r="A21" t="s">
        <v>1314</v>
      </c>
      <c r="B21" t="s">
        <v>1315</v>
      </c>
      <c r="C21" t="s">
        <v>188</v>
      </c>
      <c r="D21" t="s">
        <v>1309</v>
      </c>
      <c r="E21">
        <v>6</v>
      </c>
      <c r="F21">
        <v>786</v>
      </c>
      <c r="G21">
        <v>47.16</v>
      </c>
      <c r="I21">
        <v>0</v>
      </c>
      <c r="J21">
        <v>833.16</v>
      </c>
      <c r="K21" t="s">
        <v>1316</v>
      </c>
      <c r="L21">
        <v>928.2</v>
      </c>
    </row>
    <row r="22" spans="1:12" ht="18" customHeight="1">
      <c r="A22" t="s">
        <v>1317</v>
      </c>
      <c r="B22" t="s">
        <v>1318</v>
      </c>
      <c r="C22" t="s">
        <v>1308</v>
      </c>
      <c r="D22" t="s">
        <v>1319</v>
      </c>
      <c r="E22">
        <v>0</v>
      </c>
      <c r="F22">
        <v>16106</v>
      </c>
      <c r="G22">
        <v>0</v>
      </c>
      <c r="I22">
        <v>0</v>
      </c>
      <c r="J22">
        <v>16106</v>
      </c>
      <c r="K22" t="s">
        <v>1320</v>
      </c>
      <c r="L22">
        <v>763.35</v>
      </c>
    </row>
    <row r="23" spans="1:12" ht="18" customHeight="1">
      <c r="A23" t="s">
        <v>1321</v>
      </c>
      <c r="B23" t="s">
        <v>1322</v>
      </c>
      <c r="C23" t="s">
        <v>1278</v>
      </c>
      <c r="D23" t="s">
        <v>1319</v>
      </c>
      <c r="F23">
        <v>1348</v>
      </c>
      <c r="I23">
        <v>0</v>
      </c>
      <c r="J23">
        <v>1348</v>
      </c>
      <c r="K23" t="s">
        <v>1323</v>
      </c>
      <c r="L23">
        <v>735</v>
      </c>
    </row>
    <row r="24" spans="1:12" ht="18" customHeight="1">
      <c r="A24" t="s">
        <v>1324</v>
      </c>
      <c r="B24" t="s">
        <v>1325</v>
      </c>
      <c r="C24" t="s">
        <v>1278</v>
      </c>
      <c r="D24" t="s">
        <v>1319</v>
      </c>
      <c r="E24">
        <v>6</v>
      </c>
      <c r="F24">
        <v>993</v>
      </c>
      <c r="G24">
        <v>47.16</v>
      </c>
      <c r="I24">
        <v>0</v>
      </c>
      <c r="J24">
        <v>1040.1600000000001</v>
      </c>
      <c r="K24" t="s">
        <v>1326</v>
      </c>
      <c r="L24">
        <v>765.45</v>
      </c>
    </row>
    <row r="25" spans="1:12" ht="18" customHeight="1">
      <c r="A25" t="s">
        <v>1327</v>
      </c>
      <c r="B25" t="s">
        <v>1328</v>
      </c>
      <c r="C25" t="s">
        <v>1278</v>
      </c>
      <c r="D25" t="s">
        <v>1329</v>
      </c>
      <c r="E25">
        <v>0</v>
      </c>
      <c r="F25">
        <v>34300</v>
      </c>
      <c r="G25">
        <v>0</v>
      </c>
      <c r="I25">
        <v>0</v>
      </c>
      <c r="J25">
        <v>34300</v>
      </c>
      <c r="K25" t="s">
        <v>1330</v>
      </c>
      <c r="L25">
        <v>115.5</v>
      </c>
    </row>
    <row r="26" spans="1:12" ht="18" customHeight="1">
      <c r="A26" t="s">
        <v>1331</v>
      </c>
      <c r="B26" t="s">
        <v>1332</v>
      </c>
      <c r="C26" t="s">
        <v>1278</v>
      </c>
      <c r="D26" t="s">
        <v>1329</v>
      </c>
      <c r="E26">
        <v>0</v>
      </c>
      <c r="F26">
        <v>39400</v>
      </c>
      <c r="G26">
        <v>0</v>
      </c>
      <c r="I26">
        <v>0</v>
      </c>
      <c r="J26">
        <v>39400</v>
      </c>
      <c r="K26" t="s">
        <v>1333</v>
      </c>
      <c r="L26">
        <v>93.87</v>
      </c>
    </row>
    <row r="27" spans="1:12" ht="18" customHeight="1">
      <c r="A27" t="s">
        <v>1334</v>
      </c>
      <c r="B27" t="s">
        <v>1335</v>
      </c>
      <c r="C27" t="s">
        <v>1278</v>
      </c>
      <c r="D27" t="s">
        <v>1329</v>
      </c>
      <c r="E27">
        <v>0</v>
      </c>
      <c r="F27">
        <v>111600</v>
      </c>
      <c r="G27">
        <v>0</v>
      </c>
      <c r="I27">
        <v>0</v>
      </c>
      <c r="J27">
        <v>111600</v>
      </c>
      <c r="K27" t="s">
        <v>1336</v>
      </c>
      <c r="L27">
        <v>69.510000000000005</v>
      </c>
    </row>
    <row r="28" spans="1:12" ht="18" customHeight="1">
      <c r="A28" t="s">
        <v>1337</v>
      </c>
      <c r="B28" t="s">
        <v>1338</v>
      </c>
      <c r="C28" t="s">
        <v>1278</v>
      </c>
      <c r="D28" t="s">
        <v>1329</v>
      </c>
      <c r="E28">
        <v>0</v>
      </c>
      <c r="F28">
        <v>99400</v>
      </c>
      <c r="G28">
        <v>0</v>
      </c>
      <c r="I28">
        <v>0</v>
      </c>
      <c r="J28">
        <v>99400</v>
      </c>
      <c r="K28" t="s">
        <v>1339</v>
      </c>
      <c r="L28">
        <v>34.07</v>
      </c>
    </row>
    <row r="29" spans="1:12" ht="18" customHeight="1">
      <c r="A29" t="s">
        <v>1340</v>
      </c>
      <c r="B29" t="s">
        <v>1341</v>
      </c>
      <c r="C29" t="s">
        <v>1278</v>
      </c>
      <c r="D29" t="s">
        <v>1329</v>
      </c>
      <c r="E29">
        <v>0</v>
      </c>
      <c r="F29">
        <v>95000</v>
      </c>
      <c r="G29">
        <v>0</v>
      </c>
      <c r="I29">
        <v>0</v>
      </c>
      <c r="J29">
        <v>95000</v>
      </c>
      <c r="K29" t="s">
        <v>1342</v>
      </c>
      <c r="L29">
        <v>38.799999999999997</v>
      </c>
    </row>
    <row r="30" spans="1:12" ht="18" customHeight="1">
      <c r="A30" t="s">
        <v>1343</v>
      </c>
      <c r="B30" t="s">
        <v>1344</v>
      </c>
      <c r="C30" t="s">
        <v>1308</v>
      </c>
      <c r="D30" t="s">
        <v>1309</v>
      </c>
      <c r="E30">
        <v>6</v>
      </c>
      <c r="F30">
        <v>4299</v>
      </c>
      <c r="G30">
        <v>57.96</v>
      </c>
      <c r="I30">
        <v>0</v>
      </c>
      <c r="J30">
        <v>4356.96</v>
      </c>
      <c r="K30" t="s">
        <v>1345</v>
      </c>
      <c r="L30">
        <v>111.56</v>
      </c>
    </row>
    <row r="31" spans="1:12" ht="18" customHeight="1">
      <c r="A31" t="s">
        <v>1346</v>
      </c>
      <c r="B31" t="s">
        <v>1347</v>
      </c>
      <c r="C31" t="s">
        <v>1308</v>
      </c>
      <c r="D31" t="s">
        <v>1329</v>
      </c>
      <c r="F31">
        <v>11907</v>
      </c>
      <c r="I31">
        <v>0</v>
      </c>
      <c r="J31">
        <v>11907</v>
      </c>
      <c r="K31" t="s">
        <v>1348</v>
      </c>
      <c r="L31">
        <v>1529.85</v>
      </c>
    </row>
    <row r="32" spans="1:12" ht="18" customHeight="1">
      <c r="A32" t="s">
        <v>1349</v>
      </c>
      <c r="B32" t="s">
        <v>1350</v>
      </c>
      <c r="C32" t="s">
        <v>186</v>
      </c>
      <c r="D32" t="s">
        <v>1329</v>
      </c>
      <c r="E32">
        <v>0</v>
      </c>
      <c r="F32">
        <v>6040</v>
      </c>
      <c r="G32">
        <v>0</v>
      </c>
      <c r="J32">
        <v>6040</v>
      </c>
      <c r="K32" t="s">
        <v>1351</v>
      </c>
      <c r="L32">
        <v>1275.75</v>
      </c>
    </row>
    <row r="33" spans="1:12" ht="18" customHeight="1">
      <c r="A33" t="s">
        <v>235</v>
      </c>
      <c r="B33" t="s">
        <v>1352</v>
      </c>
      <c r="C33" t="s">
        <v>186</v>
      </c>
      <c r="D33" t="s">
        <v>1319</v>
      </c>
      <c r="E33">
        <v>0</v>
      </c>
      <c r="F33">
        <v>58000</v>
      </c>
      <c r="G33">
        <v>0</v>
      </c>
      <c r="I33">
        <v>0</v>
      </c>
      <c r="J33">
        <v>58000</v>
      </c>
      <c r="K33" t="s">
        <v>1353</v>
      </c>
      <c r="L33">
        <v>1430.1</v>
      </c>
    </row>
    <row r="34" spans="1:12" ht="18" customHeight="1">
      <c r="A34" t="s">
        <v>240</v>
      </c>
      <c r="B34" t="s">
        <v>1354</v>
      </c>
      <c r="C34" t="s">
        <v>186</v>
      </c>
      <c r="D34" t="s">
        <v>1319</v>
      </c>
      <c r="E34">
        <v>0</v>
      </c>
      <c r="F34">
        <v>58000</v>
      </c>
      <c r="G34">
        <v>0</v>
      </c>
      <c r="I34">
        <v>0</v>
      </c>
      <c r="J34">
        <v>58000</v>
      </c>
      <c r="K34" t="s">
        <v>1355</v>
      </c>
      <c r="L34">
        <v>13629</v>
      </c>
    </row>
    <row r="35" spans="1:12" ht="18" customHeight="1">
      <c r="A35" t="s">
        <v>1356</v>
      </c>
      <c r="B35" t="s">
        <v>1357</v>
      </c>
      <c r="C35" t="s">
        <v>1308</v>
      </c>
      <c r="D35" t="s">
        <v>1309</v>
      </c>
      <c r="E35">
        <v>6</v>
      </c>
      <c r="F35">
        <v>4299</v>
      </c>
      <c r="G35">
        <v>57.96</v>
      </c>
      <c r="I35">
        <v>0</v>
      </c>
      <c r="J35">
        <v>4356.96</v>
      </c>
      <c r="K35" t="s">
        <v>1358</v>
      </c>
      <c r="L35">
        <v>1191.75</v>
      </c>
    </row>
    <row r="36" spans="1:12" ht="18" customHeight="1">
      <c r="A36" t="s">
        <v>1359</v>
      </c>
      <c r="B36" t="s">
        <v>1360</v>
      </c>
      <c r="C36" t="s">
        <v>1278</v>
      </c>
      <c r="D36" t="s">
        <v>1279</v>
      </c>
      <c r="E36">
        <v>10</v>
      </c>
      <c r="F36">
        <v>947</v>
      </c>
      <c r="G36">
        <v>114.5</v>
      </c>
      <c r="J36">
        <v>1061.5</v>
      </c>
      <c r="K36" t="s">
        <v>1361</v>
      </c>
      <c r="L36">
        <v>1067.8499999999999</v>
      </c>
    </row>
    <row r="37" spans="1:12" ht="18" customHeight="1">
      <c r="A37" t="s">
        <v>649</v>
      </c>
      <c r="B37" t="s">
        <v>1362</v>
      </c>
      <c r="C37" t="s">
        <v>1278</v>
      </c>
      <c r="D37" t="s">
        <v>1279</v>
      </c>
      <c r="E37">
        <v>10</v>
      </c>
      <c r="F37">
        <v>1067</v>
      </c>
      <c r="G37">
        <v>114.5</v>
      </c>
      <c r="I37">
        <v>0</v>
      </c>
      <c r="J37">
        <v>1181.5</v>
      </c>
      <c r="K37" t="s">
        <v>1363</v>
      </c>
      <c r="L37">
        <v>166.11</v>
      </c>
    </row>
    <row r="38" spans="1:12" ht="18" customHeight="1">
      <c r="A38" t="s">
        <v>1364</v>
      </c>
      <c r="B38" t="s">
        <v>1365</v>
      </c>
      <c r="C38" t="s">
        <v>1278</v>
      </c>
      <c r="D38" t="s">
        <v>1279</v>
      </c>
      <c r="E38">
        <v>10</v>
      </c>
      <c r="F38">
        <v>902</v>
      </c>
      <c r="G38">
        <v>114.5</v>
      </c>
      <c r="I38">
        <v>0</v>
      </c>
      <c r="J38">
        <v>1016.5</v>
      </c>
      <c r="K38" t="s">
        <v>1366</v>
      </c>
      <c r="L38">
        <v>835.8</v>
      </c>
    </row>
    <row r="39" spans="1:12" ht="18" customHeight="1">
      <c r="A39" t="s">
        <v>244</v>
      </c>
      <c r="B39" t="s">
        <v>1367</v>
      </c>
      <c r="C39" t="s">
        <v>1278</v>
      </c>
      <c r="D39" t="s">
        <v>1368</v>
      </c>
      <c r="E39">
        <v>19</v>
      </c>
      <c r="F39">
        <v>222.7</v>
      </c>
      <c r="G39">
        <v>202.61</v>
      </c>
      <c r="I39">
        <v>0</v>
      </c>
      <c r="J39">
        <v>425.31</v>
      </c>
      <c r="K39" t="s">
        <v>1369</v>
      </c>
      <c r="L39">
        <v>862.05</v>
      </c>
    </row>
    <row r="40" spans="1:12" ht="18" customHeight="1">
      <c r="A40">
        <v>31</v>
      </c>
      <c r="B40" t="s">
        <v>1370</v>
      </c>
      <c r="C40" t="s">
        <v>1278</v>
      </c>
      <c r="D40" t="s">
        <v>1371</v>
      </c>
      <c r="E40">
        <v>23</v>
      </c>
      <c r="F40">
        <v>166.5</v>
      </c>
      <c r="G40">
        <v>237.69</v>
      </c>
      <c r="I40">
        <v>0</v>
      </c>
      <c r="J40">
        <v>404.19</v>
      </c>
      <c r="K40" t="s">
        <v>1372</v>
      </c>
      <c r="L40">
        <v>74.5</v>
      </c>
    </row>
    <row r="41" spans="1:12" ht="18" customHeight="1">
      <c r="D41" t="s">
        <v>168</v>
      </c>
      <c r="E41" s="95"/>
      <c r="L41">
        <v>0</v>
      </c>
    </row>
    <row r="42" spans="1:12" ht="18" customHeight="1">
      <c r="B42" t="s">
        <v>1373</v>
      </c>
      <c r="C42" t="s">
        <v>1308</v>
      </c>
      <c r="D42" t="s">
        <v>1309</v>
      </c>
      <c r="E42" s="95">
        <v>6</v>
      </c>
      <c r="F42">
        <v>6595</v>
      </c>
      <c r="G42">
        <v>96.54</v>
      </c>
      <c r="H42">
        <v>0</v>
      </c>
      <c r="I42">
        <v>0</v>
      </c>
      <c r="J42">
        <v>6691.54</v>
      </c>
      <c r="K42" t="s">
        <v>1374</v>
      </c>
      <c r="L42">
        <v>78.540000000000006</v>
      </c>
    </row>
    <row r="43" spans="1:12" ht="18" customHeight="1">
      <c r="B43" t="s">
        <v>1375</v>
      </c>
      <c r="C43" t="s">
        <v>1308</v>
      </c>
      <c r="D43" t="s">
        <v>1309</v>
      </c>
      <c r="E43" s="95">
        <v>6</v>
      </c>
      <c r="F43">
        <v>6795</v>
      </c>
      <c r="G43">
        <v>96.54</v>
      </c>
      <c r="H43">
        <v>0</v>
      </c>
      <c r="I43">
        <v>0</v>
      </c>
      <c r="J43">
        <v>6891.54</v>
      </c>
      <c r="K43" t="s">
        <v>1376</v>
      </c>
      <c r="L43">
        <v>158.44999999999999</v>
      </c>
    </row>
    <row r="44" spans="1:12" ht="18" customHeight="1">
      <c r="B44" t="s">
        <v>1377</v>
      </c>
      <c r="C44" t="s">
        <v>481</v>
      </c>
      <c r="D44" t="s">
        <v>1279</v>
      </c>
      <c r="E44" s="95">
        <v>10</v>
      </c>
      <c r="F44">
        <v>123.7</v>
      </c>
      <c r="G44">
        <v>78.599999999999994</v>
      </c>
      <c r="H44">
        <v>0</v>
      </c>
      <c r="I44">
        <v>0</v>
      </c>
      <c r="J44">
        <v>202.3</v>
      </c>
      <c r="K44" t="s">
        <v>1378</v>
      </c>
      <c r="L44">
        <v>158.44999999999999</v>
      </c>
    </row>
    <row r="45" spans="1:12" ht="18" customHeight="1">
      <c r="B45" t="s">
        <v>1379</v>
      </c>
      <c r="C45" t="s">
        <v>481</v>
      </c>
      <c r="D45" t="s">
        <v>1279</v>
      </c>
      <c r="E45" s="95">
        <v>10</v>
      </c>
      <c r="F45">
        <v>839</v>
      </c>
      <c r="G45">
        <v>114.5</v>
      </c>
      <c r="H45">
        <v>0</v>
      </c>
      <c r="I45">
        <v>0</v>
      </c>
      <c r="J45">
        <v>953.5</v>
      </c>
      <c r="K45" t="s">
        <v>1380</v>
      </c>
      <c r="L45">
        <v>119.28</v>
      </c>
    </row>
    <row r="46" spans="1:12" ht="18" customHeight="1">
      <c r="B46" t="s">
        <v>1381</v>
      </c>
      <c r="D46" t="s">
        <v>1319</v>
      </c>
      <c r="E46">
        <v>6</v>
      </c>
      <c r="F46">
        <v>6595</v>
      </c>
      <c r="G46">
        <v>96.54</v>
      </c>
      <c r="J46">
        <v>6691.54</v>
      </c>
      <c r="K46" t="s">
        <v>1382</v>
      </c>
      <c r="L46">
        <v>234.99</v>
      </c>
    </row>
    <row r="47" spans="1:12" ht="18" customHeight="1">
      <c r="B47" t="s">
        <v>1383</v>
      </c>
      <c r="C47" t="s">
        <v>1278</v>
      </c>
      <c r="D47" t="s">
        <v>1301</v>
      </c>
      <c r="E47">
        <v>34</v>
      </c>
      <c r="F47">
        <v>1312</v>
      </c>
      <c r="G47">
        <v>330.42</v>
      </c>
      <c r="I47">
        <v>0</v>
      </c>
      <c r="J47">
        <v>1642.42</v>
      </c>
      <c r="K47" t="s">
        <v>1384</v>
      </c>
      <c r="L47">
        <v>234.99</v>
      </c>
    </row>
    <row r="48" spans="1:12" ht="18" customHeight="1">
      <c r="B48" t="s">
        <v>1385</v>
      </c>
      <c r="C48" t="s">
        <v>1278</v>
      </c>
      <c r="D48" t="s">
        <v>1301</v>
      </c>
      <c r="E48">
        <v>34</v>
      </c>
      <c r="F48">
        <v>1312</v>
      </c>
      <c r="G48">
        <v>330.42</v>
      </c>
      <c r="I48">
        <v>0</v>
      </c>
      <c r="J48">
        <v>1642.42</v>
      </c>
      <c r="L48">
        <v>0</v>
      </c>
    </row>
    <row r="49" spans="2:12" ht="18" customHeight="1">
      <c r="B49" t="s">
        <v>168</v>
      </c>
      <c r="C49" t="s">
        <v>168</v>
      </c>
      <c r="D49" t="s">
        <v>168</v>
      </c>
      <c r="E49" t="s">
        <v>168</v>
      </c>
      <c r="F49" t="s">
        <v>168</v>
      </c>
      <c r="G49" t="s">
        <v>168</v>
      </c>
      <c r="H49" t="s">
        <v>168</v>
      </c>
      <c r="I49" t="s">
        <v>168</v>
      </c>
      <c r="J49" t="s">
        <v>168</v>
      </c>
      <c r="K49" t="s">
        <v>168</v>
      </c>
      <c r="L49">
        <v>0</v>
      </c>
    </row>
    <row r="50" spans="2:12" ht="18" customHeight="1">
      <c r="K50" t="s">
        <v>1386</v>
      </c>
      <c r="L50">
        <v>4.2</v>
      </c>
    </row>
    <row r="51" spans="2:12" ht="18" customHeight="1">
      <c r="K51" s="1" t="s">
        <v>1387</v>
      </c>
      <c r="L51">
        <v>5.25</v>
      </c>
    </row>
    <row r="52" spans="2:12" ht="18" customHeight="1">
      <c r="K52" t="s">
        <v>1388</v>
      </c>
      <c r="L52">
        <v>0</v>
      </c>
    </row>
    <row r="53" spans="2:12" ht="18" customHeight="1">
      <c r="K53" t="s">
        <v>1389</v>
      </c>
      <c r="L53">
        <v>213.15</v>
      </c>
    </row>
    <row r="54" spans="2:12" ht="18" customHeight="1">
      <c r="K54" t="s">
        <v>1390</v>
      </c>
      <c r="L54">
        <v>328.65</v>
      </c>
    </row>
    <row r="55" spans="2:12" ht="18" customHeight="1">
      <c r="K55" t="s">
        <v>1391</v>
      </c>
      <c r="L55">
        <v>9.08</v>
      </c>
    </row>
    <row r="56" spans="2:12" ht="18" customHeight="1">
      <c r="K56" t="s">
        <v>1392</v>
      </c>
      <c r="L56">
        <v>9.82</v>
      </c>
    </row>
  </sheetData>
  <pageMargins left="0.6" right="0.36" top="0.75" bottom="0.75" header="0.3" footer="0.3"/>
  <pageSetup paperSize="9" scale="75" orientation="landscape" r:id="rId1"/>
  <rowBreaks count="1" manualBreakCount="1">
    <brk id="36" max="16383" man="1"/>
  </rowBreaks>
</worksheet>
</file>

<file path=xl/worksheets/sheet7.xml><?xml version="1.0" encoding="utf-8"?>
<worksheet xmlns="http://schemas.openxmlformats.org/spreadsheetml/2006/main" xmlns:r="http://schemas.openxmlformats.org/officeDocument/2006/relationships">
  <dimension ref="A1:H16"/>
  <sheetViews>
    <sheetView topLeftCell="A8" workbookViewId="0">
      <selection activeCell="E12" sqref="E12"/>
    </sheetView>
  </sheetViews>
  <sheetFormatPr defaultRowHeight="12.75"/>
  <cols>
    <col min="1" max="1" width="6" customWidth="1"/>
    <col min="2" max="2" width="34.83203125" customWidth="1"/>
  </cols>
  <sheetData>
    <row r="1" spans="1:8" ht="50.25" customHeight="1">
      <c r="A1" s="139" t="s">
        <v>1227</v>
      </c>
      <c r="B1" s="139"/>
      <c r="C1" s="139"/>
      <c r="D1" s="139"/>
      <c r="E1" s="139"/>
      <c r="F1" s="139"/>
      <c r="G1" s="139"/>
      <c r="H1" s="139"/>
    </row>
    <row r="2" spans="1:8" ht="29.25" customHeight="1">
      <c r="A2" s="53" t="s">
        <v>1405</v>
      </c>
      <c r="B2" s="53" t="s">
        <v>1406</v>
      </c>
      <c r="C2" s="138" t="s">
        <v>523</v>
      </c>
      <c r="D2" s="138"/>
      <c r="E2" s="53" t="s">
        <v>1407</v>
      </c>
      <c r="F2" s="53" t="s">
        <v>230</v>
      </c>
      <c r="G2" s="53" t="s">
        <v>1408</v>
      </c>
      <c r="H2" s="53" t="s">
        <v>178</v>
      </c>
    </row>
    <row r="3" spans="1:8" ht="54" customHeight="1">
      <c r="A3" s="96">
        <v>31.1</v>
      </c>
      <c r="B3" s="97" t="s">
        <v>1393</v>
      </c>
      <c r="C3" s="98"/>
      <c r="D3" s="98"/>
      <c r="E3" s="99"/>
      <c r="F3" s="100"/>
      <c r="G3" s="101"/>
      <c r="H3" s="99"/>
    </row>
    <row r="4" spans="1:8" ht="15">
      <c r="A4" s="96"/>
      <c r="B4" s="102" t="s">
        <v>1394</v>
      </c>
      <c r="C4" s="98">
        <v>1</v>
      </c>
      <c r="D4" s="98">
        <v>2</v>
      </c>
      <c r="E4" s="99">
        <v>4.6050000000000004</v>
      </c>
      <c r="F4" s="100">
        <v>4.05</v>
      </c>
      <c r="G4" s="99">
        <v>0.08</v>
      </c>
      <c r="H4" s="99">
        <f>PRODUCT(C4:G4)</f>
        <v>2.9840400000000002</v>
      </c>
    </row>
    <row r="5" spans="1:8" ht="15">
      <c r="A5" s="96"/>
      <c r="B5" s="102" t="s">
        <v>1395</v>
      </c>
      <c r="C5" s="98">
        <v>1</v>
      </c>
      <c r="D5" s="98">
        <v>2</v>
      </c>
      <c r="E5" s="99">
        <v>3.1</v>
      </c>
      <c r="F5" s="100">
        <v>3.26</v>
      </c>
      <c r="G5" s="99">
        <v>0.08</v>
      </c>
      <c r="H5" s="99">
        <f t="shared" ref="H5:H14" si="0">PRODUCT(C5:G5)</f>
        <v>1.61696</v>
      </c>
    </row>
    <row r="6" spans="1:8" ht="15">
      <c r="A6" s="96"/>
      <c r="B6" s="102" t="s">
        <v>1396</v>
      </c>
      <c r="C6" s="98">
        <v>1</v>
      </c>
      <c r="D6" s="98">
        <v>2</v>
      </c>
      <c r="E6" s="99">
        <v>2.63</v>
      </c>
      <c r="F6" s="100">
        <v>3.37</v>
      </c>
      <c r="G6" s="99">
        <v>0.08</v>
      </c>
      <c r="H6" s="99">
        <f t="shared" si="0"/>
        <v>1.418096</v>
      </c>
    </row>
    <row r="7" spans="1:8" ht="15">
      <c r="A7" s="96"/>
      <c r="B7" s="102" t="s">
        <v>1397</v>
      </c>
      <c r="C7" s="98">
        <v>1</v>
      </c>
      <c r="D7" s="98">
        <v>2</v>
      </c>
      <c r="E7" s="99">
        <v>3.605</v>
      </c>
      <c r="F7" s="100">
        <v>3.3450000000000002</v>
      </c>
      <c r="G7" s="99">
        <v>0.08</v>
      </c>
      <c r="H7" s="99">
        <f t="shared" si="0"/>
        <v>1.9293960000000001</v>
      </c>
    </row>
    <row r="8" spans="1:8" ht="15">
      <c r="A8" s="96"/>
      <c r="B8" s="102" t="s">
        <v>1398</v>
      </c>
      <c r="C8" s="98">
        <v>1</v>
      </c>
      <c r="D8" s="98">
        <v>2</v>
      </c>
      <c r="E8" s="99">
        <v>3.895</v>
      </c>
      <c r="F8" s="100">
        <v>3.605</v>
      </c>
      <c r="G8" s="99">
        <v>0.08</v>
      </c>
      <c r="H8" s="99">
        <f t="shared" si="0"/>
        <v>2.2466360000000001</v>
      </c>
    </row>
    <row r="9" spans="1:8" ht="15">
      <c r="A9" s="96"/>
      <c r="B9" s="102" t="s">
        <v>1399</v>
      </c>
      <c r="C9" s="98">
        <v>1</v>
      </c>
      <c r="D9" s="98">
        <v>2</v>
      </c>
      <c r="E9" s="99">
        <v>1.5</v>
      </c>
      <c r="F9" s="100">
        <v>1.875</v>
      </c>
      <c r="G9" s="99">
        <v>0.08</v>
      </c>
      <c r="H9" s="99">
        <f t="shared" si="0"/>
        <v>0.45</v>
      </c>
    </row>
    <row r="10" spans="1:8" ht="15">
      <c r="A10" s="96"/>
      <c r="B10" s="102" t="s">
        <v>1400</v>
      </c>
      <c r="C10" s="98">
        <v>1</v>
      </c>
      <c r="D10" s="98">
        <v>2</v>
      </c>
      <c r="E10" s="99">
        <v>1.8</v>
      </c>
      <c r="F10" s="100">
        <v>1.35</v>
      </c>
      <c r="G10" s="99">
        <v>0.08</v>
      </c>
      <c r="H10" s="99">
        <f t="shared" si="0"/>
        <v>0.38880000000000003</v>
      </c>
    </row>
    <row r="11" spans="1:8" ht="15">
      <c r="A11" s="96"/>
      <c r="B11" s="102" t="s">
        <v>1401</v>
      </c>
      <c r="C11" s="98">
        <v>1</v>
      </c>
      <c r="D11" s="98">
        <v>2</v>
      </c>
      <c r="E11" s="99">
        <v>59.9</v>
      </c>
      <c r="F11" s="100">
        <v>0.23</v>
      </c>
      <c r="G11" s="99">
        <v>0.08</v>
      </c>
      <c r="H11" s="99">
        <f t="shared" si="0"/>
        <v>2.2043200000000001</v>
      </c>
    </row>
    <row r="12" spans="1:8" ht="15">
      <c r="A12" s="96"/>
      <c r="B12" s="102" t="s">
        <v>1402</v>
      </c>
      <c r="C12" s="98">
        <v>1</v>
      </c>
      <c r="D12" s="98">
        <v>1</v>
      </c>
      <c r="E12" s="99">
        <v>4.53</v>
      </c>
      <c r="F12" s="100">
        <v>2.23</v>
      </c>
      <c r="G12" s="99">
        <v>0.08</v>
      </c>
      <c r="H12" s="99">
        <f t="shared" si="0"/>
        <v>0.80815200000000009</v>
      </c>
    </row>
    <row r="13" spans="1:8" ht="15">
      <c r="A13" s="96"/>
      <c r="B13" s="102" t="s">
        <v>1403</v>
      </c>
      <c r="C13" s="98">
        <v>1</v>
      </c>
      <c r="D13" s="98">
        <v>2</v>
      </c>
      <c r="E13" s="99">
        <v>13.98</v>
      </c>
      <c r="F13" s="100">
        <v>0.23</v>
      </c>
      <c r="G13" s="99">
        <v>0.08</v>
      </c>
      <c r="H13" s="99">
        <f t="shared" si="0"/>
        <v>0.51446400000000003</v>
      </c>
    </row>
    <row r="14" spans="1:8" ht="15">
      <c r="A14" s="96"/>
      <c r="B14" s="102" t="s">
        <v>1404</v>
      </c>
      <c r="C14" s="98">
        <v>1</v>
      </c>
      <c r="D14" s="98">
        <v>2</v>
      </c>
      <c r="E14" s="99">
        <v>1.45</v>
      </c>
      <c r="F14" s="100">
        <v>1.35</v>
      </c>
      <c r="G14" s="99">
        <v>0.08</v>
      </c>
      <c r="H14" s="99">
        <f t="shared" si="0"/>
        <v>0.31320000000000003</v>
      </c>
    </row>
    <row r="15" spans="1:8" ht="15">
      <c r="A15" s="96"/>
      <c r="B15" s="102"/>
      <c r="C15" s="98"/>
      <c r="D15" s="98"/>
      <c r="E15" s="99"/>
      <c r="F15" s="100"/>
      <c r="G15" s="101"/>
      <c r="H15" s="99">
        <f>SUM(H4:H14)</f>
        <v>14.874063999999999</v>
      </c>
    </row>
    <row r="16" spans="1:8" ht="15">
      <c r="A16" s="96"/>
      <c r="B16" s="102"/>
      <c r="C16" s="98"/>
      <c r="D16" s="98"/>
      <c r="E16" s="99"/>
      <c r="F16" s="100"/>
      <c r="G16" s="101" t="s">
        <v>1264</v>
      </c>
      <c r="H16" s="103">
        <f>ROUNDUP(H15,0)</f>
        <v>15</v>
      </c>
    </row>
  </sheetData>
  <mergeCells count="2">
    <mergeCell ref="C2:D2"/>
    <mergeCell ref="A1:H1"/>
  </mergeCells>
  <pageMargins left="0.7" right="0.7" top="0.75" bottom="0.75" header="0.3" footer="0.3"/>
  <pageSetup paperSiz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Detail</vt:lpstr>
      <vt:lpstr>Abs</vt:lpstr>
      <vt:lpstr>Data</vt:lpstr>
      <vt:lpstr>General Abs</vt:lpstr>
      <vt:lpstr>A3</vt:lpstr>
      <vt:lpstr>lead</vt:lpstr>
      <vt:lpstr>detaill</vt:lpstr>
      <vt:lpstr>'A3'!Print_Area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CS  Palayamkottai Jailor Quarters - 16.11.2021.xls</dc:title>
  <dc:creator>SE-SC-01</dc:creator>
  <cp:lastModifiedBy>Rathinakumar</cp:lastModifiedBy>
  <cp:lastPrinted>2023-04-15T09:53:39Z</cp:lastPrinted>
  <dcterms:created xsi:type="dcterms:W3CDTF">2023-04-11T04:21:32Z</dcterms:created>
  <dcterms:modified xsi:type="dcterms:W3CDTF">2023-05-25T06:27:49Z</dcterms:modified>
</cp:coreProperties>
</file>