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4"/>
  </bookViews>
  <sheets>
    <sheet name="Abs" sheetId="1" r:id="rId1"/>
    <sheet name="Detail" sheetId="4" r:id="rId2"/>
    <sheet name="Abs (2)" sheetId="6" r:id="rId3"/>
    <sheet name="Data" sheetId="7" r:id="rId4"/>
    <sheet name="lead" sheetId="8" r:id="rId5"/>
  </sheets>
  <definedNames>
    <definedName name="_xlnm.Print_Area" localSheetId="1">Detail!$A$1:$J$279</definedName>
  </definedNames>
  <calcPr calcId="124519"/>
</workbook>
</file>

<file path=xl/calcChain.xml><?xml version="1.0" encoding="utf-8"?>
<calcChain xmlns="http://schemas.openxmlformats.org/spreadsheetml/2006/main">
  <c r="F51" i="1"/>
  <c r="F50"/>
  <c r="F46"/>
  <c r="C41" l="1"/>
  <c r="E41"/>
  <c r="I275" i="4"/>
  <c r="C43" i="1" s="1"/>
  <c r="F43" s="1"/>
  <c r="I274" i="4"/>
  <c r="I271"/>
  <c r="F271"/>
  <c r="I270"/>
  <c r="I269"/>
  <c r="I268"/>
  <c r="F41" i="1" l="1"/>
  <c r="C37"/>
  <c r="E39"/>
  <c r="E35"/>
  <c r="C39"/>
  <c r="F39" s="1"/>
  <c r="C35"/>
  <c r="F35" s="1"/>
  <c r="E14"/>
  <c r="I264" i="4"/>
  <c r="I262"/>
  <c r="I263"/>
  <c r="I261"/>
  <c r="I257"/>
  <c r="I258" s="1"/>
  <c r="F37" i="1" s="1"/>
  <c r="I254" i="4"/>
  <c r="I253"/>
  <c r="J20" i="6"/>
  <c r="J19"/>
  <c r="J18"/>
  <c r="J4"/>
  <c r="J5"/>
  <c r="J6"/>
  <c r="J7"/>
  <c r="J8"/>
  <c r="J9"/>
  <c r="J10"/>
  <c r="J11"/>
  <c r="J12"/>
  <c r="J13"/>
  <c r="J14"/>
  <c r="J15"/>
  <c r="J16"/>
  <c r="J17"/>
  <c r="J3"/>
  <c r="F182" i="7" l="1"/>
  <c r="F183"/>
  <c r="F184"/>
  <c r="F185"/>
  <c r="F186"/>
  <c r="F187"/>
  <c r="F188"/>
  <c r="F189"/>
  <c r="F178"/>
  <c r="M184"/>
  <c r="M185"/>
  <c r="M186"/>
  <c r="M187"/>
  <c r="M188"/>
  <c r="M189"/>
  <c r="M183"/>
  <c r="A180"/>
  <c r="F180" s="1"/>
  <c r="E177"/>
  <c r="A181" s="1"/>
  <c r="F181" s="1"/>
  <c r="E172"/>
  <c r="A179" s="1"/>
  <c r="F179" s="1"/>
  <c r="F191" l="1"/>
  <c r="F193" s="1"/>
  <c r="C33" i="1" l="1"/>
  <c r="F33" s="1"/>
  <c r="I250" i="4"/>
  <c r="I248"/>
  <c r="I249"/>
  <c r="I247"/>
  <c r="C31" i="1"/>
  <c r="F31" s="1"/>
  <c r="C29"/>
  <c r="F29" s="1"/>
  <c r="C27"/>
  <c r="C25"/>
  <c r="F25" s="1"/>
  <c r="C23"/>
  <c r="F23" s="1"/>
  <c r="C21"/>
  <c r="F21" s="1"/>
  <c r="C19"/>
  <c r="C17"/>
  <c r="C12"/>
  <c r="C14"/>
  <c r="C10"/>
  <c r="C8"/>
  <c r="F8" s="1"/>
  <c r="C6"/>
  <c r="C4"/>
  <c r="E27"/>
  <c r="E19"/>
  <c r="E17"/>
  <c r="E12"/>
  <c r="E10"/>
  <c r="E6"/>
  <c r="E4"/>
  <c r="F6" l="1"/>
  <c r="F10"/>
  <c r="F12"/>
  <c r="F19"/>
  <c r="F27"/>
  <c r="F4"/>
  <c r="F14"/>
  <c r="F17"/>
  <c r="F45" l="1"/>
  <c r="I243" i="4"/>
  <c r="I241"/>
  <c r="I242"/>
  <c r="I240"/>
  <c r="I237"/>
  <c r="I235"/>
  <c r="I236"/>
  <c r="I234"/>
  <c r="I231"/>
  <c r="I232" s="1"/>
  <c r="I228"/>
  <c r="I227"/>
  <c r="I224"/>
  <c r="I220"/>
  <c r="I221"/>
  <c r="I222"/>
  <c r="I223"/>
  <c r="I219"/>
  <c r="I216"/>
  <c r="I214"/>
  <c r="I215"/>
  <c r="I213"/>
  <c r="I210"/>
  <c r="I209"/>
  <c r="I208"/>
  <c r="I205"/>
  <c r="I197"/>
  <c r="I194"/>
  <c r="I200"/>
  <c r="I201" s="1"/>
  <c r="I196"/>
  <c r="I193"/>
  <c r="I174" l="1"/>
  <c r="I173"/>
  <c r="I136"/>
  <c r="I178"/>
  <c r="I179"/>
  <c r="I180"/>
  <c r="I181"/>
  <c r="I182"/>
  <c r="I183"/>
  <c r="I184"/>
  <c r="I185"/>
  <c r="I186"/>
  <c r="I187"/>
  <c r="I188"/>
  <c r="I189"/>
  <c r="I177"/>
  <c r="I190" s="1"/>
  <c r="I172"/>
  <c r="I171"/>
  <c r="I170"/>
  <c r="I169"/>
  <c r="I168"/>
  <c r="I167"/>
  <c r="I166"/>
  <c r="I165"/>
  <c r="I164"/>
  <c r="I163"/>
  <c r="I162"/>
  <c r="I161"/>
  <c r="I160"/>
  <c r="I159"/>
  <c r="I158"/>
  <c r="I157"/>
  <c r="I156"/>
  <c r="I155"/>
  <c r="I154"/>
  <c r="I153"/>
  <c r="I152"/>
  <c r="I151"/>
  <c r="I150"/>
  <c r="I149"/>
  <c r="I148"/>
  <c r="I147"/>
  <c r="I146"/>
  <c r="I145"/>
  <c r="I144"/>
  <c r="I143"/>
  <c r="I142"/>
  <c r="I135"/>
  <c r="I109"/>
  <c r="I110"/>
  <c r="I111"/>
  <c r="I112"/>
  <c r="I113"/>
  <c r="I114"/>
  <c r="I115"/>
  <c r="I116"/>
  <c r="I117"/>
  <c r="I118"/>
  <c r="I119"/>
  <c r="I120"/>
  <c r="I121"/>
  <c r="I122"/>
  <c r="I123"/>
  <c r="I124"/>
  <c r="I125"/>
  <c r="I126"/>
  <c r="I127"/>
  <c r="I128"/>
  <c r="I129"/>
  <c r="I130"/>
  <c r="I131"/>
  <c r="I132"/>
  <c r="I133"/>
  <c r="I134"/>
  <c r="I105"/>
  <c r="I106"/>
  <c r="I104"/>
  <c r="I108"/>
  <c r="I6"/>
  <c r="I7"/>
  <c r="I8"/>
  <c r="I9"/>
  <c r="I10"/>
  <c r="I11"/>
  <c r="I12"/>
  <c r="I13"/>
  <c r="I14"/>
  <c r="I15"/>
  <c r="I16"/>
  <c r="I17"/>
  <c r="I18"/>
  <c r="I19"/>
  <c r="I20"/>
  <c r="I21"/>
  <c r="I22"/>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6"/>
  <c r="I67"/>
  <c r="I68"/>
  <c r="I69"/>
  <c r="I70"/>
  <c r="I71"/>
  <c r="I72"/>
  <c r="I73"/>
  <c r="I74"/>
  <c r="I75"/>
  <c r="I76"/>
  <c r="I77"/>
  <c r="I78"/>
  <c r="I79"/>
  <c r="I80"/>
  <c r="I81"/>
  <c r="I82"/>
  <c r="I83"/>
  <c r="I84"/>
  <c r="I85"/>
  <c r="I86"/>
  <c r="I87"/>
  <c r="I88"/>
  <c r="I89"/>
  <c r="I90"/>
  <c r="I91"/>
  <c r="I92"/>
  <c r="I93"/>
  <c r="I94"/>
  <c r="I95"/>
  <c r="I96"/>
  <c r="I97"/>
  <c r="I98"/>
  <c r="I99"/>
  <c r="I100"/>
  <c r="I101"/>
  <c r="I102"/>
  <c r="I103"/>
  <c r="I5"/>
  <c r="I137" s="1"/>
  <c r="F10" i="6" l="1"/>
  <c r="F9"/>
  <c r="F8"/>
  <c r="F6"/>
  <c r="F5"/>
  <c r="F4"/>
  <c r="F25" s="1"/>
  <c r="K127" i="4"/>
  <c r="F28" i="6" l="1"/>
  <c r="F26"/>
  <c r="F29"/>
  <c r="F30" s="1"/>
  <c r="F27"/>
  <c r="F31" s="1"/>
  <c r="F48" i="1" l="1"/>
  <c r="F49" l="1"/>
  <c r="F47"/>
</calcChain>
</file>

<file path=xl/sharedStrings.xml><?xml version="1.0" encoding="utf-8"?>
<sst xmlns="http://schemas.openxmlformats.org/spreadsheetml/2006/main" count="1384" uniqueCount="523">
  <si>
    <t>Qty</t>
  </si>
  <si>
    <t>Units</t>
  </si>
  <si>
    <t>Nos</t>
  </si>
  <si>
    <t>SL.No</t>
  </si>
  <si>
    <t>Total</t>
  </si>
  <si>
    <t>GST @ 18%</t>
  </si>
  <si>
    <t>Grand Total</t>
  </si>
  <si>
    <t>Rate</t>
  </si>
  <si>
    <t>Amount</t>
  </si>
  <si>
    <t>Sqm</t>
  </si>
  <si>
    <t>Supervision charges 7.5 %</t>
  </si>
  <si>
    <t>Labour welfare fund 1 %</t>
  </si>
  <si>
    <t>Supervision charges Gst 18%</t>
  </si>
  <si>
    <t>ABSTRACT</t>
  </si>
  <si>
    <t>L</t>
  </si>
  <si>
    <t>B</t>
  </si>
  <si>
    <t>D</t>
  </si>
  <si>
    <t>QTY</t>
  </si>
  <si>
    <t>Name of work : Providing Modular section cabin and cupboard                          arrangements for the work of special repair works for central co operative bank building at Vannarapettai in Tirunelveli district.</t>
  </si>
  <si>
    <t>Removing Existing aluminium partition wall etc all complete</t>
  </si>
  <si>
    <t>One coat putty etc all complete</t>
  </si>
  <si>
    <t>Supply and fixing of health closet etc all complete</t>
  </si>
  <si>
    <t xml:space="preserve">SR P/57 22-23 </t>
  </si>
  <si>
    <t xml:space="preserve">Supply and fixing of long body tap etc </t>
  </si>
  <si>
    <t xml:space="preserve">Supply and fixing of Short body tap etc </t>
  </si>
  <si>
    <t>SR P/45 22-23</t>
  </si>
  <si>
    <t>Painting the wall with Texture finish paint incluidng labour charge etc all complete</t>
  </si>
  <si>
    <t>Supply and fixing of Mico board etc all complete</t>
  </si>
  <si>
    <t>Supplying and fixing of AC copper pipe etc all complete</t>
  </si>
  <si>
    <t>Labour charges for 2 ton AC water wash service etc all complete</t>
  </si>
  <si>
    <t>Labour charges and Erection charges for 2 ton and 1.5 ton AC unit etc all complete</t>
  </si>
  <si>
    <t>Supply and fixing of AC unit stand outer etc all complete</t>
  </si>
  <si>
    <t>Supply and delivery of 4 KVA Steplessar for AC unit etc all complete</t>
  </si>
  <si>
    <t>Run off 8 swg 4 wires of 4 sqmm etc all complete</t>
  </si>
  <si>
    <t>Old septick tank cleaning work etc all complete</t>
  </si>
  <si>
    <t>Atm stickering works etc all complete</t>
  </si>
  <si>
    <t>Tree cutting works and cleaning works etc</t>
  </si>
  <si>
    <t>Fixing charges for existing aluminium door works etc all complete</t>
  </si>
  <si>
    <t>Existing compound wall white washing painting works</t>
  </si>
  <si>
    <t>Machineries works for cleaning works and existing road formation in raining season</t>
  </si>
  <si>
    <t>Description of work</t>
  </si>
  <si>
    <t>x</t>
  </si>
  <si>
    <t>MD Room</t>
  </si>
  <si>
    <t>Old GM Room</t>
  </si>
  <si>
    <t>DETAIL ESTIMATE</t>
  </si>
  <si>
    <t xml:space="preserve"> </t>
  </si>
  <si>
    <t>-</t>
  </si>
  <si>
    <t>CUM</t>
  </si>
  <si>
    <t>Each</t>
  </si>
  <si>
    <t>Name of work :Additional Interior works for Door,Cupboard shutter,Wall putty for the work of special repair works for central co operative bank building at Vannarapettai in Tirunelveli district.</t>
  </si>
  <si>
    <t>One coat of wall putty incluidng labour charges and materials etc all complete</t>
  </si>
  <si>
    <t>Bank s/c inner alround</t>
  </si>
  <si>
    <t>D/f H/R door</t>
  </si>
  <si>
    <t>D/f H/R window</t>
  </si>
  <si>
    <t>D/f H/R landing slab</t>
  </si>
  <si>
    <t>Add pillar both side</t>
  </si>
  <si>
    <t>D/f s/c window</t>
  </si>
  <si>
    <t>D/f mid landing</t>
  </si>
  <si>
    <t>D/f SF  window</t>
  </si>
  <si>
    <t>D/f SF Landing</t>
  </si>
  <si>
    <t>D/f SF open</t>
  </si>
  <si>
    <t>D/f FF Midlanding</t>
  </si>
  <si>
    <t>D/f FF Window</t>
  </si>
  <si>
    <t>D/f FF open</t>
  </si>
  <si>
    <t>D/f GF midlanding</t>
  </si>
  <si>
    <t>D/f GF open</t>
  </si>
  <si>
    <t>Add s/c window jams</t>
  </si>
  <si>
    <t>Open  jams</t>
  </si>
  <si>
    <t>GF Reception inner alround</t>
  </si>
  <si>
    <t>D/f Open</t>
  </si>
  <si>
    <t>D/f Window</t>
  </si>
  <si>
    <t>D/f Lift area</t>
  </si>
  <si>
    <t>FF Reception inner alround</t>
  </si>
  <si>
    <t>D/f open</t>
  </si>
  <si>
    <t>D/f Door</t>
  </si>
  <si>
    <t>D/f Partion area</t>
  </si>
  <si>
    <t>FF PC Near room inner alround</t>
  </si>
  <si>
    <t>D/f window</t>
  </si>
  <si>
    <t>PC Inner alround</t>
  </si>
  <si>
    <t>D/f Pillar</t>
  </si>
  <si>
    <t>MD Rest inner alround</t>
  </si>
  <si>
    <t>D/f Toilet door</t>
  </si>
  <si>
    <t>MD Toilet wall alround</t>
  </si>
  <si>
    <t>FF Entrance lift wall</t>
  </si>
  <si>
    <t>D/f PC Open</t>
  </si>
  <si>
    <t>Dining inner wall</t>
  </si>
  <si>
    <t>Pillar side</t>
  </si>
  <si>
    <t>Toilet verandha rear side</t>
  </si>
  <si>
    <t>Toilet pillar</t>
  </si>
  <si>
    <t>Toilet passage</t>
  </si>
  <si>
    <t>Passage side</t>
  </si>
  <si>
    <t>GM Room pillar</t>
  </si>
  <si>
    <t>GM Inner rear wall</t>
  </si>
  <si>
    <t>Toilet alround wall</t>
  </si>
  <si>
    <t>D/f TD door</t>
  </si>
  <si>
    <t>Toilet inner extra</t>
  </si>
  <si>
    <t>CR Room front wall</t>
  </si>
  <si>
    <t>Toilet wall</t>
  </si>
  <si>
    <t>Pillar alround</t>
  </si>
  <si>
    <t>CR East side wall</t>
  </si>
  <si>
    <t>FF Hall east side wall</t>
  </si>
  <si>
    <t>Add Window jams</t>
  </si>
  <si>
    <t>Add MD window jams</t>
  </si>
  <si>
    <t>Add Terrace door jams</t>
  </si>
  <si>
    <t>Gents common toilet inner wall -FF</t>
  </si>
  <si>
    <t>Gents common Rear side wall -FF</t>
  </si>
  <si>
    <t>FF Gents Toilet wall</t>
  </si>
  <si>
    <t>Add jams</t>
  </si>
  <si>
    <t>Door top wall</t>
  </si>
  <si>
    <t>Inbetween wall</t>
  </si>
  <si>
    <t xml:space="preserve">FF Ladies toilet wall inner </t>
  </si>
  <si>
    <t>FF Ladies toilet rear side wall</t>
  </si>
  <si>
    <t>FF Ladies front side wall</t>
  </si>
  <si>
    <t>Gents single toilet wall</t>
  </si>
  <si>
    <t>GF Gents toilet wall</t>
  </si>
  <si>
    <t>GF Gents Rear side wall</t>
  </si>
  <si>
    <t>GF Ladies toilet wall inner</t>
  </si>
  <si>
    <t>GF Ladies toilet rear side wall</t>
  </si>
  <si>
    <t>GF Ladies toilet front side wall</t>
  </si>
  <si>
    <t>GF Gents single toilet wall</t>
  </si>
  <si>
    <t>GF Inbetween Reception and Bank wall</t>
  </si>
  <si>
    <t>FF Office hall</t>
  </si>
  <si>
    <t>FF Office hall offset</t>
  </si>
  <si>
    <t>False ceiling bottom</t>
  </si>
  <si>
    <t>Rest room</t>
  </si>
  <si>
    <t>Rest room 1</t>
  </si>
  <si>
    <t>Rest room 2</t>
  </si>
  <si>
    <t>Visiter</t>
  </si>
  <si>
    <t>AGM 1,2,3</t>
  </si>
  <si>
    <t>New GM, room</t>
  </si>
  <si>
    <t>D/f Toliet</t>
  </si>
  <si>
    <t>New CR room</t>
  </si>
  <si>
    <t>ATM</t>
  </si>
  <si>
    <t>ATM center</t>
  </si>
  <si>
    <t>Atm center alround</t>
  </si>
  <si>
    <t>GM front extra</t>
  </si>
  <si>
    <t>FF Toilet verandha</t>
  </si>
  <si>
    <t>GF Reception area</t>
  </si>
  <si>
    <t>FF Reception area</t>
  </si>
  <si>
    <t>G.F ,FF Landing</t>
  </si>
  <si>
    <t>S.F Chairman room</t>
  </si>
  <si>
    <t>Meeting hall</t>
  </si>
  <si>
    <t>Waiting room</t>
  </si>
  <si>
    <t>Computer room</t>
  </si>
  <si>
    <t>GF,FF,Gents toilet ceiling</t>
  </si>
  <si>
    <t>GF,FF,Ladies toilet ceiling</t>
  </si>
  <si>
    <t>GF,FF,Gents single toilet ceiling</t>
  </si>
  <si>
    <t>Say</t>
  </si>
  <si>
    <t xml:space="preserve"> Supply and fixing of calcium silicate board panelling with required spacing horizondaly and verticaly 25 x 50 mm channels using and fixed with necessary screws and joint filt with sealant of dow corning 789 or equialant sealant and the required area as directed by departmental officers the rate inclusive of all materials ,labour ,power and conveniyence of materilas to the work site loading and unloading etc</t>
  </si>
  <si>
    <t xml:space="preserve">MD Rest partition </t>
  </si>
  <si>
    <t>Inbetween MD Rest and hall partition</t>
  </si>
  <si>
    <t>D/f Rest room flush door</t>
  </si>
  <si>
    <t>Pc Front partition</t>
  </si>
  <si>
    <t>PC room Left side partition</t>
  </si>
  <si>
    <t>I/B wall pc and computer partition</t>
  </si>
  <si>
    <t>D/f door</t>
  </si>
  <si>
    <t>Hall partition</t>
  </si>
  <si>
    <t>FF Front Entrnce Partition</t>
  </si>
  <si>
    <t>AC Duct portion</t>
  </si>
  <si>
    <t>Flush door shutter size 1200x2400 ( Single leaf)</t>
  </si>
  <si>
    <t>SQM</t>
  </si>
  <si>
    <t>Solid core flush door shutter with TW palin</t>
  </si>
  <si>
    <t>Labour for Wrought &amp; Putup (SR P.32,it-156a)</t>
  </si>
  <si>
    <t>NO</t>
  </si>
  <si>
    <t>Door Handle with CP screws 6'</t>
  </si>
  <si>
    <t>5" Butt Hings</t>
  </si>
  <si>
    <t>6"x1/2" Tower Bolt</t>
  </si>
  <si>
    <t>10"x5/8" Aldrop</t>
  </si>
  <si>
    <t>Brass Screws</t>
  </si>
  <si>
    <t>Rubber bush</t>
  </si>
  <si>
    <t>Door Stopper</t>
  </si>
  <si>
    <t>Varnish Two Coats</t>
  </si>
  <si>
    <t>Rate for 2.56 Sqm</t>
  </si>
  <si>
    <t>Rate for 1 Sqm</t>
  </si>
  <si>
    <t>Flush door shutter size 900x2400 ( Single leaf)</t>
  </si>
  <si>
    <t>Shutter size (0.8 x 2.325)</t>
  </si>
  <si>
    <t>Labour for Wrought &amp; Putup</t>
  </si>
  <si>
    <t>Painting Two Coats</t>
  </si>
  <si>
    <t>Rate for 1.86 Sqm</t>
  </si>
  <si>
    <t>Supply and fixing of Flush door size ( 1200 x 2400 mm )  single leaf including labours and materials etc all complete.</t>
  </si>
  <si>
    <t>Supply and fixing of Flush door size ( 900 x 2400 mm ) single leaf including labours and materials etc all complete.</t>
  </si>
  <si>
    <t>Supply and fixing of Teak wood Glass door size (1500 x 2400 mm ) Double leaf including labours and materials etc all complete.</t>
  </si>
  <si>
    <t>MD Main door</t>
  </si>
  <si>
    <t>MD Rest room Door</t>
  </si>
  <si>
    <t>FF Office hall Entrance door</t>
  </si>
  <si>
    <t>TEAK WOOD WROUGHT &amp; PUT UP</t>
  </si>
  <si>
    <t>A</t>
  </si>
  <si>
    <t>T.W.SCANTLING 2M-3M LONG</t>
  </si>
  <si>
    <t>LABOUR CHARGE FOR WROUGHT &amp; PUTUP</t>
  </si>
  <si>
    <t>=</t>
  </si>
  <si>
    <t>RATE FOR T.W.SCANDLING 2M-3M LONG</t>
  </si>
  <si>
    <t>T.W.SCANTLING UP TO 2M LONG</t>
  </si>
  <si>
    <t>RATE FOR T.W.SCANTLING 2M LONG</t>
  </si>
  <si>
    <t>Supply and fixing of TW Wrought and put up including labour charges etc all complete</t>
  </si>
  <si>
    <t>a)</t>
  </si>
  <si>
    <t>b)</t>
  </si>
  <si>
    <t>FF Main door vertical</t>
  </si>
  <si>
    <t>FF Main door horizondal</t>
  </si>
  <si>
    <t>Supply and fixing of Aluminium Hydralic door closer including materials and labour charges etc all complete</t>
  </si>
  <si>
    <t>FF Office entrance door</t>
  </si>
  <si>
    <t>MD room door</t>
  </si>
  <si>
    <t>MD Rest room door</t>
  </si>
  <si>
    <t>CR room</t>
  </si>
  <si>
    <t>GM</t>
  </si>
  <si>
    <t>MD room</t>
  </si>
  <si>
    <t>Supply and installation of 4 KVA capacity automatic voltage Stablizer with time delay relay etc all complete</t>
  </si>
  <si>
    <t>Supply and installation of 5 KVA capacity automatic voltage Stablizer with time delay relay etc all complete</t>
  </si>
  <si>
    <t>Supply and fixing of Glavanum sheet 0.47 mm thick etc all complete</t>
  </si>
  <si>
    <t>For Stair case terrace</t>
  </si>
  <si>
    <t>SUPPLY AND FIXING OF GALVANIUM SHEET 0.47MM THICK</t>
  </si>
  <si>
    <t>GALVANIUM SHEET 0.47MM THICK ( SR p-72)</t>
  </si>
  <si>
    <t xml:space="preserve">FITTER I st  CLASS </t>
  </si>
  <si>
    <t>CARPENTER I ST CLASS</t>
  </si>
  <si>
    <t>MAZDOOR I ST CLASS</t>
  </si>
  <si>
    <t xml:space="preserve">L.S </t>
  </si>
  <si>
    <t xml:space="preserve">Bolts &amp;  Washers </t>
  </si>
  <si>
    <t xml:space="preserve">Rate For 10 Sqm </t>
  </si>
  <si>
    <t xml:space="preserve">Rate For 1 Sqm </t>
  </si>
  <si>
    <t>SR P/153  23-24</t>
  </si>
  <si>
    <t>SR P/154  23-24</t>
  </si>
  <si>
    <t>Supplying and fixing in position of UPVC Ventilator louvered ventilator  type for all sizes etc all complete</t>
  </si>
  <si>
    <t>G.F Toilet</t>
  </si>
  <si>
    <t>F.F Computer room</t>
  </si>
  <si>
    <t xml:space="preserve">MD Toilet </t>
  </si>
  <si>
    <t>Supplying and fixing in position of UPVC window of casement type( open) for all sizes etc all complete</t>
  </si>
  <si>
    <t>Guard room window</t>
  </si>
  <si>
    <t>TAMIL NADU POLICE HOUSING CORPORATION</t>
  </si>
  <si>
    <t>======================================</t>
  </si>
  <si>
    <t>PLACE:-</t>
  </si>
  <si>
    <t>Chennai</t>
  </si>
  <si>
    <t>2023-2024</t>
  </si>
  <si>
    <t>COST OF MATERIALS</t>
  </si>
  <si>
    <t>RATE</t>
  </si>
  <si>
    <t>PER</t>
  </si>
  <si>
    <t>AMOUNT</t>
  </si>
  <si>
    <t>*</t>
  </si>
  <si>
    <t>CEMENT MORTAR(1:1.5)</t>
  </si>
  <si>
    <t>M.T</t>
  </si>
  <si>
    <t>CEMENT</t>
  </si>
  <si>
    <t>SAND</t>
  </si>
  <si>
    <t>MIXING OF MORTAR</t>
  </si>
  <si>
    <t>L.S</t>
  </si>
  <si>
    <t>SUNDRIES</t>
  </si>
  <si>
    <t>TOTAL FOR 1 CUM</t>
  </si>
  <si>
    <t>CEMENT MORTAR(1:2)</t>
  </si>
  <si>
    <t>CEMENT MORTAR(1:3)</t>
  </si>
  <si>
    <t>CEMENT MORTAR(1:4)</t>
  </si>
  <si>
    <t>CEMENT MORTAR(1:5)</t>
  </si>
  <si>
    <t>CEMENT MORTAR(1:6)</t>
  </si>
  <si>
    <t>CEMENT MORTAR(1:7)</t>
  </si>
  <si>
    <t>CEMENT MORTAR(1:8)</t>
  </si>
  <si>
    <t>ONE COAT OF WALL PATTY         CHENNAI CITY</t>
  </si>
  <si>
    <t>PATTY  (p-45/151)</t>
  </si>
  <si>
    <t>Kg</t>
  </si>
  <si>
    <t>White wall putty powder</t>
  </si>
  <si>
    <t>No</t>
  </si>
  <si>
    <t>Painter - I st Class</t>
  </si>
  <si>
    <t>LS</t>
  </si>
  <si>
    <t xml:space="preserve">SUNDRIES </t>
  </si>
  <si>
    <t>Rate for 10 Sqm</t>
  </si>
  <si>
    <t>40.</t>
  </si>
  <si>
    <t>PAINTING TWO COATS OVER NEW             (as per CER-112/2007-08)</t>
  </si>
  <si>
    <t xml:space="preserve">PLASTERED SURFACE WITH </t>
  </si>
  <si>
    <t>Plastic Emulsion PAINT</t>
  </si>
  <si>
    <t>LIT</t>
  </si>
  <si>
    <t>Plastic Emulsion PAINT  (LMR item 113) p-45 143( First qty</t>
  </si>
  <si>
    <t>Primer     (LMR item 142) p45</t>
  </si>
  <si>
    <t xml:space="preserve">PAINTER I </t>
  </si>
  <si>
    <t>SUNDRIES FOR BRUSHES,ETC</t>
  </si>
  <si>
    <t>TOTAL FOR 10 SQM</t>
  </si>
  <si>
    <t>RATE PER SQM</t>
  </si>
  <si>
    <t>SR P/44 23-24</t>
  </si>
  <si>
    <t>SR P/70 23-24</t>
  </si>
  <si>
    <t>SR P/71 23-24</t>
  </si>
  <si>
    <t>M2</t>
  </si>
  <si>
    <t>M3</t>
  </si>
  <si>
    <t>Supply and fixing of Healthfauct hose including materials etc all complete</t>
  </si>
  <si>
    <t>S.F in bank toilet</t>
  </si>
  <si>
    <t>F.F in bank toilet</t>
  </si>
  <si>
    <t>G.F in bank toilet</t>
  </si>
  <si>
    <t>SR P/62 23-24</t>
  </si>
  <si>
    <t>shutter size 1200x2400 =1.1 x 2.325 =2.56</t>
  </si>
  <si>
    <t>DOOR SHUTTER FOR DOOR OF SIZE</t>
  </si>
  <si>
    <t>1500 X 2400MM</t>
  </si>
  <si>
    <t xml:space="preserve">SHUTTER SIZE-1X2X.675X2.3125                                                                                 </t>
  </si>
  <si>
    <t>STYLES(OVER 2M) -2X2X2.3125X0.15X0.0375                                                        = 0.052</t>
  </si>
  <si>
    <t>Cum</t>
  </si>
  <si>
    <t xml:space="preserve">RAILS(BELOW 2M)- </t>
  </si>
  <si>
    <t>-----------------</t>
  </si>
  <si>
    <t>Rmt</t>
  </si>
  <si>
    <t>T.W SCANTLING  ABOVE 2M LONG</t>
  </si>
  <si>
    <t>T.W SCANTLING  BELOW 2M LONG</t>
  </si>
  <si>
    <t>5.5 MM THICK PLAIN GLASS p44 sl.137</t>
  </si>
  <si>
    <t>RMT</t>
  </si>
  <si>
    <t>T.W. beeding 15mm x 12 mm p42 113a</t>
  </si>
  <si>
    <t>LABOUR FOR WROUGHT&amp;PUTUP p33 sl.146 /4</t>
  </si>
  <si>
    <t>TOTAL FOR  3.122 SQM</t>
  </si>
  <si>
    <t>Rs.</t>
  </si>
  <si>
    <t xml:space="preserve">T.W.DOUBLE LEAF fullY Glazed </t>
  </si>
  <si>
    <t>TOP - 1X2X0.675X0.150X0.0375</t>
  </si>
  <si>
    <t xml:space="preserve"> Bottom AND TOP             - 1X2X0.675X0.150X0.0375 = 0.0076</t>
  </si>
  <si>
    <t>5.5 MM THK. GLASS                -2X1X0.40X1.85</t>
  </si>
  <si>
    <t>T.W. Beeding  Vertical- 2 x 2 x 1.975</t>
  </si>
  <si>
    <t>T.W. Beeding  Horizontal- 2 x 2 x 0.40</t>
  </si>
  <si>
    <t>rmt</t>
  </si>
  <si>
    <t>NOS</t>
  </si>
  <si>
    <t>DOOR HANDLE Mejastic</t>
  </si>
  <si>
    <t>6" Brass HINGES</t>
  </si>
  <si>
    <t>8" BRASS TOWER BOLTS</t>
  </si>
  <si>
    <t>Mortice lock with handle</t>
  </si>
  <si>
    <t>RUBBER BUSH</t>
  </si>
  <si>
    <t>DOOR STOPPER</t>
  </si>
  <si>
    <t>Brass screw</t>
  </si>
  <si>
    <t>OBESERVED DATA</t>
  </si>
  <si>
    <t>Supplying and fixing the wall Panelling fixing the water proof plywood 9mm thick board over the country wood planks. Over the plywood OST sheet of 4mm thick will be fixed with necessary screws and fevicol giving neat finish</t>
  </si>
  <si>
    <t>Supplying and fixing the wall Panelling fixing the water proof plywood 9mm thick board over the country wood planks. Over the plywood OST sheet of 4mm thick will be fixed with necessary screws and fevicol giving neat finish etc all complete</t>
  </si>
  <si>
    <t>Ground floor Reception area</t>
  </si>
  <si>
    <t>Supply and fixing of 12 mm thick Toughened Glass door with including handle ,hinges,lock,base pinplate all materials and tools ,Transportation charges etc all complete</t>
  </si>
  <si>
    <t>Reception door</t>
  </si>
  <si>
    <t>Painting two coats of Interior Emulsion paint including labour charges and materials etc all complete</t>
  </si>
  <si>
    <t>Quotation</t>
  </si>
  <si>
    <t>Providing wall panelling using 12mm BWR plywood over 2"x1" aluminium channel to be fixed on wall</t>
  </si>
  <si>
    <t>Aluminium section [SR P.44]</t>
  </si>
  <si>
    <t>12mm thk. BWR plywood board (Qtn)</t>
  </si>
  <si>
    <t>1mm thick laminated sheet [SR P.55]</t>
  </si>
  <si>
    <t>nos</t>
  </si>
  <si>
    <t>MS clips</t>
  </si>
  <si>
    <t>Fevicol [SR P.39]</t>
  </si>
  <si>
    <t>labour charges</t>
  </si>
  <si>
    <t>Nails [SR P.42]</t>
  </si>
  <si>
    <t xml:space="preserve">Rate For 9.40 Sqm </t>
  </si>
  <si>
    <t xml:space="preserve">Say </t>
  </si>
  <si>
    <t>Rate Per Sqm</t>
  </si>
  <si>
    <t xml:space="preserve">Labour Charges </t>
  </si>
  <si>
    <t>Carpenter  Ist Class</t>
  </si>
  <si>
    <t>MAZDOOR I</t>
  </si>
  <si>
    <t>MAZDOOR II</t>
  </si>
  <si>
    <t>Providing wooden MELAMEN DOOR POLISH</t>
  </si>
  <si>
    <t>For New Wood</t>
  </si>
  <si>
    <t>Contain a size 1.2x2.1 m</t>
  </si>
  <si>
    <t>Area of Polishing 1x1x2.25x1.2x2.1+5.67m2</t>
  </si>
  <si>
    <t xml:space="preserve">Sand paper No 50 (Qtn) </t>
  </si>
  <si>
    <t>Sand paper No 80</t>
  </si>
  <si>
    <t>Sand paper No 100</t>
  </si>
  <si>
    <t>Wooden filter</t>
  </si>
  <si>
    <t>liter</t>
  </si>
  <si>
    <t>sand seal thinner</t>
  </si>
  <si>
    <t>Thinner</t>
  </si>
  <si>
    <t>Water Emery No 250</t>
  </si>
  <si>
    <t>Water Emery No 320</t>
  </si>
  <si>
    <t>Water Emery No 400</t>
  </si>
  <si>
    <t>gm</t>
  </si>
  <si>
    <t>Teak Powder</t>
  </si>
  <si>
    <t>100gm</t>
  </si>
  <si>
    <t>Red Powder</t>
  </si>
  <si>
    <t>500gm</t>
  </si>
  <si>
    <t xml:space="preserve"> Fresh Chalk Powder</t>
  </si>
  <si>
    <t xml:space="preserve">MELAMEN matt Qtn </t>
  </si>
  <si>
    <t>MELAMEN  Glozy</t>
  </si>
  <si>
    <t>Thinner 106</t>
  </si>
  <si>
    <t>Banian waste</t>
  </si>
  <si>
    <t>3" Brush</t>
  </si>
  <si>
    <t>1No</t>
  </si>
  <si>
    <t>2" Flat Brush</t>
  </si>
  <si>
    <t>PAINTER- I Class</t>
  </si>
  <si>
    <t>PAINTER - II  Class</t>
  </si>
  <si>
    <t>Mazdoor - II  Class</t>
  </si>
  <si>
    <t xml:space="preserve">Bladder &amp; Tools </t>
  </si>
  <si>
    <t>----------------------</t>
  </si>
  <si>
    <t>TOTAL FOR 5.67 SQM</t>
  </si>
  <si>
    <t>Providing wooden MELAMEN DOOR POLISH for new door including labour charges etc all complete</t>
  </si>
  <si>
    <t>FF Entrance door</t>
  </si>
  <si>
    <t xml:space="preserve">MD Room </t>
  </si>
  <si>
    <t>MD Rest room</t>
  </si>
  <si>
    <t>Data</t>
  </si>
  <si>
    <t>Observed data</t>
  </si>
  <si>
    <t>Labour charges for truss iron works etc all complete</t>
  </si>
  <si>
    <t>For horizondal</t>
  </si>
  <si>
    <t>Steel grill for Verandah Enclousure PWD SR p20/ Item 138/131</t>
  </si>
  <si>
    <t xml:space="preserve">As per item, No: 18 </t>
  </si>
  <si>
    <t>SR P/29 23-24</t>
  </si>
  <si>
    <t>Supply and fixing of ms rectanular square pipe size 70x30x2.9 mm etc all complete</t>
  </si>
  <si>
    <t xml:space="preserve"> Weight calculation (70x30x2.9 mm) = 4.12 kg/rmt</t>
  </si>
  <si>
    <t>Tamil Nadu Police Housing Corparation Ltd.</t>
  </si>
  <si>
    <t>==========================================================</t>
  </si>
  <si>
    <t>Tirunelveli</t>
  </si>
  <si>
    <t>SL.NO</t>
  </si>
  <si>
    <t>DESCRIPTION OF MATERIALS</t>
  </si>
  <si>
    <t>UNIT</t>
  </si>
  <si>
    <t>SOURCE</t>
  </si>
  <si>
    <t xml:space="preserve">COST OF </t>
  </si>
  <si>
    <t>LEAD</t>
  </si>
  <si>
    <t xml:space="preserve">Add 10% </t>
  </si>
  <si>
    <t>UN LO-</t>
  </si>
  <si>
    <t>MATERIAL</t>
  </si>
  <si>
    <t>LABOUR RATE</t>
  </si>
  <si>
    <t>Lead</t>
  </si>
  <si>
    <t>CHARGE</t>
  </si>
  <si>
    <t>for quarry at</t>
  </si>
  <si>
    <t>ADING</t>
  </si>
  <si>
    <t>COST @ SITE</t>
  </si>
  <si>
    <t xml:space="preserve">Thuvakudi </t>
  </si>
  <si>
    <t>1.</t>
  </si>
  <si>
    <t>ROUGH STONE sl.37  p15</t>
  </si>
  <si>
    <t>CUM.</t>
  </si>
  <si>
    <t>Thalaiyuthoo</t>
  </si>
  <si>
    <t>MASON-I Brick / Stone work (p-10)</t>
  </si>
  <si>
    <t>2.</t>
  </si>
  <si>
    <t>BOND STONE sl.44 p16</t>
  </si>
  <si>
    <t>MASON-II Brick / Stone work (p-10)</t>
  </si>
  <si>
    <t>3.</t>
  </si>
  <si>
    <t>HARD BROKEN STONE JELLY 3mm To 10mm p-16(53-55)</t>
  </si>
  <si>
    <t>MAZDOOR-I (p-11)</t>
  </si>
  <si>
    <t>4.</t>
  </si>
  <si>
    <t>HARD BROKEN STONE JELLY 10mm</t>
  </si>
  <si>
    <t>MAZDOOR-II (p-12)</t>
  </si>
  <si>
    <t>5.</t>
  </si>
  <si>
    <t>HARD BROKEN STONE JELLY 12mm</t>
  </si>
  <si>
    <t>PAINTER-I (p-10)</t>
  </si>
  <si>
    <t>6.</t>
  </si>
  <si>
    <t>HARD BROKEN STONE JELLY 20mm</t>
  </si>
  <si>
    <t>PAINTER-II (p-11)</t>
  </si>
  <si>
    <t>7.</t>
  </si>
  <si>
    <t>HARD BROKEN STONE JELLY 40mm</t>
  </si>
  <si>
    <t>PLUMBER-I (p-10)</t>
  </si>
  <si>
    <t>8.</t>
  </si>
  <si>
    <t>SAND FOR MORTAR sl.100  p20</t>
  </si>
  <si>
    <t>Seliyanallur</t>
  </si>
  <si>
    <t>PLUMBER-II (p-11)</t>
  </si>
  <si>
    <t>9.</t>
  </si>
  <si>
    <t>SAND FOR FILLING (Ann IV)</t>
  </si>
  <si>
    <t>FITTER-I (p-9)</t>
  </si>
  <si>
    <t>10.</t>
  </si>
  <si>
    <t>Kiln Burnt Country Bricks  SIZE 22x11x7Cm p-14 it-5a</t>
  </si>
  <si>
    <t>1000nos.</t>
  </si>
  <si>
    <t>Vellakovil</t>
  </si>
  <si>
    <t>FITTER-II (p-11)</t>
  </si>
  <si>
    <t>11.</t>
  </si>
  <si>
    <t>BRICK JELLY 40mmGAUGE p-14 it-10 a</t>
  </si>
  <si>
    <t>CARPENTER-I (p-10)</t>
  </si>
  <si>
    <t>12.</t>
  </si>
  <si>
    <t>BRICK JELLY 20mmGAUGE</t>
  </si>
  <si>
    <t>CARPENTER-II (p-11)</t>
  </si>
  <si>
    <t>13.</t>
  </si>
  <si>
    <t>MACHINE PRESSED TILES 23x 23x 2 Cm p-15 It-20</t>
  </si>
  <si>
    <t>Local</t>
  </si>
  <si>
    <t>STONE CUTTER-I (p-9)</t>
  </si>
  <si>
    <t>14.</t>
  </si>
  <si>
    <t>SLACKED SHELL LIME sl.89 p17</t>
  </si>
  <si>
    <t>STONE CUTTER-II</t>
  </si>
  <si>
    <t>15.</t>
  </si>
  <si>
    <t>SLACKED &amp;SREENED LIME STONE sl107/67</t>
  </si>
  <si>
    <t>FLOOR POLISHER</t>
  </si>
  <si>
    <t>16.</t>
  </si>
  <si>
    <t>C.W SCANTLING UPTO 4M LONG p-21 it-127</t>
  </si>
  <si>
    <t>local</t>
  </si>
  <si>
    <t>Mortar mix charges manual  sl.125(Ann3 N-29)</t>
  </si>
  <si>
    <t>17.</t>
  </si>
  <si>
    <t>C.W. PLANK UPTO 40mmTHICK UPTO 30 Cm WIDTH</t>
  </si>
  <si>
    <t>Vibrat-charges(R.C.C) sl.71/2 p25</t>
  </si>
  <si>
    <t>18.</t>
  </si>
  <si>
    <t>T.W SCANTLING 2M TO 3M LONG 112/73 p-21</t>
  </si>
  <si>
    <t>Vibrat-charges(P.C.C) sl.71/1 p25</t>
  </si>
  <si>
    <t>19.</t>
  </si>
  <si>
    <t>T.W.SCANTLING BELOW 2M LONG 113/74 p-21</t>
  </si>
  <si>
    <t>Sand filling charges sl.46/84p23</t>
  </si>
  <si>
    <t>20.</t>
  </si>
  <si>
    <t>T.W.PLANKS 15TO30cm WIDTH &amp; 12to25mm Thick it-119 p-21</t>
  </si>
  <si>
    <t>Earth filling charges sl.46/85 p23</t>
  </si>
  <si>
    <t>21.</t>
  </si>
  <si>
    <t>Country BricksKiln Burnt of SIZE 22x11x5Cm (7c)p-14</t>
  </si>
  <si>
    <t>E.W.  40/62 p-22</t>
  </si>
  <si>
    <t>22.</t>
  </si>
  <si>
    <t>MOSAIC TILES GRAY 25X25X2cm.it-30 p-17</t>
  </si>
  <si>
    <t>L.C.T.W.Door- 104/2 p-27</t>
  </si>
  <si>
    <t>23.</t>
  </si>
  <si>
    <t>CEMENT (supply at site)</t>
  </si>
  <si>
    <t>L.C.marine doors-105/3 p-27</t>
  </si>
  <si>
    <t>24.</t>
  </si>
  <si>
    <t>R.T.S. / M.S upto 16mm</t>
  </si>
  <si>
    <t>TW glazed window 109/8 p-27</t>
  </si>
  <si>
    <t>25.</t>
  </si>
  <si>
    <t>M.S./ R.T.S above 16mm</t>
  </si>
  <si>
    <t>Wrought&amp;putup 103/1 p-27</t>
  </si>
  <si>
    <t>26.</t>
  </si>
  <si>
    <t>Country BricksKiln Burnt  SIZE 22x11x5Cm</t>
  </si>
  <si>
    <t>Ventilator 113/14 p-28</t>
  </si>
  <si>
    <t>27.</t>
  </si>
  <si>
    <t>HBSJ 11.2mm IRC metal (SR 22-23,p16/48)</t>
  </si>
  <si>
    <t>Meter- Cupboard Weldmesh 118/23 p-28</t>
  </si>
  <si>
    <t>28.</t>
  </si>
  <si>
    <t>HBSJ 37.5mm to 26.5mm IRC metal</t>
  </si>
  <si>
    <t>E.W (SDR) 41/67 p-23</t>
  </si>
  <si>
    <t>29.</t>
  </si>
  <si>
    <t>HBSJ 63mm to 45mm IRC metal</t>
  </si>
  <si>
    <t>FITTER-II (Pipe &amp; Bar Bend) 57/20a p-11</t>
  </si>
  <si>
    <t>30.</t>
  </si>
  <si>
    <t xml:space="preserve"> Gravel p17  75</t>
  </si>
  <si>
    <t>Adhichanallur</t>
  </si>
  <si>
    <t>FITTER-I (Pipe &amp; Bar Bend) 16/20A p-9</t>
  </si>
  <si>
    <t xml:space="preserve"> Well Gravel p17  It76</t>
  </si>
  <si>
    <t>Paruthiapdu</t>
  </si>
  <si>
    <t>E.W  loose soil p-22 SS20B/38/50</t>
  </si>
  <si>
    <t>Chamber Burnt Bricks of size 23x11.2x7Cm p14/4b</t>
  </si>
  <si>
    <t>LIFT CHARGES FOR B.W IN G.F  * it-62/1 p-25</t>
  </si>
  <si>
    <t>Chamber Burnt Bricks  of size 23x11.4x7.5Cmp14 /3a</t>
  </si>
  <si>
    <t>LIFT CHARGES FOR B.W IN F.F  *</t>
  </si>
  <si>
    <t>Stone dust p17  item no-584</t>
  </si>
  <si>
    <t>LIFT CHARGES FOR B.W IN S.F  *</t>
  </si>
  <si>
    <t>6mmto 10mm HBG metal p-19 it-83+84/2</t>
  </si>
  <si>
    <t>LIFT CHARGES FOR CONCRETE IN G.F  *it-60/1 p-24</t>
  </si>
  <si>
    <t>Fly Ash Bricks  it-3A/8a p-14</t>
  </si>
  <si>
    <t>LIFT CHARGES FOR CONCRETE IN F.F  *</t>
  </si>
  <si>
    <t>Crushed Stone SAND FOR MORTAR sl.98/58C p20</t>
  </si>
  <si>
    <t>LIFT CHARGES FOR CONCRETE IN S.F  *</t>
  </si>
  <si>
    <t>Crushed Stone SAND FOR FILLING</t>
  </si>
  <si>
    <t>SCRAPING THE OLD PLASTER SURFACE * p26/76/338</t>
  </si>
  <si>
    <t>Certified that the lead particulars finished above correct to the best of my knowledge.</t>
  </si>
  <si>
    <t>Certified that the presantly m sand from the approved source of seliyanallur which is nearest and 34 km from the site.</t>
  </si>
  <si>
    <r>
      <rPr>
        <b/>
        <u/>
        <sz val="14"/>
        <color rgb="FF000000"/>
        <rFont val="Times New Roman"/>
        <family val="1"/>
      </rPr>
      <t xml:space="preserve">Name of work </t>
    </r>
    <r>
      <rPr>
        <b/>
        <sz val="14"/>
        <color rgb="FF000000"/>
        <rFont val="Times New Roman"/>
        <family val="1"/>
      </rPr>
      <t>: Additional Interior works for Doors,Toughened Glass andWall putty for the work of special repair works for central co operative bank building at Vannarapettai in Tirunelveli district.</t>
    </r>
  </si>
  <si>
    <t>Supply and fixing of Galvanium sheet 0.47 mm thick etc all complete</t>
  </si>
  <si>
    <t>11.914 Lakhs</t>
  </si>
  <si>
    <t>Thachanallur</t>
  </si>
</sst>
</file>

<file path=xl/styles.xml><?xml version="1.0" encoding="utf-8"?>
<styleSheet xmlns="http://schemas.openxmlformats.org/spreadsheetml/2006/main">
  <numFmts count="2">
    <numFmt numFmtId="164" formatCode="0.00_)"/>
    <numFmt numFmtId="165" formatCode="0.000_)"/>
  </numFmts>
  <fonts count="18">
    <font>
      <sz val="11"/>
      <color rgb="FF000000"/>
      <name val="Calibri"/>
    </font>
    <font>
      <b/>
      <sz val="12"/>
      <color rgb="FF000000"/>
      <name val="Times New Roman"/>
    </font>
    <font>
      <b/>
      <sz val="12"/>
      <color rgb="FF000000"/>
      <name val="Times New Roman"/>
    </font>
    <font>
      <sz val="12"/>
      <color rgb="FF000000"/>
      <name val="Times New Roman"/>
    </font>
    <font>
      <sz val="12"/>
      <color rgb="FF000000"/>
      <name val="Times New Roman"/>
    </font>
    <font>
      <b/>
      <sz val="12"/>
      <color rgb="FF000000"/>
      <name val="Times New Roman"/>
      <family val="1"/>
    </font>
    <font>
      <sz val="12"/>
      <color rgb="FF000000"/>
      <name val="Times New Roman"/>
      <family val="1"/>
    </font>
    <font>
      <b/>
      <sz val="14"/>
      <color rgb="FF000000"/>
      <name val="Times New Roman"/>
      <family val="1"/>
    </font>
    <font>
      <b/>
      <u/>
      <sz val="14"/>
      <color rgb="FF000000"/>
      <name val="Times New Roman"/>
      <family val="1"/>
    </font>
    <font>
      <sz val="12"/>
      <color rgb="FFFF0000"/>
      <name val="Times New Roman"/>
      <family val="1"/>
    </font>
    <font>
      <sz val="11"/>
      <color rgb="FF000000"/>
      <name val="Calibri"/>
      <family val="2"/>
    </font>
    <font>
      <sz val="11"/>
      <name val="Arial"/>
      <family val="2"/>
    </font>
    <font>
      <sz val="11"/>
      <color rgb="FFFF0000"/>
      <name val="Arial"/>
      <family val="2"/>
    </font>
    <font>
      <b/>
      <sz val="11"/>
      <color rgb="FF000000"/>
      <name val="Calibri"/>
      <family val="2"/>
    </font>
    <font>
      <sz val="10"/>
      <name val="Arial"/>
      <family val="2"/>
    </font>
    <font>
      <sz val="12"/>
      <name val="Times New Roman"/>
      <family val="1"/>
    </font>
    <font>
      <sz val="12"/>
      <color rgb="FFC00000"/>
      <name val="Helv"/>
    </font>
    <font>
      <b/>
      <sz val="12"/>
      <color indexed="12"/>
      <name val="Helv"/>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s>
  <cellStyleXfs count="2">
    <xf numFmtId="0" fontId="0" fillId="0" borderId="0"/>
    <xf numFmtId="0" fontId="14" fillId="0" borderId="0"/>
  </cellStyleXfs>
  <cellXfs count="128">
    <xf numFmtId="0" fontId="0" fillId="0" borderId="0" xfId="0"/>
    <xf numFmtId="0" fontId="1" fillId="0" borderId="1" xfId="0" applyFont="1" applyBorder="1" applyAlignment="1">
      <alignment horizontal="center" vertical="center" wrapText="1"/>
    </xf>
    <xf numFmtId="0" fontId="2" fillId="0" borderId="0" xfId="0" applyFont="1" applyAlignment="1">
      <alignment horizontal="center" vertical="center"/>
    </xf>
    <xf numFmtId="0" fontId="2" fillId="0" borderId="0" xfId="0" applyFont="1"/>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0" xfId="0" applyFont="1" applyAlignment="1">
      <alignment vertical="center"/>
    </xf>
    <xf numFmtId="0" fontId="2" fillId="0" borderId="0" xfId="0" applyFont="1" applyAlignment="1">
      <alignment vertical="center"/>
    </xf>
    <xf numFmtId="0" fontId="3" fillId="0" borderId="1" xfId="0" applyFont="1" applyBorder="1" applyAlignment="1">
      <alignment horizontal="justify" vertical="center" wrapText="1"/>
    </xf>
    <xf numFmtId="0" fontId="4" fillId="0" borderId="0" xfId="0" applyFont="1"/>
    <xf numFmtId="0" fontId="4" fillId="0" borderId="0" xfId="0" applyFont="1" applyAlignment="1">
      <alignment horizontal="center"/>
    </xf>
    <xf numFmtId="0" fontId="2" fillId="0" borderId="1" xfId="0" applyFont="1" applyBorder="1" applyAlignment="1">
      <alignment horizontal="center" vertical="center"/>
    </xf>
    <xf numFmtId="2" fontId="3" fillId="0" borderId="1" xfId="0" applyNumberFormat="1" applyFont="1" applyBorder="1" applyAlignment="1">
      <alignment horizontal="center" vertical="center" wrapText="1"/>
    </xf>
    <xf numFmtId="0" fontId="3" fillId="0" borderId="3" xfId="0" applyFont="1" applyBorder="1" applyAlignment="1">
      <alignment vertical="center" wrapText="1"/>
    </xf>
    <xf numFmtId="0" fontId="3" fillId="0" borderId="3" xfId="0" applyFont="1" applyBorder="1" applyAlignment="1">
      <alignment horizontal="center" vertical="center" wrapText="1"/>
    </xf>
    <xf numFmtId="0" fontId="4" fillId="0" borderId="2" xfId="0" applyFont="1" applyBorder="1"/>
    <xf numFmtId="0" fontId="4" fillId="0" borderId="2" xfId="0" applyFont="1" applyBorder="1" applyAlignment="1">
      <alignment horizontal="center"/>
    </xf>
    <xf numFmtId="0" fontId="2" fillId="0" borderId="2" xfId="0" applyFont="1" applyBorder="1" applyAlignment="1">
      <alignment horizontal="center"/>
    </xf>
    <xf numFmtId="2" fontId="2" fillId="0" borderId="2" xfId="0" applyNumberFormat="1" applyFont="1" applyBorder="1" applyAlignment="1">
      <alignment horizontal="center" vertical="center"/>
    </xf>
    <xf numFmtId="2" fontId="4" fillId="0" borderId="2" xfId="0" applyNumberFormat="1" applyFont="1" applyBorder="1" applyAlignment="1">
      <alignment horizontal="center" vertical="center"/>
    </xf>
    <xf numFmtId="2" fontId="4" fillId="0" borderId="1" xfId="0" applyNumberFormat="1" applyFont="1" applyBorder="1" applyAlignment="1">
      <alignment horizontal="center" vertical="center"/>
    </xf>
    <xf numFmtId="2" fontId="4" fillId="0" borderId="3" xfId="0" applyNumberFormat="1" applyFont="1" applyBorder="1" applyAlignment="1">
      <alignment horizontal="center" vertical="center"/>
    </xf>
    <xf numFmtId="0" fontId="2" fillId="0" borderId="2" xfId="0" applyFont="1" applyBorder="1" applyAlignment="1">
      <alignment horizontal="center" vertical="center"/>
    </xf>
    <xf numFmtId="0" fontId="4" fillId="0" borderId="2" xfId="0" applyFont="1" applyBorder="1" applyAlignment="1">
      <alignment horizontal="center" vertical="center"/>
    </xf>
    <xf numFmtId="0" fontId="3" fillId="0" borderId="2" xfId="0" applyFont="1" applyBorder="1" applyAlignment="1">
      <alignment vertical="center"/>
    </xf>
    <xf numFmtId="2" fontId="5" fillId="0" borderId="2" xfId="0" applyNumberFormat="1" applyFont="1" applyBorder="1" applyAlignment="1">
      <alignment horizontal="center" vertical="center"/>
    </xf>
    <xf numFmtId="0" fontId="6" fillId="0" borderId="2" xfId="0" applyFont="1" applyBorder="1"/>
    <xf numFmtId="0" fontId="1" fillId="0" borderId="3" xfId="0" applyFont="1" applyBorder="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xf>
    <xf numFmtId="2" fontId="3" fillId="0" borderId="3"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5" fillId="0" borderId="5" xfId="0" applyFont="1" applyBorder="1" applyAlignment="1">
      <alignment horizontal="center" vertical="center" wrapText="1"/>
    </xf>
    <xf numFmtId="2" fontId="3" fillId="0" borderId="2" xfId="0" applyNumberFormat="1" applyFont="1" applyBorder="1" applyAlignment="1">
      <alignment horizontal="center" vertical="center" wrapText="1"/>
    </xf>
    <xf numFmtId="2" fontId="3" fillId="0" borderId="2" xfId="0" applyNumberFormat="1" applyFont="1" applyBorder="1" applyAlignment="1">
      <alignment horizontal="center" vertical="center"/>
    </xf>
    <xf numFmtId="2" fontId="3" fillId="0" borderId="1" xfId="0" applyNumberFormat="1" applyFont="1" applyBorder="1" applyAlignment="1">
      <alignment horizontal="center" vertical="center"/>
    </xf>
    <xf numFmtId="2" fontId="6" fillId="0" borderId="1" xfId="0" applyNumberFormat="1" applyFont="1" applyBorder="1" applyAlignment="1">
      <alignment horizontal="center" vertical="center" wrapText="1"/>
    </xf>
    <xf numFmtId="0" fontId="5" fillId="0" borderId="2" xfId="0" applyFont="1" applyBorder="1" applyAlignment="1">
      <alignment horizontal="center" vertical="center"/>
    </xf>
    <xf numFmtId="0" fontId="6" fillId="0" borderId="3" xfId="0" applyNumberFormat="1" applyFont="1" applyBorder="1" applyAlignment="1">
      <alignment horizontal="center" vertical="center" wrapText="1"/>
    </xf>
    <xf numFmtId="0" fontId="6" fillId="0" borderId="3" xfId="0" applyFont="1" applyBorder="1" applyAlignment="1">
      <alignment horizontal="center" vertical="center" wrapText="1"/>
    </xf>
    <xf numFmtId="0" fontId="6" fillId="0" borderId="1" xfId="0" applyNumberFormat="1" applyFont="1" applyBorder="1" applyAlignment="1">
      <alignment horizontal="center" vertical="center" wrapText="1"/>
    </xf>
    <xf numFmtId="0" fontId="6" fillId="0" borderId="2" xfId="0" applyFont="1" applyBorder="1" applyAlignment="1">
      <alignment wrapText="1"/>
    </xf>
    <xf numFmtId="0" fontId="6" fillId="0" borderId="2" xfId="0" applyNumberFormat="1" applyFont="1" applyBorder="1" applyAlignment="1">
      <alignment horizontal="center"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4" fillId="0" borderId="0" xfId="0" applyFont="1" applyAlignment="1">
      <alignment wrapText="1"/>
    </xf>
    <xf numFmtId="0" fontId="4" fillId="0" borderId="8" xfId="0" applyFont="1" applyBorder="1" applyAlignment="1">
      <alignment horizontal="center" vertical="center"/>
    </xf>
    <xf numFmtId="0" fontId="5" fillId="0" borderId="1" xfId="0" applyFont="1" applyBorder="1" applyAlignment="1">
      <alignment horizontal="center" vertical="center" wrapText="1"/>
    </xf>
    <xf numFmtId="2" fontId="6" fillId="0" borderId="2" xfId="0" applyNumberFormat="1" applyFont="1" applyBorder="1" applyAlignment="1">
      <alignment horizontal="center" vertical="center"/>
    </xf>
    <xf numFmtId="2" fontId="6" fillId="0" borderId="12" xfId="0" applyNumberFormat="1" applyFont="1" applyBorder="1" applyAlignment="1">
      <alignment horizontal="center" vertical="center"/>
    </xf>
    <xf numFmtId="0" fontId="6" fillId="0" borderId="2" xfId="0" applyFont="1" applyBorder="1" applyAlignment="1">
      <alignment horizontal="center" vertical="center"/>
    </xf>
    <xf numFmtId="0" fontId="6" fillId="0" borderId="2" xfId="0" applyFont="1" applyBorder="1" applyAlignment="1">
      <alignment vertical="center"/>
    </xf>
    <xf numFmtId="0" fontId="4" fillId="0" borderId="2" xfId="0" applyFont="1" applyBorder="1" applyAlignment="1">
      <alignment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3" xfId="0" applyFont="1" applyBorder="1" applyAlignment="1">
      <alignment horizontal="left" vertical="center" wrapText="1"/>
    </xf>
    <xf numFmtId="0" fontId="5" fillId="0" borderId="2" xfId="0" applyFont="1" applyBorder="1" applyAlignment="1">
      <alignment horizontal="left" vertical="center" wrapText="1"/>
    </xf>
    <xf numFmtId="0" fontId="5" fillId="0" borderId="2" xfId="0" applyFont="1" applyBorder="1" applyAlignment="1">
      <alignment horizontal="left" vertical="center"/>
    </xf>
    <xf numFmtId="0" fontId="5" fillId="0" borderId="6" xfId="0" applyFont="1" applyBorder="1" applyAlignment="1">
      <alignment horizontal="center" vertical="center"/>
    </xf>
    <xf numFmtId="2" fontId="4" fillId="0" borderId="13" xfId="0" applyNumberFormat="1" applyFont="1" applyBorder="1" applyAlignment="1">
      <alignment horizontal="center" vertical="center"/>
    </xf>
    <xf numFmtId="2" fontId="4" fillId="0" borderId="9" xfId="0" applyNumberFormat="1" applyFont="1" applyBorder="1" applyAlignment="1">
      <alignment horizontal="center" vertical="center"/>
    </xf>
    <xf numFmtId="0" fontId="2" fillId="0" borderId="2" xfId="0" applyFont="1" applyBorder="1"/>
    <xf numFmtId="0" fontId="2" fillId="0" borderId="2" xfId="0" applyFont="1" applyBorder="1" applyAlignment="1">
      <alignment vertical="center"/>
    </xf>
    <xf numFmtId="0" fontId="5" fillId="0" borderId="2" xfId="0" applyFont="1" applyBorder="1" applyAlignment="1">
      <alignment vertical="center"/>
    </xf>
    <xf numFmtId="0" fontId="6" fillId="0" borderId="2" xfId="0" applyFont="1" applyBorder="1" applyAlignment="1">
      <alignment horizontal="center" vertical="center" wrapText="1"/>
    </xf>
    <xf numFmtId="0" fontId="0" fillId="0" borderId="0" xfId="0" applyAlignment="1">
      <alignment wrapText="1"/>
    </xf>
    <xf numFmtId="2" fontId="6" fillId="0" borderId="13" xfId="0" applyNumberFormat="1" applyFont="1" applyBorder="1" applyAlignment="1">
      <alignment horizontal="center" vertical="center"/>
    </xf>
    <xf numFmtId="1" fontId="6" fillId="0" borderId="1" xfId="0" applyNumberFormat="1" applyFont="1" applyBorder="1" applyAlignment="1">
      <alignment horizontal="center" vertical="center" wrapText="1"/>
    </xf>
    <xf numFmtId="2" fontId="6" fillId="0" borderId="3" xfId="0" applyNumberFormat="1" applyFont="1" applyBorder="1" applyAlignment="1">
      <alignment horizontal="center" vertical="center" wrapText="1"/>
    </xf>
    <xf numFmtId="0" fontId="6" fillId="0" borderId="8" xfId="0" applyFont="1" applyBorder="1" applyAlignment="1">
      <alignment horizontal="left" vertical="center"/>
    </xf>
    <xf numFmtId="0" fontId="6" fillId="0" borderId="8" xfId="0" applyNumberFormat="1" applyFont="1" applyBorder="1" applyAlignment="1">
      <alignment horizontal="center" vertical="center"/>
    </xf>
    <xf numFmtId="2" fontId="6" fillId="0" borderId="8" xfId="0" applyNumberFormat="1" applyFont="1" applyBorder="1" applyAlignment="1">
      <alignment horizontal="center" vertical="center"/>
    </xf>
    <xf numFmtId="2" fontId="6" fillId="0" borderId="0" xfId="0" applyNumberFormat="1" applyFont="1" applyBorder="1" applyAlignment="1">
      <alignment horizontal="center" vertical="center"/>
    </xf>
    <xf numFmtId="0" fontId="6" fillId="0" borderId="2" xfId="0" applyFont="1" applyBorder="1" applyAlignment="1">
      <alignment vertical="center" wrapText="1"/>
    </xf>
    <xf numFmtId="2" fontId="5" fillId="0" borderId="9" xfId="0" applyNumberFormat="1" applyFont="1" applyBorder="1" applyAlignment="1">
      <alignment horizontal="center" vertical="center"/>
    </xf>
    <xf numFmtId="2" fontId="5" fillId="0" borderId="6" xfId="0" applyNumberFormat="1" applyFont="1" applyBorder="1" applyAlignment="1">
      <alignment horizontal="center" vertical="center"/>
    </xf>
    <xf numFmtId="0" fontId="10" fillId="0" borderId="0" xfId="0" applyFont="1"/>
    <xf numFmtId="164" fontId="11" fillId="0" borderId="0" xfId="0" applyNumberFormat="1" applyFont="1"/>
    <xf numFmtId="164" fontId="11" fillId="0" borderId="0" xfId="0" applyNumberFormat="1" applyFont="1" applyAlignment="1"/>
    <xf numFmtId="164" fontId="11" fillId="0" borderId="0" xfId="0" applyNumberFormat="1" applyFont="1" applyAlignment="1">
      <alignment horizontal="left"/>
    </xf>
    <xf numFmtId="164" fontId="10" fillId="0" borderId="0" xfId="0" applyNumberFormat="1" applyFont="1"/>
    <xf numFmtId="164" fontId="10" fillId="0" borderId="0" xfId="0" applyNumberFormat="1" applyFont="1" applyAlignment="1"/>
    <xf numFmtId="164" fontId="10" fillId="0" borderId="0" xfId="0" applyNumberFormat="1" applyFont="1" applyAlignment="1">
      <alignment horizontal="left"/>
    </xf>
    <xf numFmtId="165" fontId="12" fillId="0" borderId="0" xfId="0" applyNumberFormat="1" applyFont="1"/>
    <xf numFmtId="164" fontId="12" fillId="0" borderId="0" xfId="0" applyNumberFormat="1" applyFont="1" applyAlignment="1"/>
    <xf numFmtId="164" fontId="12" fillId="0" borderId="0" xfId="0" applyNumberFormat="1" applyFont="1"/>
    <xf numFmtId="164" fontId="11" fillId="0" borderId="0" xfId="0" applyNumberFormat="1" applyFont="1" applyAlignment="1">
      <alignment wrapText="1"/>
    </xf>
    <xf numFmtId="2" fontId="9" fillId="0" borderId="1" xfId="0" applyNumberFormat="1" applyFont="1" applyBorder="1" applyAlignment="1">
      <alignment horizontal="center" vertical="center" wrapText="1"/>
    </xf>
    <xf numFmtId="0" fontId="2" fillId="0" borderId="13" xfId="0" applyFont="1" applyBorder="1" applyAlignment="1">
      <alignment horizontal="center" vertical="center"/>
    </xf>
    <xf numFmtId="0" fontId="5" fillId="0" borderId="2" xfId="0" applyFont="1" applyBorder="1" applyAlignment="1">
      <alignment vertical="center" wrapText="1"/>
    </xf>
    <xf numFmtId="0" fontId="5" fillId="0" borderId="2" xfId="0" applyFont="1" applyBorder="1" applyAlignment="1">
      <alignment wrapText="1"/>
    </xf>
    <xf numFmtId="0" fontId="13" fillId="0" borderId="2" xfId="0" applyFont="1" applyBorder="1" applyAlignment="1">
      <alignment vertical="center"/>
    </xf>
    <xf numFmtId="2" fontId="0" fillId="0" borderId="0" xfId="0" applyNumberFormat="1"/>
    <xf numFmtId="0" fontId="13" fillId="0" borderId="0" xfId="0" applyFont="1"/>
    <xf numFmtId="0" fontId="13" fillId="0" borderId="0" xfId="0" applyFont="1" applyAlignment="1">
      <alignment horizontal="center" vertical="center"/>
    </xf>
    <xf numFmtId="2" fontId="2" fillId="0" borderId="0" xfId="0" applyNumberFormat="1" applyFont="1" applyAlignment="1">
      <alignment horizontal="center" vertical="center"/>
    </xf>
    <xf numFmtId="2" fontId="4" fillId="0" borderId="0" xfId="0" applyNumberFormat="1" applyFont="1" applyAlignment="1">
      <alignment vertical="center"/>
    </xf>
    <xf numFmtId="0" fontId="6" fillId="0" borderId="0" xfId="0" applyFont="1" applyAlignment="1">
      <alignment vertical="center"/>
    </xf>
    <xf numFmtId="9" fontId="4" fillId="0" borderId="0" xfId="0" applyNumberFormat="1" applyFont="1" applyAlignment="1">
      <alignment vertical="center"/>
    </xf>
    <xf numFmtId="0" fontId="6" fillId="0" borderId="0" xfId="0" applyFont="1" applyAlignment="1">
      <alignment horizontal="center" vertical="center"/>
    </xf>
    <xf numFmtId="2" fontId="4" fillId="0" borderId="0" xfId="0" applyNumberFormat="1" applyFont="1" applyAlignment="1">
      <alignment horizontal="center" vertical="center"/>
    </xf>
    <xf numFmtId="0" fontId="15" fillId="0" borderId="2" xfId="1" applyNumberFormat="1" applyFont="1" applyFill="1" applyBorder="1" applyAlignment="1">
      <alignment horizontal="left" vertical="center" wrapText="1"/>
    </xf>
    <xf numFmtId="164" fontId="0" fillId="0" borderId="0" xfId="0" applyNumberFormat="1" applyAlignment="1" applyProtection="1">
      <alignment horizontal="center"/>
    </xf>
    <xf numFmtId="164" fontId="0" fillId="0" borderId="0" xfId="0" applyNumberFormat="1" applyAlignment="1"/>
    <xf numFmtId="164" fontId="0" fillId="0" borderId="0" xfId="0" applyNumberFormat="1" applyAlignment="1" applyProtection="1">
      <alignment horizontal="left"/>
    </xf>
    <xf numFmtId="164" fontId="17" fillId="0" borderId="0" xfId="0" applyNumberFormat="1" applyFont="1" applyProtection="1"/>
    <xf numFmtId="164" fontId="16" fillId="2" borderId="0" xfId="0" applyNumberFormat="1" applyFont="1" applyFill="1" applyProtection="1"/>
    <xf numFmtId="164" fontId="0" fillId="2" borderId="0" xfId="0" applyNumberFormat="1" applyFill="1" applyAlignment="1" applyProtection="1">
      <alignment horizontal="left" wrapText="1"/>
    </xf>
    <xf numFmtId="0" fontId="5" fillId="0" borderId="2" xfId="0" applyFont="1" applyBorder="1" applyAlignment="1">
      <alignment horizontal="center" vertical="center"/>
    </xf>
    <xf numFmtId="0" fontId="1" fillId="0" borderId="2" xfId="0" applyFont="1" applyBorder="1" applyAlignment="1">
      <alignment horizontal="center" vertical="center" wrapText="1"/>
    </xf>
    <xf numFmtId="0" fontId="5" fillId="0" borderId="2" xfId="0" applyFont="1" applyBorder="1" applyAlignment="1">
      <alignment horizontal="center" vertical="center" wrapText="1"/>
    </xf>
    <xf numFmtId="0" fontId="7" fillId="0" borderId="2" xfId="0" applyFont="1" applyBorder="1" applyAlignment="1">
      <alignment horizontal="left" vertical="center" wrapText="1"/>
    </xf>
    <xf numFmtId="0" fontId="5" fillId="0" borderId="2" xfId="0" applyFont="1" applyBorder="1" applyAlignment="1">
      <alignment horizontal="center" vertical="center"/>
    </xf>
    <xf numFmtId="0" fontId="5"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7" fillId="0" borderId="0" xfId="0" applyFont="1" applyAlignment="1">
      <alignment horizontal="left" vertical="center" wrapText="1"/>
    </xf>
    <xf numFmtId="0" fontId="5" fillId="0" borderId="4" xfId="0" applyFont="1" applyBorder="1" applyAlignment="1">
      <alignment horizontal="center" vertical="center"/>
    </xf>
    <xf numFmtId="0" fontId="10" fillId="0" borderId="0" xfId="0" applyFont="1" applyAlignment="1">
      <alignment horizontal="center" wrapText="1"/>
    </xf>
    <xf numFmtId="0" fontId="0" fillId="0" borderId="0" xfId="0" applyAlignment="1">
      <alignment horizontal="center" wrapText="1"/>
    </xf>
  </cellXfs>
  <cellStyles count="2">
    <cellStyle name="Normal" xfId="0" builtinId="0"/>
    <cellStyle name="Normal 3"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F52"/>
  <sheetViews>
    <sheetView view="pageBreakPreview" topLeftCell="A25" zoomScaleNormal="115" zoomScaleSheetLayoutView="100" workbookViewId="0">
      <selection activeCell="B31" sqref="B31"/>
    </sheetView>
  </sheetViews>
  <sheetFormatPr defaultRowHeight="15.75"/>
  <cols>
    <col min="1" max="1" width="5.140625" style="9" customWidth="1"/>
    <col min="2" max="2" width="45.85546875" style="9" customWidth="1"/>
    <col min="3" max="3" width="8.42578125" style="10" customWidth="1"/>
    <col min="4" max="4" width="7.7109375" style="10" customWidth="1"/>
    <col min="5" max="5" width="12" style="9" customWidth="1"/>
    <col min="6" max="6" width="13.7109375" style="9" customWidth="1"/>
    <col min="7" max="7" width="9.140625" style="9" customWidth="1"/>
    <col min="8" max="16384" width="9.140625" style="9"/>
  </cols>
  <sheetData>
    <row r="1" spans="1:6" ht="75.75" customHeight="1">
      <c r="A1" s="113" t="s">
        <v>519</v>
      </c>
      <c r="B1" s="113"/>
      <c r="C1" s="113"/>
      <c r="D1" s="113"/>
      <c r="E1" s="113"/>
      <c r="F1" s="113"/>
    </row>
    <row r="2" spans="1:6" ht="26.25" customHeight="1">
      <c r="A2" s="114" t="s">
        <v>13</v>
      </c>
      <c r="B2" s="114"/>
      <c r="C2" s="114"/>
      <c r="D2" s="114"/>
      <c r="E2" s="114"/>
      <c r="F2" s="114"/>
    </row>
    <row r="3" spans="1:6" s="2" customFormat="1" ht="31.5">
      <c r="A3" s="111" t="s">
        <v>3</v>
      </c>
      <c r="B3" s="112" t="s">
        <v>40</v>
      </c>
      <c r="C3" s="111" t="s">
        <v>0</v>
      </c>
      <c r="D3" s="111" t="s">
        <v>1</v>
      </c>
      <c r="E3" s="22" t="s">
        <v>7</v>
      </c>
      <c r="F3" s="22" t="s">
        <v>8</v>
      </c>
    </row>
    <row r="4" spans="1:6" s="6" customFormat="1" ht="51.75" customHeight="1">
      <c r="A4" s="112">
        <v>1</v>
      </c>
      <c r="B4" s="58" t="s">
        <v>50</v>
      </c>
      <c r="C4" s="35">
        <f>Detail!I138</f>
        <v>1653.65</v>
      </c>
      <c r="D4" s="66" t="s">
        <v>274</v>
      </c>
      <c r="E4" s="19">
        <f>Data!F87</f>
        <v>99.18</v>
      </c>
      <c r="F4" s="19">
        <f>C4*E4</f>
        <v>164009.00700000001</v>
      </c>
    </row>
    <row r="5" spans="1:6" s="6" customFormat="1" ht="24" customHeight="1">
      <c r="A5" s="112"/>
      <c r="B5" s="58"/>
      <c r="C5" s="35"/>
      <c r="D5" s="66"/>
      <c r="E5" s="50" t="s">
        <v>374</v>
      </c>
      <c r="F5" s="19"/>
    </row>
    <row r="6" spans="1:6" s="6" customFormat="1" ht="63.75" customHeight="1">
      <c r="A6" s="110">
        <v>2</v>
      </c>
      <c r="B6" s="58" t="s">
        <v>319</v>
      </c>
      <c r="C6" s="35">
        <f>Detail!I175</f>
        <v>903.9</v>
      </c>
      <c r="D6" s="66" t="s">
        <v>274</v>
      </c>
      <c r="E6" s="36">
        <f>Data!F100</f>
        <v>240.2</v>
      </c>
      <c r="F6" s="19">
        <f t="shared" ref="F6:F43" si="0">C6*E6</f>
        <v>217116.77999999997</v>
      </c>
    </row>
    <row r="7" spans="1:6" s="6" customFormat="1" ht="21.75" customHeight="1">
      <c r="A7" s="110"/>
      <c r="B7" s="58"/>
      <c r="C7" s="35"/>
      <c r="D7" s="66"/>
      <c r="E7" s="50" t="s">
        <v>374</v>
      </c>
      <c r="F7" s="19"/>
    </row>
    <row r="8" spans="1:6" s="6" customFormat="1" ht="161.25" customHeight="1">
      <c r="A8" s="110">
        <v>3</v>
      </c>
      <c r="B8" s="58" t="s">
        <v>148</v>
      </c>
      <c r="C8" s="35">
        <f>Detail!I191</f>
        <v>96.4</v>
      </c>
      <c r="D8" s="66" t="s">
        <v>274</v>
      </c>
      <c r="E8" s="19">
        <v>1614</v>
      </c>
      <c r="F8" s="19">
        <f t="shared" si="0"/>
        <v>155589.6</v>
      </c>
    </row>
    <row r="9" spans="1:6" s="6" customFormat="1" ht="25.5" customHeight="1">
      <c r="A9" s="110"/>
      <c r="B9" s="58"/>
      <c r="C9" s="35"/>
      <c r="D9" s="66"/>
      <c r="E9" s="50" t="s">
        <v>320</v>
      </c>
      <c r="F9" s="19"/>
    </row>
    <row r="10" spans="1:6" s="6" customFormat="1" ht="63" customHeight="1">
      <c r="A10" s="110">
        <v>4</v>
      </c>
      <c r="B10" s="91" t="s">
        <v>179</v>
      </c>
      <c r="C10" s="35">
        <f>Detail!I194</f>
        <v>2.6999999999999997</v>
      </c>
      <c r="D10" s="66" t="s">
        <v>274</v>
      </c>
      <c r="E10" s="36">
        <f>Data!F116</f>
        <v>2866.16</v>
      </c>
      <c r="F10" s="19">
        <f t="shared" si="0"/>
        <v>7738.6319999999987</v>
      </c>
    </row>
    <row r="11" spans="1:6" s="6" customFormat="1" ht="20.25" customHeight="1">
      <c r="A11" s="110"/>
      <c r="B11" s="91"/>
      <c r="C11" s="35"/>
      <c r="D11" s="66"/>
      <c r="E11" s="50" t="s">
        <v>374</v>
      </c>
      <c r="F11" s="19"/>
    </row>
    <row r="12" spans="1:6" s="6" customFormat="1" ht="71.25" customHeight="1">
      <c r="A12" s="110">
        <v>5</v>
      </c>
      <c r="B12" s="91" t="s">
        <v>180</v>
      </c>
      <c r="C12" s="35">
        <f>Detail!I198</f>
        <v>2.0499999999999998</v>
      </c>
      <c r="D12" s="66" t="s">
        <v>274</v>
      </c>
      <c r="E12" s="19">
        <f>Data!F132</f>
        <v>3059.74</v>
      </c>
      <c r="F12" s="19">
        <f t="shared" si="0"/>
        <v>6272.4669999999987</v>
      </c>
    </row>
    <row r="13" spans="1:6" s="6" customFormat="1" ht="24.75" customHeight="1">
      <c r="A13" s="110"/>
      <c r="B13" s="91"/>
      <c r="C13" s="35"/>
      <c r="D13" s="66"/>
      <c r="E13" s="50" t="s">
        <v>374</v>
      </c>
      <c r="F13" s="19"/>
    </row>
    <row r="14" spans="1:6" s="6" customFormat="1" ht="63.75" customHeight="1">
      <c r="A14" s="110">
        <v>6</v>
      </c>
      <c r="B14" s="91" t="s">
        <v>181</v>
      </c>
      <c r="C14" s="35">
        <f>Detail!I202</f>
        <v>3.05</v>
      </c>
      <c r="D14" s="66" t="s">
        <v>274</v>
      </c>
      <c r="E14" s="36">
        <f>Data!F193</f>
        <v>5494.4673926969881</v>
      </c>
      <c r="F14" s="19">
        <f t="shared" si="0"/>
        <v>16758.125547725813</v>
      </c>
    </row>
    <row r="15" spans="1:6" s="6" customFormat="1" ht="30.75" customHeight="1">
      <c r="A15" s="110"/>
      <c r="B15" s="91"/>
      <c r="C15" s="35"/>
      <c r="D15" s="66"/>
      <c r="E15" s="50" t="s">
        <v>375</v>
      </c>
      <c r="F15" s="19"/>
    </row>
    <row r="16" spans="1:6" s="6" customFormat="1" ht="50.25" customHeight="1">
      <c r="A16" s="110">
        <v>7</v>
      </c>
      <c r="B16" s="91" t="s">
        <v>193</v>
      </c>
      <c r="C16" s="35"/>
      <c r="D16" s="66"/>
      <c r="E16" s="36"/>
      <c r="F16" s="19"/>
    </row>
    <row r="17" spans="1:6" s="6" customFormat="1" ht="23.25" customHeight="1">
      <c r="A17" s="110" t="s">
        <v>194</v>
      </c>
      <c r="B17" s="93" t="s">
        <v>187</v>
      </c>
      <c r="C17" s="35">
        <f>Detail!I206</f>
        <v>0.01</v>
      </c>
      <c r="D17" s="66" t="s">
        <v>275</v>
      </c>
      <c r="E17" s="19">
        <f>Data!F141</f>
        <v>125974.5</v>
      </c>
      <c r="F17" s="19">
        <f t="shared" si="0"/>
        <v>1259.7450000000001</v>
      </c>
    </row>
    <row r="18" spans="1:6" s="6" customFormat="1" ht="23.25" customHeight="1">
      <c r="A18" s="110"/>
      <c r="B18" s="93"/>
      <c r="C18" s="35"/>
      <c r="D18" s="66"/>
      <c r="E18" s="50" t="s">
        <v>374</v>
      </c>
      <c r="F18" s="19"/>
    </row>
    <row r="19" spans="1:6" s="6" customFormat="1" ht="23.25" customHeight="1">
      <c r="A19" s="110" t="s">
        <v>195</v>
      </c>
      <c r="B19" s="93" t="s">
        <v>191</v>
      </c>
      <c r="C19" s="35">
        <f>Detail!I210</f>
        <v>8.1749999999999989E-2</v>
      </c>
      <c r="D19" s="66" t="s">
        <v>275</v>
      </c>
      <c r="E19" s="19">
        <f>Data!F148</f>
        <v>113774.5</v>
      </c>
      <c r="F19" s="19">
        <f t="shared" si="0"/>
        <v>9301.0653749999983</v>
      </c>
    </row>
    <row r="20" spans="1:6" s="6" customFormat="1" ht="23.25" customHeight="1">
      <c r="A20" s="110"/>
      <c r="B20" s="93"/>
      <c r="C20" s="35"/>
      <c r="D20" s="66"/>
      <c r="E20" s="50" t="s">
        <v>374</v>
      </c>
      <c r="F20" s="19"/>
    </row>
    <row r="21" spans="1:6" s="6" customFormat="1" ht="61.5" customHeight="1">
      <c r="A21" s="110">
        <v>8</v>
      </c>
      <c r="B21" s="58" t="s">
        <v>198</v>
      </c>
      <c r="C21" s="35">
        <f>Detail!I216</f>
        <v>4</v>
      </c>
      <c r="D21" s="66" t="s">
        <v>255</v>
      </c>
      <c r="E21" s="19">
        <v>1008</v>
      </c>
      <c r="F21" s="19">
        <f t="shared" si="0"/>
        <v>4032</v>
      </c>
    </row>
    <row r="22" spans="1:6" s="6" customFormat="1" ht="30" customHeight="1">
      <c r="A22" s="110"/>
      <c r="B22" s="58"/>
      <c r="C22" s="35"/>
      <c r="D22" s="66"/>
      <c r="E22" s="50" t="s">
        <v>271</v>
      </c>
      <c r="F22" s="19"/>
    </row>
    <row r="23" spans="1:6" s="6" customFormat="1" ht="67.5" customHeight="1">
      <c r="A23" s="110">
        <v>9</v>
      </c>
      <c r="B23" s="91" t="s">
        <v>205</v>
      </c>
      <c r="C23" s="35">
        <f>Detail!I224</f>
        <v>12</v>
      </c>
      <c r="D23" s="66" t="s">
        <v>255</v>
      </c>
      <c r="E23" s="36">
        <v>4441</v>
      </c>
      <c r="F23" s="19">
        <f t="shared" si="0"/>
        <v>53292</v>
      </c>
    </row>
    <row r="24" spans="1:6" s="6" customFormat="1" ht="21" customHeight="1">
      <c r="A24" s="110"/>
      <c r="B24" s="92"/>
      <c r="C24" s="35"/>
      <c r="D24" s="66"/>
      <c r="E24" s="50" t="s">
        <v>218</v>
      </c>
      <c r="F24" s="19"/>
    </row>
    <row r="25" spans="1:6" s="6" customFormat="1" ht="59.25" customHeight="1">
      <c r="A25" s="110">
        <v>10</v>
      </c>
      <c r="B25" s="91" t="s">
        <v>206</v>
      </c>
      <c r="C25" s="35">
        <f>Detail!I228</f>
        <v>1</v>
      </c>
      <c r="D25" s="66" t="s">
        <v>255</v>
      </c>
      <c r="E25" s="36">
        <v>4940</v>
      </c>
      <c r="F25" s="19">
        <f t="shared" si="0"/>
        <v>4940</v>
      </c>
    </row>
    <row r="26" spans="1:6" s="6" customFormat="1" ht="23.25" customHeight="1">
      <c r="A26" s="110"/>
      <c r="B26" s="58"/>
      <c r="C26" s="35"/>
      <c r="D26" s="66"/>
      <c r="E26" s="50" t="s">
        <v>219</v>
      </c>
      <c r="F26" s="19"/>
    </row>
    <row r="27" spans="1:6" s="6" customFormat="1" ht="45" customHeight="1">
      <c r="A27" s="110">
        <v>11</v>
      </c>
      <c r="B27" s="58" t="s">
        <v>520</v>
      </c>
      <c r="C27" s="35">
        <f>Detail!I232</f>
        <v>19.5</v>
      </c>
      <c r="D27" s="66" t="s">
        <v>274</v>
      </c>
      <c r="E27" s="36">
        <f>Data!F158</f>
        <v>1023.09</v>
      </c>
      <c r="F27" s="19">
        <f t="shared" si="0"/>
        <v>19950.255000000001</v>
      </c>
    </row>
    <row r="28" spans="1:6" s="6" customFormat="1" ht="27.75" customHeight="1">
      <c r="A28" s="110"/>
      <c r="B28" s="58"/>
      <c r="C28" s="35"/>
      <c r="D28" s="66"/>
      <c r="E28" s="50" t="s">
        <v>374</v>
      </c>
      <c r="F28" s="19"/>
    </row>
    <row r="29" spans="1:6" s="6" customFormat="1" ht="51.75" customHeight="1">
      <c r="A29" s="110">
        <v>12</v>
      </c>
      <c r="B29" s="58" t="s">
        <v>220</v>
      </c>
      <c r="C29" s="35">
        <f>Detail!I238</f>
        <v>2.9</v>
      </c>
      <c r="D29" s="66" t="s">
        <v>274</v>
      </c>
      <c r="E29" s="36">
        <v>8106</v>
      </c>
      <c r="F29" s="19">
        <f t="shared" si="0"/>
        <v>23507.399999999998</v>
      </c>
    </row>
    <row r="30" spans="1:6" s="6" customFormat="1" ht="27.75" customHeight="1">
      <c r="A30" s="110"/>
      <c r="B30" s="58"/>
      <c r="C30" s="35"/>
      <c r="D30" s="66"/>
      <c r="E30" s="50" t="s">
        <v>272</v>
      </c>
      <c r="F30" s="19"/>
    </row>
    <row r="31" spans="1:6" s="6" customFormat="1" ht="52.5" customHeight="1">
      <c r="A31" s="110">
        <v>13</v>
      </c>
      <c r="B31" s="58" t="s">
        <v>224</v>
      </c>
      <c r="C31" s="35">
        <f>Detail!I244</f>
        <v>4.0999999999999996</v>
      </c>
      <c r="D31" s="66" t="s">
        <v>274</v>
      </c>
      <c r="E31" s="36">
        <v>7482</v>
      </c>
      <c r="F31" s="19">
        <f t="shared" si="0"/>
        <v>30676.199999999997</v>
      </c>
    </row>
    <row r="32" spans="1:6" s="6" customFormat="1" ht="26.25" customHeight="1">
      <c r="A32" s="110"/>
      <c r="B32" s="58"/>
      <c r="C32" s="35"/>
      <c r="D32" s="66"/>
      <c r="E32" s="50" t="s">
        <v>273</v>
      </c>
      <c r="F32" s="19"/>
    </row>
    <row r="33" spans="1:6" s="6" customFormat="1" ht="54" customHeight="1">
      <c r="A33" s="110">
        <v>14</v>
      </c>
      <c r="B33" s="91" t="s">
        <v>276</v>
      </c>
      <c r="C33" s="35">
        <f>Detail!I250</f>
        <v>22</v>
      </c>
      <c r="D33" s="66" t="s">
        <v>255</v>
      </c>
      <c r="E33" s="50">
        <v>1013</v>
      </c>
      <c r="F33" s="19">
        <f t="shared" si="0"/>
        <v>22286</v>
      </c>
    </row>
    <row r="34" spans="1:6" s="6" customFormat="1" ht="26.25" customHeight="1">
      <c r="A34" s="110"/>
      <c r="B34" s="58"/>
      <c r="C34" s="35"/>
      <c r="D34" s="66"/>
      <c r="E34" s="50" t="s">
        <v>280</v>
      </c>
      <c r="F34" s="19"/>
    </row>
    <row r="35" spans="1:6" s="6" customFormat="1" ht="93" customHeight="1">
      <c r="A35" s="110">
        <v>15</v>
      </c>
      <c r="B35" s="103" t="s">
        <v>315</v>
      </c>
      <c r="C35" s="35">
        <f>Detail!I254</f>
        <v>22.5</v>
      </c>
      <c r="D35" s="66" t="s">
        <v>274</v>
      </c>
      <c r="E35" s="50">
        <f>Data!F204</f>
        <v>4672.75</v>
      </c>
      <c r="F35" s="19">
        <f t="shared" si="0"/>
        <v>105136.875</v>
      </c>
    </row>
    <row r="36" spans="1:6" s="6" customFormat="1" ht="22.5" customHeight="1">
      <c r="A36" s="110"/>
      <c r="B36" s="103"/>
      <c r="C36" s="35"/>
      <c r="D36" s="66"/>
      <c r="E36" s="50" t="s">
        <v>374</v>
      </c>
      <c r="F36" s="19"/>
    </row>
    <row r="37" spans="1:6" s="6" customFormat="1" ht="66.75" customHeight="1">
      <c r="A37" s="110">
        <v>16</v>
      </c>
      <c r="B37" s="46" t="s">
        <v>317</v>
      </c>
      <c r="C37" s="35">
        <f>Detail!I259</f>
        <v>5.05</v>
      </c>
      <c r="D37" s="66" t="s">
        <v>274</v>
      </c>
      <c r="E37" s="50">
        <v>6456</v>
      </c>
      <c r="F37" s="19">
        <f t="shared" si="0"/>
        <v>32602.799999999999</v>
      </c>
    </row>
    <row r="38" spans="1:6" s="6" customFormat="1" ht="24" customHeight="1">
      <c r="A38" s="110"/>
      <c r="B38" s="46"/>
      <c r="C38" s="35"/>
      <c r="D38" s="66"/>
      <c r="E38" s="50" t="s">
        <v>320</v>
      </c>
      <c r="F38" s="19"/>
    </row>
    <row r="39" spans="1:6" s="6" customFormat="1" ht="59.25" customHeight="1">
      <c r="A39" s="110">
        <v>17</v>
      </c>
      <c r="B39" s="75" t="s">
        <v>370</v>
      </c>
      <c r="C39" s="35">
        <f>Detail!I265</f>
        <v>27.55</v>
      </c>
      <c r="D39" s="66" t="s">
        <v>274</v>
      </c>
      <c r="E39" s="50">
        <f>Data!F241</f>
        <v>1489.69</v>
      </c>
      <c r="F39" s="19">
        <f t="shared" si="0"/>
        <v>41040.959500000004</v>
      </c>
    </row>
    <row r="40" spans="1:6" s="6" customFormat="1" ht="26.25" customHeight="1">
      <c r="A40" s="110"/>
      <c r="B40" s="58"/>
      <c r="C40" s="35"/>
      <c r="D40" s="66"/>
      <c r="E40" s="50" t="s">
        <v>374</v>
      </c>
      <c r="F40" s="19"/>
    </row>
    <row r="41" spans="1:6" s="6" customFormat="1" ht="39" customHeight="1">
      <c r="A41" s="110">
        <v>18</v>
      </c>
      <c r="B41" s="46" t="s">
        <v>381</v>
      </c>
      <c r="C41" s="35">
        <f>Detail!I272</f>
        <v>129.80000000000001</v>
      </c>
      <c r="D41" s="66" t="s">
        <v>253</v>
      </c>
      <c r="E41" s="50">
        <f>Data!F244</f>
        <v>70.150000000000006</v>
      </c>
      <c r="F41" s="19">
        <f t="shared" si="0"/>
        <v>9105.4700000000012</v>
      </c>
    </row>
    <row r="42" spans="1:6" s="6" customFormat="1" ht="26.25" customHeight="1">
      <c r="A42" s="110"/>
      <c r="B42" s="58"/>
      <c r="C42" s="35"/>
      <c r="D42" s="66"/>
      <c r="E42" s="50" t="s">
        <v>374</v>
      </c>
      <c r="F42" s="19"/>
    </row>
    <row r="43" spans="1:6" s="6" customFormat="1" ht="33.75" customHeight="1">
      <c r="A43" s="110">
        <v>19</v>
      </c>
      <c r="B43" s="45" t="s">
        <v>376</v>
      </c>
      <c r="C43" s="35">
        <f>Detail!I275</f>
        <v>129.80000000000001</v>
      </c>
      <c r="D43" s="66" t="s">
        <v>253</v>
      </c>
      <c r="E43" s="50">
        <v>55.35</v>
      </c>
      <c r="F43" s="19">
        <f t="shared" si="0"/>
        <v>7184.4300000000012</v>
      </c>
    </row>
    <row r="44" spans="1:6" s="6" customFormat="1" ht="26.25" customHeight="1">
      <c r="A44" s="110"/>
      <c r="B44" s="58"/>
      <c r="C44" s="35"/>
      <c r="D44" s="66"/>
      <c r="E44" s="50" t="s">
        <v>380</v>
      </c>
      <c r="F44" s="19"/>
    </row>
    <row r="45" spans="1:6" ht="25.5" customHeight="1">
      <c r="A45" s="17"/>
      <c r="B45" s="22" t="s">
        <v>4</v>
      </c>
      <c r="C45" s="17"/>
      <c r="D45" s="17"/>
      <c r="E45" s="18"/>
      <c r="F45" s="25">
        <f>SUM(F4:F43)</f>
        <v>931799.81142272579</v>
      </c>
    </row>
    <row r="46" spans="1:6" ht="25.5" customHeight="1">
      <c r="A46" s="16"/>
      <c r="B46" s="23" t="s">
        <v>5</v>
      </c>
      <c r="C46" s="16"/>
      <c r="D46" s="16"/>
      <c r="E46" s="19"/>
      <c r="F46" s="19">
        <f>F45*0.18</f>
        <v>167723.96605609063</v>
      </c>
    </row>
    <row r="47" spans="1:6" ht="25.5" customHeight="1">
      <c r="A47" s="17"/>
      <c r="B47" s="22" t="s">
        <v>6</v>
      </c>
      <c r="C47" s="17"/>
      <c r="D47" s="17"/>
      <c r="E47" s="18"/>
      <c r="F47" s="25">
        <f>SUM(F45:F46)</f>
        <v>1099523.7774788165</v>
      </c>
    </row>
    <row r="48" spans="1:6" ht="25.5" customHeight="1">
      <c r="A48" s="15"/>
      <c r="B48" s="24" t="s">
        <v>11</v>
      </c>
      <c r="C48" s="16"/>
      <c r="D48" s="16"/>
      <c r="E48" s="19"/>
      <c r="F48" s="19">
        <f>F45*0.01</f>
        <v>9317.9981142272572</v>
      </c>
    </row>
    <row r="49" spans="1:6" ht="25.5" customHeight="1">
      <c r="A49" s="15"/>
      <c r="B49" s="24" t="s">
        <v>10</v>
      </c>
      <c r="C49" s="16"/>
      <c r="D49" s="16"/>
      <c r="E49" s="19"/>
      <c r="F49" s="19">
        <f>F45*0.075</f>
        <v>69884.985856704428</v>
      </c>
    </row>
    <row r="50" spans="1:6" ht="25.5" customHeight="1">
      <c r="A50" s="15"/>
      <c r="B50" s="24" t="s">
        <v>12</v>
      </c>
      <c r="C50" s="16"/>
      <c r="D50" s="16"/>
      <c r="E50" s="19"/>
      <c r="F50" s="19">
        <f>F49*0.18</f>
        <v>12579.297454206797</v>
      </c>
    </row>
    <row r="51" spans="1:6" ht="25.5" customHeight="1">
      <c r="A51" s="15"/>
      <c r="B51" s="110" t="s">
        <v>4</v>
      </c>
      <c r="C51" s="16"/>
      <c r="D51" s="16"/>
      <c r="E51" s="19"/>
      <c r="F51" s="25">
        <f>SUM(F47:F50)</f>
        <v>1191306.0589039549</v>
      </c>
    </row>
    <row r="52" spans="1:6" ht="26.25" customHeight="1">
      <c r="A52" s="15"/>
      <c r="B52" s="15"/>
      <c r="C52" s="16"/>
      <c r="D52" s="110" t="s">
        <v>147</v>
      </c>
      <c r="E52" s="110" t="s">
        <v>189</v>
      </c>
      <c r="F52" s="110" t="s">
        <v>521</v>
      </c>
    </row>
  </sheetData>
  <mergeCells count="2">
    <mergeCell ref="A1:F1"/>
    <mergeCell ref="A2:F2"/>
  </mergeCells>
  <pageMargins left="0.7" right="0.7" top="0.75" bottom="0.75" header="0.3" footer="0.3"/>
  <pageSetup paperSize="9" scale="84" orientation="portrait" r:id="rId1"/>
</worksheet>
</file>

<file path=xl/worksheets/sheet2.xml><?xml version="1.0" encoding="utf-8"?>
<worksheet xmlns="http://schemas.openxmlformats.org/spreadsheetml/2006/main" xmlns:r="http://schemas.openxmlformats.org/officeDocument/2006/relationships">
  <dimension ref="A1:K279"/>
  <sheetViews>
    <sheetView view="pageBreakPreview" topLeftCell="A265" zoomScaleNormal="115" zoomScaleSheetLayoutView="100" workbookViewId="0">
      <selection activeCell="I273" sqref="I273"/>
    </sheetView>
  </sheetViews>
  <sheetFormatPr defaultRowHeight="15.75"/>
  <cols>
    <col min="1" max="1" width="5.140625" style="9" customWidth="1"/>
    <col min="2" max="2" width="45.85546875" style="9" customWidth="1"/>
    <col min="3" max="5" width="5.42578125" style="10" customWidth="1"/>
    <col min="6" max="8" width="7.7109375" style="10" customWidth="1"/>
    <col min="9" max="9" width="14" style="9" customWidth="1"/>
    <col min="10" max="10" width="5.7109375" style="9" customWidth="1"/>
    <col min="11" max="16384" width="9.140625" style="9"/>
  </cols>
  <sheetData>
    <row r="1" spans="1:10" ht="74.25" customHeight="1">
      <c r="A1" s="118" t="s">
        <v>49</v>
      </c>
      <c r="B1" s="119"/>
      <c r="C1" s="119"/>
      <c r="D1" s="119"/>
      <c r="E1" s="119"/>
      <c r="F1" s="119"/>
      <c r="G1" s="119"/>
      <c r="H1" s="119"/>
      <c r="I1" s="119"/>
      <c r="J1" s="120"/>
    </row>
    <row r="2" spans="1:10" ht="26.25" customHeight="1">
      <c r="A2" s="121" t="s">
        <v>44</v>
      </c>
      <c r="B2" s="122"/>
      <c r="C2" s="122"/>
      <c r="D2" s="122"/>
      <c r="E2" s="122"/>
      <c r="F2" s="122"/>
      <c r="G2" s="122"/>
      <c r="H2" s="122"/>
      <c r="I2" s="122"/>
      <c r="J2" s="123"/>
    </row>
    <row r="3" spans="1:10" s="2" customFormat="1" ht="31.5">
      <c r="A3" s="33" t="s">
        <v>3</v>
      </c>
      <c r="B3" s="33" t="s">
        <v>40</v>
      </c>
      <c r="C3" s="115" t="s">
        <v>2</v>
      </c>
      <c r="D3" s="116"/>
      <c r="E3" s="117"/>
      <c r="F3" s="34" t="s">
        <v>14</v>
      </c>
      <c r="G3" s="34" t="s">
        <v>15</v>
      </c>
      <c r="H3" s="34" t="s">
        <v>16</v>
      </c>
      <c r="I3" s="60" t="s">
        <v>17</v>
      </c>
      <c r="J3" s="22"/>
    </row>
    <row r="4" spans="1:10" s="3" customFormat="1" ht="45" customHeight="1">
      <c r="A4" s="49">
        <v>1</v>
      </c>
      <c r="B4" s="55" t="s">
        <v>50</v>
      </c>
      <c r="C4" s="1"/>
      <c r="D4" s="1"/>
      <c r="E4" s="1"/>
      <c r="F4" s="1"/>
      <c r="G4" s="1"/>
      <c r="H4" s="1"/>
      <c r="I4" s="90"/>
      <c r="J4" s="63"/>
    </row>
    <row r="5" spans="1:10" s="6" customFormat="1" ht="25.5" customHeight="1">
      <c r="A5" s="4"/>
      <c r="B5" s="56" t="s">
        <v>51</v>
      </c>
      <c r="C5" s="30">
        <v>1</v>
      </c>
      <c r="D5" s="30" t="s">
        <v>41</v>
      </c>
      <c r="E5" s="30">
        <v>1</v>
      </c>
      <c r="F5" s="38">
        <v>20.6</v>
      </c>
      <c r="G5" s="38"/>
      <c r="H5" s="89">
        <v>12.5</v>
      </c>
      <c r="I5" s="68">
        <f>PRODUCT(C5:H5)</f>
        <v>257.5</v>
      </c>
      <c r="J5" s="54"/>
    </row>
    <row r="6" spans="1:10" s="6" customFormat="1" ht="25.5" customHeight="1">
      <c r="A6" s="4"/>
      <c r="B6" s="56" t="s">
        <v>52</v>
      </c>
      <c r="C6" s="30">
        <v>-1</v>
      </c>
      <c r="D6" s="30" t="s">
        <v>41</v>
      </c>
      <c r="E6" s="30">
        <v>1</v>
      </c>
      <c r="F6" s="38">
        <v>1</v>
      </c>
      <c r="G6" s="38"/>
      <c r="H6" s="38">
        <v>2.1</v>
      </c>
      <c r="I6" s="68">
        <f t="shared" ref="I6:I69" si="0">PRODUCT(C6:H6)</f>
        <v>-2.1</v>
      </c>
      <c r="J6" s="54"/>
    </row>
    <row r="7" spans="1:10" s="6" customFormat="1" ht="25.5" customHeight="1">
      <c r="A7" s="4"/>
      <c r="B7" s="56" t="s">
        <v>53</v>
      </c>
      <c r="C7" s="30">
        <v>-1</v>
      </c>
      <c r="D7" s="30" t="s">
        <v>41</v>
      </c>
      <c r="E7" s="30">
        <v>1</v>
      </c>
      <c r="F7" s="38">
        <v>2.5</v>
      </c>
      <c r="G7" s="38"/>
      <c r="H7" s="38">
        <v>1.65</v>
      </c>
      <c r="I7" s="68">
        <f t="shared" si="0"/>
        <v>-4.125</v>
      </c>
      <c r="J7" s="54"/>
    </row>
    <row r="8" spans="1:10" s="6" customFormat="1" ht="25.5" customHeight="1">
      <c r="A8" s="4"/>
      <c r="B8" s="56" t="s">
        <v>54</v>
      </c>
      <c r="C8" s="30">
        <v>-1</v>
      </c>
      <c r="D8" s="30" t="s">
        <v>41</v>
      </c>
      <c r="E8" s="30">
        <v>1</v>
      </c>
      <c r="F8" s="38">
        <v>9</v>
      </c>
      <c r="G8" s="38"/>
      <c r="H8" s="38">
        <v>0.26</v>
      </c>
      <c r="I8" s="68">
        <f t="shared" si="0"/>
        <v>-2.34</v>
      </c>
      <c r="J8" s="54"/>
    </row>
    <row r="9" spans="1:10" s="6" customFormat="1" ht="25.5" customHeight="1">
      <c r="A9" s="4"/>
      <c r="B9" s="56" t="s">
        <v>54</v>
      </c>
      <c r="C9" s="30">
        <v>-1</v>
      </c>
      <c r="D9" s="30" t="s">
        <v>41</v>
      </c>
      <c r="E9" s="30">
        <v>1</v>
      </c>
      <c r="F9" s="38">
        <v>4.5</v>
      </c>
      <c r="G9" s="38"/>
      <c r="H9" s="38">
        <v>1.5</v>
      </c>
      <c r="I9" s="68">
        <f t="shared" si="0"/>
        <v>-6.75</v>
      </c>
      <c r="J9" s="54"/>
    </row>
    <row r="10" spans="1:10" s="6" customFormat="1" ht="25.5" customHeight="1">
      <c r="A10" s="4"/>
      <c r="B10" s="56" t="s">
        <v>55</v>
      </c>
      <c r="C10" s="30">
        <v>1</v>
      </c>
      <c r="D10" s="30" t="s">
        <v>41</v>
      </c>
      <c r="E10" s="30">
        <v>2</v>
      </c>
      <c r="F10" s="38">
        <v>1.5</v>
      </c>
      <c r="G10" s="38"/>
      <c r="H10" s="38">
        <v>1.5</v>
      </c>
      <c r="I10" s="68">
        <f t="shared" si="0"/>
        <v>4.5</v>
      </c>
      <c r="J10" s="54"/>
    </row>
    <row r="11" spans="1:10" s="6" customFormat="1" ht="25.5" customHeight="1">
      <c r="A11" s="4"/>
      <c r="B11" s="56" t="s">
        <v>56</v>
      </c>
      <c r="C11" s="30">
        <v>-1</v>
      </c>
      <c r="D11" s="30" t="s">
        <v>41</v>
      </c>
      <c r="E11" s="30">
        <v>4</v>
      </c>
      <c r="F11" s="38">
        <v>3</v>
      </c>
      <c r="G11" s="38"/>
      <c r="H11" s="38">
        <v>0.96</v>
      </c>
      <c r="I11" s="68">
        <f t="shared" si="0"/>
        <v>-11.52</v>
      </c>
      <c r="J11" s="54"/>
    </row>
    <row r="12" spans="1:10" s="6" customFormat="1" ht="25.5" customHeight="1">
      <c r="A12" s="4"/>
      <c r="B12" s="56" t="s">
        <v>57</v>
      </c>
      <c r="C12" s="30">
        <v>-1</v>
      </c>
      <c r="D12" s="30" t="s">
        <v>41</v>
      </c>
      <c r="E12" s="30">
        <v>1</v>
      </c>
      <c r="F12" s="38">
        <v>9</v>
      </c>
      <c r="G12" s="38"/>
      <c r="H12" s="38">
        <v>0.26</v>
      </c>
      <c r="I12" s="68">
        <f t="shared" si="0"/>
        <v>-2.34</v>
      </c>
      <c r="J12" s="54"/>
    </row>
    <row r="13" spans="1:10" s="6" customFormat="1" ht="25.5" customHeight="1">
      <c r="A13" s="4"/>
      <c r="B13" s="56" t="s">
        <v>58</v>
      </c>
      <c r="C13" s="30">
        <v>-1</v>
      </c>
      <c r="D13" s="30" t="s">
        <v>41</v>
      </c>
      <c r="E13" s="30">
        <v>1</v>
      </c>
      <c r="F13" s="38">
        <v>2.5</v>
      </c>
      <c r="G13" s="38"/>
      <c r="H13" s="38">
        <v>1.65</v>
      </c>
      <c r="I13" s="68">
        <f t="shared" si="0"/>
        <v>-4.125</v>
      </c>
      <c r="J13" s="54"/>
    </row>
    <row r="14" spans="1:10" s="6" customFormat="1" ht="25.5" customHeight="1">
      <c r="A14" s="4"/>
      <c r="B14" s="56" t="s">
        <v>59</v>
      </c>
      <c r="C14" s="30">
        <v>-1</v>
      </c>
      <c r="D14" s="30" t="s">
        <v>41</v>
      </c>
      <c r="E14" s="30">
        <v>1</v>
      </c>
      <c r="F14" s="38">
        <v>6</v>
      </c>
      <c r="G14" s="38"/>
      <c r="H14" s="38">
        <v>0.26</v>
      </c>
      <c r="I14" s="68">
        <f t="shared" si="0"/>
        <v>-1.56</v>
      </c>
      <c r="J14" s="54"/>
    </row>
    <row r="15" spans="1:10" s="6" customFormat="1" ht="25.5" customHeight="1">
      <c r="A15" s="4"/>
      <c r="B15" s="56" t="s">
        <v>60</v>
      </c>
      <c r="C15" s="30">
        <v>-1</v>
      </c>
      <c r="D15" s="30" t="s">
        <v>41</v>
      </c>
      <c r="E15" s="30">
        <v>1</v>
      </c>
      <c r="F15" s="38">
        <v>2.5</v>
      </c>
      <c r="G15" s="38"/>
      <c r="H15" s="38">
        <v>3</v>
      </c>
      <c r="I15" s="68">
        <f t="shared" si="0"/>
        <v>-7.5</v>
      </c>
      <c r="J15" s="54"/>
    </row>
    <row r="16" spans="1:10" s="6" customFormat="1" ht="25.5" customHeight="1">
      <c r="A16" s="4"/>
      <c r="B16" s="56" t="s">
        <v>61</v>
      </c>
      <c r="C16" s="30">
        <v>-1</v>
      </c>
      <c r="D16" s="30" t="s">
        <v>41</v>
      </c>
      <c r="E16" s="30">
        <v>1</v>
      </c>
      <c r="F16" s="38">
        <v>9</v>
      </c>
      <c r="G16" s="38"/>
      <c r="H16" s="38">
        <v>0.26</v>
      </c>
      <c r="I16" s="68">
        <f t="shared" si="0"/>
        <v>-2.34</v>
      </c>
      <c r="J16" s="54"/>
    </row>
    <row r="17" spans="1:10" s="6" customFormat="1" ht="25.5" customHeight="1">
      <c r="A17" s="4"/>
      <c r="B17" s="56" t="s">
        <v>62</v>
      </c>
      <c r="C17" s="30">
        <v>-1</v>
      </c>
      <c r="D17" s="30" t="s">
        <v>41</v>
      </c>
      <c r="E17" s="30">
        <v>1</v>
      </c>
      <c r="F17" s="38">
        <v>2.5</v>
      </c>
      <c r="G17" s="38"/>
      <c r="H17" s="38">
        <v>1.65</v>
      </c>
      <c r="I17" s="68">
        <f t="shared" si="0"/>
        <v>-4.125</v>
      </c>
      <c r="J17" s="54"/>
    </row>
    <row r="18" spans="1:10" s="6" customFormat="1" ht="25.5" customHeight="1">
      <c r="A18" s="4"/>
      <c r="B18" s="56" t="s">
        <v>63</v>
      </c>
      <c r="C18" s="30">
        <v>-1</v>
      </c>
      <c r="D18" s="30" t="s">
        <v>41</v>
      </c>
      <c r="E18" s="30">
        <v>1</v>
      </c>
      <c r="F18" s="38">
        <v>4</v>
      </c>
      <c r="G18" s="38"/>
      <c r="H18" s="38">
        <v>3</v>
      </c>
      <c r="I18" s="68">
        <f t="shared" si="0"/>
        <v>-12</v>
      </c>
      <c r="J18" s="53"/>
    </row>
    <row r="19" spans="1:10" s="6" customFormat="1" ht="25.5" customHeight="1">
      <c r="A19" s="4"/>
      <c r="B19" s="56" t="s">
        <v>64</v>
      </c>
      <c r="C19" s="30">
        <v>-1</v>
      </c>
      <c r="D19" s="30" t="s">
        <v>41</v>
      </c>
      <c r="E19" s="30">
        <v>1</v>
      </c>
      <c r="F19" s="38">
        <v>6</v>
      </c>
      <c r="G19" s="38"/>
      <c r="H19" s="38">
        <v>0.26</v>
      </c>
      <c r="I19" s="68">
        <f t="shared" si="0"/>
        <v>-1.56</v>
      </c>
      <c r="J19" s="53"/>
    </row>
    <row r="20" spans="1:10" s="6" customFormat="1" ht="25.5" customHeight="1">
      <c r="A20" s="49"/>
      <c r="B20" s="56" t="s">
        <v>65</v>
      </c>
      <c r="C20" s="30">
        <v>-1</v>
      </c>
      <c r="D20" s="30" t="s">
        <v>41</v>
      </c>
      <c r="E20" s="30">
        <v>1</v>
      </c>
      <c r="F20" s="38">
        <v>4</v>
      </c>
      <c r="G20" s="38"/>
      <c r="H20" s="38">
        <v>3</v>
      </c>
      <c r="I20" s="68">
        <f t="shared" si="0"/>
        <v>-12</v>
      </c>
      <c r="J20" s="54"/>
    </row>
    <row r="21" spans="1:10" s="6" customFormat="1" ht="25.5" customHeight="1">
      <c r="A21" s="4"/>
      <c r="B21" s="56" t="s">
        <v>65</v>
      </c>
      <c r="C21" s="30">
        <v>-1</v>
      </c>
      <c r="D21" s="30" t="s">
        <v>41</v>
      </c>
      <c r="E21" s="30">
        <v>1</v>
      </c>
      <c r="F21" s="38">
        <v>2.5</v>
      </c>
      <c r="G21" s="38"/>
      <c r="H21" s="38">
        <v>2</v>
      </c>
      <c r="I21" s="68">
        <f t="shared" si="0"/>
        <v>-5</v>
      </c>
      <c r="J21" s="54"/>
    </row>
    <row r="22" spans="1:10" s="6" customFormat="1" ht="25.5" customHeight="1">
      <c r="A22" s="4"/>
      <c r="B22" s="56" t="s">
        <v>66</v>
      </c>
      <c r="C22" s="30">
        <v>1</v>
      </c>
      <c r="D22" s="30" t="s">
        <v>41</v>
      </c>
      <c r="E22" s="30">
        <v>3</v>
      </c>
      <c r="F22" s="38">
        <v>8.3000000000000007</v>
      </c>
      <c r="G22" s="38">
        <v>0.08</v>
      </c>
      <c r="H22" s="38"/>
      <c r="I22" s="68">
        <f t="shared" si="0"/>
        <v>1.9920000000000002</v>
      </c>
      <c r="J22" s="54"/>
    </row>
    <row r="23" spans="1:10" s="6" customFormat="1" ht="25.5" customHeight="1">
      <c r="A23" s="4"/>
      <c r="B23" s="56" t="s">
        <v>66</v>
      </c>
      <c r="C23" s="30">
        <v>1</v>
      </c>
      <c r="D23" s="30" t="s">
        <v>41</v>
      </c>
      <c r="E23" s="30">
        <v>4</v>
      </c>
      <c r="F23" s="38">
        <v>14</v>
      </c>
      <c r="G23" s="38">
        <v>0.08</v>
      </c>
      <c r="H23" s="38"/>
      <c r="I23" s="68">
        <f t="shared" si="0"/>
        <v>4.4800000000000004</v>
      </c>
      <c r="J23" s="54"/>
    </row>
    <row r="24" spans="1:10" s="6" customFormat="1" ht="25.5" customHeight="1">
      <c r="A24" s="4"/>
      <c r="B24" s="56" t="s">
        <v>67</v>
      </c>
      <c r="C24" s="30">
        <v>1</v>
      </c>
      <c r="D24" s="30" t="s">
        <v>41</v>
      </c>
      <c r="E24" s="30">
        <v>2</v>
      </c>
      <c r="F24" s="38">
        <v>11</v>
      </c>
      <c r="G24" s="38">
        <v>0.55000000000000004</v>
      </c>
      <c r="H24" s="38"/>
      <c r="I24" s="68">
        <f t="shared" si="0"/>
        <v>12.100000000000001</v>
      </c>
      <c r="J24" s="54"/>
    </row>
    <row r="25" spans="1:10" s="6" customFormat="1" ht="25.5" customHeight="1">
      <c r="A25" s="4"/>
      <c r="B25" s="56" t="s">
        <v>68</v>
      </c>
      <c r="C25" s="30">
        <v>1</v>
      </c>
      <c r="D25" s="30" t="s">
        <v>41</v>
      </c>
      <c r="E25" s="30">
        <v>1</v>
      </c>
      <c r="F25" s="38">
        <v>24</v>
      </c>
      <c r="G25" s="38"/>
      <c r="H25" s="38">
        <v>3.3</v>
      </c>
      <c r="I25" s="68">
        <f t="shared" si="0"/>
        <v>79.199999999999989</v>
      </c>
      <c r="J25" s="54"/>
    </row>
    <row r="26" spans="1:10" s="6" customFormat="1" ht="25.5" customHeight="1">
      <c r="A26" s="4"/>
      <c r="B26" s="56" t="s">
        <v>69</v>
      </c>
      <c r="C26" s="30">
        <v>-1</v>
      </c>
      <c r="D26" s="30" t="s">
        <v>41</v>
      </c>
      <c r="E26" s="30">
        <v>1</v>
      </c>
      <c r="F26" s="38">
        <v>4</v>
      </c>
      <c r="G26" s="38"/>
      <c r="H26" s="38">
        <v>3</v>
      </c>
      <c r="I26" s="68">
        <f t="shared" si="0"/>
        <v>-12</v>
      </c>
      <c r="J26" s="54"/>
    </row>
    <row r="27" spans="1:10" s="7" customFormat="1" ht="25.5" customHeight="1">
      <c r="A27" s="1"/>
      <c r="B27" s="56" t="s">
        <v>70</v>
      </c>
      <c r="C27" s="30">
        <v>-1</v>
      </c>
      <c r="D27" s="30" t="s">
        <v>41</v>
      </c>
      <c r="E27" s="30">
        <v>1</v>
      </c>
      <c r="F27" s="38">
        <v>0.95</v>
      </c>
      <c r="G27" s="38"/>
      <c r="H27" s="38">
        <v>1.65</v>
      </c>
      <c r="I27" s="68">
        <f t="shared" si="0"/>
        <v>-1.5674999999999999</v>
      </c>
      <c r="J27" s="65"/>
    </row>
    <row r="28" spans="1:10" s="6" customFormat="1" ht="25.5" customHeight="1">
      <c r="A28" s="49"/>
      <c r="B28" s="56" t="s">
        <v>71</v>
      </c>
      <c r="C28" s="42">
        <v>-1</v>
      </c>
      <c r="D28" s="30" t="s">
        <v>41</v>
      </c>
      <c r="E28" s="30">
        <v>1</v>
      </c>
      <c r="F28" s="38">
        <v>1.75</v>
      </c>
      <c r="G28" s="38"/>
      <c r="H28" s="38">
        <v>2.5499999999999998</v>
      </c>
      <c r="I28" s="68">
        <f t="shared" si="0"/>
        <v>-4.4624999999999995</v>
      </c>
      <c r="J28" s="54"/>
    </row>
    <row r="29" spans="1:10" s="6" customFormat="1" ht="25.5" customHeight="1">
      <c r="A29" s="4"/>
      <c r="B29" s="56" t="s">
        <v>72</v>
      </c>
      <c r="C29" s="42">
        <v>1</v>
      </c>
      <c r="D29" s="30" t="s">
        <v>41</v>
      </c>
      <c r="E29" s="30">
        <v>1</v>
      </c>
      <c r="F29" s="38">
        <v>24</v>
      </c>
      <c r="G29" s="38"/>
      <c r="H29" s="38">
        <v>3</v>
      </c>
      <c r="I29" s="68">
        <f t="shared" si="0"/>
        <v>72</v>
      </c>
      <c r="J29" s="54"/>
    </row>
    <row r="30" spans="1:10" s="6" customFormat="1" ht="25.5" customHeight="1">
      <c r="A30" s="4"/>
      <c r="B30" s="56" t="s">
        <v>73</v>
      </c>
      <c r="C30" s="42">
        <v>-1</v>
      </c>
      <c r="D30" s="30" t="s">
        <v>41</v>
      </c>
      <c r="E30" s="30">
        <v>1</v>
      </c>
      <c r="F30" s="38">
        <v>4</v>
      </c>
      <c r="G30" s="38"/>
      <c r="H30" s="38">
        <v>3</v>
      </c>
      <c r="I30" s="68">
        <f t="shared" si="0"/>
        <v>-12</v>
      </c>
      <c r="J30" s="54"/>
    </row>
    <row r="31" spans="1:10" s="6" customFormat="1" ht="25.5" customHeight="1">
      <c r="A31" s="4"/>
      <c r="B31" s="56" t="s">
        <v>71</v>
      </c>
      <c r="C31" s="69">
        <v>-1</v>
      </c>
      <c r="D31" s="30" t="s">
        <v>41</v>
      </c>
      <c r="E31" s="30">
        <v>1</v>
      </c>
      <c r="F31" s="38">
        <v>1.75</v>
      </c>
      <c r="G31" s="38"/>
      <c r="H31" s="38">
        <v>2.5499999999999998</v>
      </c>
      <c r="I31" s="68">
        <f t="shared" si="0"/>
        <v>-4.4624999999999995</v>
      </c>
      <c r="J31" s="54"/>
    </row>
    <row r="32" spans="1:10" s="6" customFormat="1" ht="25.5" customHeight="1">
      <c r="A32" s="4"/>
      <c r="B32" s="56" t="s">
        <v>74</v>
      </c>
      <c r="C32" s="69">
        <v>-1</v>
      </c>
      <c r="D32" s="30" t="s">
        <v>41</v>
      </c>
      <c r="E32" s="30">
        <v>1</v>
      </c>
      <c r="F32" s="38">
        <v>0.95</v>
      </c>
      <c r="G32" s="38"/>
      <c r="H32" s="38">
        <v>1.75</v>
      </c>
      <c r="I32" s="68">
        <f t="shared" si="0"/>
        <v>-1.6624999999999999</v>
      </c>
      <c r="J32" s="54"/>
    </row>
    <row r="33" spans="1:10" s="6" customFormat="1" ht="25.5" customHeight="1">
      <c r="A33" s="4"/>
      <c r="B33" s="56" t="s">
        <v>75</v>
      </c>
      <c r="C33" s="69">
        <v>-1</v>
      </c>
      <c r="D33" s="30" t="s">
        <v>41</v>
      </c>
      <c r="E33" s="30">
        <v>1</v>
      </c>
      <c r="F33" s="38">
        <v>5.55</v>
      </c>
      <c r="G33" s="38"/>
      <c r="H33" s="38">
        <v>3</v>
      </c>
      <c r="I33" s="68">
        <f t="shared" si="0"/>
        <v>-16.649999999999999</v>
      </c>
      <c r="J33" s="54"/>
    </row>
    <row r="34" spans="1:10" s="6" customFormat="1" ht="25.5" customHeight="1">
      <c r="A34" s="4"/>
      <c r="B34" s="56" t="s">
        <v>74</v>
      </c>
      <c r="C34" s="69">
        <v>-1</v>
      </c>
      <c r="D34" s="30" t="s">
        <v>41</v>
      </c>
      <c r="E34" s="30">
        <v>2</v>
      </c>
      <c r="F34" s="38">
        <v>1.45</v>
      </c>
      <c r="G34" s="38"/>
      <c r="H34" s="38">
        <v>2.25</v>
      </c>
      <c r="I34" s="68">
        <f t="shared" si="0"/>
        <v>-6.5249999999999995</v>
      </c>
      <c r="J34" s="54"/>
    </row>
    <row r="35" spans="1:10" s="6" customFormat="1" ht="25.5" customHeight="1">
      <c r="A35" s="4"/>
      <c r="B35" s="56" t="s">
        <v>76</v>
      </c>
      <c r="C35" s="69">
        <v>1</v>
      </c>
      <c r="D35" s="30" t="s">
        <v>41</v>
      </c>
      <c r="E35" s="30">
        <v>1</v>
      </c>
      <c r="F35" s="38">
        <v>12.85</v>
      </c>
      <c r="G35" s="38"/>
      <c r="H35" s="38">
        <v>2.93</v>
      </c>
      <c r="I35" s="68">
        <f t="shared" si="0"/>
        <v>37.650500000000001</v>
      </c>
      <c r="J35" s="54"/>
    </row>
    <row r="36" spans="1:10" s="6" customFormat="1" ht="25.5" customHeight="1">
      <c r="A36" s="4"/>
      <c r="B36" s="56" t="s">
        <v>77</v>
      </c>
      <c r="C36" s="69">
        <v>-1</v>
      </c>
      <c r="D36" s="30" t="s">
        <v>41</v>
      </c>
      <c r="E36" s="30">
        <v>1</v>
      </c>
      <c r="F36" s="38">
        <v>1</v>
      </c>
      <c r="G36" s="38"/>
      <c r="H36" s="38">
        <v>0.6</v>
      </c>
      <c r="I36" s="68">
        <f t="shared" si="0"/>
        <v>-0.6</v>
      </c>
      <c r="J36" s="54"/>
    </row>
    <row r="37" spans="1:10" s="6" customFormat="1" ht="25.5" customHeight="1">
      <c r="A37" s="4"/>
      <c r="B37" s="56" t="s">
        <v>77</v>
      </c>
      <c r="C37" s="42">
        <v>-1</v>
      </c>
      <c r="D37" s="30" t="s">
        <v>41</v>
      </c>
      <c r="E37" s="30">
        <v>1</v>
      </c>
      <c r="F37" s="38">
        <v>1.65</v>
      </c>
      <c r="G37" s="38"/>
      <c r="H37" s="38">
        <v>1.7</v>
      </c>
      <c r="I37" s="68">
        <f t="shared" si="0"/>
        <v>-2.8049999999999997</v>
      </c>
      <c r="J37" s="54"/>
    </row>
    <row r="38" spans="1:10" s="6" customFormat="1" ht="25.5" customHeight="1">
      <c r="A38" s="4"/>
      <c r="B38" s="56" t="s">
        <v>78</v>
      </c>
      <c r="C38" s="42">
        <v>1</v>
      </c>
      <c r="D38" s="30" t="s">
        <v>41</v>
      </c>
      <c r="E38" s="30">
        <v>1</v>
      </c>
      <c r="F38" s="38">
        <v>19.28</v>
      </c>
      <c r="G38" s="38"/>
      <c r="H38" s="38">
        <v>2.9</v>
      </c>
      <c r="I38" s="68">
        <f t="shared" si="0"/>
        <v>55.911999999999999</v>
      </c>
      <c r="J38" s="54"/>
    </row>
    <row r="39" spans="1:10" s="6" customFormat="1" ht="25.5" customHeight="1">
      <c r="A39" s="4"/>
      <c r="B39" s="56" t="s">
        <v>70</v>
      </c>
      <c r="C39" s="42">
        <v>-1</v>
      </c>
      <c r="D39" s="30" t="s">
        <v>41</v>
      </c>
      <c r="E39" s="30">
        <v>1</v>
      </c>
      <c r="F39" s="38">
        <v>0.9</v>
      </c>
      <c r="G39" s="38"/>
      <c r="H39" s="38">
        <v>1.1000000000000001</v>
      </c>
      <c r="I39" s="68">
        <f t="shared" si="0"/>
        <v>-0.9900000000000001</v>
      </c>
      <c r="J39" s="54"/>
    </row>
    <row r="40" spans="1:10" s="7" customFormat="1" ht="25.5" customHeight="1">
      <c r="A40" s="1"/>
      <c r="B40" s="56" t="s">
        <v>74</v>
      </c>
      <c r="C40" s="30">
        <v>-1</v>
      </c>
      <c r="D40" s="30" t="s">
        <v>41</v>
      </c>
      <c r="E40" s="30">
        <v>1</v>
      </c>
      <c r="F40" s="38">
        <v>1.3</v>
      </c>
      <c r="G40" s="38"/>
      <c r="H40" s="38">
        <v>2.35</v>
      </c>
      <c r="I40" s="68">
        <f t="shared" si="0"/>
        <v>-3.0550000000000002</v>
      </c>
      <c r="J40" s="65"/>
    </row>
    <row r="41" spans="1:10" s="6" customFormat="1" ht="25.5" customHeight="1">
      <c r="A41" s="49"/>
      <c r="B41" s="56" t="s">
        <v>74</v>
      </c>
      <c r="C41" s="42">
        <v>-1</v>
      </c>
      <c r="D41" s="30" t="s">
        <v>41</v>
      </c>
      <c r="E41" s="30">
        <v>1</v>
      </c>
      <c r="F41" s="38">
        <v>1.2</v>
      </c>
      <c r="G41" s="38"/>
      <c r="H41" s="38">
        <v>2.2400000000000002</v>
      </c>
      <c r="I41" s="68">
        <f t="shared" si="0"/>
        <v>-2.6880000000000002</v>
      </c>
      <c r="J41" s="54"/>
    </row>
    <row r="42" spans="1:10" s="6" customFormat="1" ht="25.5" customHeight="1">
      <c r="A42" s="4"/>
      <c r="B42" s="56" t="s">
        <v>79</v>
      </c>
      <c r="C42" s="42">
        <v>-1</v>
      </c>
      <c r="D42" s="30" t="s">
        <v>41</v>
      </c>
      <c r="E42" s="30">
        <v>1</v>
      </c>
      <c r="F42" s="38">
        <v>0.85</v>
      </c>
      <c r="G42" s="38"/>
      <c r="H42" s="38">
        <v>2.9</v>
      </c>
      <c r="I42" s="68">
        <f t="shared" si="0"/>
        <v>-2.4649999999999999</v>
      </c>
      <c r="J42" s="54"/>
    </row>
    <row r="43" spans="1:10" s="6" customFormat="1" ht="25.5" customHeight="1">
      <c r="A43" s="4"/>
      <c r="B43" s="56" t="s">
        <v>80</v>
      </c>
      <c r="C43" s="42">
        <v>1</v>
      </c>
      <c r="D43" s="30" t="s">
        <v>41</v>
      </c>
      <c r="E43" s="42">
        <v>1</v>
      </c>
      <c r="F43" s="38">
        <v>19.98</v>
      </c>
      <c r="G43" s="38"/>
      <c r="H43" s="38">
        <v>2.9</v>
      </c>
      <c r="I43" s="68">
        <f t="shared" si="0"/>
        <v>57.942</v>
      </c>
      <c r="J43" s="54"/>
    </row>
    <row r="44" spans="1:10" s="6" customFormat="1" ht="25.5" customHeight="1">
      <c r="A44" s="4"/>
      <c r="B44" s="56" t="s">
        <v>70</v>
      </c>
      <c r="C44" s="42">
        <v>-1</v>
      </c>
      <c r="D44" s="30" t="s">
        <v>41</v>
      </c>
      <c r="E44" s="42">
        <v>1</v>
      </c>
      <c r="F44" s="38">
        <v>1.7</v>
      </c>
      <c r="G44" s="38"/>
      <c r="H44" s="38">
        <v>1.7</v>
      </c>
      <c r="I44" s="68">
        <f t="shared" si="0"/>
        <v>-2.8899999999999997</v>
      </c>
      <c r="J44" s="54"/>
    </row>
    <row r="45" spans="1:10" s="6" customFormat="1" ht="25.5" customHeight="1">
      <c r="A45" s="4"/>
      <c r="B45" s="56" t="s">
        <v>81</v>
      </c>
      <c r="C45" s="42">
        <v>-1</v>
      </c>
      <c r="D45" s="30" t="s">
        <v>41</v>
      </c>
      <c r="E45" s="42">
        <v>1</v>
      </c>
      <c r="F45" s="38">
        <v>0.75</v>
      </c>
      <c r="G45" s="38"/>
      <c r="H45" s="38">
        <v>1.9</v>
      </c>
      <c r="I45" s="68">
        <f t="shared" si="0"/>
        <v>-1.4249999999999998</v>
      </c>
      <c r="J45" s="54"/>
    </row>
    <row r="46" spans="1:10" s="7" customFormat="1" ht="25.5" customHeight="1">
      <c r="A46" s="1"/>
      <c r="B46" s="56" t="s">
        <v>74</v>
      </c>
      <c r="C46" s="42">
        <v>-1</v>
      </c>
      <c r="D46" s="30" t="s">
        <v>41</v>
      </c>
      <c r="E46" s="42">
        <v>1</v>
      </c>
      <c r="F46" s="38">
        <v>0.9</v>
      </c>
      <c r="G46" s="38"/>
      <c r="H46" s="38">
        <v>2.25</v>
      </c>
      <c r="I46" s="68">
        <f t="shared" si="0"/>
        <v>-2.0249999999999999</v>
      </c>
      <c r="J46" s="64"/>
    </row>
    <row r="47" spans="1:10" s="6" customFormat="1" ht="25.5" customHeight="1">
      <c r="A47" s="4"/>
      <c r="B47" s="56" t="s">
        <v>82</v>
      </c>
      <c r="C47" s="42">
        <v>1</v>
      </c>
      <c r="D47" s="30" t="s">
        <v>41</v>
      </c>
      <c r="E47" s="42">
        <v>1</v>
      </c>
      <c r="F47" s="38">
        <v>11.7</v>
      </c>
      <c r="G47" s="38"/>
      <c r="H47" s="38">
        <v>0.45</v>
      </c>
      <c r="I47" s="68">
        <f t="shared" si="0"/>
        <v>5.2649999999999997</v>
      </c>
      <c r="J47" s="54"/>
    </row>
    <row r="48" spans="1:10" s="6" customFormat="1" ht="25.5" customHeight="1">
      <c r="A48" s="4"/>
      <c r="B48" s="56" t="s">
        <v>83</v>
      </c>
      <c r="C48" s="42">
        <v>1</v>
      </c>
      <c r="D48" s="30" t="s">
        <v>41</v>
      </c>
      <c r="E48" s="42">
        <v>1</v>
      </c>
      <c r="F48" s="38">
        <v>19.100000000000001</v>
      </c>
      <c r="G48" s="38"/>
      <c r="H48" s="38">
        <v>2.85</v>
      </c>
      <c r="I48" s="68">
        <f t="shared" si="0"/>
        <v>54.435000000000002</v>
      </c>
      <c r="J48" s="54"/>
    </row>
    <row r="49" spans="1:10" s="6" customFormat="1" ht="25.5" customHeight="1">
      <c r="A49" s="4"/>
      <c r="B49" s="56" t="s">
        <v>74</v>
      </c>
      <c r="C49" s="42">
        <v>-1</v>
      </c>
      <c r="D49" s="30" t="s">
        <v>41</v>
      </c>
      <c r="E49" s="42">
        <v>2</v>
      </c>
      <c r="F49" s="38">
        <v>1.45</v>
      </c>
      <c r="G49" s="38"/>
      <c r="H49" s="38">
        <v>2.25</v>
      </c>
      <c r="I49" s="68">
        <f t="shared" si="0"/>
        <v>-6.5249999999999995</v>
      </c>
      <c r="J49" s="53"/>
    </row>
    <row r="50" spans="1:10" s="6" customFormat="1" ht="25.5" customHeight="1">
      <c r="A50" s="4"/>
      <c r="B50" s="56" t="s">
        <v>84</v>
      </c>
      <c r="C50" s="42">
        <v>-1</v>
      </c>
      <c r="D50" s="30" t="s">
        <v>41</v>
      </c>
      <c r="E50" s="42">
        <v>1</v>
      </c>
      <c r="F50" s="38">
        <v>1.38</v>
      </c>
      <c r="G50" s="38"/>
      <c r="H50" s="38">
        <v>2.34</v>
      </c>
      <c r="I50" s="68">
        <f t="shared" si="0"/>
        <v>-3.2291999999999996</v>
      </c>
      <c r="J50" s="54"/>
    </row>
    <row r="51" spans="1:10" s="7" customFormat="1" ht="25.5" customHeight="1">
      <c r="A51" s="27"/>
      <c r="B51" s="57" t="s">
        <v>85</v>
      </c>
      <c r="C51" s="40">
        <v>1</v>
      </c>
      <c r="D51" s="41" t="s">
        <v>41</v>
      </c>
      <c r="E51" s="40">
        <v>1</v>
      </c>
      <c r="F51" s="70">
        <v>1.8</v>
      </c>
      <c r="G51" s="70"/>
      <c r="H51" s="70">
        <v>2.75</v>
      </c>
      <c r="I51" s="68">
        <f t="shared" si="0"/>
        <v>4.95</v>
      </c>
      <c r="J51" s="64"/>
    </row>
    <row r="52" spans="1:10" ht="25.5" customHeight="1">
      <c r="A52" s="23"/>
      <c r="B52" s="45" t="s">
        <v>86</v>
      </c>
      <c r="C52" s="44">
        <v>1</v>
      </c>
      <c r="D52" s="52" t="s">
        <v>41</v>
      </c>
      <c r="E52" s="44">
        <v>1</v>
      </c>
      <c r="F52" s="50">
        <v>0.5</v>
      </c>
      <c r="G52" s="50"/>
      <c r="H52" s="50">
        <v>2.75</v>
      </c>
      <c r="I52" s="68">
        <f t="shared" si="0"/>
        <v>1.375</v>
      </c>
      <c r="J52" s="26"/>
    </row>
    <row r="53" spans="1:10" ht="25.5" customHeight="1">
      <c r="A53" s="23"/>
      <c r="B53" s="46" t="s">
        <v>87</v>
      </c>
      <c r="C53" s="44">
        <v>1</v>
      </c>
      <c r="D53" s="52" t="s">
        <v>41</v>
      </c>
      <c r="E53" s="44">
        <v>1</v>
      </c>
      <c r="F53" s="50">
        <v>2.75</v>
      </c>
      <c r="G53" s="50"/>
      <c r="H53" s="50">
        <v>2.7</v>
      </c>
      <c r="I53" s="68">
        <f t="shared" si="0"/>
        <v>7.4250000000000007</v>
      </c>
      <c r="J53" s="15"/>
    </row>
    <row r="54" spans="1:10" ht="25.5" customHeight="1">
      <c r="A54" s="23"/>
      <c r="B54" s="45" t="s">
        <v>70</v>
      </c>
      <c r="C54" s="52">
        <v>-1</v>
      </c>
      <c r="D54" s="52" t="s">
        <v>41</v>
      </c>
      <c r="E54" s="52">
        <v>1</v>
      </c>
      <c r="F54" s="50">
        <v>2.4500000000000002</v>
      </c>
      <c r="G54" s="50"/>
      <c r="H54" s="50">
        <v>1.7</v>
      </c>
      <c r="I54" s="68">
        <f t="shared" si="0"/>
        <v>-4.165</v>
      </c>
      <c r="J54" s="15"/>
    </row>
    <row r="55" spans="1:10" ht="25.5" customHeight="1">
      <c r="A55" s="23"/>
      <c r="B55" s="45" t="s">
        <v>88</v>
      </c>
      <c r="C55" s="52">
        <v>1</v>
      </c>
      <c r="D55" s="52" t="s">
        <v>41</v>
      </c>
      <c r="E55" s="52">
        <v>1</v>
      </c>
      <c r="F55" s="50">
        <v>0.85</v>
      </c>
      <c r="G55" s="50"/>
      <c r="H55" s="50">
        <v>3.3</v>
      </c>
      <c r="I55" s="68">
        <f t="shared" si="0"/>
        <v>2.8049999999999997</v>
      </c>
      <c r="J55" s="15"/>
    </row>
    <row r="56" spans="1:10" ht="25.5" customHeight="1">
      <c r="A56" s="23"/>
      <c r="B56" s="45" t="s">
        <v>89</v>
      </c>
      <c r="C56" s="52">
        <v>1</v>
      </c>
      <c r="D56" s="52" t="s">
        <v>41</v>
      </c>
      <c r="E56" s="52">
        <v>1</v>
      </c>
      <c r="F56" s="50">
        <v>6.15</v>
      </c>
      <c r="G56" s="50"/>
      <c r="H56" s="50">
        <v>1.25</v>
      </c>
      <c r="I56" s="68">
        <f t="shared" si="0"/>
        <v>7.6875</v>
      </c>
      <c r="J56" s="26"/>
    </row>
    <row r="57" spans="1:10" ht="25.5" customHeight="1">
      <c r="A57" s="23"/>
      <c r="B57" s="45" t="s">
        <v>89</v>
      </c>
      <c r="C57" s="52">
        <v>1</v>
      </c>
      <c r="D57" s="52" t="s">
        <v>41</v>
      </c>
      <c r="E57" s="52">
        <v>1</v>
      </c>
      <c r="F57" s="50">
        <v>6.15</v>
      </c>
      <c r="G57" s="50"/>
      <c r="H57" s="50">
        <v>0.63</v>
      </c>
      <c r="I57" s="68">
        <f t="shared" si="0"/>
        <v>3.8745000000000003</v>
      </c>
      <c r="J57" s="15"/>
    </row>
    <row r="58" spans="1:10" ht="25.5" customHeight="1">
      <c r="A58" s="23"/>
      <c r="B58" s="45" t="s">
        <v>90</v>
      </c>
      <c r="C58" s="52">
        <v>1</v>
      </c>
      <c r="D58" s="52" t="s">
        <v>41</v>
      </c>
      <c r="E58" s="52">
        <v>2</v>
      </c>
      <c r="F58" s="50">
        <v>1.5</v>
      </c>
      <c r="G58" s="50"/>
      <c r="H58" s="50">
        <v>0.63</v>
      </c>
      <c r="I58" s="68">
        <f t="shared" si="0"/>
        <v>1.8900000000000001</v>
      </c>
      <c r="J58" s="15"/>
    </row>
    <row r="59" spans="1:10" ht="25.5" customHeight="1">
      <c r="A59" s="23"/>
      <c r="B59" s="45" t="s">
        <v>91</v>
      </c>
      <c r="C59" s="52">
        <v>1</v>
      </c>
      <c r="D59" s="52" t="s">
        <v>41</v>
      </c>
      <c r="E59" s="52">
        <v>1</v>
      </c>
      <c r="F59" s="50">
        <v>2.2000000000000002</v>
      </c>
      <c r="G59" s="50"/>
      <c r="H59" s="50">
        <v>2.7</v>
      </c>
      <c r="I59" s="68">
        <f t="shared" si="0"/>
        <v>5.9400000000000013</v>
      </c>
      <c r="J59" s="26"/>
    </row>
    <row r="60" spans="1:10" ht="25.5" customHeight="1">
      <c r="A60" s="23"/>
      <c r="B60" s="46" t="s">
        <v>92</v>
      </c>
      <c r="C60" s="52">
        <v>1</v>
      </c>
      <c r="D60" s="52" t="s">
        <v>41</v>
      </c>
      <c r="E60" s="52">
        <v>1</v>
      </c>
      <c r="F60" s="50">
        <v>2.85</v>
      </c>
      <c r="G60" s="50"/>
      <c r="H60" s="50">
        <v>2.7</v>
      </c>
      <c r="I60" s="68">
        <f t="shared" si="0"/>
        <v>7.6950000000000012</v>
      </c>
      <c r="J60" s="15"/>
    </row>
    <row r="61" spans="1:10" ht="25.5" customHeight="1">
      <c r="A61" s="23"/>
      <c r="B61" s="45" t="s">
        <v>70</v>
      </c>
      <c r="C61" s="52">
        <v>-1</v>
      </c>
      <c r="D61" s="52" t="s">
        <v>41</v>
      </c>
      <c r="E61" s="52">
        <v>1</v>
      </c>
      <c r="F61" s="50">
        <v>2.4500000000000002</v>
      </c>
      <c r="G61" s="50"/>
      <c r="H61" s="50">
        <v>1.7</v>
      </c>
      <c r="I61" s="68">
        <f t="shared" si="0"/>
        <v>-4.165</v>
      </c>
      <c r="J61" s="15"/>
    </row>
    <row r="62" spans="1:10" ht="25.5" customHeight="1">
      <c r="A62" s="23"/>
      <c r="B62" s="46" t="s">
        <v>93</v>
      </c>
      <c r="C62" s="52">
        <v>1</v>
      </c>
      <c r="D62" s="52" t="s">
        <v>41</v>
      </c>
      <c r="E62" s="52">
        <v>1</v>
      </c>
      <c r="F62" s="50">
        <v>5.55</v>
      </c>
      <c r="G62" s="50"/>
      <c r="H62" s="50">
        <v>2.15</v>
      </c>
      <c r="I62" s="68">
        <f t="shared" si="0"/>
        <v>11.932499999999999</v>
      </c>
      <c r="J62" s="26"/>
    </row>
    <row r="63" spans="1:10" ht="25.5" customHeight="1">
      <c r="A63" s="23"/>
      <c r="B63" s="46" t="s">
        <v>94</v>
      </c>
      <c r="C63" s="44">
        <v>-1</v>
      </c>
      <c r="D63" s="44" t="s">
        <v>41</v>
      </c>
      <c r="E63" s="44">
        <v>1</v>
      </c>
      <c r="F63" s="50">
        <v>0.75</v>
      </c>
      <c r="G63" s="50"/>
      <c r="H63" s="50">
        <v>2.1</v>
      </c>
      <c r="I63" s="68">
        <f t="shared" si="0"/>
        <v>-1.5750000000000002</v>
      </c>
      <c r="J63" s="15"/>
    </row>
    <row r="64" spans="1:10" ht="25.5" customHeight="1">
      <c r="A64" s="23"/>
      <c r="B64" s="45" t="s">
        <v>95</v>
      </c>
      <c r="C64" s="44">
        <v>1</v>
      </c>
      <c r="D64" s="44" t="s">
        <v>41</v>
      </c>
      <c r="E64" s="44">
        <v>1</v>
      </c>
      <c r="F64" s="50">
        <v>1.3</v>
      </c>
      <c r="G64" s="50"/>
      <c r="H64" s="50">
        <v>1.1499999999999999</v>
      </c>
      <c r="I64" s="68">
        <f t="shared" si="0"/>
        <v>1.4949999999999999</v>
      </c>
      <c r="J64" s="15"/>
    </row>
    <row r="65" spans="1:10" ht="25.5" customHeight="1">
      <c r="A65" s="23"/>
      <c r="B65" s="45" t="s">
        <v>96</v>
      </c>
      <c r="C65" s="44">
        <v>1</v>
      </c>
      <c r="D65" s="44" t="s">
        <v>41</v>
      </c>
      <c r="E65" s="44">
        <v>1</v>
      </c>
      <c r="F65" s="50">
        <v>9</v>
      </c>
      <c r="G65" s="50"/>
      <c r="H65" s="50">
        <v>2.15</v>
      </c>
      <c r="I65" s="68">
        <f t="shared" si="0"/>
        <v>19.349999999999998</v>
      </c>
      <c r="J65" s="15"/>
    </row>
    <row r="66" spans="1:10" ht="25.5" customHeight="1">
      <c r="A66" s="23"/>
      <c r="B66" s="45" t="s">
        <v>94</v>
      </c>
      <c r="C66" s="44">
        <v>1</v>
      </c>
      <c r="D66" s="44" t="s">
        <v>41</v>
      </c>
      <c r="E66" s="44">
        <v>1</v>
      </c>
      <c r="F66" s="50">
        <v>0.75</v>
      </c>
      <c r="G66" s="50"/>
      <c r="H66" s="50">
        <v>2.1</v>
      </c>
      <c r="I66" s="68">
        <f t="shared" si="0"/>
        <v>1.5750000000000002</v>
      </c>
      <c r="J66" s="26"/>
    </row>
    <row r="67" spans="1:10" ht="25.5" customHeight="1">
      <c r="A67" s="23"/>
      <c r="B67" s="46" t="s">
        <v>97</v>
      </c>
      <c r="C67" s="44">
        <v>1</v>
      </c>
      <c r="D67" s="44" t="s">
        <v>41</v>
      </c>
      <c r="E67" s="44">
        <v>1</v>
      </c>
      <c r="F67" s="50">
        <v>1.5</v>
      </c>
      <c r="G67" s="50"/>
      <c r="H67" s="50">
        <v>1.1499999999999999</v>
      </c>
      <c r="I67" s="68">
        <f t="shared" si="0"/>
        <v>1.7249999999999999</v>
      </c>
      <c r="J67" s="15"/>
    </row>
    <row r="68" spans="1:10" ht="25.5" customHeight="1">
      <c r="A68" s="23"/>
      <c r="B68" s="45" t="s">
        <v>98</v>
      </c>
      <c r="C68" s="44">
        <v>1</v>
      </c>
      <c r="D68" s="44" t="s">
        <v>41</v>
      </c>
      <c r="E68" s="44">
        <v>1</v>
      </c>
      <c r="F68" s="50">
        <v>2.2000000000000002</v>
      </c>
      <c r="G68" s="50"/>
      <c r="H68" s="50">
        <v>2.7</v>
      </c>
      <c r="I68" s="68">
        <f t="shared" si="0"/>
        <v>5.9400000000000013</v>
      </c>
      <c r="J68" s="15"/>
    </row>
    <row r="69" spans="1:10" ht="25.5" customHeight="1">
      <c r="A69" s="23"/>
      <c r="B69" s="45" t="s">
        <v>99</v>
      </c>
      <c r="C69" s="44">
        <v>1</v>
      </c>
      <c r="D69" s="44" t="s">
        <v>41</v>
      </c>
      <c r="E69" s="44">
        <v>1</v>
      </c>
      <c r="F69" s="50">
        <v>8.76</v>
      </c>
      <c r="G69" s="50"/>
      <c r="H69" s="50">
        <v>2.7</v>
      </c>
      <c r="I69" s="68">
        <f t="shared" si="0"/>
        <v>23.652000000000001</v>
      </c>
      <c r="J69" s="15"/>
    </row>
    <row r="70" spans="1:10" ht="25.5" customHeight="1">
      <c r="A70" s="48"/>
      <c r="B70" s="71" t="s">
        <v>70</v>
      </c>
      <c r="C70" s="72">
        <v>-1</v>
      </c>
      <c r="D70" s="72" t="s">
        <v>41</v>
      </c>
      <c r="E70" s="72">
        <v>3</v>
      </c>
      <c r="F70" s="73">
        <v>2.4500000000000002</v>
      </c>
      <c r="G70" s="73"/>
      <c r="H70" s="51">
        <v>1.7</v>
      </c>
      <c r="I70" s="68">
        <f t="shared" ref="I70:I133" si="1">PRODUCT(C70:H70)</f>
        <v>-12.495000000000001</v>
      </c>
      <c r="J70" s="15"/>
    </row>
    <row r="71" spans="1:10" ht="25.5" customHeight="1">
      <c r="A71" s="48"/>
      <c r="B71" s="71" t="s">
        <v>100</v>
      </c>
      <c r="C71" s="72">
        <v>1</v>
      </c>
      <c r="D71" s="72" t="s">
        <v>41</v>
      </c>
      <c r="E71" s="72">
        <v>1</v>
      </c>
      <c r="F71" s="73">
        <v>26.5</v>
      </c>
      <c r="G71" s="73"/>
      <c r="H71" s="51">
        <v>2.7</v>
      </c>
      <c r="I71" s="68">
        <f t="shared" si="1"/>
        <v>71.550000000000011</v>
      </c>
      <c r="J71" s="26"/>
    </row>
    <row r="72" spans="1:10" ht="25.5" customHeight="1">
      <c r="A72" s="23"/>
      <c r="B72" s="46" t="s">
        <v>70</v>
      </c>
      <c r="C72" s="52">
        <v>-2</v>
      </c>
      <c r="D72" s="52" t="s">
        <v>41</v>
      </c>
      <c r="E72" s="52">
        <v>3</v>
      </c>
      <c r="F72" s="50">
        <v>1.65</v>
      </c>
      <c r="G72" s="50"/>
      <c r="H72" s="50">
        <v>1.65</v>
      </c>
      <c r="I72" s="68">
        <f t="shared" si="1"/>
        <v>-16.334999999999997</v>
      </c>
      <c r="J72" s="15"/>
    </row>
    <row r="73" spans="1:10" ht="25.5" customHeight="1">
      <c r="A73" s="23"/>
      <c r="B73" s="45" t="s">
        <v>101</v>
      </c>
      <c r="C73" s="52">
        <v>1</v>
      </c>
      <c r="D73" s="52" t="s">
        <v>41</v>
      </c>
      <c r="E73" s="52">
        <v>6</v>
      </c>
      <c r="F73" s="50">
        <v>6.6</v>
      </c>
      <c r="G73" s="50">
        <v>0.09</v>
      </c>
      <c r="H73" s="50"/>
      <c r="I73" s="68">
        <f t="shared" si="1"/>
        <v>3.5639999999999992</v>
      </c>
      <c r="J73" s="15"/>
    </row>
    <row r="74" spans="1:10" ht="25.5" customHeight="1">
      <c r="A74" s="23"/>
      <c r="B74" s="45" t="s">
        <v>101</v>
      </c>
      <c r="C74" s="52">
        <v>1</v>
      </c>
      <c r="D74" s="52" t="s">
        <v>41</v>
      </c>
      <c r="E74" s="52">
        <v>3</v>
      </c>
      <c r="F74" s="50">
        <v>8.3000000000000007</v>
      </c>
      <c r="G74" s="50">
        <v>0.09</v>
      </c>
      <c r="H74" s="50"/>
      <c r="I74" s="68">
        <f t="shared" si="1"/>
        <v>2.2410000000000001</v>
      </c>
      <c r="J74" s="15"/>
    </row>
    <row r="75" spans="1:10" ht="25.5" customHeight="1">
      <c r="A75" s="23"/>
      <c r="B75" s="45" t="s">
        <v>70</v>
      </c>
      <c r="C75" s="52">
        <v>-1</v>
      </c>
      <c r="D75" s="52" t="s">
        <v>41</v>
      </c>
      <c r="E75" s="52">
        <v>2</v>
      </c>
      <c r="F75" s="50">
        <v>0.6</v>
      </c>
      <c r="G75" s="50"/>
      <c r="H75" s="50">
        <v>1.65</v>
      </c>
      <c r="I75" s="68">
        <f t="shared" si="1"/>
        <v>-1.9799999999999998</v>
      </c>
      <c r="J75" s="15"/>
    </row>
    <row r="76" spans="1:10" ht="25.5" customHeight="1">
      <c r="A76" s="23"/>
      <c r="B76" s="45" t="s">
        <v>101</v>
      </c>
      <c r="C76" s="52">
        <v>1</v>
      </c>
      <c r="D76" s="52" t="s">
        <v>41</v>
      </c>
      <c r="E76" s="52">
        <v>2</v>
      </c>
      <c r="F76" s="50">
        <v>4.5</v>
      </c>
      <c r="G76" s="50">
        <v>0.09</v>
      </c>
      <c r="H76" s="50"/>
      <c r="I76" s="68">
        <f t="shared" si="1"/>
        <v>0.80999999999999994</v>
      </c>
      <c r="J76" s="26"/>
    </row>
    <row r="77" spans="1:10" ht="25.5" customHeight="1">
      <c r="A77" s="23"/>
      <c r="B77" s="45" t="s">
        <v>101</v>
      </c>
      <c r="C77" s="52">
        <v>1</v>
      </c>
      <c r="D77" s="52" t="s">
        <v>41</v>
      </c>
      <c r="E77" s="52">
        <v>3</v>
      </c>
      <c r="F77" s="50">
        <v>8.3000000000000007</v>
      </c>
      <c r="G77" s="50">
        <v>0.09</v>
      </c>
      <c r="H77" s="50"/>
      <c r="I77" s="68">
        <f t="shared" si="1"/>
        <v>2.2410000000000001</v>
      </c>
      <c r="J77" s="15"/>
    </row>
    <row r="78" spans="1:10" ht="25.5" customHeight="1">
      <c r="A78" s="23"/>
      <c r="B78" s="45" t="s">
        <v>66</v>
      </c>
      <c r="C78" s="52">
        <v>1</v>
      </c>
      <c r="D78" s="52" t="s">
        <v>41</v>
      </c>
      <c r="E78" s="52">
        <v>4</v>
      </c>
      <c r="F78" s="50">
        <v>7.92</v>
      </c>
      <c r="G78" s="50">
        <v>0.09</v>
      </c>
      <c r="H78" s="50"/>
      <c r="I78" s="68">
        <f t="shared" si="1"/>
        <v>2.8512</v>
      </c>
      <c r="J78" s="15"/>
    </row>
    <row r="79" spans="1:10" ht="25.5" customHeight="1">
      <c r="A79" s="23"/>
      <c r="B79" s="45" t="s">
        <v>102</v>
      </c>
      <c r="C79" s="52">
        <v>1</v>
      </c>
      <c r="D79" s="52" t="s">
        <v>41</v>
      </c>
      <c r="E79" s="52">
        <v>1</v>
      </c>
      <c r="F79" s="50">
        <v>6.8</v>
      </c>
      <c r="G79" s="50">
        <v>0.09</v>
      </c>
      <c r="H79" s="50"/>
      <c r="I79" s="68">
        <f t="shared" si="1"/>
        <v>0.61199999999999999</v>
      </c>
      <c r="J79" s="15"/>
    </row>
    <row r="80" spans="1:10" ht="25.5" customHeight="1">
      <c r="A80" s="23"/>
      <c r="B80" s="45" t="s">
        <v>103</v>
      </c>
      <c r="C80" s="52">
        <v>1</v>
      </c>
      <c r="D80" s="52" t="s">
        <v>41</v>
      </c>
      <c r="E80" s="52">
        <v>1</v>
      </c>
      <c r="F80" s="50">
        <v>5.4</v>
      </c>
      <c r="G80" s="50">
        <v>0.09</v>
      </c>
      <c r="H80" s="50"/>
      <c r="I80" s="68">
        <f t="shared" si="1"/>
        <v>0.48599999999999999</v>
      </c>
      <c r="J80" s="15"/>
    </row>
    <row r="81" spans="1:11" ht="25.5" customHeight="1">
      <c r="A81" s="23"/>
      <c r="B81" s="45" t="s">
        <v>104</v>
      </c>
      <c r="C81" s="52">
        <v>1</v>
      </c>
      <c r="D81" s="52" t="s">
        <v>41</v>
      </c>
      <c r="E81" s="52">
        <v>2</v>
      </c>
      <c r="F81" s="50">
        <v>4.2</v>
      </c>
      <c r="G81" s="50"/>
      <c r="H81" s="50">
        <v>1.4</v>
      </c>
      <c r="I81" s="68">
        <f t="shared" si="1"/>
        <v>11.76</v>
      </c>
      <c r="J81" s="26"/>
    </row>
    <row r="82" spans="1:11" ht="25.5" customHeight="1">
      <c r="A82" s="23"/>
      <c r="B82" s="46" t="s">
        <v>105</v>
      </c>
      <c r="C82" s="52">
        <v>1</v>
      </c>
      <c r="D82" s="52" t="s">
        <v>41</v>
      </c>
      <c r="E82" s="52">
        <v>1</v>
      </c>
      <c r="F82" s="50">
        <v>2.72</v>
      </c>
      <c r="G82" s="50"/>
      <c r="H82" s="50">
        <v>1</v>
      </c>
      <c r="I82" s="68">
        <f t="shared" si="1"/>
        <v>2.72</v>
      </c>
      <c r="J82" s="15"/>
    </row>
    <row r="83" spans="1:11" ht="25.5" customHeight="1">
      <c r="A83" s="23"/>
      <c r="B83" s="45" t="s">
        <v>106</v>
      </c>
      <c r="C83" s="52">
        <v>1</v>
      </c>
      <c r="D83" s="52" t="s">
        <v>41</v>
      </c>
      <c r="E83" s="52">
        <v>1</v>
      </c>
      <c r="F83" s="50">
        <v>2.72</v>
      </c>
      <c r="G83" s="50"/>
      <c r="H83" s="50">
        <v>1.55</v>
      </c>
      <c r="I83" s="68">
        <f t="shared" si="1"/>
        <v>4.2160000000000002</v>
      </c>
      <c r="J83" s="15"/>
    </row>
    <row r="84" spans="1:11" ht="25.5" customHeight="1">
      <c r="A84" s="23"/>
      <c r="B84" s="45" t="s">
        <v>107</v>
      </c>
      <c r="C84" s="52">
        <v>1</v>
      </c>
      <c r="D84" s="52" t="s">
        <v>41</v>
      </c>
      <c r="E84" s="52">
        <v>2</v>
      </c>
      <c r="F84" s="50">
        <v>1.4</v>
      </c>
      <c r="G84" s="50">
        <v>0.15</v>
      </c>
      <c r="H84" s="50"/>
      <c r="I84" s="68">
        <f t="shared" si="1"/>
        <v>0.42</v>
      </c>
      <c r="J84" s="15"/>
    </row>
    <row r="85" spans="1:11" ht="25.5" customHeight="1">
      <c r="A85" s="23"/>
      <c r="B85" s="45" t="s">
        <v>108</v>
      </c>
      <c r="C85" s="52">
        <v>1</v>
      </c>
      <c r="D85" s="52" t="s">
        <v>41</v>
      </c>
      <c r="E85" s="52">
        <v>1</v>
      </c>
      <c r="F85" s="50">
        <v>2.72</v>
      </c>
      <c r="G85" s="50">
        <v>0.6</v>
      </c>
      <c r="H85" s="50"/>
      <c r="I85" s="68">
        <f t="shared" si="1"/>
        <v>1.6320000000000001</v>
      </c>
      <c r="J85" s="15"/>
    </row>
    <row r="86" spans="1:11" ht="25.5" customHeight="1">
      <c r="A86" s="23"/>
      <c r="B86" s="45" t="s">
        <v>109</v>
      </c>
      <c r="C86" s="52">
        <v>1</v>
      </c>
      <c r="D86" s="52" t="s">
        <v>41</v>
      </c>
      <c r="E86" s="52">
        <v>2</v>
      </c>
      <c r="F86" s="50">
        <v>1.25</v>
      </c>
      <c r="G86" s="50"/>
      <c r="H86" s="50">
        <v>0.6</v>
      </c>
      <c r="I86" s="68">
        <f t="shared" si="1"/>
        <v>1.5</v>
      </c>
      <c r="J86" s="15"/>
    </row>
    <row r="87" spans="1:11" ht="25.5" customHeight="1">
      <c r="A87" s="23"/>
      <c r="B87" s="45" t="s">
        <v>110</v>
      </c>
      <c r="C87" s="52">
        <v>1</v>
      </c>
      <c r="D87" s="52" t="s">
        <v>41</v>
      </c>
      <c r="E87" s="52">
        <v>2</v>
      </c>
      <c r="F87" s="50">
        <v>4.2</v>
      </c>
      <c r="G87" s="50"/>
      <c r="H87" s="50">
        <v>1.4</v>
      </c>
      <c r="I87" s="68">
        <f t="shared" si="1"/>
        <v>11.76</v>
      </c>
      <c r="J87" s="15"/>
    </row>
    <row r="88" spans="1:11" ht="25.5" customHeight="1">
      <c r="A88" s="23"/>
      <c r="B88" s="45" t="s">
        <v>111</v>
      </c>
      <c r="C88" s="52">
        <v>1</v>
      </c>
      <c r="D88" s="52" t="s">
        <v>41</v>
      </c>
      <c r="E88" s="52">
        <v>1</v>
      </c>
      <c r="F88" s="50">
        <v>1.95</v>
      </c>
      <c r="G88" s="50"/>
      <c r="H88" s="50">
        <v>1</v>
      </c>
      <c r="I88" s="68">
        <f t="shared" si="1"/>
        <v>1.95</v>
      </c>
      <c r="J88" s="15"/>
    </row>
    <row r="89" spans="1:11" ht="25.5" customHeight="1">
      <c r="A89" s="23"/>
      <c r="B89" s="45" t="s">
        <v>112</v>
      </c>
      <c r="C89" s="52">
        <v>1</v>
      </c>
      <c r="D89" s="52" t="s">
        <v>41</v>
      </c>
      <c r="E89" s="52">
        <v>1</v>
      </c>
      <c r="F89" s="50">
        <v>1.95</v>
      </c>
      <c r="G89" s="50"/>
      <c r="H89" s="50">
        <v>0.6</v>
      </c>
      <c r="I89" s="68">
        <f t="shared" si="1"/>
        <v>1.17</v>
      </c>
      <c r="J89" s="15"/>
      <c r="K89" s="47"/>
    </row>
    <row r="90" spans="1:11" ht="25.5" customHeight="1">
      <c r="A90" s="23"/>
      <c r="B90" s="45" t="s">
        <v>113</v>
      </c>
      <c r="C90" s="52">
        <v>1</v>
      </c>
      <c r="D90" s="52" t="s">
        <v>41</v>
      </c>
      <c r="E90" s="52">
        <v>1</v>
      </c>
      <c r="F90" s="50">
        <v>10.6</v>
      </c>
      <c r="G90" s="50"/>
      <c r="H90" s="50">
        <v>1.4</v>
      </c>
      <c r="I90" s="68">
        <f t="shared" si="1"/>
        <v>14.839999999999998</v>
      </c>
      <c r="J90" s="15"/>
    </row>
    <row r="91" spans="1:11" ht="25.5" customHeight="1">
      <c r="A91" s="23"/>
      <c r="B91" s="45" t="s">
        <v>108</v>
      </c>
      <c r="C91" s="52">
        <v>1</v>
      </c>
      <c r="D91" s="52" t="s">
        <v>41</v>
      </c>
      <c r="E91" s="52">
        <v>1</v>
      </c>
      <c r="F91" s="50">
        <v>1.25</v>
      </c>
      <c r="G91" s="50"/>
      <c r="H91" s="50">
        <v>0.6</v>
      </c>
      <c r="I91" s="68">
        <f t="shared" si="1"/>
        <v>0.75</v>
      </c>
      <c r="J91" s="26"/>
    </row>
    <row r="92" spans="1:11" ht="25.5" customHeight="1">
      <c r="A92" s="23"/>
      <c r="B92" s="45" t="s">
        <v>114</v>
      </c>
      <c r="C92" s="52">
        <v>1</v>
      </c>
      <c r="D92" s="52" t="s">
        <v>41</v>
      </c>
      <c r="E92" s="52">
        <v>2</v>
      </c>
      <c r="F92" s="50">
        <v>4.2</v>
      </c>
      <c r="G92" s="50"/>
      <c r="H92" s="50">
        <v>1.4</v>
      </c>
      <c r="I92" s="68">
        <f t="shared" si="1"/>
        <v>11.76</v>
      </c>
      <c r="J92" s="15"/>
    </row>
    <row r="93" spans="1:11" ht="25.5" customHeight="1">
      <c r="A93" s="23"/>
      <c r="B93" s="45" t="s">
        <v>115</v>
      </c>
      <c r="C93" s="52">
        <v>1</v>
      </c>
      <c r="D93" s="52" t="s">
        <v>41</v>
      </c>
      <c r="E93" s="52">
        <v>1</v>
      </c>
      <c r="F93" s="50">
        <v>2.72</v>
      </c>
      <c r="G93" s="50"/>
      <c r="H93" s="50">
        <v>1</v>
      </c>
      <c r="I93" s="68">
        <f t="shared" si="1"/>
        <v>2.72</v>
      </c>
      <c r="J93" s="15"/>
    </row>
    <row r="94" spans="1:11" ht="25.5" customHeight="1">
      <c r="A94" s="23"/>
      <c r="B94" s="45" t="s">
        <v>114</v>
      </c>
      <c r="C94" s="52">
        <v>1</v>
      </c>
      <c r="D94" s="52" t="s">
        <v>41</v>
      </c>
      <c r="E94" s="52">
        <v>1</v>
      </c>
      <c r="F94" s="50">
        <v>2.72</v>
      </c>
      <c r="G94" s="50"/>
      <c r="H94" s="50">
        <v>1.55</v>
      </c>
      <c r="I94" s="68">
        <f t="shared" si="1"/>
        <v>4.2160000000000002</v>
      </c>
      <c r="J94" s="15"/>
    </row>
    <row r="95" spans="1:11" ht="25.5" customHeight="1">
      <c r="A95" s="23"/>
      <c r="B95" s="45" t="s">
        <v>107</v>
      </c>
      <c r="C95" s="52">
        <v>1</v>
      </c>
      <c r="D95" s="52" t="s">
        <v>41</v>
      </c>
      <c r="E95" s="52">
        <v>2</v>
      </c>
      <c r="F95" s="50">
        <v>1.4</v>
      </c>
      <c r="G95" s="50">
        <v>0.15</v>
      </c>
      <c r="H95" s="50"/>
      <c r="I95" s="68">
        <f t="shared" si="1"/>
        <v>0.42</v>
      </c>
      <c r="J95" s="15"/>
    </row>
    <row r="96" spans="1:11" ht="25.5" customHeight="1">
      <c r="A96" s="23"/>
      <c r="B96" s="45" t="s">
        <v>108</v>
      </c>
      <c r="C96" s="52">
        <v>1</v>
      </c>
      <c r="D96" s="52" t="s">
        <v>41</v>
      </c>
      <c r="E96" s="52">
        <v>1</v>
      </c>
      <c r="F96" s="50">
        <v>2.72</v>
      </c>
      <c r="G96" s="50"/>
      <c r="H96" s="50">
        <v>0.6</v>
      </c>
      <c r="I96" s="68">
        <f t="shared" si="1"/>
        <v>1.6320000000000001</v>
      </c>
      <c r="J96" s="26"/>
    </row>
    <row r="97" spans="1:10" ht="25.5" customHeight="1">
      <c r="A97" s="23"/>
      <c r="B97" s="46" t="s">
        <v>109</v>
      </c>
      <c r="C97" s="52">
        <v>1</v>
      </c>
      <c r="D97" s="52" t="s">
        <v>41</v>
      </c>
      <c r="E97" s="52">
        <v>2</v>
      </c>
      <c r="F97" s="50">
        <v>1.25</v>
      </c>
      <c r="G97" s="50"/>
      <c r="H97" s="50">
        <v>0.6</v>
      </c>
      <c r="I97" s="68">
        <f t="shared" si="1"/>
        <v>1.5</v>
      </c>
      <c r="J97" s="15"/>
    </row>
    <row r="98" spans="1:10" ht="25.5" customHeight="1">
      <c r="A98" s="23"/>
      <c r="B98" s="45" t="s">
        <v>116</v>
      </c>
      <c r="C98" s="52">
        <v>1</v>
      </c>
      <c r="D98" s="52" t="s">
        <v>41</v>
      </c>
      <c r="E98" s="52">
        <v>2</v>
      </c>
      <c r="F98" s="50">
        <v>4.2</v>
      </c>
      <c r="G98" s="50"/>
      <c r="H98" s="50">
        <v>1.4</v>
      </c>
      <c r="I98" s="68">
        <f t="shared" si="1"/>
        <v>11.76</v>
      </c>
      <c r="J98" s="15"/>
    </row>
    <row r="99" spans="1:10" ht="25.5" customHeight="1">
      <c r="A99" s="23"/>
      <c r="B99" s="45" t="s">
        <v>117</v>
      </c>
      <c r="C99" s="52">
        <v>1</v>
      </c>
      <c r="D99" s="52" t="s">
        <v>41</v>
      </c>
      <c r="E99" s="52">
        <v>1</v>
      </c>
      <c r="F99" s="50">
        <v>1.95</v>
      </c>
      <c r="G99" s="50"/>
      <c r="H99" s="50">
        <v>1</v>
      </c>
      <c r="I99" s="68">
        <f t="shared" si="1"/>
        <v>1.95</v>
      </c>
      <c r="J99" s="15"/>
    </row>
    <row r="100" spans="1:10" ht="25.5" customHeight="1">
      <c r="A100" s="23"/>
      <c r="B100" s="45" t="s">
        <v>118</v>
      </c>
      <c r="C100" s="52">
        <v>1</v>
      </c>
      <c r="D100" s="52" t="s">
        <v>41</v>
      </c>
      <c r="E100" s="52">
        <v>1</v>
      </c>
      <c r="F100" s="50">
        <v>1.95</v>
      </c>
      <c r="G100" s="50"/>
      <c r="H100" s="50">
        <v>0.6</v>
      </c>
      <c r="I100" s="68">
        <f t="shared" si="1"/>
        <v>1.17</v>
      </c>
      <c r="J100" s="15"/>
    </row>
    <row r="101" spans="1:10" ht="25.5" customHeight="1">
      <c r="A101" s="23"/>
      <c r="B101" s="45" t="s">
        <v>119</v>
      </c>
      <c r="C101" s="52">
        <v>1</v>
      </c>
      <c r="D101" s="52" t="s">
        <v>41</v>
      </c>
      <c r="E101" s="52">
        <v>1</v>
      </c>
      <c r="F101" s="50">
        <v>10.6</v>
      </c>
      <c r="G101" s="50"/>
      <c r="H101" s="50">
        <v>1.4</v>
      </c>
      <c r="I101" s="68">
        <f t="shared" si="1"/>
        <v>14.839999999999998</v>
      </c>
      <c r="J101" s="15"/>
    </row>
    <row r="102" spans="1:10" ht="25.5" customHeight="1">
      <c r="A102" s="23"/>
      <c r="B102" s="45" t="s">
        <v>108</v>
      </c>
      <c r="C102" s="52">
        <v>1</v>
      </c>
      <c r="D102" s="52" t="s">
        <v>41</v>
      </c>
      <c r="E102" s="52">
        <v>1</v>
      </c>
      <c r="F102" s="50">
        <v>1.25</v>
      </c>
      <c r="G102" s="50"/>
      <c r="H102" s="50">
        <v>0.6</v>
      </c>
      <c r="I102" s="68">
        <f t="shared" si="1"/>
        <v>0.75</v>
      </c>
      <c r="J102" s="15"/>
    </row>
    <row r="103" spans="1:10" ht="25.5" customHeight="1">
      <c r="A103" s="23"/>
      <c r="B103" s="45" t="s">
        <v>120</v>
      </c>
      <c r="C103" s="52">
        <v>1</v>
      </c>
      <c r="D103" s="52" t="s">
        <v>41</v>
      </c>
      <c r="E103" s="52">
        <v>1</v>
      </c>
      <c r="F103" s="50">
        <v>5.45</v>
      </c>
      <c r="G103" s="50"/>
      <c r="H103" s="50">
        <v>2.9</v>
      </c>
      <c r="I103" s="68">
        <f t="shared" si="1"/>
        <v>15.805</v>
      </c>
      <c r="J103" s="15"/>
    </row>
    <row r="104" spans="1:10" ht="25.5" customHeight="1">
      <c r="A104" s="23"/>
      <c r="B104" s="45" t="s">
        <v>144</v>
      </c>
      <c r="C104" s="52">
        <v>1</v>
      </c>
      <c r="D104" s="52" t="s">
        <v>41</v>
      </c>
      <c r="E104" s="52">
        <v>2</v>
      </c>
      <c r="F104" s="50">
        <v>4.2</v>
      </c>
      <c r="G104" s="50">
        <v>2.72</v>
      </c>
      <c r="H104" s="50"/>
      <c r="I104" s="74">
        <f t="shared" si="1"/>
        <v>22.848000000000003</v>
      </c>
      <c r="J104" s="15"/>
    </row>
    <row r="105" spans="1:10" ht="25.5" customHeight="1">
      <c r="A105" s="23"/>
      <c r="B105" s="45" t="s">
        <v>145</v>
      </c>
      <c r="C105" s="52">
        <v>1</v>
      </c>
      <c r="D105" s="52" t="s">
        <v>41</v>
      </c>
      <c r="E105" s="52">
        <v>2</v>
      </c>
      <c r="F105" s="50">
        <v>4.2</v>
      </c>
      <c r="G105" s="50">
        <v>1.95</v>
      </c>
      <c r="H105" s="50"/>
      <c r="I105" s="74">
        <f t="shared" si="1"/>
        <v>16.38</v>
      </c>
      <c r="J105" s="15"/>
    </row>
    <row r="106" spans="1:10" ht="25.5" customHeight="1">
      <c r="A106" s="23"/>
      <c r="B106" s="45" t="s">
        <v>146</v>
      </c>
      <c r="C106" s="52">
        <v>1</v>
      </c>
      <c r="D106" s="52" t="s">
        <v>41</v>
      </c>
      <c r="E106" s="52">
        <v>2</v>
      </c>
      <c r="F106" s="50">
        <v>4.2</v>
      </c>
      <c r="G106" s="50">
        <v>1.1000000000000001</v>
      </c>
      <c r="H106" s="50"/>
      <c r="I106" s="74">
        <f t="shared" si="1"/>
        <v>9.240000000000002</v>
      </c>
      <c r="J106" s="15"/>
    </row>
    <row r="107" spans="1:10" ht="25.5" customHeight="1">
      <c r="A107" s="23"/>
      <c r="B107" s="59" t="s">
        <v>123</v>
      </c>
      <c r="C107" s="52"/>
      <c r="D107" s="52"/>
      <c r="E107" s="52"/>
      <c r="F107" s="50"/>
      <c r="G107" s="50"/>
      <c r="H107" s="50"/>
      <c r="I107" s="74"/>
      <c r="J107" s="15"/>
    </row>
    <row r="108" spans="1:10" ht="26.25" customHeight="1">
      <c r="A108" s="23"/>
      <c r="B108" s="45" t="s">
        <v>121</v>
      </c>
      <c r="C108" s="23">
        <v>1</v>
      </c>
      <c r="D108" s="52" t="s">
        <v>41</v>
      </c>
      <c r="E108" s="23">
        <v>1</v>
      </c>
      <c r="F108" s="19">
        <v>16.399999999999999</v>
      </c>
      <c r="G108" s="19">
        <v>17.5</v>
      </c>
      <c r="H108" s="50"/>
      <c r="I108" s="62">
        <f t="shared" si="1"/>
        <v>287</v>
      </c>
      <c r="J108" s="26"/>
    </row>
    <row r="109" spans="1:10" ht="26.25" customHeight="1">
      <c r="A109" s="23"/>
      <c r="B109" s="45" t="s">
        <v>122</v>
      </c>
      <c r="C109" s="23">
        <v>1</v>
      </c>
      <c r="D109" s="52" t="s">
        <v>41</v>
      </c>
      <c r="E109" s="23">
        <v>1</v>
      </c>
      <c r="F109" s="19">
        <v>11.5</v>
      </c>
      <c r="G109" s="19">
        <v>1.5</v>
      </c>
      <c r="H109" s="19"/>
      <c r="I109" s="62">
        <f t="shared" si="1"/>
        <v>17.25</v>
      </c>
      <c r="J109" s="15"/>
    </row>
    <row r="110" spans="1:10" ht="26.25" customHeight="1">
      <c r="A110" s="23"/>
      <c r="B110" s="45" t="s">
        <v>122</v>
      </c>
      <c r="C110" s="23">
        <v>1</v>
      </c>
      <c r="D110" s="52" t="s">
        <v>41</v>
      </c>
      <c r="E110" s="23">
        <v>1</v>
      </c>
      <c r="F110" s="19">
        <v>5.4</v>
      </c>
      <c r="G110" s="19">
        <v>1.5</v>
      </c>
      <c r="H110" s="19"/>
      <c r="I110" s="62">
        <f t="shared" si="1"/>
        <v>8.1000000000000014</v>
      </c>
      <c r="J110" s="15"/>
    </row>
    <row r="111" spans="1:10" ht="26.25" customHeight="1">
      <c r="A111" s="23"/>
      <c r="B111" s="45" t="s">
        <v>42</v>
      </c>
      <c r="C111" s="52">
        <v>1</v>
      </c>
      <c r="D111" s="52" t="s">
        <v>41</v>
      </c>
      <c r="E111" s="23">
        <v>1</v>
      </c>
      <c r="F111" s="19">
        <v>7.3</v>
      </c>
      <c r="G111" s="19">
        <v>5.6</v>
      </c>
      <c r="H111" s="19"/>
      <c r="I111" s="62">
        <f t="shared" si="1"/>
        <v>40.879999999999995</v>
      </c>
      <c r="J111" s="15"/>
    </row>
    <row r="112" spans="1:10" ht="26.25" customHeight="1">
      <c r="A112" s="23"/>
      <c r="B112" s="45" t="s">
        <v>125</v>
      </c>
      <c r="C112" s="52">
        <v>1</v>
      </c>
      <c r="D112" s="52" t="s">
        <v>41</v>
      </c>
      <c r="E112" s="23">
        <v>1</v>
      </c>
      <c r="F112" s="19">
        <v>5.9</v>
      </c>
      <c r="G112" s="19">
        <v>2.5</v>
      </c>
      <c r="H112" s="19"/>
      <c r="I112" s="62">
        <f t="shared" si="1"/>
        <v>14.75</v>
      </c>
      <c r="J112" s="15"/>
    </row>
    <row r="113" spans="1:11" ht="26.25" customHeight="1">
      <c r="A113" s="23"/>
      <c r="B113" s="45" t="s">
        <v>126</v>
      </c>
      <c r="C113" s="23">
        <v>1</v>
      </c>
      <c r="D113" s="52" t="s">
        <v>41</v>
      </c>
      <c r="E113" s="52">
        <v>1</v>
      </c>
      <c r="F113" s="19">
        <v>2.85</v>
      </c>
      <c r="G113" s="19">
        <v>3</v>
      </c>
      <c r="H113" s="19"/>
      <c r="I113" s="62">
        <f t="shared" si="1"/>
        <v>8.5500000000000007</v>
      </c>
      <c r="J113" s="15"/>
    </row>
    <row r="114" spans="1:11" ht="26.25" customHeight="1">
      <c r="A114" s="23"/>
      <c r="B114" s="45" t="s">
        <v>127</v>
      </c>
      <c r="C114" s="23">
        <v>1</v>
      </c>
      <c r="D114" s="52" t="s">
        <v>41</v>
      </c>
      <c r="E114" s="23">
        <v>1</v>
      </c>
      <c r="F114" s="19">
        <v>5.8</v>
      </c>
      <c r="G114" s="19">
        <v>3.85</v>
      </c>
      <c r="H114" s="50"/>
      <c r="I114" s="62">
        <f t="shared" si="1"/>
        <v>22.33</v>
      </c>
      <c r="J114" s="26"/>
    </row>
    <row r="115" spans="1:11" ht="26.25" customHeight="1">
      <c r="A115" s="23"/>
      <c r="B115" s="45" t="s">
        <v>43</v>
      </c>
      <c r="C115" s="23">
        <v>1</v>
      </c>
      <c r="D115" s="52" t="s">
        <v>41</v>
      </c>
      <c r="E115" s="23">
        <v>1</v>
      </c>
      <c r="F115" s="19">
        <v>3.55</v>
      </c>
      <c r="G115" s="19">
        <v>4.3</v>
      </c>
      <c r="H115" s="19"/>
      <c r="I115" s="62">
        <f t="shared" si="1"/>
        <v>15.264999999999999</v>
      </c>
      <c r="J115" s="15"/>
    </row>
    <row r="116" spans="1:11" ht="26.25" customHeight="1">
      <c r="A116" s="23"/>
      <c r="B116" s="45" t="s">
        <v>124</v>
      </c>
      <c r="C116" s="23">
        <v>1</v>
      </c>
      <c r="D116" s="52" t="s">
        <v>41</v>
      </c>
      <c r="E116" s="23">
        <v>1</v>
      </c>
      <c r="F116" s="19">
        <v>2.5</v>
      </c>
      <c r="G116" s="19">
        <v>1.5</v>
      </c>
      <c r="H116" s="19"/>
      <c r="I116" s="62">
        <f t="shared" si="1"/>
        <v>3.75</v>
      </c>
      <c r="J116" s="15"/>
    </row>
    <row r="117" spans="1:11" ht="26.25" customHeight="1">
      <c r="A117" s="23"/>
      <c r="B117" s="45" t="s">
        <v>128</v>
      </c>
      <c r="C117" s="52">
        <v>1</v>
      </c>
      <c r="D117" s="52" t="s">
        <v>41</v>
      </c>
      <c r="E117" s="23">
        <v>3</v>
      </c>
      <c r="F117" s="19">
        <v>5.85</v>
      </c>
      <c r="G117" s="19">
        <v>2.95</v>
      </c>
      <c r="H117" s="19"/>
      <c r="I117" s="62">
        <f t="shared" si="1"/>
        <v>51.772499999999994</v>
      </c>
      <c r="J117" s="15"/>
    </row>
    <row r="118" spans="1:11" ht="26.25" customHeight="1">
      <c r="A118" s="23"/>
      <c r="B118" s="45" t="s">
        <v>129</v>
      </c>
      <c r="C118" s="52">
        <v>1</v>
      </c>
      <c r="D118" s="52" t="s">
        <v>41</v>
      </c>
      <c r="E118" s="52">
        <v>1</v>
      </c>
      <c r="F118" s="19">
        <v>5.41</v>
      </c>
      <c r="G118" s="19">
        <v>3.4249999999999998</v>
      </c>
      <c r="H118" s="19"/>
      <c r="I118" s="62">
        <f t="shared" si="1"/>
        <v>18.529250000000001</v>
      </c>
      <c r="J118" s="15"/>
    </row>
    <row r="119" spans="1:11" ht="26.25" customHeight="1">
      <c r="A119" s="23"/>
      <c r="B119" s="45" t="s">
        <v>130</v>
      </c>
      <c r="C119" s="23">
        <v>-1</v>
      </c>
      <c r="D119" s="52" t="s">
        <v>41</v>
      </c>
      <c r="E119" s="23">
        <v>1</v>
      </c>
      <c r="F119" s="19">
        <v>1.63</v>
      </c>
      <c r="G119" s="19">
        <v>2</v>
      </c>
      <c r="H119" s="50"/>
      <c r="I119" s="62">
        <f t="shared" si="1"/>
        <v>-3.26</v>
      </c>
      <c r="J119" s="26"/>
    </row>
    <row r="120" spans="1:11" ht="26.25" customHeight="1">
      <c r="A120" s="23"/>
      <c r="B120" s="45" t="s">
        <v>131</v>
      </c>
      <c r="C120" s="23">
        <v>1</v>
      </c>
      <c r="D120" s="52" t="s">
        <v>41</v>
      </c>
      <c r="E120" s="23">
        <v>1</v>
      </c>
      <c r="F120" s="19">
        <v>4.45</v>
      </c>
      <c r="G120" s="19">
        <v>5.41</v>
      </c>
      <c r="H120" s="19"/>
      <c r="I120" s="62">
        <f t="shared" si="1"/>
        <v>24.0745</v>
      </c>
      <c r="J120" s="15"/>
    </row>
    <row r="121" spans="1:11" ht="26.25" customHeight="1">
      <c r="A121" s="23"/>
      <c r="B121" s="45" t="s">
        <v>130</v>
      </c>
      <c r="C121" s="23">
        <v>1</v>
      </c>
      <c r="D121" s="52" t="s">
        <v>41</v>
      </c>
      <c r="E121" s="23">
        <v>1</v>
      </c>
      <c r="F121" s="19">
        <v>1.5</v>
      </c>
      <c r="G121" s="19">
        <v>2</v>
      </c>
      <c r="H121" s="19"/>
      <c r="I121" s="62">
        <f t="shared" si="1"/>
        <v>3</v>
      </c>
      <c r="J121" s="15"/>
    </row>
    <row r="122" spans="1:11" ht="26.25" customHeight="1">
      <c r="A122" s="23"/>
      <c r="B122" s="45" t="s">
        <v>132</v>
      </c>
      <c r="C122" s="52">
        <v>1</v>
      </c>
      <c r="D122" s="52" t="s">
        <v>41</v>
      </c>
      <c r="E122" s="52">
        <v>1</v>
      </c>
      <c r="F122" s="19">
        <v>4</v>
      </c>
      <c r="G122" s="19">
        <v>4</v>
      </c>
      <c r="H122" s="19"/>
      <c r="I122" s="62">
        <f t="shared" si="1"/>
        <v>16</v>
      </c>
      <c r="J122" s="15"/>
    </row>
    <row r="123" spans="1:11" ht="26.25" customHeight="1">
      <c r="A123" s="23"/>
      <c r="B123" s="45" t="s">
        <v>133</v>
      </c>
      <c r="C123" s="52">
        <v>1</v>
      </c>
      <c r="D123" s="52" t="s">
        <v>41</v>
      </c>
      <c r="E123" s="23">
        <v>1</v>
      </c>
      <c r="F123" s="50">
        <v>0.9</v>
      </c>
      <c r="G123" s="19">
        <v>2.9</v>
      </c>
      <c r="H123" s="50"/>
      <c r="I123" s="62">
        <f t="shared" si="1"/>
        <v>2.61</v>
      </c>
      <c r="J123" s="26"/>
    </row>
    <row r="124" spans="1:11" ht="26.25" customHeight="1">
      <c r="A124" s="23"/>
      <c r="B124" s="45" t="s">
        <v>134</v>
      </c>
      <c r="C124" s="52">
        <v>1</v>
      </c>
      <c r="D124" s="52" t="s">
        <v>41</v>
      </c>
      <c r="E124" s="23">
        <v>1</v>
      </c>
      <c r="F124" s="19">
        <v>3.6</v>
      </c>
      <c r="G124" s="19">
        <v>0.1</v>
      </c>
      <c r="H124" s="19"/>
      <c r="I124" s="62">
        <f t="shared" si="1"/>
        <v>0.36000000000000004</v>
      </c>
      <c r="J124" s="15"/>
    </row>
    <row r="125" spans="1:11" ht="26.25" customHeight="1">
      <c r="A125" s="23"/>
      <c r="B125" s="45" t="s">
        <v>135</v>
      </c>
      <c r="C125" s="52">
        <v>1</v>
      </c>
      <c r="D125" s="52" t="s">
        <v>41</v>
      </c>
      <c r="E125" s="23">
        <v>1</v>
      </c>
      <c r="F125" s="19">
        <v>8.5</v>
      </c>
      <c r="G125" s="19">
        <v>0.4</v>
      </c>
      <c r="H125" s="50"/>
      <c r="I125" s="62">
        <f t="shared" si="1"/>
        <v>3.4000000000000004</v>
      </c>
      <c r="J125" s="26"/>
    </row>
    <row r="126" spans="1:11" ht="26.25" customHeight="1">
      <c r="A126" s="23"/>
      <c r="B126" s="46" t="s">
        <v>136</v>
      </c>
      <c r="C126" s="23">
        <v>1</v>
      </c>
      <c r="D126" s="52" t="s">
        <v>41</v>
      </c>
      <c r="E126" s="23">
        <v>1</v>
      </c>
      <c r="F126" s="19">
        <v>6</v>
      </c>
      <c r="G126" s="19">
        <v>2.65</v>
      </c>
      <c r="H126" s="19"/>
      <c r="I126" s="62">
        <f t="shared" si="1"/>
        <v>15.899999999999999</v>
      </c>
      <c r="J126" s="26"/>
    </row>
    <row r="127" spans="1:11" ht="26.25" customHeight="1">
      <c r="A127" s="23"/>
      <c r="B127" s="46" t="s">
        <v>137</v>
      </c>
      <c r="C127" s="23">
        <v>1</v>
      </c>
      <c r="D127" s="52" t="s">
        <v>41</v>
      </c>
      <c r="E127" s="23">
        <v>1</v>
      </c>
      <c r="F127" s="19">
        <v>6.2</v>
      </c>
      <c r="G127" s="19">
        <v>5.7</v>
      </c>
      <c r="H127" s="50"/>
      <c r="I127" s="62">
        <f t="shared" si="1"/>
        <v>35.340000000000003</v>
      </c>
      <c r="J127" s="26"/>
      <c r="K127" s="9" t="e">
        <f>1020/#REF!</f>
        <v>#REF!</v>
      </c>
    </row>
    <row r="128" spans="1:11" ht="26.25" customHeight="1">
      <c r="A128" s="23"/>
      <c r="B128" s="46" t="s">
        <v>138</v>
      </c>
      <c r="C128" s="23">
        <v>1</v>
      </c>
      <c r="D128" s="52" t="s">
        <v>41</v>
      </c>
      <c r="E128" s="23">
        <v>1</v>
      </c>
      <c r="F128" s="19">
        <v>6.2</v>
      </c>
      <c r="G128" s="19">
        <v>5.7</v>
      </c>
      <c r="H128" s="19"/>
      <c r="I128" s="62">
        <f t="shared" si="1"/>
        <v>35.340000000000003</v>
      </c>
      <c r="J128" s="15"/>
    </row>
    <row r="129" spans="1:10" ht="25.5" customHeight="1">
      <c r="A129" s="23"/>
      <c r="B129" s="46" t="s">
        <v>139</v>
      </c>
      <c r="C129" s="52">
        <v>1</v>
      </c>
      <c r="D129" s="52" t="s">
        <v>41</v>
      </c>
      <c r="E129" s="23">
        <v>2</v>
      </c>
      <c r="F129" s="19">
        <v>3.75</v>
      </c>
      <c r="G129" s="19">
        <v>3.75</v>
      </c>
      <c r="H129" s="50"/>
      <c r="I129" s="62">
        <f t="shared" si="1"/>
        <v>28.125</v>
      </c>
      <c r="J129" s="26"/>
    </row>
    <row r="130" spans="1:10" ht="25.5" customHeight="1">
      <c r="A130" s="23"/>
      <c r="B130" s="46" t="s">
        <v>140</v>
      </c>
      <c r="C130" s="52">
        <v>1</v>
      </c>
      <c r="D130" s="52" t="s">
        <v>41</v>
      </c>
      <c r="E130" s="23">
        <v>1</v>
      </c>
      <c r="F130" s="19">
        <v>5.95</v>
      </c>
      <c r="G130" s="19">
        <v>5.95</v>
      </c>
      <c r="H130" s="19"/>
      <c r="I130" s="62">
        <f t="shared" si="1"/>
        <v>35.402500000000003</v>
      </c>
      <c r="J130" s="15"/>
    </row>
    <row r="131" spans="1:10" ht="25.5" customHeight="1">
      <c r="A131" s="23"/>
      <c r="B131" s="46" t="s">
        <v>124</v>
      </c>
      <c r="C131" s="23">
        <v>1</v>
      </c>
      <c r="D131" s="52" t="s">
        <v>41</v>
      </c>
      <c r="E131" s="23">
        <v>1</v>
      </c>
      <c r="F131" s="19">
        <v>2.92</v>
      </c>
      <c r="G131" s="19">
        <v>2.92</v>
      </c>
      <c r="H131" s="19"/>
      <c r="I131" s="62">
        <f t="shared" si="1"/>
        <v>8.5263999999999989</v>
      </c>
      <c r="J131" s="15"/>
    </row>
    <row r="132" spans="1:10" ht="25.5" customHeight="1">
      <c r="A132" s="23"/>
      <c r="B132" s="46" t="s">
        <v>141</v>
      </c>
      <c r="C132" s="23">
        <v>1</v>
      </c>
      <c r="D132" s="52" t="s">
        <v>41</v>
      </c>
      <c r="E132" s="23">
        <v>2</v>
      </c>
      <c r="F132" s="19">
        <v>5.8</v>
      </c>
      <c r="G132" s="19">
        <v>3.1</v>
      </c>
      <c r="H132" s="50"/>
      <c r="I132" s="62">
        <f t="shared" si="1"/>
        <v>35.96</v>
      </c>
      <c r="J132" s="26"/>
    </row>
    <row r="133" spans="1:10" ht="25.5" customHeight="1">
      <c r="A133" s="23"/>
      <c r="B133" s="46" t="s">
        <v>141</v>
      </c>
      <c r="C133" s="23">
        <v>1</v>
      </c>
      <c r="D133" s="52" t="s">
        <v>41</v>
      </c>
      <c r="E133" s="23">
        <v>1</v>
      </c>
      <c r="F133" s="19">
        <v>7.3</v>
      </c>
      <c r="G133" s="19">
        <v>5.42</v>
      </c>
      <c r="H133" s="19"/>
      <c r="I133" s="62">
        <f t="shared" si="1"/>
        <v>39.565999999999995</v>
      </c>
      <c r="J133" s="15"/>
    </row>
    <row r="134" spans="1:10" ht="25.5" customHeight="1">
      <c r="A134" s="23"/>
      <c r="B134" s="46" t="s">
        <v>142</v>
      </c>
      <c r="C134" s="52">
        <v>1</v>
      </c>
      <c r="D134" s="52" t="s">
        <v>41</v>
      </c>
      <c r="E134" s="23">
        <v>1</v>
      </c>
      <c r="F134" s="19">
        <v>4.3</v>
      </c>
      <c r="G134" s="19">
        <v>2.85</v>
      </c>
      <c r="H134" s="19"/>
      <c r="I134" s="62">
        <f t="shared" ref="I134:I136" si="2">PRODUCT(C134:H134)</f>
        <v>12.254999999999999</v>
      </c>
      <c r="J134" s="15"/>
    </row>
    <row r="135" spans="1:10" ht="25.5" customHeight="1">
      <c r="A135" s="23"/>
      <c r="B135" s="46" t="s">
        <v>143</v>
      </c>
      <c r="C135" s="23">
        <v>1</v>
      </c>
      <c r="D135" s="52" t="s">
        <v>41</v>
      </c>
      <c r="E135" s="23">
        <v>1</v>
      </c>
      <c r="F135" s="19">
        <v>8.9</v>
      </c>
      <c r="G135" s="19">
        <v>5.85</v>
      </c>
      <c r="H135" s="50"/>
      <c r="I135" s="62">
        <f t="shared" si="2"/>
        <v>52.064999999999998</v>
      </c>
      <c r="J135" s="26"/>
    </row>
    <row r="136" spans="1:10" ht="25.5" customHeight="1">
      <c r="A136" s="23"/>
      <c r="B136" s="46" t="s">
        <v>158</v>
      </c>
      <c r="C136" s="23">
        <v>1</v>
      </c>
      <c r="D136" s="52" t="s">
        <v>41</v>
      </c>
      <c r="E136" s="23">
        <v>2</v>
      </c>
      <c r="F136" s="19">
        <v>10.75</v>
      </c>
      <c r="G136" s="19">
        <v>1.05</v>
      </c>
      <c r="H136" s="50"/>
      <c r="I136" s="19">
        <f t="shared" si="2"/>
        <v>22.574999999999999</v>
      </c>
      <c r="J136" s="26"/>
    </row>
    <row r="137" spans="1:10" ht="25.5" customHeight="1">
      <c r="A137" s="23"/>
      <c r="B137" s="46"/>
      <c r="C137" s="52"/>
      <c r="D137" s="52"/>
      <c r="E137" s="23"/>
      <c r="F137" s="19"/>
      <c r="G137" s="19"/>
      <c r="H137" s="25" t="s">
        <v>4</v>
      </c>
      <c r="I137" s="77">
        <f>SUM(I5:I136)</f>
        <v>1653.6411499999995</v>
      </c>
      <c r="J137" s="15"/>
    </row>
    <row r="138" spans="1:10" ht="25.5" customHeight="1">
      <c r="A138" s="23"/>
      <c r="B138" s="46"/>
      <c r="C138" s="23"/>
      <c r="D138" s="52"/>
      <c r="E138" s="23"/>
      <c r="F138" s="19"/>
      <c r="G138" s="19"/>
      <c r="H138" s="25" t="s">
        <v>147</v>
      </c>
      <c r="I138" s="76">
        <v>1653.65</v>
      </c>
      <c r="J138" s="26" t="s">
        <v>274</v>
      </c>
    </row>
    <row r="139" spans="1:10" ht="25.5" customHeight="1">
      <c r="A139" s="23"/>
      <c r="B139" s="46"/>
      <c r="C139" s="23"/>
      <c r="D139" s="52"/>
      <c r="E139" s="23"/>
      <c r="F139" s="19"/>
      <c r="G139" s="19"/>
      <c r="H139" s="19"/>
      <c r="I139" s="61"/>
      <c r="J139" s="15"/>
    </row>
    <row r="140" spans="1:10" ht="56.25" customHeight="1">
      <c r="A140" s="23">
        <v>2</v>
      </c>
      <c r="B140" s="46" t="s">
        <v>319</v>
      </c>
      <c r="C140" s="23"/>
      <c r="D140" s="52"/>
      <c r="E140" s="23"/>
      <c r="F140" s="19"/>
      <c r="G140" s="19"/>
      <c r="H140" s="50"/>
      <c r="I140" s="62"/>
      <c r="J140" s="26"/>
    </row>
    <row r="141" spans="1:10" ht="25.5" customHeight="1">
      <c r="A141" s="23"/>
      <c r="B141" s="59" t="s">
        <v>123</v>
      </c>
      <c r="C141" s="52"/>
      <c r="D141" s="52"/>
      <c r="E141" s="52"/>
      <c r="F141" s="50"/>
      <c r="G141" s="50"/>
      <c r="H141" s="50"/>
      <c r="I141" s="74"/>
      <c r="J141" s="15"/>
    </row>
    <row r="142" spans="1:10" ht="25.5" customHeight="1">
      <c r="A142" s="23"/>
      <c r="B142" s="45" t="s">
        <v>121</v>
      </c>
      <c r="C142" s="23">
        <v>1</v>
      </c>
      <c r="D142" s="52" t="s">
        <v>41</v>
      </c>
      <c r="E142" s="23">
        <v>1</v>
      </c>
      <c r="F142" s="19">
        <v>16.399999999999999</v>
      </c>
      <c r="G142" s="19">
        <v>17.5</v>
      </c>
      <c r="H142" s="50"/>
      <c r="I142" s="19">
        <f t="shared" ref="I142:I173" si="3">PRODUCT(C142:H142)</f>
        <v>287</v>
      </c>
      <c r="J142" s="15"/>
    </row>
    <row r="143" spans="1:10" ht="25.5" customHeight="1">
      <c r="A143" s="23"/>
      <c r="B143" s="45" t="s">
        <v>122</v>
      </c>
      <c r="C143" s="23">
        <v>1</v>
      </c>
      <c r="D143" s="52" t="s">
        <v>41</v>
      </c>
      <c r="E143" s="23">
        <v>1</v>
      </c>
      <c r="F143" s="19">
        <v>11.5</v>
      </c>
      <c r="G143" s="19">
        <v>1.5</v>
      </c>
      <c r="H143" s="19"/>
      <c r="I143" s="19">
        <f t="shared" si="3"/>
        <v>17.25</v>
      </c>
      <c r="J143" s="15"/>
    </row>
    <row r="144" spans="1:10" ht="25.5" customHeight="1">
      <c r="A144" s="23"/>
      <c r="B144" s="45" t="s">
        <v>122</v>
      </c>
      <c r="C144" s="23">
        <v>1</v>
      </c>
      <c r="D144" s="52" t="s">
        <v>41</v>
      </c>
      <c r="E144" s="23">
        <v>1</v>
      </c>
      <c r="F144" s="19">
        <v>5.4</v>
      </c>
      <c r="G144" s="19">
        <v>1.5</v>
      </c>
      <c r="H144" s="19"/>
      <c r="I144" s="19">
        <f t="shared" si="3"/>
        <v>8.1000000000000014</v>
      </c>
      <c r="J144" s="15"/>
    </row>
    <row r="145" spans="1:10" ht="25.5" customHeight="1">
      <c r="A145" s="23"/>
      <c r="B145" s="45" t="s">
        <v>42</v>
      </c>
      <c r="C145" s="52">
        <v>1</v>
      </c>
      <c r="D145" s="52" t="s">
        <v>41</v>
      </c>
      <c r="E145" s="23">
        <v>1</v>
      </c>
      <c r="F145" s="19">
        <v>7.3</v>
      </c>
      <c r="G145" s="19">
        <v>5.6</v>
      </c>
      <c r="H145" s="19"/>
      <c r="I145" s="19">
        <f t="shared" si="3"/>
        <v>40.879999999999995</v>
      </c>
      <c r="J145" s="15"/>
    </row>
    <row r="146" spans="1:10" ht="25.5" customHeight="1">
      <c r="A146" s="23"/>
      <c r="B146" s="45" t="s">
        <v>125</v>
      </c>
      <c r="C146" s="52">
        <v>1</v>
      </c>
      <c r="D146" s="52" t="s">
        <v>41</v>
      </c>
      <c r="E146" s="23">
        <v>1</v>
      </c>
      <c r="F146" s="19">
        <v>5.9</v>
      </c>
      <c r="G146" s="19">
        <v>2.5</v>
      </c>
      <c r="H146" s="19"/>
      <c r="I146" s="19">
        <f t="shared" si="3"/>
        <v>14.75</v>
      </c>
      <c r="J146" s="15"/>
    </row>
    <row r="147" spans="1:10" ht="25.5" customHeight="1">
      <c r="A147" s="23"/>
      <c r="B147" s="45" t="s">
        <v>126</v>
      </c>
      <c r="C147" s="23">
        <v>1</v>
      </c>
      <c r="D147" s="52" t="s">
        <v>41</v>
      </c>
      <c r="E147" s="52">
        <v>1</v>
      </c>
      <c r="F147" s="19">
        <v>2.85</v>
      </c>
      <c r="G147" s="19">
        <v>3</v>
      </c>
      <c r="H147" s="19"/>
      <c r="I147" s="19">
        <f t="shared" si="3"/>
        <v>8.5500000000000007</v>
      </c>
      <c r="J147" s="15"/>
    </row>
    <row r="148" spans="1:10" ht="25.5" customHeight="1">
      <c r="A148" s="23"/>
      <c r="B148" s="45" t="s">
        <v>127</v>
      </c>
      <c r="C148" s="23">
        <v>1</v>
      </c>
      <c r="D148" s="52" t="s">
        <v>41</v>
      </c>
      <c r="E148" s="23">
        <v>1</v>
      </c>
      <c r="F148" s="19">
        <v>5.8</v>
      </c>
      <c r="G148" s="19">
        <v>3.85</v>
      </c>
      <c r="H148" s="50"/>
      <c r="I148" s="19">
        <f t="shared" si="3"/>
        <v>22.33</v>
      </c>
      <c r="J148" s="15"/>
    </row>
    <row r="149" spans="1:10" ht="25.5" customHeight="1">
      <c r="A149" s="23"/>
      <c r="B149" s="45" t="s">
        <v>43</v>
      </c>
      <c r="C149" s="23">
        <v>1</v>
      </c>
      <c r="D149" s="52" t="s">
        <v>41</v>
      </c>
      <c r="E149" s="23">
        <v>1</v>
      </c>
      <c r="F149" s="19">
        <v>3.55</v>
      </c>
      <c r="G149" s="19">
        <v>4.3</v>
      </c>
      <c r="H149" s="19"/>
      <c r="I149" s="19">
        <f t="shared" si="3"/>
        <v>15.264999999999999</v>
      </c>
      <c r="J149" s="15"/>
    </row>
    <row r="150" spans="1:10" ht="25.5" customHeight="1">
      <c r="A150" s="23"/>
      <c r="B150" s="45" t="s">
        <v>124</v>
      </c>
      <c r="C150" s="23">
        <v>1</v>
      </c>
      <c r="D150" s="52" t="s">
        <v>41</v>
      </c>
      <c r="E150" s="23">
        <v>1</v>
      </c>
      <c r="F150" s="19">
        <v>2.5</v>
      </c>
      <c r="G150" s="19">
        <v>1.5</v>
      </c>
      <c r="H150" s="19"/>
      <c r="I150" s="19">
        <f t="shared" si="3"/>
        <v>3.75</v>
      </c>
      <c r="J150" s="15"/>
    </row>
    <row r="151" spans="1:10" ht="25.5" customHeight="1">
      <c r="A151" s="23"/>
      <c r="B151" s="45" t="s">
        <v>128</v>
      </c>
      <c r="C151" s="52">
        <v>1</v>
      </c>
      <c r="D151" s="52" t="s">
        <v>41</v>
      </c>
      <c r="E151" s="23">
        <v>3</v>
      </c>
      <c r="F151" s="19">
        <v>5.85</v>
      </c>
      <c r="G151" s="19">
        <v>2.95</v>
      </c>
      <c r="H151" s="19"/>
      <c r="I151" s="19">
        <f t="shared" si="3"/>
        <v>51.772499999999994</v>
      </c>
      <c r="J151" s="15"/>
    </row>
    <row r="152" spans="1:10" ht="25.5" customHeight="1">
      <c r="A152" s="23"/>
      <c r="B152" s="45" t="s">
        <v>129</v>
      </c>
      <c r="C152" s="52">
        <v>1</v>
      </c>
      <c r="D152" s="52" t="s">
        <v>41</v>
      </c>
      <c r="E152" s="52">
        <v>1</v>
      </c>
      <c r="F152" s="19">
        <v>5.41</v>
      </c>
      <c r="G152" s="19">
        <v>3.4249999999999998</v>
      </c>
      <c r="H152" s="19"/>
      <c r="I152" s="19">
        <f t="shared" si="3"/>
        <v>18.529250000000001</v>
      </c>
      <c r="J152" s="15"/>
    </row>
    <row r="153" spans="1:10" ht="25.5" customHeight="1">
      <c r="A153" s="23"/>
      <c r="B153" s="45" t="s">
        <v>130</v>
      </c>
      <c r="C153" s="23">
        <v>-1</v>
      </c>
      <c r="D153" s="52" t="s">
        <v>41</v>
      </c>
      <c r="E153" s="23">
        <v>1</v>
      </c>
      <c r="F153" s="19">
        <v>1.63</v>
      </c>
      <c r="G153" s="19">
        <v>2</v>
      </c>
      <c r="H153" s="50"/>
      <c r="I153" s="19">
        <f t="shared" si="3"/>
        <v>-3.26</v>
      </c>
      <c r="J153" s="15"/>
    </row>
    <row r="154" spans="1:10" ht="25.5" customHeight="1">
      <c r="A154" s="23"/>
      <c r="B154" s="45" t="s">
        <v>131</v>
      </c>
      <c r="C154" s="23">
        <v>1</v>
      </c>
      <c r="D154" s="52" t="s">
        <v>41</v>
      </c>
      <c r="E154" s="23">
        <v>1</v>
      </c>
      <c r="F154" s="19">
        <v>4.45</v>
      </c>
      <c r="G154" s="19">
        <v>5.41</v>
      </c>
      <c r="H154" s="19"/>
      <c r="I154" s="19">
        <f t="shared" si="3"/>
        <v>24.0745</v>
      </c>
      <c r="J154" s="15"/>
    </row>
    <row r="155" spans="1:10" ht="25.5" customHeight="1">
      <c r="A155" s="23"/>
      <c r="B155" s="45" t="s">
        <v>130</v>
      </c>
      <c r="C155" s="23">
        <v>1</v>
      </c>
      <c r="D155" s="52" t="s">
        <v>41</v>
      </c>
      <c r="E155" s="23">
        <v>1</v>
      </c>
      <c r="F155" s="19">
        <v>1.5</v>
      </c>
      <c r="G155" s="19">
        <v>2</v>
      </c>
      <c r="H155" s="19"/>
      <c r="I155" s="19">
        <f t="shared" si="3"/>
        <v>3</v>
      </c>
      <c r="J155" s="15"/>
    </row>
    <row r="156" spans="1:10" ht="25.5" customHeight="1">
      <c r="A156" s="23"/>
      <c r="B156" s="45" t="s">
        <v>132</v>
      </c>
      <c r="C156" s="52">
        <v>1</v>
      </c>
      <c r="D156" s="52" t="s">
        <v>41</v>
      </c>
      <c r="E156" s="52">
        <v>1</v>
      </c>
      <c r="F156" s="19">
        <v>4</v>
      </c>
      <c r="G156" s="19">
        <v>4</v>
      </c>
      <c r="H156" s="19"/>
      <c r="I156" s="19">
        <f t="shared" si="3"/>
        <v>16</v>
      </c>
      <c r="J156" s="15"/>
    </row>
    <row r="157" spans="1:10" ht="25.5" customHeight="1">
      <c r="A157" s="23"/>
      <c r="B157" s="45" t="s">
        <v>133</v>
      </c>
      <c r="C157" s="52">
        <v>1</v>
      </c>
      <c r="D157" s="52" t="s">
        <v>41</v>
      </c>
      <c r="E157" s="23">
        <v>1</v>
      </c>
      <c r="F157" s="50">
        <v>0.9</v>
      </c>
      <c r="G157" s="19">
        <v>2.9</v>
      </c>
      <c r="H157" s="50"/>
      <c r="I157" s="19">
        <f t="shared" si="3"/>
        <v>2.61</v>
      </c>
      <c r="J157" s="15"/>
    </row>
    <row r="158" spans="1:10" ht="25.5" customHeight="1">
      <c r="A158" s="23"/>
      <c r="B158" s="45" t="s">
        <v>134</v>
      </c>
      <c r="C158" s="52">
        <v>1</v>
      </c>
      <c r="D158" s="52" t="s">
        <v>41</v>
      </c>
      <c r="E158" s="23">
        <v>1</v>
      </c>
      <c r="F158" s="19">
        <v>3.6</v>
      </c>
      <c r="G158" s="19">
        <v>0.1</v>
      </c>
      <c r="H158" s="19"/>
      <c r="I158" s="19">
        <f t="shared" si="3"/>
        <v>0.36000000000000004</v>
      </c>
      <c r="J158" s="15"/>
    </row>
    <row r="159" spans="1:10" ht="25.5" customHeight="1">
      <c r="A159" s="23"/>
      <c r="B159" s="45" t="s">
        <v>135</v>
      </c>
      <c r="C159" s="52">
        <v>1</v>
      </c>
      <c r="D159" s="52" t="s">
        <v>41</v>
      </c>
      <c r="E159" s="23">
        <v>1</v>
      </c>
      <c r="F159" s="19">
        <v>8.5</v>
      </c>
      <c r="G159" s="19">
        <v>0.4</v>
      </c>
      <c r="H159" s="50"/>
      <c r="I159" s="19">
        <f t="shared" si="3"/>
        <v>3.4000000000000004</v>
      </c>
      <c r="J159" s="15"/>
    </row>
    <row r="160" spans="1:10" ht="25.5" customHeight="1">
      <c r="A160" s="23"/>
      <c r="B160" s="46" t="s">
        <v>136</v>
      </c>
      <c r="C160" s="23">
        <v>1</v>
      </c>
      <c r="D160" s="52" t="s">
        <v>41</v>
      </c>
      <c r="E160" s="23">
        <v>1</v>
      </c>
      <c r="F160" s="19">
        <v>6</v>
      </c>
      <c r="G160" s="19">
        <v>2.65</v>
      </c>
      <c r="H160" s="19"/>
      <c r="I160" s="19">
        <f t="shared" si="3"/>
        <v>15.899999999999999</v>
      </c>
      <c r="J160" s="15"/>
    </row>
    <row r="161" spans="1:10" ht="25.5" customHeight="1">
      <c r="A161" s="23"/>
      <c r="B161" s="46" t="s">
        <v>137</v>
      </c>
      <c r="C161" s="23">
        <v>1</v>
      </c>
      <c r="D161" s="52" t="s">
        <v>41</v>
      </c>
      <c r="E161" s="23">
        <v>1</v>
      </c>
      <c r="F161" s="19">
        <v>6.2</v>
      </c>
      <c r="G161" s="19">
        <v>5.7</v>
      </c>
      <c r="H161" s="50"/>
      <c r="I161" s="19">
        <f t="shared" si="3"/>
        <v>35.340000000000003</v>
      </c>
      <c r="J161" s="15"/>
    </row>
    <row r="162" spans="1:10" ht="25.5" customHeight="1">
      <c r="A162" s="23"/>
      <c r="B162" s="46" t="s">
        <v>138</v>
      </c>
      <c r="C162" s="23">
        <v>1</v>
      </c>
      <c r="D162" s="52" t="s">
        <v>41</v>
      </c>
      <c r="E162" s="23">
        <v>1</v>
      </c>
      <c r="F162" s="19">
        <v>6.2</v>
      </c>
      <c r="G162" s="19">
        <v>5.7</v>
      </c>
      <c r="H162" s="19"/>
      <c r="I162" s="19">
        <f t="shared" si="3"/>
        <v>35.340000000000003</v>
      </c>
      <c r="J162" s="15"/>
    </row>
    <row r="163" spans="1:10" ht="25.5" customHeight="1">
      <c r="A163" s="23"/>
      <c r="B163" s="46" t="s">
        <v>139</v>
      </c>
      <c r="C163" s="52">
        <v>1</v>
      </c>
      <c r="D163" s="52" t="s">
        <v>41</v>
      </c>
      <c r="E163" s="23">
        <v>2</v>
      </c>
      <c r="F163" s="19">
        <v>3.75</v>
      </c>
      <c r="G163" s="19">
        <v>3.75</v>
      </c>
      <c r="H163" s="50"/>
      <c r="I163" s="19">
        <f t="shared" si="3"/>
        <v>28.125</v>
      </c>
      <c r="J163" s="15"/>
    </row>
    <row r="164" spans="1:10" ht="25.5" customHeight="1">
      <c r="A164" s="23"/>
      <c r="B164" s="46" t="s">
        <v>140</v>
      </c>
      <c r="C164" s="52">
        <v>1</v>
      </c>
      <c r="D164" s="52" t="s">
        <v>41</v>
      </c>
      <c r="E164" s="23">
        <v>1</v>
      </c>
      <c r="F164" s="19">
        <v>5.95</v>
      </c>
      <c r="G164" s="19">
        <v>5.95</v>
      </c>
      <c r="H164" s="19"/>
      <c r="I164" s="19">
        <f t="shared" si="3"/>
        <v>35.402500000000003</v>
      </c>
      <c r="J164" s="15"/>
    </row>
    <row r="165" spans="1:10" ht="25.5" customHeight="1">
      <c r="A165" s="23"/>
      <c r="B165" s="46" t="s">
        <v>124</v>
      </c>
      <c r="C165" s="23">
        <v>1</v>
      </c>
      <c r="D165" s="52" t="s">
        <v>41</v>
      </c>
      <c r="E165" s="23">
        <v>1</v>
      </c>
      <c r="F165" s="19">
        <v>2.92</v>
      </c>
      <c r="G165" s="19">
        <v>2.92</v>
      </c>
      <c r="H165" s="19"/>
      <c r="I165" s="19">
        <f t="shared" si="3"/>
        <v>8.5263999999999989</v>
      </c>
      <c r="J165" s="15"/>
    </row>
    <row r="166" spans="1:10" ht="25.5" customHeight="1">
      <c r="A166" s="23"/>
      <c r="B166" s="46" t="s">
        <v>141</v>
      </c>
      <c r="C166" s="23">
        <v>1</v>
      </c>
      <c r="D166" s="52" t="s">
        <v>41</v>
      </c>
      <c r="E166" s="23">
        <v>2</v>
      </c>
      <c r="F166" s="19">
        <v>5.8</v>
      </c>
      <c r="G166" s="19">
        <v>3.1</v>
      </c>
      <c r="H166" s="50"/>
      <c r="I166" s="19">
        <f t="shared" si="3"/>
        <v>35.96</v>
      </c>
      <c r="J166" s="15"/>
    </row>
    <row r="167" spans="1:10" ht="25.5" customHeight="1">
      <c r="A167" s="23"/>
      <c r="B167" s="46" t="s">
        <v>141</v>
      </c>
      <c r="C167" s="23">
        <v>1</v>
      </c>
      <c r="D167" s="52" t="s">
        <v>41</v>
      </c>
      <c r="E167" s="23">
        <v>1</v>
      </c>
      <c r="F167" s="19">
        <v>7.3</v>
      </c>
      <c r="G167" s="19">
        <v>5.42</v>
      </c>
      <c r="H167" s="19"/>
      <c r="I167" s="19">
        <f t="shared" si="3"/>
        <v>39.565999999999995</v>
      </c>
      <c r="J167" s="15"/>
    </row>
    <row r="168" spans="1:10" ht="25.5" customHeight="1">
      <c r="A168" s="23"/>
      <c r="B168" s="46" t="s">
        <v>142</v>
      </c>
      <c r="C168" s="52">
        <v>1</v>
      </c>
      <c r="D168" s="52" t="s">
        <v>41</v>
      </c>
      <c r="E168" s="23">
        <v>1</v>
      </c>
      <c r="F168" s="19">
        <v>4.3</v>
      </c>
      <c r="G168" s="19">
        <v>2.85</v>
      </c>
      <c r="H168" s="19"/>
      <c r="I168" s="19">
        <f t="shared" si="3"/>
        <v>12.254999999999999</v>
      </c>
      <c r="J168" s="15"/>
    </row>
    <row r="169" spans="1:10" ht="27" customHeight="1">
      <c r="A169" s="23"/>
      <c r="B169" s="46" t="s">
        <v>143</v>
      </c>
      <c r="C169" s="23">
        <v>1</v>
      </c>
      <c r="D169" s="52" t="s">
        <v>41</v>
      </c>
      <c r="E169" s="23">
        <v>1</v>
      </c>
      <c r="F169" s="19">
        <v>8.9</v>
      </c>
      <c r="G169" s="19">
        <v>5.85</v>
      </c>
      <c r="H169" s="50"/>
      <c r="I169" s="19">
        <f t="shared" si="3"/>
        <v>52.064999999999998</v>
      </c>
      <c r="J169" s="15"/>
    </row>
    <row r="170" spans="1:10" ht="27" customHeight="1">
      <c r="A170" s="23"/>
      <c r="B170" s="45" t="s">
        <v>144</v>
      </c>
      <c r="C170" s="52">
        <v>1</v>
      </c>
      <c r="D170" s="52" t="s">
        <v>41</v>
      </c>
      <c r="E170" s="52">
        <v>2</v>
      </c>
      <c r="F170" s="50">
        <v>4.2</v>
      </c>
      <c r="G170" s="50">
        <v>2.72</v>
      </c>
      <c r="H170" s="50"/>
      <c r="I170" s="50">
        <f t="shared" si="3"/>
        <v>22.848000000000003</v>
      </c>
      <c r="J170" s="15"/>
    </row>
    <row r="171" spans="1:10" ht="27" customHeight="1">
      <c r="A171" s="23"/>
      <c r="B171" s="45" t="s">
        <v>145</v>
      </c>
      <c r="C171" s="52">
        <v>1</v>
      </c>
      <c r="D171" s="52" t="s">
        <v>41</v>
      </c>
      <c r="E171" s="52">
        <v>2</v>
      </c>
      <c r="F171" s="50">
        <v>4.2</v>
      </c>
      <c r="G171" s="50">
        <v>1.95</v>
      </c>
      <c r="H171" s="50"/>
      <c r="I171" s="50">
        <f t="shared" si="3"/>
        <v>16.38</v>
      </c>
      <c r="J171" s="15"/>
    </row>
    <row r="172" spans="1:10" ht="27" customHeight="1">
      <c r="A172" s="23"/>
      <c r="B172" s="45" t="s">
        <v>146</v>
      </c>
      <c r="C172" s="52">
        <v>1</v>
      </c>
      <c r="D172" s="52" t="s">
        <v>41</v>
      </c>
      <c r="E172" s="52">
        <v>2</v>
      </c>
      <c r="F172" s="50">
        <v>4.2</v>
      </c>
      <c r="G172" s="50">
        <v>1.1000000000000001</v>
      </c>
      <c r="H172" s="50"/>
      <c r="I172" s="50">
        <f t="shared" si="3"/>
        <v>9.240000000000002</v>
      </c>
      <c r="J172" s="15"/>
    </row>
    <row r="173" spans="1:10" ht="27" customHeight="1">
      <c r="A173" s="23"/>
      <c r="B173" s="46" t="s">
        <v>158</v>
      </c>
      <c r="C173" s="23">
        <v>1</v>
      </c>
      <c r="D173" s="52" t="s">
        <v>41</v>
      </c>
      <c r="E173" s="23">
        <v>2</v>
      </c>
      <c r="F173" s="19">
        <v>10.75</v>
      </c>
      <c r="G173" s="19">
        <v>1.05</v>
      </c>
      <c r="H173" s="50"/>
      <c r="I173" s="19">
        <f t="shared" si="3"/>
        <v>22.574999999999999</v>
      </c>
      <c r="J173" s="15"/>
    </row>
    <row r="174" spans="1:10" ht="27" customHeight="1">
      <c r="A174" s="23"/>
      <c r="B174" s="15"/>
      <c r="C174" s="23"/>
      <c r="D174" s="23"/>
      <c r="E174" s="23"/>
      <c r="F174" s="19"/>
      <c r="G174" s="19"/>
      <c r="H174" s="25" t="s">
        <v>4</v>
      </c>
      <c r="I174" s="25">
        <f>SUM(I142:I173)</f>
        <v>903.8841500000002</v>
      </c>
      <c r="J174" s="15"/>
    </row>
    <row r="175" spans="1:10" ht="24.75" customHeight="1">
      <c r="A175" s="23"/>
      <c r="B175" s="15"/>
      <c r="C175" s="23"/>
      <c r="D175" s="23"/>
      <c r="E175" s="23"/>
      <c r="F175" s="19"/>
      <c r="G175" s="19"/>
      <c r="H175" s="25" t="s">
        <v>147</v>
      </c>
      <c r="I175" s="25">
        <v>903.9</v>
      </c>
      <c r="J175" s="26" t="s">
        <v>274</v>
      </c>
    </row>
    <row r="176" spans="1:10" ht="135.75" customHeight="1">
      <c r="A176" s="23">
        <v>3</v>
      </c>
      <c r="B176" s="46" t="s">
        <v>148</v>
      </c>
      <c r="C176" s="23"/>
      <c r="D176" s="23"/>
      <c r="E176" s="23"/>
      <c r="F176" s="19"/>
      <c r="G176" s="19"/>
      <c r="H176" s="19"/>
      <c r="I176" s="19"/>
      <c r="J176" s="15"/>
    </row>
    <row r="177" spans="1:10" ht="24" customHeight="1">
      <c r="A177" s="23"/>
      <c r="B177" s="26" t="s">
        <v>149</v>
      </c>
      <c r="C177" s="23">
        <v>1</v>
      </c>
      <c r="D177" s="52" t="s">
        <v>41</v>
      </c>
      <c r="E177" s="23">
        <v>1</v>
      </c>
      <c r="F177" s="19">
        <v>5.45</v>
      </c>
      <c r="G177" s="19"/>
      <c r="H177" s="19">
        <v>2.85</v>
      </c>
      <c r="I177" s="50">
        <f t="shared" ref="I177:I189" si="4">PRODUCT(C177:H177)</f>
        <v>15.532500000000001</v>
      </c>
      <c r="J177" s="15"/>
    </row>
    <row r="178" spans="1:10" ht="24" customHeight="1">
      <c r="A178" s="23"/>
      <c r="B178" s="26" t="s">
        <v>150</v>
      </c>
      <c r="C178" s="52">
        <v>1</v>
      </c>
      <c r="D178" s="52" t="s">
        <v>41</v>
      </c>
      <c r="E178" s="23">
        <v>1</v>
      </c>
      <c r="F178" s="19">
        <v>2.38</v>
      </c>
      <c r="G178" s="19"/>
      <c r="H178" s="19">
        <v>2.85</v>
      </c>
      <c r="I178" s="50">
        <f t="shared" si="4"/>
        <v>6.7829999999999995</v>
      </c>
      <c r="J178" s="15"/>
    </row>
    <row r="179" spans="1:10" ht="24" customHeight="1">
      <c r="A179" s="23"/>
      <c r="B179" s="26" t="s">
        <v>151</v>
      </c>
      <c r="C179" s="23">
        <v>-1</v>
      </c>
      <c r="D179" s="52" t="s">
        <v>41</v>
      </c>
      <c r="E179" s="23">
        <v>1</v>
      </c>
      <c r="F179" s="19">
        <v>0.85</v>
      </c>
      <c r="G179" s="19"/>
      <c r="H179" s="19">
        <v>2.25</v>
      </c>
      <c r="I179" s="50">
        <f t="shared" si="4"/>
        <v>-1.9124999999999999</v>
      </c>
      <c r="J179" s="15"/>
    </row>
    <row r="180" spans="1:10" ht="24" customHeight="1">
      <c r="A180" s="23"/>
      <c r="B180" s="26" t="s">
        <v>153</v>
      </c>
      <c r="C180" s="23">
        <v>1</v>
      </c>
      <c r="D180" s="52" t="s">
        <v>41</v>
      </c>
      <c r="E180" s="23">
        <v>1</v>
      </c>
      <c r="F180" s="19">
        <v>5.45</v>
      </c>
      <c r="G180" s="19"/>
      <c r="H180" s="50">
        <v>2.85</v>
      </c>
      <c r="I180" s="50">
        <f t="shared" si="4"/>
        <v>15.532500000000001</v>
      </c>
      <c r="J180" s="15"/>
    </row>
    <row r="181" spans="1:10" ht="24" customHeight="1">
      <c r="A181" s="23"/>
      <c r="B181" s="26" t="s">
        <v>74</v>
      </c>
      <c r="C181" s="23">
        <v>-1</v>
      </c>
      <c r="D181" s="52" t="s">
        <v>41</v>
      </c>
      <c r="E181" s="23">
        <v>1</v>
      </c>
      <c r="F181" s="19">
        <v>1.3</v>
      </c>
      <c r="G181" s="19"/>
      <c r="H181" s="19">
        <v>2.34</v>
      </c>
      <c r="I181" s="50">
        <f t="shared" si="4"/>
        <v>-3.0419999999999998</v>
      </c>
      <c r="J181" s="15"/>
    </row>
    <row r="182" spans="1:10" ht="24" customHeight="1">
      <c r="A182" s="23"/>
      <c r="B182" s="26" t="s">
        <v>152</v>
      </c>
      <c r="C182" s="23">
        <v>1</v>
      </c>
      <c r="D182" s="52" t="s">
        <v>41</v>
      </c>
      <c r="E182" s="23">
        <v>1</v>
      </c>
      <c r="F182" s="19">
        <v>3.45</v>
      </c>
      <c r="G182" s="19"/>
      <c r="H182" s="19">
        <v>2.85</v>
      </c>
      <c r="I182" s="50">
        <f t="shared" si="4"/>
        <v>9.8325000000000014</v>
      </c>
      <c r="J182" s="15"/>
    </row>
    <row r="183" spans="1:10" ht="24" customHeight="1">
      <c r="A183" s="23"/>
      <c r="B183" s="26" t="s">
        <v>74</v>
      </c>
      <c r="C183" s="23">
        <v>-1</v>
      </c>
      <c r="D183" s="52" t="s">
        <v>41</v>
      </c>
      <c r="E183" s="23">
        <v>1</v>
      </c>
      <c r="F183" s="19">
        <v>1.2</v>
      </c>
      <c r="G183" s="19"/>
      <c r="H183" s="19">
        <v>2.25</v>
      </c>
      <c r="I183" s="50">
        <f t="shared" si="4"/>
        <v>-2.6999999999999997</v>
      </c>
      <c r="J183" s="15"/>
    </row>
    <row r="184" spans="1:10" ht="24" customHeight="1">
      <c r="A184" s="23"/>
      <c r="B184" s="26" t="s">
        <v>154</v>
      </c>
      <c r="C184" s="23">
        <v>1</v>
      </c>
      <c r="D184" s="52" t="s">
        <v>41</v>
      </c>
      <c r="E184" s="23">
        <v>1</v>
      </c>
      <c r="F184" s="19">
        <v>4.25</v>
      </c>
      <c r="G184" s="19"/>
      <c r="H184" s="19">
        <v>2.85</v>
      </c>
      <c r="I184" s="50">
        <f t="shared" si="4"/>
        <v>12.112500000000001</v>
      </c>
      <c r="J184" s="15"/>
    </row>
    <row r="185" spans="1:10" ht="24" customHeight="1">
      <c r="A185" s="23"/>
      <c r="B185" s="26" t="s">
        <v>155</v>
      </c>
      <c r="C185" s="23">
        <v>-1</v>
      </c>
      <c r="D185" s="52" t="s">
        <v>41</v>
      </c>
      <c r="E185" s="23">
        <v>1</v>
      </c>
      <c r="F185" s="19">
        <v>0.9</v>
      </c>
      <c r="G185" s="19"/>
      <c r="H185" s="19">
        <v>2.25</v>
      </c>
      <c r="I185" s="50">
        <f t="shared" si="4"/>
        <v>-2.0249999999999999</v>
      </c>
      <c r="J185" s="15"/>
    </row>
    <row r="186" spans="1:10" ht="24" customHeight="1">
      <c r="A186" s="23"/>
      <c r="B186" s="26" t="s">
        <v>156</v>
      </c>
      <c r="C186" s="23">
        <v>1</v>
      </c>
      <c r="D186" s="52" t="s">
        <v>41</v>
      </c>
      <c r="E186" s="23">
        <v>2</v>
      </c>
      <c r="F186" s="19">
        <v>5.48</v>
      </c>
      <c r="G186" s="19"/>
      <c r="H186" s="19">
        <v>2.85</v>
      </c>
      <c r="I186" s="50">
        <f t="shared" si="4"/>
        <v>31.236000000000004</v>
      </c>
      <c r="J186" s="15"/>
    </row>
    <row r="187" spans="1:10" ht="24" customHeight="1">
      <c r="A187" s="23"/>
      <c r="B187" s="26" t="s">
        <v>74</v>
      </c>
      <c r="C187" s="23">
        <v>-1</v>
      </c>
      <c r="D187" s="52" t="s">
        <v>41</v>
      </c>
      <c r="E187" s="23">
        <v>1</v>
      </c>
      <c r="F187" s="19">
        <v>1.4</v>
      </c>
      <c r="G187" s="19"/>
      <c r="H187" s="19">
        <v>2.25</v>
      </c>
      <c r="I187" s="50">
        <f t="shared" si="4"/>
        <v>-3.15</v>
      </c>
      <c r="J187" s="15"/>
    </row>
    <row r="188" spans="1:10" ht="24" customHeight="1">
      <c r="A188" s="23"/>
      <c r="B188" s="26" t="s">
        <v>157</v>
      </c>
      <c r="C188" s="23">
        <v>1</v>
      </c>
      <c r="D188" s="52" t="s">
        <v>41</v>
      </c>
      <c r="E188" s="23">
        <v>2</v>
      </c>
      <c r="F188" s="19">
        <v>5.48</v>
      </c>
      <c r="G188" s="19"/>
      <c r="H188" s="19">
        <v>2.85</v>
      </c>
      <c r="I188" s="50">
        <f t="shared" si="4"/>
        <v>31.236000000000004</v>
      </c>
      <c r="J188" s="15"/>
    </row>
    <row r="189" spans="1:10" ht="24" customHeight="1">
      <c r="A189" s="23"/>
      <c r="B189" s="26" t="s">
        <v>74</v>
      </c>
      <c r="C189" s="23">
        <v>-2</v>
      </c>
      <c r="D189" s="52" t="s">
        <v>41</v>
      </c>
      <c r="E189" s="23">
        <v>2</v>
      </c>
      <c r="F189" s="19">
        <v>1.45</v>
      </c>
      <c r="G189" s="19"/>
      <c r="H189" s="19">
        <v>2.25</v>
      </c>
      <c r="I189" s="50">
        <f t="shared" si="4"/>
        <v>-13.049999999999999</v>
      </c>
      <c r="J189" s="15"/>
    </row>
    <row r="190" spans="1:10" ht="22.5" customHeight="1">
      <c r="A190" s="23"/>
      <c r="B190" s="15"/>
      <c r="C190" s="23"/>
      <c r="D190" s="23"/>
      <c r="E190" s="23"/>
      <c r="F190" s="19"/>
      <c r="G190" s="19"/>
      <c r="H190" s="25" t="s">
        <v>4</v>
      </c>
      <c r="I190" s="25">
        <f>SUM(I177:I189)</f>
        <v>96.385500000000008</v>
      </c>
      <c r="J190" s="15"/>
    </row>
    <row r="191" spans="1:10" ht="22.5" customHeight="1">
      <c r="A191" s="23"/>
      <c r="B191" s="15"/>
      <c r="C191" s="23"/>
      <c r="D191" s="23"/>
      <c r="E191" s="23"/>
      <c r="F191" s="19"/>
      <c r="G191" s="19"/>
      <c r="H191" s="25" t="s">
        <v>147</v>
      </c>
      <c r="I191" s="25">
        <v>96.4</v>
      </c>
      <c r="J191" s="26" t="s">
        <v>274</v>
      </c>
    </row>
    <row r="192" spans="1:10" ht="58.5" customHeight="1">
      <c r="A192" s="23">
        <v>4</v>
      </c>
      <c r="B192" s="75" t="s">
        <v>179</v>
      </c>
      <c r="C192" s="23"/>
      <c r="D192" s="23"/>
      <c r="E192" s="23"/>
      <c r="F192" s="19"/>
      <c r="G192" s="19"/>
      <c r="H192" s="19"/>
      <c r="I192" s="19"/>
      <c r="J192" s="15"/>
    </row>
    <row r="193" spans="1:10" ht="24" customHeight="1">
      <c r="A193" s="23"/>
      <c r="B193" s="26" t="s">
        <v>182</v>
      </c>
      <c r="C193" s="23">
        <v>1</v>
      </c>
      <c r="D193" s="52" t="s">
        <v>41</v>
      </c>
      <c r="E193" s="23">
        <v>1</v>
      </c>
      <c r="F193" s="19">
        <v>1.2</v>
      </c>
      <c r="G193" s="19"/>
      <c r="H193" s="19">
        <v>2.25</v>
      </c>
      <c r="I193" s="50">
        <f t="shared" ref="I193" si="5">PRODUCT(C193:H193)</f>
        <v>2.6999999999999997</v>
      </c>
      <c r="J193" s="15"/>
    </row>
    <row r="194" spans="1:10" ht="24" customHeight="1">
      <c r="A194" s="23"/>
      <c r="B194" s="15"/>
      <c r="C194" s="23"/>
      <c r="D194" s="23"/>
      <c r="E194" s="23"/>
      <c r="F194" s="19"/>
      <c r="G194" s="19"/>
      <c r="H194" s="50" t="s">
        <v>4</v>
      </c>
      <c r="I194" s="19">
        <f>I193</f>
        <v>2.6999999999999997</v>
      </c>
      <c r="J194" s="26" t="s">
        <v>274</v>
      </c>
    </row>
    <row r="195" spans="1:10" ht="53.25" customHeight="1">
      <c r="A195" s="23">
        <v>5</v>
      </c>
      <c r="B195" s="75" t="s">
        <v>180</v>
      </c>
      <c r="C195" s="23"/>
      <c r="D195" s="23"/>
      <c r="E195" s="23"/>
      <c r="F195" s="19"/>
      <c r="G195" s="19"/>
      <c r="H195" s="19"/>
      <c r="I195" s="19"/>
      <c r="J195" s="15"/>
    </row>
    <row r="196" spans="1:10" ht="24" customHeight="1">
      <c r="A196" s="23"/>
      <c r="B196" s="26" t="s">
        <v>183</v>
      </c>
      <c r="C196" s="23">
        <v>1</v>
      </c>
      <c r="D196" s="52" t="s">
        <v>41</v>
      </c>
      <c r="E196" s="23">
        <v>1</v>
      </c>
      <c r="F196" s="19">
        <v>0.9</v>
      </c>
      <c r="G196" s="19"/>
      <c r="H196" s="19">
        <v>2.25</v>
      </c>
      <c r="I196" s="50">
        <f t="shared" ref="I196" si="6">PRODUCT(C196:H196)</f>
        <v>2.0249999999999999</v>
      </c>
      <c r="J196" s="15"/>
    </row>
    <row r="197" spans="1:10" ht="24" customHeight="1">
      <c r="A197" s="23"/>
      <c r="B197" s="15"/>
      <c r="C197" s="23"/>
      <c r="D197" s="23"/>
      <c r="E197" s="23"/>
      <c r="F197" s="19"/>
      <c r="G197" s="19"/>
      <c r="H197" s="50" t="s">
        <v>4</v>
      </c>
      <c r="I197" s="19">
        <f>I196</f>
        <v>2.0249999999999999</v>
      </c>
      <c r="J197" s="15"/>
    </row>
    <row r="198" spans="1:10" ht="24" customHeight="1">
      <c r="A198" s="23"/>
      <c r="B198" s="15"/>
      <c r="C198" s="23"/>
      <c r="D198" s="23"/>
      <c r="E198" s="23"/>
      <c r="F198" s="19"/>
      <c r="G198" s="19"/>
      <c r="H198" s="50" t="s">
        <v>147</v>
      </c>
      <c r="I198" s="19">
        <v>2.0499999999999998</v>
      </c>
      <c r="J198" s="26" t="s">
        <v>274</v>
      </c>
    </row>
    <row r="199" spans="1:10" ht="49.5" customHeight="1">
      <c r="A199" s="23">
        <v>6</v>
      </c>
      <c r="B199" s="75" t="s">
        <v>181</v>
      </c>
      <c r="C199" s="23"/>
      <c r="D199" s="23"/>
      <c r="E199" s="23"/>
      <c r="F199" s="19"/>
      <c r="G199" s="19"/>
      <c r="H199" s="19"/>
      <c r="I199" s="19"/>
      <c r="J199" s="15"/>
    </row>
    <row r="200" spans="1:10" ht="24" customHeight="1">
      <c r="A200" s="23"/>
      <c r="B200" s="45" t="s">
        <v>184</v>
      </c>
      <c r="C200" s="23">
        <v>1</v>
      </c>
      <c r="D200" s="52" t="s">
        <v>41</v>
      </c>
      <c r="E200" s="23">
        <v>1</v>
      </c>
      <c r="F200" s="19">
        <v>1.35</v>
      </c>
      <c r="G200" s="19"/>
      <c r="H200" s="19">
        <v>2.25</v>
      </c>
      <c r="I200" s="50">
        <f t="shared" ref="I200" si="7">PRODUCT(C200:H200)</f>
        <v>3.0375000000000001</v>
      </c>
      <c r="J200" s="15"/>
    </row>
    <row r="201" spans="1:10" ht="24" customHeight="1">
      <c r="A201" s="23"/>
      <c r="B201" s="15"/>
      <c r="C201" s="23"/>
      <c r="D201" s="23"/>
      <c r="E201" s="23"/>
      <c r="F201" s="19"/>
      <c r="G201" s="19"/>
      <c r="H201" s="50" t="s">
        <v>4</v>
      </c>
      <c r="I201" s="19">
        <f>I200</f>
        <v>3.0375000000000001</v>
      </c>
      <c r="J201" s="15"/>
    </row>
    <row r="202" spans="1:10" ht="24" customHeight="1">
      <c r="A202" s="23"/>
      <c r="B202" s="15"/>
      <c r="C202" s="23"/>
      <c r="D202" s="23"/>
      <c r="E202" s="23"/>
      <c r="F202" s="19"/>
      <c r="G202" s="19"/>
      <c r="H202" s="50" t="s">
        <v>147</v>
      </c>
      <c r="I202" s="19">
        <v>3.05</v>
      </c>
      <c r="J202" s="26" t="s">
        <v>274</v>
      </c>
    </row>
    <row r="203" spans="1:10" ht="42.75" customHeight="1">
      <c r="A203" s="23">
        <v>7</v>
      </c>
      <c r="B203" s="75" t="s">
        <v>193</v>
      </c>
      <c r="C203" s="23"/>
      <c r="D203" s="23"/>
      <c r="E203" s="23"/>
      <c r="F203" s="19"/>
      <c r="G203" s="19"/>
      <c r="H203" s="19"/>
      <c r="I203" s="19"/>
      <c r="J203" s="15"/>
    </row>
    <row r="204" spans="1:10" ht="24" customHeight="1">
      <c r="A204" s="52" t="s">
        <v>194</v>
      </c>
      <c r="B204" t="s">
        <v>187</v>
      </c>
      <c r="C204" s="23"/>
      <c r="D204" s="23"/>
      <c r="E204" s="23"/>
      <c r="F204" s="19"/>
      <c r="G204" s="19"/>
      <c r="H204" s="19"/>
      <c r="I204" s="19"/>
      <c r="J204" s="15"/>
    </row>
    <row r="205" spans="1:10" ht="24" customHeight="1">
      <c r="A205" s="23"/>
      <c r="B205" s="26" t="s">
        <v>196</v>
      </c>
      <c r="C205" s="23">
        <v>2</v>
      </c>
      <c r="D205" s="52" t="s">
        <v>41</v>
      </c>
      <c r="E205" s="23">
        <v>2</v>
      </c>
      <c r="F205" s="19">
        <v>0.25</v>
      </c>
      <c r="G205" s="19">
        <v>0.1</v>
      </c>
      <c r="H205" s="19">
        <v>7.4999999999999997E-2</v>
      </c>
      <c r="I205" s="50">
        <f t="shared" ref="I205" si="8">PRODUCT(C205:H205)</f>
        <v>7.4999999999999997E-3</v>
      </c>
      <c r="J205" s="15"/>
    </row>
    <row r="206" spans="1:10" ht="24" customHeight="1">
      <c r="A206" s="23"/>
      <c r="B206" s="15"/>
      <c r="C206" s="23"/>
      <c r="D206" s="23"/>
      <c r="E206" s="23"/>
      <c r="F206" s="19"/>
      <c r="G206" s="19"/>
      <c r="H206" s="50" t="s">
        <v>4</v>
      </c>
      <c r="I206" s="19">
        <v>0.01</v>
      </c>
      <c r="J206" s="26" t="s">
        <v>275</v>
      </c>
    </row>
    <row r="207" spans="1:10">
      <c r="A207" s="52" t="s">
        <v>195</v>
      </c>
      <c r="B207" t="s">
        <v>191</v>
      </c>
      <c r="C207" s="23"/>
      <c r="D207" s="23"/>
      <c r="E207" s="23"/>
      <c r="F207" s="19"/>
      <c r="G207" s="19"/>
      <c r="H207" s="19"/>
      <c r="I207" s="19"/>
      <c r="J207" s="15"/>
    </row>
    <row r="208" spans="1:10">
      <c r="A208" s="23"/>
      <c r="B208" s="26" t="s">
        <v>196</v>
      </c>
      <c r="C208" s="23">
        <v>2</v>
      </c>
      <c r="D208" s="52" t="s">
        <v>41</v>
      </c>
      <c r="E208" s="23">
        <v>2</v>
      </c>
      <c r="F208" s="19">
        <v>2</v>
      </c>
      <c r="G208" s="19">
        <v>0.1</v>
      </c>
      <c r="H208" s="19">
        <v>7.4999999999999997E-2</v>
      </c>
      <c r="I208" s="50">
        <f t="shared" ref="I208:I209" si="9">PRODUCT(C208:H208)</f>
        <v>0.06</v>
      </c>
      <c r="J208" s="15"/>
    </row>
    <row r="209" spans="1:10">
      <c r="A209" s="23"/>
      <c r="B209" s="26" t="s">
        <v>197</v>
      </c>
      <c r="C209" s="23">
        <v>1</v>
      </c>
      <c r="D209" s="52" t="s">
        <v>41</v>
      </c>
      <c r="E209" s="23">
        <v>2</v>
      </c>
      <c r="F209" s="19">
        <v>1.45</v>
      </c>
      <c r="G209" s="19">
        <v>0.1</v>
      </c>
      <c r="H209" s="19">
        <v>7.4999999999999997E-2</v>
      </c>
      <c r="I209" s="50">
        <f t="shared" si="9"/>
        <v>2.1749999999999999E-2</v>
      </c>
      <c r="J209" s="15"/>
    </row>
    <row r="210" spans="1:10">
      <c r="A210" s="23"/>
      <c r="B210" s="15"/>
      <c r="C210" s="23"/>
      <c r="D210" s="23"/>
      <c r="E210" s="23"/>
      <c r="F210" s="19"/>
      <c r="G210" s="19"/>
      <c r="H210" s="50" t="s">
        <v>4</v>
      </c>
      <c r="I210" s="19">
        <f>SUM(I208:I209)</f>
        <v>8.1749999999999989E-2</v>
      </c>
      <c r="J210" s="26" t="s">
        <v>275</v>
      </c>
    </row>
    <row r="211" spans="1:10">
      <c r="A211" s="23"/>
      <c r="B211" s="15"/>
      <c r="C211" s="23"/>
      <c r="D211" s="23"/>
      <c r="E211" s="23"/>
      <c r="F211" s="19"/>
      <c r="G211" s="19"/>
      <c r="H211" s="19"/>
      <c r="I211" s="19"/>
      <c r="J211" s="15"/>
    </row>
    <row r="212" spans="1:10" ht="54" customHeight="1">
      <c r="A212" s="23">
        <v>8</v>
      </c>
      <c r="B212" s="46" t="s">
        <v>198</v>
      </c>
      <c r="C212" s="23"/>
      <c r="D212" s="23"/>
      <c r="E212" s="23"/>
      <c r="F212" s="19"/>
      <c r="G212" s="19"/>
      <c r="H212" s="19"/>
      <c r="I212" s="19"/>
      <c r="J212" s="15"/>
    </row>
    <row r="213" spans="1:10" ht="21" customHeight="1">
      <c r="A213" s="23"/>
      <c r="B213" s="26" t="s">
        <v>199</v>
      </c>
      <c r="C213" s="23">
        <v>1</v>
      </c>
      <c r="D213" s="52" t="s">
        <v>41</v>
      </c>
      <c r="E213" s="23">
        <v>2</v>
      </c>
      <c r="F213" s="19"/>
      <c r="G213" s="19"/>
      <c r="H213" s="19"/>
      <c r="I213" s="50">
        <f t="shared" ref="I213:I215" si="10">PRODUCT(C213:H213)</f>
        <v>2</v>
      </c>
      <c r="J213" s="15"/>
    </row>
    <row r="214" spans="1:10" ht="21" customHeight="1">
      <c r="A214" s="23"/>
      <c r="B214" s="26" t="s">
        <v>200</v>
      </c>
      <c r="C214" s="23">
        <v>1</v>
      </c>
      <c r="D214" s="52" t="s">
        <v>41</v>
      </c>
      <c r="E214" s="23">
        <v>1</v>
      </c>
      <c r="F214" s="19"/>
      <c r="G214" s="19"/>
      <c r="H214" s="19"/>
      <c r="I214" s="50">
        <f t="shared" si="10"/>
        <v>1</v>
      </c>
      <c r="J214" s="15"/>
    </row>
    <row r="215" spans="1:10" ht="21" customHeight="1">
      <c r="A215" s="23"/>
      <c r="B215" s="26" t="s">
        <v>201</v>
      </c>
      <c r="C215" s="23">
        <v>1</v>
      </c>
      <c r="D215" s="52" t="s">
        <v>41</v>
      </c>
      <c r="E215" s="23">
        <v>1</v>
      </c>
      <c r="F215" s="19"/>
      <c r="G215" s="19"/>
      <c r="H215" s="19"/>
      <c r="I215" s="50">
        <f t="shared" si="10"/>
        <v>1</v>
      </c>
      <c r="J215" s="15"/>
    </row>
    <row r="216" spans="1:10" ht="21" customHeight="1">
      <c r="A216" s="23"/>
      <c r="B216" s="15"/>
      <c r="C216" s="23"/>
      <c r="D216" s="23"/>
      <c r="E216" s="23"/>
      <c r="F216" s="19"/>
      <c r="G216" s="19"/>
      <c r="H216" s="50" t="s">
        <v>4</v>
      </c>
      <c r="I216" s="19">
        <f>SUM(I213:I215)</f>
        <v>4</v>
      </c>
      <c r="J216" s="26" t="s">
        <v>2</v>
      </c>
    </row>
    <row r="217" spans="1:10">
      <c r="A217" s="23"/>
      <c r="B217" s="15"/>
      <c r="C217" s="23"/>
      <c r="D217" s="23"/>
      <c r="E217" s="23"/>
      <c r="F217" s="19"/>
      <c r="G217" s="19"/>
      <c r="H217" s="19"/>
      <c r="I217" s="19"/>
      <c r="J217" s="15"/>
    </row>
    <row r="218" spans="1:10" ht="47.25">
      <c r="A218" s="23">
        <v>9</v>
      </c>
      <c r="B218" s="43" t="s">
        <v>205</v>
      </c>
      <c r="C218" s="23"/>
      <c r="D218" s="23"/>
      <c r="E218" s="23"/>
      <c r="F218" s="19"/>
      <c r="G218" s="19"/>
      <c r="H218" s="19"/>
      <c r="I218" s="19"/>
      <c r="J218" s="15"/>
    </row>
    <row r="219" spans="1:10">
      <c r="A219" s="23"/>
      <c r="B219" s="26" t="s">
        <v>121</v>
      </c>
      <c r="C219" s="23">
        <v>1</v>
      </c>
      <c r="D219" s="52" t="s">
        <v>41</v>
      </c>
      <c r="E219" s="23">
        <v>7</v>
      </c>
      <c r="F219" s="19"/>
      <c r="G219" s="19"/>
      <c r="H219" s="19"/>
      <c r="I219" s="50">
        <f t="shared" ref="I219:I223" si="11">PRODUCT(C219:H219)</f>
        <v>7</v>
      </c>
      <c r="J219" s="15"/>
    </row>
    <row r="220" spans="1:10">
      <c r="A220" s="23"/>
      <c r="B220" s="26" t="s">
        <v>202</v>
      </c>
      <c r="C220" s="23">
        <v>1</v>
      </c>
      <c r="D220" s="52" t="s">
        <v>41</v>
      </c>
      <c r="E220" s="23">
        <v>1</v>
      </c>
      <c r="F220" s="19"/>
      <c r="G220" s="19"/>
      <c r="H220" s="19"/>
      <c r="I220" s="50">
        <f t="shared" si="11"/>
        <v>1</v>
      </c>
      <c r="J220" s="15"/>
    </row>
    <row r="221" spans="1:10">
      <c r="A221" s="23"/>
      <c r="B221" s="26" t="s">
        <v>203</v>
      </c>
      <c r="C221" s="23">
        <v>1</v>
      </c>
      <c r="D221" s="52" t="s">
        <v>41</v>
      </c>
      <c r="E221" s="23">
        <v>1</v>
      </c>
      <c r="F221" s="19"/>
      <c r="G221" s="19"/>
      <c r="H221" s="19"/>
      <c r="I221" s="50">
        <f t="shared" si="11"/>
        <v>1</v>
      </c>
      <c r="J221" s="15"/>
    </row>
    <row r="222" spans="1:10">
      <c r="A222" s="23"/>
      <c r="B222" s="26" t="s">
        <v>204</v>
      </c>
      <c r="C222" s="23">
        <v>1</v>
      </c>
      <c r="D222" s="52" t="s">
        <v>41</v>
      </c>
      <c r="E222" s="23">
        <v>2</v>
      </c>
      <c r="F222" s="19"/>
      <c r="G222" s="19"/>
      <c r="H222" s="19"/>
      <c r="I222" s="50">
        <f t="shared" si="11"/>
        <v>2</v>
      </c>
      <c r="J222" s="15"/>
    </row>
    <row r="223" spans="1:10">
      <c r="A223" s="23"/>
      <c r="B223" s="26" t="s">
        <v>132</v>
      </c>
      <c r="C223" s="23">
        <v>1</v>
      </c>
      <c r="D223" s="52" t="s">
        <v>41</v>
      </c>
      <c r="E223" s="23">
        <v>1</v>
      </c>
      <c r="F223" s="19"/>
      <c r="G223" s="19"/>
      <c r="H223" s="19"/>
      <c r="I223" s="50">
        <f t="shared" si="11"/>
        <v>1</v>
      </c>
      <c r="J223" s="15"/>
    </row>
    <row r="224" spans="1:10" ht="27.75" customHeight="1">
      <c r="A224" s="23"/>
      <c r="B224" s="15"/>
      <c r="C224" s="23"/>
      <c r="D224" s="23"/>
      <c r="E224" s="23"/>
      <c r="F224" s="19"/>
      <c r="G224" s="19"/>
      <c r="H224" s="50" t="s">
        <v>4</v>
      </c>
      <c r="I224" s="19">
        <f>SUM(I219:I223)</f>
        <v>12</v>
      </c>
      <c r="J224" s="26" t="s">
        <v>2</v>
      </c>
    </row>
    <row r="225" spans="1:10">
      <c r="A225" s="23"/>
      <c r="B225" s="15"/>
      <c r="C225" s="23"/>
      <c r="D225" s="23"/>
      <c r="E225" s="23"/>
      <c r="F225" s="19"/>
      <c r="G225" s="19"/>
      <c r="H225" s="19"/>
      <c r="I225" s="19"/>
      <c r="J225" s="15"/>
    </row>
    <row r="226" spans="1:10" ht="47.25">
      <c r="A226" s="23">
        <v>10</v>
      </c>
      <c r="B226" s="43" t="s">
        <v>206</v>
      </c>
      <c r="C226" s="23"/>
      <c r="D226" s="23"/>
      <c r="E226" s="23"/>
      <c r="F226" s="19"/>
      <c r="G226" s="19"/>
      <c r="H226" s="19"/>
      <c r="I226" s="19"/>
      <c r="J226" s="15"/>
    </row>
    <row r="227" spans="1:10" ht="24" customHeight="1">
      <c r="A227" s="15"/>
      <c r="B227" s="26" t="s">
        <v>132</v>
      </c>
      <c r="C227" s="23">
        <v>1</v>
      </c>
      <c r="D227" s="52" t="s">
        <v>41</v>
      </c>
      <c r="E227" s="23">
        <v>1</v>
      </c>
      <c r="F227" s="19"/>
      <c r="G227" s="19"/>
      <c r="H227" s="19"/>
      <c r="I227" s="50">
        <f t="shared" ref="I227" si="12">PRODUCT(C227:H227)</f>
        <v>1</v>
      </c>
      <c r="J227" s="15"/>
    </row>
    <row r="228" spans="1:10" ht="24" customHeight="1">
      <c r="A228" s="15"/>
      <c r="B228" s="15"/>
      <c r="C228" s="23"/>
      <c r="D228" s="23"/>
      <c r="E228" s="23"/>
      <c r="F228" s="19"/>
      <c r="G228" s="19"/>
      <c r="H228" s="50" t="s">
        <v>4</v>
      </c>
      <c r="I228" s="19">
        <f>I227</f>
        <v>1</v>
      </c>
      <c r="J228" s="26" t="s">
        <v>255</v>
      </c>
    </row>
    <row r="229" spans="1:10" ht="24" customHeight="1">
      <c r="A229" s="15"/>
      <c r="B229" s="15"/>
      <c r="C229" s="23"/>
      <c r="D229" s="23"/>
      <c r="E229" s="23"/>
      <c r="F229" s="19"/>
      <c r="G229" s="19"/>
      <c r="H229" s="19"/>
      <c r="I229" s="19"/>
      <c r="J229" s="15"/>
    </row>
    <row r="230" spans="1:10" ht="48" customHeight="1">
      <c r="A230" s="23">
        <v>11</v>
      </c>
      <c r="B230" s="46" t="s">
        <v>207</v>
      </c>
      <c r="C230" s="23"/>
      <c r="D230" s="23"/>
      <c r="E230" s="23"/>
      <c r="F230" s="19"/>
      <c r="G230" s="19"/>
      <c r="H230" s="19"/>
      <c r="I230" s="19"/>
      <c r="J230" s="15"/>
    </row>
    <row r="231" spans="1:10" ht="24" customHeight="1">
      <c r="A231" s="15"/>
      <c r="B231" s="26" t="s">
        <v>208</v>
      </c>
      <c r="C231" s="52">
        <v>1</v>
      </c>
      <c r="D231" s="52" t="s">
        <v>41</v>
      </c>
      <c r="E231" s="23">
        <v>1</v>
      </c>
      <c r="F231" s="19">
        <v>6.5</v>
      </c>
      <c r="G231" s="19">
        <v>3</v>
      </c>
      <c r="H231" s="19"/>
      <c r="I231" s="50">
        <f t="shared" ref="I231" si="13">PRODUCT(C231:H231)</f>
        <v>19.5</v>
      </c>
      <c r="J231" s="15"/>
    </row>
    <row r="232" spans="1:10" ht="24" customHeight="1">
      <c r="A232" s="15"/>
      <c r="B232" s="15"/>
      <c r="C232" s="23"/>
      <c r="D232" s="23"/>
      <c r="E232" s="23"/>
      <c r="F232" s="19"/>
      <c r="G232" s="19"/>
      <c r="H232" s="50" t="s">
        <v>4</v>
      </c>
      <c r="I232" s="19">
        <f>I231</f>
        <v>19.5</v>
      </c>
      <c r="J232" s="26" t="s">
        <v>274</v>
      </c>
    </row>
    <row r="233" spans="1:10" ht="50.25" customHeight="1">
      <c r="A233" s="23">
        <v>12</v>
      </c>
      <c r="B233" s="46" t="s">
        <v>220</v>
      </c>
      <c r="C233" s="16"/>
      <c r="D233" s="16"/>
      <c r="E233" s="16"/>
      <c r="F233" s="16"/>
      <c r="G233" s="16"/>
      <c r="H233" s="31"/>
      <c r="I233" s="15"/>
      <c r="J233" s="15"/>
    </row>
    <row r="234" spans="1:10" ht="24" customHeight="1">
      <c r="A234" s="15"/>
      <c r="B234" s="26" t="s">
        <v>221</v>
      </c>
      <c r="C234" s="16">
        <v>1</v>
      </c>
      <c r="D234" s="31" t="s">
        <v>41</v>
      </c>
      <c r="E234" s="16">
        <v>5</v>
      </c>
      <c r="F234" s="16">
        <v>0.6</v>
      </c>
      <c r="G234" s="16"/>
      <c r="H234" s="16">
        <v>0.6</v>
      </c>
      <c r="I234" s="50">
        <f t="shared" ref="I234:I236" si="14">PRODUCT(C234:H234)</f>
        <v>1.7999999999999998</v>
      </c>
      <c r="J234" s="15"/>
    </row>
    <row r="235" spans="1:10" ht="24" customHeight="1">
      <c r="A235" s="15"/>
      <c r="B235" s="26" t="s">
        <v>222</v>
      </c>
      <c r="C235" s="16">
        <v>1</v>
      </c>
      <c r="D235" s="31" t="s">
        <v>41</v>
      </c>
      <c r="E235" s="16">
        <v>1</v>
      </c>
      <c r="F235" s="16">
        <v>0.9</v>
      </c>
      <c r="G235" s="16"/>
      <c r="H235" s="16">
        <v>0.6</v>
      </c>
      <c r="I235" s="50">
        <f t="shared" si="14"/>
        <v>0.54</v>
      </c>
      <c r="J235" s="15"/>
    </row>
    <row r="236" spans="1:10" ht="24" customHeight="1">
      <c r="A236" s="15"/>
      <c r="B236" s="26" t="s">
        <v>223</v>
      </c>
      <c r="C236" s="16">
        <v>1</v>
      </c>
      <c r="D236" s="31" t="s">
        <v>41</v>
      </c>
      <c r="E236" s="16">
        <v>1</v>
      </c>
      <c r="F236" s="16">
        <v>0.9</v>
      </c>
      <c r="G236" s="16"/>
      <c r="H236" s="16">
        <v>0.6</v>
      </c>
      <c r="I236" s="50">
        <f t="shared" si="14"/>
        <v>0.54</v>
      </c>
      <c r="J236" s="15"/>
    </row>
    <row r="237" spans="1:10" ht="24" customHeight="1">
      <c r="A237" s="15"/>
      <c r="B237" s="15"/>
      <c r="C237" s="16"/>
      <c r="D237" s="16"/>
      <c r="E237" s="16"/>
      <c r="F237" s="16"/>
      <c r="G237" s="16"/>
      <c r="H237" s="31" t="s">
        <v>4</v>
      </c>
      <c r="I237" s="19">
        <f>SUM(I234:I236)</f>
        <v>2.88</v>
      </c>
      <c r="J237" s="15"/>
    </row>
    <row r="238" spans="1:10" ht="24" customHeight="1">
      <c r="A238" s="15"/>
      <c r="B238" s="15"/>
      <c r="C238" s="16"/>
      <c r="D238" s="16"/>
      <c r="E238" s="16"/>
      <c r="F238" s="16"/>
      <c r="G238" s="16"/>
      <c r="H238" s="31" t="s">
        <v>147</v>
      </c>
      <c r="I238" s="19">
        <v>2.9</v>
      </c>
      <c r="J238" s="26" t="s">
        <v>274</v>
      </c>
    </row>
    <row r="239" spans="1:10" ht="63.75" customHeight="1">
      <c r="A239" s="23">
        <v>13</v>
      </c>
      <c r="B239" s="46" t="s">
        <v>224</v>
      </c>
      <c r="C239" s="16"/>
      <c r="D239" s="16"/>
      <c r="E239" s="16"/>
      <c r="F239" s="16"/>
      <c r="G239" s="16"/>
      <c r="H239" s="16"/>
      <c r="I239" s="15"/>
      <c r="J239" s="15"/>
    </row>
    <row r="240" spans="1:10" ht="24" customHeight="1">
      <c r="A240" s="15"/>
      <c r="B240" s="53" t="s">
        <v>225</v>
      </c>
      <c r="C240" s="23">
        <v>1</v>
      </c>
      <c r="D240" s="52" t="s">
        <v>41</v>
      </c>
      <c r="E240" s="23">
        <v>1</v>
      </c>
      <c r="F240" s="23">
        <v>0.6</v>
      </c>
      <c r="G240" s="23"/>
      <c r="H240" s="23">
        <v>1.35</v>
      </c>
      <c r="I240" s="50">
        <f t="shared" ref="I240:I242" si="15">PRODUCT(C240:H240)</f>
        <v>0.81</v>
      </c>
      <c r="J240" s="15"/>
    </row>
    <row r="241" spans="1:10" ht="24" customHeight="1">
      <c r="A241" s="15"/>
      <c r="B241" s="45" t="s">
        <v>225</v>
      </c>
      <c r="C241" s="23">
        <v>1</v>
      </c>
      <c r="D241" s="52" t="s">
        <v>41</v>
      </c>
      <c r="E241" s="23">
        <v>1</v>
      </c>
      <c r="F241" s="23">
        <v>1.58</v>
      </c>
      <c r="G241" s="23"/>
      <c r="H241" s="23">
        <v>1.28</v>
      </c>
      <c r="I241" s="50">
        <f t="shared" si="15"/>
        <v>2.0224000000000002</v>
      </c>
      <c r="J241" s="15"/>
    </row>
    <row r="242" spans="1:10" ht="24" customHeight="1">
      <c r="A242" s="15"/>
      <c r="B242" s="45" t="s">
        <v>225</v>
      </c>
      <c r="C242" s="16">
        <v>1</v>
      </c>
      <c r="D242" s="31" t="s">
        <v>41</v>
      </c>
      <c r="E242" s="16">
        <v>2</v>
      </c>
      <c r="F242" s="16">
        <v>0.6</v>
      </c>
      <c r="G242" s="16"/>
      <c r="H242" s="16">
        <v>1.05</v>
      </c>
      <c r="I242" s="50">
        <f t="shared" si="15"/>
        <v>1.26</v>
      </c>
      <c r="J242" s="15"/>
    </row>
    <row r="243" spans="1:10" ht="24" customHeight="1">
      <c r="A243" s="15"/>
      <c r="B243" s="15"/>
      <c r="C243" s="16"/>
      <c r="D243" s="16"/>
      <c r="E243" s="16"/>
      <c r="F243" s="16"/>
      <c r="G243" s="16"/>
      <c r="H243" s="52" t="s">
        <v>4</v>
      </c>
      <c r="I243" s="19">
        <f>SUM(I240:I242)</f>
        <v>4.0924000000000005</v>
      </c>
      <c r="J243" s="15"/>
    </row>
    <row r="244" spans="1:10" ht="24" customHeight="1">
      <c r="A244" s="15"/>
      <c r="B244" s="15"/>
      <c r="C244" s="16"/>
      <c r="D244" s="16"/>
      <c r="E244" s="16"/>
      <c r="F244" s="16"/>
      <c r="G244" s="16"/>
      <c r="H244" s="52" t="s">
        <v>147</v>
      </c>
      <c r="I244" s="19">
        <v>4.0999999999999996</v>
      </c>
      <c r="J244" s="26" t="s">
        <v>274</v>
      </c>
    </row>
    <row r="245" spans="1:10" ht="25.5" customHeight="1">
      <c r="A245" s="15"/>
      <c r="B245" s="15"/>
      <c r="C245" s="16"/>
      <c r="D245" s="16"/>
      <c r="E245" s="16"/>
      <c r="F245" s="16"/>
      <c r="G245" s="16"/>
      <c r="H245" s="16"/>
      <c r="I245" s="15"/>
      <c r="J245" s="15"/>
    </row>
    <row r="246" spans="1:10" ht="51" customHeight="1">
      <c r="A246" s="23">
        <v>14</v>
      </c>
      <c r="B246" s="75" t="s">
        <v>276</v>
      </c>
      <c r="C246" s="16"/>
      <c r="D246" s="16"/>
      <c r="E246" s="16"/>
      <c r="F246" s="16"/>
      <c r="G246" s="16"/>
      <c r="H246" s="16"/>
      <c r="I246" s="15"/>
      <c r="J246" s="15"/>
    </row>
    <row r="247" spans="1:10" ht="25.5" customHeight="1">
      <c r="A247" s="15"/>
      <c r="B247" s="53" t="s">
        <v>277</v>
      </c>
      <c r="C247" s="23">
        <v>1</v>
      </c>
      <c r="D247" s="52" t="s">
        <v>41</v>
      </c>
      <c r="E247" s="23">
        <v>8</v>
      </c>
      <c r="F247" s="23"/>
      <c r="G247" s="23"/>
      <c r="H247" s="23"/>
      <c r="I247" s="50">
        <f t="shared" ref="I247:I249" si="16">PRODUCT(C247:H247)</f>
        <v>8</v>
      </c>
      <c r="J247" s="15"/>
    </row>
    <row r="248" spans="1:10" ht="25.5" customHeight="1">
      <c r="A248" s="15"/>
      <c r="B248" s="53" t="s">
        <v>278</v>
      </c>
      <c r="C248" s="23">
        <v>1</v>
      </c>
      <c r="D248" s="52" t="s">
        <v>41</v>
      </c>
      <c r="E248" s="23">
        <v>8</v>
      </c>
      <c r="F248" s="23"/>
      <c r="G248" s="23"/>
      <c r="H248" s="23"/>
      <c r="I248" s="50">
        <f t="shared" si="16"/>
        <v>8</v>
      </c>
      <c r="J248" s="15"/>
    </row>
    <row r="249" spans="1:10" ht="25.5" customHeight="1">
      <c r="A249" s="15"/>
      <c r="B249" s="53" t="s">
        <v>279</v>
      </c>
      <c r="C249" s="23">
        <v>1</v>
      </c>
      <c r="D249" s="52" t="s">
        <v>41</v>
      </c>
      <c r="E249" s="23">
        <v>6</v>
      </c>
      <c r="F249" s="23"/>
      <c r="G249" s="23"/>
      <c r="H249" s="23"/>
      <c r="I249" s="50">
        <f t="shared" si="16"/>
        <v>6</v>
      </c>
      <c r="J249" s="15"/>
    </row>
    <row r="250" spans="1:10" ht="25.5" customHeight="1">
      <c r="A250" s="15"/>
      <c r="B250" s="15"/>
      <c r="C250" s="23"/>
      <c r="D250" s="23"/>
      <c r="E250" s="23"/>
      <c r="F250" s="23"/>
      <c r="G250" s="23"/>
      <c r="H250" s="52" t="s">
        <v>4</v>
      </c>
      <c r="I250" s="19">
        <f>SUM(I247:I249)</f>
        <v>22</v>
      </c>
      <c r="J250" s="26" t="s">
        <v>2</v>
      </c>
    </row>
    <row r="251" spans="1:10" ht="25.5" customHeight="1">
      <c r="A251" s="15"/>
      <c r="B251" s="15"/>
      <c r="C251" s="16"/>
      <c r="D251" s="16"/>
      <c r="E251" s="16"/>
      <c r="F251" s="16"/>
      <c r="G251" s="16"/>
      <c r="H251" s="16"/>
      <c r="I251" s="15"/>
      <c r="J251" s="15"/>
    </row>
    <row r="252" spans="1:10" ht="135.75" customHeight="1">
      <c r="A252" s="23">
        <v>15</v>
      </c>
      <c r="B252" s="103" t="s">
        <v>314</v>
      </c>
      <c r="C252" s="16"/>
      <c r="D252" s="16"/>
      <c r="E252" s="16"/>
      <c r="F252" s="16"/>
      <c r="G252" s="16"/>
      <c r="H252" s="16"/>
      <c r="I252" s="15"/>
      <c r="J252" s="15"/>
    </row>
    <row r="253" spans="1:10" ht="25.5" customHeight="1">
      <c r="A253" s="15"/>
      <c r="B253" s="26" t="s">
        <v>316</v>
      </c>
      <c r="C253" s="23">
        <v>1</v>
      </c>
      <c r="D253" s="52" t="s">
        <v>41</v>
      </c>
      <c r="E253" s="23">
        <v>1</v>
      </c>
      <c r="F253" s="19">
        <v>7.5</v>
      </c>
      <c r="G253" s="19"/>
      <c r="H253" s="19">
        <v>3</v>
      </c>
      <c r="I253" s="50">
        <f t="shared" ref="I253" si="17">PRODUCT(C253:H253)</f>
        <v>22.5</v>
      </c>
      <c r="J253" s="15"/>
    </row>
    <row r="254" spans="1:10" ht="25.5" customHeight="1">
      <c r="A254" s="15"/>
      <c r="B254" s="15"/>
      <c r="C254" s="16"/>
      <c r="D254" s="16"/>
      <c r="E254" s="16"/>
      <c r="F254" s="19"/>
      <c r="G254" s="19"/>
      <c r="H254" s="50" t="s">
        <v>4</v>
      </c>
      <c r="I254" s="19">
        <f>I253</f>
        <v>22.5</v>
      </c>
      <c r="J254" s="15"/>
    </row>
    <row r="255" spans="1:10" ht="25.5" customHeight="1">
      <c r="A255" s="15"/>
      <c r="B255" s="26"/>
      <c r="C255" s="16"/>
      <c r="D255" s="16"/>
      <c r="E255" s="16"/>
      <c r="F255" s="16"/>
      <c r="G255" s="16"/>
      <c r="H255" s="16"/>
      <c r="I255" s="15"/>
      <c r="J255" s="15"/>
    </row>
    <row r="256" spans="1:10" ht="87.75" customHeight="1">
      <c r="A256" s="23">
        <v>16</v>
      </c>
      <c r="B256" s="46" t="s">
        <v>317</v>
      </c>
      <c r="C256" s="16"/>
      <c r="D256" s="16"/>
      <c r="E256" s="16"/>
      <c r="F256" s="16"/>
      <c r="G256" s="16"/>
      <c r="H256" s="16"/>
      <c r="I256" s="15"/>
      <c r="J256" s="15"/>
    </row>
    <row r="257" spans="1:10" ht="25.5" customHeight="1">
      <c r="A257" s="15"/>
      <c r="B257" s="26" t="s">
        <v>318</v>
      </c>
      <c r="C257" s="23">
        <v>1</v>
      </c>
      <c r="D257" s="52" t="s">
        <v>41</v>
      </c>
      <c r="E257" s="23">
        <v>1</v>
      </c>
      <c r="F257" s="19">
        <v>2.4</v>
      </c>
      <c r="G257" s="19"/>
      <c r="H257" s="19">
        <v>2.1</v>
      </c>
      <c r="I257" s="50">
        <f>PRODUCT(C257:H257)</f>
        <v>5.04</v>
      </c>
      <c r="J257" s="15"/>
    </row>
    <row r="258" spans="1:10" ht="25.5" customHeight="1">
      <c r="A258" s="15"/>
      <c r="B258" s="26"/>
      <c r="C258" s="16"/>
      <c r="D258" s="16"/>
      <c r="E258" s="16"/>
      <c r="F258" s="19"/>
      <c r="G258" s="19"/>
      <c r="H258" s="50" t="s">
        <v>4</v>
      </c>
      <c r="I258" s="19">
        <f>I257</f>
        <v>5.04</v>
      </c>
      <c r="J258" s="15"/>
    </row>
    <row r="259" spans="1:10" ht="25.5" customHeight="1">
      <c r="A259" s="15"/>
      <c r="B259" s="26"/>
      <c r="C259" s="16"/>
      <c r="D259" s="16"/>
      <c r="E259" s="16"/>
      <c r="F259" s="16"/>
      <c r="G259" s="16"/>
      <c r="H259" s="52" t="s">
        <v>147</v>
      </c>
      <c r="I259" s="23">
        <v>5.05</v>
      </c>
      <c r="J259" s="15"/>
    </row>
    <row r="260" spans="1:10" ht="60.75" customHeight="1">
      <c r="A260" s="23">
        <v>17</v>
      </c>
      <c r="B260" s="75" t="s">
        <v>370</v>
      </c>
      <c r="C260" s="16"/>
      <c r="D260" s="16"/>
      <c r="E260" s="16"/>
      <c r="F260" s="16"/>
      <c r="G260" s="16"/>
      <c r="H260" s="16"/>
      <c r="I260" s="15"/>
      <c r="J260" s="15"/>
    </row>
    <row r="261" spans="1:10" ht="25.5" customHeight="1">
      <c r="A261" s="15"/>
      <c r="B261" s="45" t="s">
        <v>371</v>
      </c>
      <c r="C261" s="23">
        <v>1</v>
      </c>
      <c r="D261" s="52" t="s">
        <v>41</v>
      </c>
      <c r="E261" s="23">
        <v>2</v>
      </c>
      <c r="F261" s="19">
        <v>1.5</v>
      </c>
      <c r="G261" s="19">
        <v>2.25</v>
      </c>
      <c r="H261" s="19">
        <v>2.4</v>
      </c>
      <c r="I261" s="50">
        <f>PRODUCT(C261:H261)</f>
        <v>16.2</v>
      </c>
      <c r="J261" s="15"/>
    </row>
    <row r="262" spans="1:10" ht="25.5" customHeight="1">
      <c r="A262" s="15"/>
      <c r="B262" s="45" t="s">
        <v>372</v>
      </c>
      <c r="C262" s="23">
        <v>1</v>
      </c>
      <c r="D262" s="52" t="s">
        <v>41</v>
      </c>
      <c r="E262" s="23">
        <v>1</v>
      </c>
      <c r="F262" s="19">
        <v>1.2</v>
      </c>
      <c r="G262" s="19">
        <v>2.25</v>
      </c>
      <c r="H262" s="19">
        <v>2.4</v>
      </c>
      <c r="I262" s="50">
        <f t="shared" ref="I262:I263" si="18">PRODUCT(C262:H262)</f>
        <v>6.4799999999999995</v>
      </c>
      <c r="J262" s="15"/>
    </row>
    <row r="263" spans="1:10" ht="25.5" customHeight="1">
      <c r="A263" s="15"/>
      <c r="B263" s="45" t="s">
        <v>373</v>
      </c>
      <c r="C263" s="23">
        <v>1</v>
      </c>
      <c r="D263" s="52" t="s">
        <v>41</v>
      </c>
      <c r="E263" s="23">
        <v>1</v>
      </c>
      <c r="F263" s="19">
        <v>0.9</v>
      </c>
      <c r="G263" s="19">
        <v>2.25</v>
      </c>
      <c r="H263" s="19">
        <v>2.4</v>
      </c>
      <c r="I263" s="50">
        <f t="shared" si="18"/>
        <v>4.8599999999999994</v>
      </c>
      <c r="J263" s="15"/>
    </row>
    <row r="264" spans="1:10" ht="25.5" customHeight="1">
      <c r="A264" s="15"/>
      <c r="B264" s="26"/>
      <c r="C264" s="16"/>
      <c r="D264" s="16"/>
      <c r="E264" s="16"/>
      <c r="F264" s="16"/>
      <c r="G264" s="16"/>
      <c r="H264" s="52" t="s">
        <v>4</v>
      </c>
      <c r="I264" s="19">
        <f>SUM(I261:I263)</f>
        <v>27.54</v>
      </c>
      <c r="J264" s="15"/>
    </row>
    <row r="265" spans="1:10" ht="25.5" customHeight="1">
      <c r="A265" s="15"/>
      <c r="B265" s="26"/>
      <c r="C265" s="16"/>
      <c r="D265" s="16"/>
      <c r="E265" s="16"/>
      <c r="F265" s="16"/>
      <c r="G265" s="16"/>
      <c r="H265" s="52" t="s">
        <v>147</v>
      </c>
      <c r="I265" s="23">
        <v>27.55</v>
      </c>
      <c r="J265" s="15"/>
    </row>
    <row r="266" spans="1:10" ht="25.5" customHeight="1">
      <c r="A266" s="15"/>
      <c r="B266" s="26"/>
      <c r="C266" s="16"/>
      <c r="D266" s="16"/>
      <c r="E266" s="16"/>
      <c r="F266" s="16"/>
      <c r="G266" s="16"/>
      <c r="H266" s="16"/>
      <c r="I266" s="15"/>
      <c r="J266" s="15"/>
    </row>
    <row r="267" spans="1:10" ht="42.75" customHeight="1">
      <c r="A267" s="23">
        <v>18</v>
      </c>
      <c r="B267" s="46" t="s">
        <v>381</v>
      </c>
      <c r="C267" s="16"/>
      <c r="D267" s="16"/>
      <c r="E267" s="16"/>
      <c r="F267" s="16"/>
      <c r="G267" s="16"/>
      <c r="H267" s="16"/>
      <c r="I267" s="15"/>
      <c r="J267" s="15"/>
    </row>
    <row r="268" spans="1:10" ht="25.5" customHeight="1">
      <c r="A268" s="15"/>
      <c r="B268" s="45" t="s">
        <v>377</v>
      </c>
      <c r="C268" s="52">
        <v>1</v>
      </c>
      <c r="D268" s="52" t="s">
        <v>41</v>
      </c>
      <c r="E268" s="23">
        <v>4</v>
      </c>
      <c r="F268" s="19">
        <v>3</v>
      </c>
      <c r="G268" s="19"/>
      <c r="H268" s="19"/>
      <c r="I268" s="50">
        <f t="shared" ref="I268:I269" si="19">PRODUCT(C268:H268)</f>
        <v>12</v>
      </c>
      <c r="J268" s="15"/>
    </row>
    <row r="269" spans="1:10" ht="25.5" customHeight="1">
      <c r="A269" s="15"/>
      <c r="B269" s="45" t="s">
        <v>377</v>
      </c>
      <c r="C269" s="23">
        <v>1</v>
      </c>
      <c r="D269" s="52" t="s">
        <v>41</v>
      </c>
      <c r="E269" s="23">
        <v>3</v>
      </c>
      <c r="F269" s="19">
        <v>6.5</v>
      </c>
      <c r="G269" s="19"/>
      <c r="H269" s="50"/>
      <c r="I269" s="50">
        <f t="shared" si="19"/>
        <v>19.5</v>
      </c>
      <c r="J269" s="26"/>
    </row>
    <row r="270" spans="1:10" ht="25.5" customHeight="1">
      <c r="A270" s="15"/>
      <c r="B270" s="26"/>
      <c r="C270" s="16"/>
      <c r="D270" s="16"/>
      <c r="E270" s="16"/>
      <c r="F270" s="16"/>
      <c r="G270" s="16"/>
      <c r="H270" s="52" t="s">
        <v>4</v>
      </c>
      <c r="I270" s="19">
        <f>SUM(I268:I269)</f>
        <v>31.5</v>
      </c>
      <c r="J270" s="15"/>
    </row>
    <row r="271" spans="1:10" ht="25.5" customHeight="1">
      <c r="A271" s="15"/>
      <c r="B271" s="26" t="s">
        <v>382</v>
      </c>
      <c r="C271" s="16"/>
      <c r="D271" s="16"/>
      <c r="E271" s="16"/>
      <c r="F271" s="19">
        <f>I270</f>
        <v>31.5</v>
      </c>
      <c r="G271" s="52" t="s">
        <v>41</v>
      </c>
      <c r="H271" s="52">
        <v>4.12</v>
      </c>
      <c r="I271" s="19">
        <f>H271*F271</f>
        <v>129.78</v>
      </c>
      <c r="J271" s="15"/>
    </row>
    <row r="272" spans="1:10" ht="25.5" customHeight="1">
      <c r="A272" s="15"/>
      <c r="B272" s="26"/>
      <c r="C272" s="16"/>
      <c r="D272" s="16"/>
      <c r="E272" s="16"/>
      <c r="F272" s="16"/>
      <c r="G272" s="16"/>
      <c r="H272" s="52" t="s">
        <v>147</v>
      </c>
      <c r="I272" s="19">
        <v>129.80000000000001</v>
      </c>
      <c r="J272" s="15"/>
    </row>
    <row r="273" spans="1:10" ht="25.5" customHeight="1">
      <c r="A273" s="23">
        <v>19</v>
      </c>
      <c r="B273" s="45" t="s">
        <v>376</v>
      </c>
      <c r="C273" s="16"/>
      <c r="D273" s="16"/>
      <c r="E273" s="16"/>
      <c r="F273" s="16"/>
      <c r="G273" s="16"/>
      <c r="H273" s="16"/>
      <c r="I273" s="15"/>
      <c r="J273" s="15"/>
    </row>
    <row r="274" spans="1:10" ht="25.5" customHeight="1">
      <c r="A274" s="15"/>
      <c r="B274" s="26" t="s">
        <v>379</v>
      </c>
      <c r="C274" s="16"/>
      <c r="D274" s="16"/>
      <c r="E274" s="16"/>
      <c r="F274" s="16"/>
      <c r="G274" s="16"/>
      <c r="H274" s="23"/>
      <c r="I274" s="19">
        <f>I272</f>
        <v>129.80000000000001</v>
      </c>
      <c r="J274" s="15"/>
    </row>
    <row r="275" spans="1:10" ht="25.5" customHeight="1">
      <c r="A275" s="15"/>
      <c r="B275" s="26"/>
      <c r="C275" s="16"/>
      <c r="D275" s="16"/>
      <c r="E275" s="16"/>
      <c r="F275" s="16"/>
      <c r="G275" s="16"/>
      <c r="H275" s="52" t="s">
        <v>4</v>
      </c>
      <c r="I275" s="19">
        <f>I274</f>
        <v>129.80000000000001</v>
      </c>
      <c r="J275" s="15"/>
    </row>
    <row r="276" spans="1:10" ht="25.5" customHeight="1">
      <c r="A276" s="15"/>
      <c r="B276" s="26"/>
      <c r="C276" s="16"/>
      <c r="D276" s="16"/>
      <c r="E276" s="16"/>
      <c r="F276" s="16"/>
      <c r="G276" s="16"/>
      <c r="H276" s="16"/>
      <c r="I276" s="15"/>
      <c r="J276" s="15"/>
    </row>
    <row r="277" spans="1:10" ht="25.5" customHeight="1">
      <c r="A277" s="15"/>
      <c r="B277" s="26"/>
      <c r="C277" s="16"/>
      <c r="D277" s="16"/>
      <c r="E277" s="16"/>
      <c r="F277" s="16"/>
      <c r="G277" s="16"/>
      <c r="H277" s="16"/>
      <c r="I277" s="15"/>
      <c r="J277" s="15"/>
    </row>
    <row r="278" spans="1:10" ht="25.5" customHeight="1">
      <c r="A278" s="15"/>
      <c r="B278" s="15"/>
      <c r="C278" s="16"/>
      <c r="D278" s="16"/>
      <c r="E278" s="16"/>
      <c r="F278" s="16"/>
      <c r="G278" s="16"/>
      <c r="H278" s="16"/>
      <c r="I278" s="15"/>
      <c r="J278" s="15"/>
    </row>
    <row r="279" spans="1:10" ht="25.5" customHeight="1">
      <c r="A279" s="15"/>
      <c r="B279" s="15"/>
      <c r="C279" s="16"/>
      <c r="D279" s="16"/>
      <c r="E279" s="16"/>
      <c r="F279" s="16"/>
      <c r="G279" s="16"/>
      <c r="H279" s="16"/>
      <c r="I279" s="15"/>
      <c r="J279" s="15"/>
    </row>
  </sheetData>
  <mergeCells count="3">
    <mergeCell ref="C3:E3"/>
    <mergeCell ref="A1:J1"/>
    <mergeCell ref="A2:J2"/>
  </mergeCells>
  <pageMargins left="0.7" right="0.7" top="0.75" bottom="0.75" header="0.3" footer="0.3"/>
  <pageSetup paperSize="9" scale="77" orientation="portrait" r:id="rId1"/>
  <rowBreaks count="1" manualBreakCount="1">
    <brk id="34" max="9" man="1"/>
  </rowBreaks>
</worksheet>
</file>

<file path=xl/worksheets/sheet3.xml><?xml version="1.0" encoding="utf-8"?>
<worksheet xmlns="http://schemas.openxmlformats.org/spreadsheetml/2006/main" xmlns:r="http://schemas.openxmlformats.org/officeDocument/2006/relationships">
  <dimension ref="A1:J32"/>
  <sheetViews>
    <sheetView view="pageBreakPreview" topLeftCell="A17" zoomScaleNormal="115" zoomScaleSheetLayoutView="100" workbookViewId="0">
      <selection activeCell="K21" sqref="K21"/>
    </sheetView>
  </sheetViews>
  <sheetFormatPr defaultRowHeight="15.75"/>
  <cols>
    <col min="1" max="1" width="5.140625" style="9" customWidth="1"/>
    <col min="2" max="2" width="45.85546875" style="9" customWidth="1"/>
    <col min="3" max="3" width="8.42578125" style="10" customWidth="1"/>
    <col min="4" max="4" width="7.7109375" style="10" customWidth="1"/>
    <col min="5" max="5" width="9.7109375" style="9" customWidth="1"/>
    <col min="6" max="6" width="13.28515625" style="9" customWidth="1"/>
    <col min="7" max="7" width="9.140625" style="9" customWidth="1"/>
    <col min="8" max="8" width="9.28515625" style="9" bestFit="1" customWidth="1"/>
    <col min="9" max="9" width="9.5703125" style="9" bestFit="1" customWidth="1"/>
    <col min="10" max="10" width="11.28515625" style="9" customWidth="1"/>
    <col min="11" max="16384" width="9.140625" style="9"/>
  </cols>
  <sheetData>
    <row r="1" spans="1:10" ht="75.75" customHeight="1">
      <c r="A1" s="124" t="s">
        <v>18</v>
      </c>
      <c r="B1" s="124"/>
      <c r="C1" s="124"/>
      <c r="D1" s="124"/>
      <c r="E1" s="124"/>
      <c r="F1" s="124"/>
    </row>
    <row r="2" spans="1:10" ht="26.25" customHeight="1">
      <c r="A2" s="125" t="s">
        <v>13</v>
      </c>
      <c r="B2" s="125"/>
      <c r="C2" s="125"/>
      <c r="D2" s="125"/>
      <c r="E2" s="125"/>
      <c r="F2" s="125"/>
    </row>
    <row r="3" spans="1:10" s="2" customFormat="1" ht="31.5">
      <c r="A3" s="1" t="s">
        <v>3</v>
      </c>
      <c r="B3" s="1"/>
      <c r="C3" s="1" t="s">
        <v>0</v>
      </c>
      <c r="D3" s="1" t="s">
        <v>1</v>
      </c>
      <c r="E3" s="11" t="s">
        <v>7</v>
      </c>
      <c r="F3" s="11" t="s">
        <v>8</v>
      </c>
      <c r="H3" s="97">
        <v>2</v>
      </c>
      <c r="I3" s="97">
        <v>5000</v>
      </c>
      <c r="J3" s="97">
        <f>I3*H3</f>
        <v>10000</v>
      </c>
    </row>
    <row r="4" spans="1:10" s="6" customFormat="1" ht="51.75" customHeight="1">
      <c r="A4" s="4">
        <v>1</v>
      </c>
      <c r="B4" s="8" t="s">
        <v>19</v>
      </c>
      <c r="C4" s="12"/>
      <c r="D4" s="4" t="s">
        <v>9</v>
      </c>
      <c r="E4" s="20">
        <v>3875</v>
      </c>
      <c r="F4" s="20">
        <f>E4*C4</f>
        <v>0</v>
      </c>
      <c r="H4" s="98">
        <v>5</v>
      </c>
      <c r="I4" s="98">
        <v>5720</v>
      </c>
      <c r="J4" s="97">
        <f t="shared" ref="J4:J17" si="0">I4*H4</f>
        <v>28600</v>
      </c>
    </row>
    <row r="5" spans="1:10" s="6" customFormat="1" ht="43.5" customHeight="1">
      <c r="A5" s="4">
        <v>2</v>
      </c>
      <c r="B5" s="8" t="s">
        <v>20</v>
      </c>
      <c r="C5" s="12"/>
      <c r="D5" s="4" t="s">
        <v>9</v>
      </c>
      <c r="E5" s="20">
        <v>1500</v>
      </c>
      <c r="F5" s="20">
        <f t="shared" ref="F5:F10" si="1">E5*C5</f>
        <v>0</v>
      </c>
      <c r="H5" s="98">
        <v>1</v>
      </c>
      <c r="I5" s="98">
        <v>7400</v>
      </c>
      <c r="J5" s="97">
        <f t="shared" si="0"/>
        <v>7400</v>
      </c>
    </row>
    <row r="6" spans="1:10" s="6" customFormat="1" ht="41.25" customHeight="1">
      <c r="A6" s="4">
        <v>3</v>
      </c>
      <c r="B6" s="8" t="s">
        <v>21</v>
      </c>
      <c r="C6" s="12"/>
      <c r="D6" s="4" t="s">
        <v>2</v>
      </c>
      <c r="E6" s="20">
        <v>1013</v>
      </c>
      <c r="F6" s="20">
        <f t="shared" si="1"/>
        <v>0</v>
      </c>
      <c r="H6" s="98">
        <v>1</v>
      </c>
      <c r="I6" s="98">
        <v>7100</v>
      </c>
      <c r="J6" s="97">
        <f t="shared" si="0"/>
        <v>7100</v>
      </c>
    </row>
    <row r="7" spans="1:10" s="6" customFormat="1" ht="34.5" customHeight="1">
      <c r="A7" s="4"/>
      <c r="B7" s="8"/>
      <c r="C7" s="12"/>
      <c r="D7" s="4"/>
      <c r="E7" s="37" t="s">
        <v>22</v>
      </c>
      <c r="F7" s="20"/>
      <c r="H7" s="98">
        <v>102</v>
      </c>
      <c r="I7" s="98">
        <v>19</v>
      </c>
      <c r="J7" s="97">
        <f t="shared" si="0"/>
        <v>1938</v>
      </c>
    </row>
    <row r="8" spans="1:10" s="6" customFormat="1" ht="39.75" customHeight="1">
      <c r="A8" s="5">
        <v>4</v>
      </c>
      <c r="B8" s="8" t="s">
        <v>23</v>
      </c>
      <c r="C8" s="12"/>
      <c r="D8" s="4" t="s">
        <v>2</v>
      </c>
      <c r="E8" s="20">
        <v>1750</v>
      </c>
      <c r="F8" s="20">
        <f t="shared" si="1"/>
        <v>0</v>
      </c>
      <c r="H8" s="98">
        <v>1</v>
      </c>
      <c r="I8" s="98">
        <v>3024</v>
      </c>
      <c r="J8" s="97">
        <f t="shared" si="0"/>
        <v>3024</v>
      </c>
    </row>
    <row r="9" spans="1:10" s="6" customFormat="1" ht="43.5" customHeight="1">
      <c r="A9" s="13">
        <v>5</v>
      </c>
      <c r="B9" s="8" t="s">
        <v>24</v>
      </c>
      <c r="C9" s="32"/>
      <c r="D9" s="14" t="s">
        <v>2</v>
      </c>
      <c r="E9" s="21">
        <v>7500</v>
      </c>
      <c r="F9" s="21">
        <f t="shared" si="1"/>
        <v>0</v>
      </c>
      <c r="H9" s="98">
        <v>1</v>
      </c>
      <c r="I9" s="98">
        <v>4200</v>
      </c>
      <c r="J9" s="97">
        <f t="shared" si="0"/>
        <v>4200</v>
      </c>
    </row>
    <row r="10" spans="1:10" s="6" customFormat="1" ht="51.75" customHeight="1">
      <c r="A10" s="23">
        <v>6</v>
      </c>
      <c r="B10" s="28" t="s">
        <v>26</v>
      </c>
      <c r="C10" s="35"/>
      <c r="D10" s="29" t="s">
        <v>2</v>
      </c>
      <c r="E10" s="19">
        <v>412</v>
      </c>
      <c r="F10" s="19">
        <f t="shared" si="1"/>
        <v>0</v>
      </c>
      <c r="H10" s="98">
        <v>1</v>
      </c>
      <c r="I10" s="98">
        <v>18500</v>
      </c>
      <c r="J10" s="97">
        <f t="shared" si="0"/>
        <v>18500</v>
      </c>
    </row>
    <row r="11" spans="1:10" s="6" customFormat="1" ht="30" customHeight="1">
      <c r="A11" s="23"/>
      <c r="B11" s="28"/>
      <c r="C11" s="35"/>
      <c r="D11" s="29"/>
      <c r="E11" s="36" t="s">
        <v>25</v>
      </c>
      <c r="F11" s="19"/>
      <c r="H11" s="98">
        <v>8</v>
      </c>
      <c r="I11" s="98">
        <v>116.9</v>
      </c>
      <c r="J11" s="97">
        <f t="shared" si="0"/>
        <v>935.2</v>
      </c>
    </row>
    <row r="12" spans="1:10" s="6" customFormat="1" ht="30" customHeight="1">
      <c r="A12" s="23">
        <v>7</v>
      </c>
      <c r="B12" s="28" t="s">
        <v>27</v>
      </c>
      <c r="C12" s="35"/>
      <c r="D12" s="29"/>
      <c r="E12" s="36"/>
      <c r="F12" s="19"/>
      <c r="H12" s="98">
        <v>1</v>
      </c>
      <c r="I12" s="98">
        <v>342</v>
      </c>
      <c r="J12" s="97">
        <f t="shared" si="0"/>
        <v>342</v>
      </c>
    </row>
    <row r="13" spans="1:10" s="6" customFormat="1" ht="42" customHeight="1">
      <c r="A13" s="23">
        <v>8</v>
      </c>
      <c r="B13" s="28" t="s">
        <v>28</v>
      </c>
      <c r="C13" s="35"/>
      <c r="D13" s="29"/>
      <c r="E13" s="36"/>
      <c r="F13" s="19"/>
      <c r="H13" s="98">
        <v>1</v>
      </c>
      <c r="I13" s="98">
        <v>22500</v>
      </c>
      <c r="J13" s="97">
        <f t="shared" si="0"/>
        <v>22500</v>
      </c>
    </row>
    <row r="14" spans="1:10" s="6" customFormat="1" ht="42" customHeight="1">
      <c r="A14" s="23">
        <v>9</v>
      </c>
      <c r="B14" s="28" t="s">
        <v>29</v>
      </c>
      <c r="C14" s="35"/>
      <c r="D14" s="29"/>
      <c r="E14" s="36"/>
      <c r="F14" s="19"/>
      <c r="H14" s="98">
        <v>40</v>
      </c>
      <c r="I14" s="98">
        <v>33</v>
      </c>
      <c r="J14" s="97">
        <f t="shared" si="0"/>
        <v>1320</v>
      </c>
    </row>
    <row r="15" spans="1:10" s="6" customFormat="1" ht="42" customHeight="1">
      <c r="A15" s="23">
        <v>10</v>
      </c>
      <c r="B15" s="28" t="s">
        <v>30</v>
      </c>
      <c r="C15" s="35"/>
      <c r="D15" s="29"/>
      <c r="E15" s="36"/>
      <c r="F15" s="19"/>
      <c r="H15" s="98">
        <v>102</v>
      </c>
      <c r="I15" s="98">
        <v>9.5</v>
      </c>
      <c r="J15" s="97">
        <f t="shared" si="0"/>
        <v>969</v>
      </c>
    </row>
    <row r="16" spans="1:10" s="6" customFormat="1" ht="42" customHeight="1">
      <c r="A16" s="23">
        <v>11</v>
      </c>
      <c r="B16" s="28" t="s">
        <v>31</v>
      </c>
      <c r="C16" s="35"/>
      <c r="D16" s="29"/>
      <c r="E16" s="36"/>
      <c r="F16" s="19"/>
      <c r="H16" s="98">
        <v>7</v>
      </c>
      <c r="I16" s="98">
        <v>120</v>
      </c>
      <c r="J16" s="97">
        <f t="shared" si="0"/>
        <v>840</v>
      </c>
    </row>
    <row r="17" spans="1:10" s="6" customFormat="1" ht="42" customHeight="1">
      <c r="A17" s="23">
        <v>12</v>
      </c>
      <c r="B17" s="28" t="s">
        <v>32</v>
      </c>
      <c r="C17" s="35"/>
      <c r="D17" s="29"/>
      <c r="E17" s="36"/>
      <c r="F17" s="19"/>
      <c r="H17" s="98">
        <v>7</v>
      </c>
      <c r="I17" s="98">
        <v>261.60000000000002</v>
      </c>
      <c r="J17" s="97">
        <f t="shared" si="0"/>
        <v>1831.2000000000003</v>
      </c>
    </row>
    <row r="18" spans="1:10" s="6" customFormat="1" ht="42" customHeight="1">
      <c r="A18" s="23">
        <v>13</v>
      </c>
      <c r="B18" s="28" t="s">
        <v>33</v>
      </c>
      <c r="C18" s="35"/>
      <c r="D18" s="29"/>
      <c r="E18" s="36"/>
      <c r="F18" s="19"/>
      <c r="I18" s="99" t="s">
        <v>4</v>
      </c>
      <c r="J18" s="98">
        <f>SUM(J3:J17)</f>
        <v>109499.4</v>
      </c>
    </row>
    <row r="19" spans="1:10" s="6" customFormat="1" ht="42" customHeight="1">
      <c r="A19" s="23">
        <v>14</v>
      </c>
      <c r="B19" s="28" t="s">
        <v>34</v>
      </c>
      <c r="C19" s="35"/>
      <c r="D19" s="29"/>
      <c r="E19" s="36"/>
      <c r="F19" s="19"/>
      <c r="I19" s="100">
        <v>0.12</v>
      </c>
      <c r="J19" s="98">
        <f>J18*0.12</f>
        <v>13139.927999999998</v>
      </c>
    </row>
    <row r="20" spans="1:10" s="6" customFormat="1" ht="42" customHeight="1">
      <c r="A20" s="23">
        <v>15</v>
      </c>
      <c r="B20" s="28" t="s">
        <v>35</v>
      </c>
      <c r="C20" s="35"/>
      <c r="D20" s="29"/>
      <c r="E20" s="36"/>
      <c r="F20" s="19"/>
      <c r="I20" s="101" t="s">
        <v>4</v>
      </c>
      <c r="J20" s="102">
        <f>SUM(J18:J19)</f>
        <v>122639.32799999999</v>
      </c>
    </row>
    <row r="21" spans="1:10" s="6" customFormat="1" ht="42" customHeight="1">
      <c r="A21" s="23">
        <v>16</v>
      </c>
      <c r="B21" s="28" t="s">
        <v>36</v>
      </c>
      <c r="C21" s="35"/>
      <c r="D21" s="29"/>
      <c r="E21" s="36"/>
      <c r="F21" s="19"/>
    </row>
    <row r="22" spans="1:10" s="6" customFormat="1" ht="42" customHeight="1">
      <c r="A22" s="23">
        <v>17</v>
      </c>
      <c r="B22" s="28" t="s">
        <v>37</v>
      </c>
      <c r="C22" s="35"/>
      <c r="D22" s="29"/>
      <c r="E22" s="36"/>
      <c r="F22" s="19"/>
    </row>
    <row r="23" spans="1:10" s="6" customFormat="1" ht="42" customHeight="1">
      <c r="A23" s="23">
        <v>18</v>
      </c>
      <c r="B23" s="28" t="s">
        <v>38</v>
      </c>
      <c r="C23" s="35"/>
      <c r="D23" s="29"/>
      <c r="E23" s="36"/>
      <c r="F23" s="19"/>
    </row>
    <row r="24" spans="1:10" s="6" customFormat="1" ht="42" customHeight="1">
      <c r="A24" s="23">
        <v>19</v>
      </c>
      <c r="B24" s="28" t="s">
        <v>39</v>
      </c>
      <c r="C24" s="35"/>
      <c r="D24" s="29"/>
      <c r="E24" s="36"/>
      <c r="F24" s="19"/>
    </row>
    <row r="25" spans="1:10" ht="25.5" customHeight="1">
      <c r="A25" s="17"/>
      <c r="B25" s="22" t="s">
        <v>4</v>
      </c>
      <c r="C25" s="17"/>
      <c r="D25" s="17"/>
      <c r="E25" s="18"/>
      <c r="F25" s="25">
        <f>SUM(F4:F11)</f>
        <v>0</v>
      </c>
    </row>
    <row r="26" spans="1:10" ht="25.5" customHeight="1">
      <c r="A26" s="16"/>
      <c r="B26" s="23" t="s">
        <v>5</v>
      </c>
      <c r="C26" s="16"/>
      <c r="D26" s="16"/>
      <c r="E26" s="19"/>
      <c r="F26" s="19">
        <f>F25*0.18</f>
        <v>0</v>
      </c>
    </row>
    <row r="27" spans="1:10" ht="25.5" customHeight="1">
      <c r="A27" s="17"/>
      <c r="B27" s="22" t="s">
        <v>6</v>
      </c>
      <c r="C27" s="17"/>
      <c r="D27" s="17"/>
      <c r="E27" s="18"/>
      <c r="F27" s="25">
        <f>SUM(F25:F26)</f>
        <v>0</v>
      </c>
    </row>
    <row r="28" spans="1:10" ht="25.5" customHeight="1">
      <c r="A28" s="15"/>
      <c r="B28" s="24" t="s">
        <v>11</v>
      </c>
      <c r="C28" s="16"/>
      <c r="D28" s="16"/>
      <c r="E28" s="19"/>
      <c r="F28" s="19">
        <f>F25*0.01</f>
        <v>0</v>
      </c>
    </row>
    <row r="29" spans="1:10" ht="25.5" customHeight="1">
      <c r="A29" s="15"/>
      <c r="B29" s="24" t="s">
        <v>10</v>
      </c>
      <c r="C29" s="16"/>
      <c r="D29" s="16"/>
      <c r="E29" s="19"/>
      <c r="F29" s="19">
        <f>F25*0.075</f>
        <v>0</v>
      </c>
    </row>
    <row r="30" spans="1:10" ht="25.5" customHeight="1">
      <c r="A30" s="15"/>
      <c r="B30" s="24" t="s">
        <v>12</v>
      </c>
      <c r="C30" s="16"/>
      <c r="D30" s="16"/>
      <c r="E30" s="19"/>
      <c r="F30" s="19">
        <f>F29*0.18</f>
        <v>0</v>
      </c>
    </row>
    <row r="31" spans="1:10" ht="25.5" customHeight="1">
      <c r="A31" s="15"/>
      <c r="B31" s="39" t="s">
        <v>4</v>
      </c>
      <c r="C31" s="16"/>
      <c r="D31" s="16"/>
      <c r="E31" s="19"/>
      <c r="F31" s="25">
        <f>SUM(F27:F30)</f>
        <v>0</v>
      </c>
    </row>
    <row r="32" spans="1:10">
      <c r="A32" s="15"/>
      <c r="B32" s="15"/>
      <c r="C32" s="16"/>
      <c r="D32" s="16"/>
      <c r="E32" s="15"/>
      <c r="F32" s="15"/>
    </row>
  </sheetData>
  <mergeCells count="2">
    <mergeCell ref="A1:F1"/>
    <mergeCell ref="A2:F2"/>
  </mergeCells>
  <pageMargins left="0.7" right="0.7" top="0.75" bottom="0.75" header="0.3" footer="0.3"/>
  <pageSetup paperSize="9" scale="84" orientation="portrait" r:id="rId1"/>
</worksheet>
</file>

<file path=xl/worksheets/sheet4.xml><?xml version="1.0" encoding="utf-8"?>
<worksheet xmlns="http://schemas.openxmlformats.org/spreadsheetml/2006/main" xmlns:r="http://schemas.openxmlformats.org/officeDocument/2006/relationships">
  <dimension ref="A1:M244"/>
  <sheetViews>
    <sheetView topLeftCell="A145" workbookViewId="0">
      <selection activeCell="C145" sqref="C145"/>
    </sheetView>
  </sheetViews>
  <sheetFormatPr defaultRowHeight="15"/>
  <cols>
    <col min="3" max="3" width="33.7109375" customWidth="1"/>
    <col min="4" max="4" width="11.42578125" customWidth="1"/>
    <col min="6" max="6" width="12" customWidth="1"/>
    <col min="10" max="10" width="24.28515625" customWidth="1"/>
  </cols>
  <sheetData>
    <row r="1" spans="1:6">
      <c r="C1" t="s">
        <v>226</v>
      </c>
    </row>
    <row r="2" spans="1:6">
      <c r="C2" t="s">
        <v>227</v>
      </c>
    </row>
    <row r="3" spans="1:6">
      <c r="A3" t="s">
        <v>228</v>
      </c>
      <c r="B3" t="s">
        <v>45</v>
      </c>
      <c r="C3" t="s">
        <v>229</v>
      </c>
      <c r="E3" t="s">
        <v>230</v>
      </c>
    </row>
    <row r="4" spans="1:6">
      <c r="A4" t="s">
        <v>46</v>
      </c>
      <c r="B4" t="s">
        <v>46</v>
      </c>
      <c r="C4" t="s">
        <v>46</v>
      </c>
      <c r="D4" t="s">
        <v>46</v>
      </c>
      <c r="E4" t="s">
        <v>46</v>
      </c>
      <c r="F4" t="s">
        <v>46</v>
      </c>
    </row>
    <row r="5" spans="1:6">
      <c r="A5" t="s">
        <v>17</v>
      </c>
      <c r="B5" t="s">
        <v>45</v>
      </c>
      <c r="C5" t="s">
        <v>231</v>
      </c>
      <c r="D5" t="s">
        <v>232</v>
      </c>
      <c r="E5" t="s">
        <v>233</v>
      </c>
      <c r="F5" t="s">
        <v>234</v>
      </c>
    </row>
    <row r="6" spans="1:6">
      <c r="A6" t="s">
        <v>46</v>
      </c>
      <c r="B6" t="s">
        <v>46</v>
      </c>
      <c r="C6" t="s">
        <v>46</v>
      </c>
      <c r="D6" t="s">
        <v>46</v>
      </c>
      <c r="E6" t="s">
        <v>46</v>
      </c>
      <c r="F6" t="s">
        <v>46</v>
      </c>
    </row>
    <row r="7" spans="1:6">
      <c r="B7" t="s">
        <v>235</v>
      </c>
      <c r="C7" t="s">
        <v>236</v>
      </c>
    </row>
    <row r="8" spans="1:6">
      <c r="C8" t="s">
        <v>46</v>
      </c>
    </row>
    <row r="9" spans="1:6">
      <c r="A9">
        <v>0.96</v>
      </c>
      <c r="B9" t="s">
        <v>237</v>
      </c>
      <c r="C9" t="s">
        <v>238</v>
      </c>
      <c r="D9">
        <v>6040</v>
      </c>
      <c r="E9" t="s">
        <v>237</v>
      </c>
      <c r="F9">
        <v>5798.4</v>
      </c>
    </row>
    <row r="10" spans="1:6">
      <c r="A10">
        <v>1</v>
      </c>
      <c r="B10" t="s">
        <v>47</v>
      </c>
      <c r="C10" t="s">
        <v>239</v>
      </c>
      <c r="D10">
        <v>1674.08</v>
      </c>
      <c r="E10" t="s">
        <v>47</v>
      </c>
      <c r="F10">
        <v>1674.08</v>
      </c>
    </row>
    <row r="11" spans="1:6">
      <c r="A11">
        <v>1</v>
      </c>
      <c r="B11" t="s">
        <v>47</v>
      </c>
      <c r="C11" t="s">
        <v>240</v>
      </c>
      <c r="D11">
        <v>121.8</v>
      </c>
      <c r="E11" t="s">
        <v>47</v>
      </c>
      <c r="F11">
        <v>121.8</v>
      </c>
    </row>
    <row r="12" spans="1:6">
      <c r="B12" t="s">
        <v>241</v>
      </c>
      <c r="C12" t="s">
        <v>242</v>
      </c>
      <c r="D12" t="s">
        <v>45</v>
      </c>
      <c r="E12" t="s">
        <v>241</v>
      </c>
      <c r="F12">
        <v>0</v>
      </c>
    </row>
    <row r="13" spans="1:6">
      <c r="F13" t="s">
        <v>46</v>
      </c>
    </row>
    <row r="14" spans="1:6">
      <c r="C14" t="s">
        <v>243</v>
      </c>
      <c r="F14">
        <v>7594.28</v>
      </c>
    </row>
    <row r="15" spans="1:6">
      <c r="F15" t="s">
        <v>46</v>
      </c>
    </row>
    <row r="16" spans="1:6">
      <c r="B16" t="s">
        <v>235</v>
      </c>
      <c r="C16" t="s">
        <v>244</v>
      </c>
    </row>
    <row r="17" spans="1:6">
      <c r="C17" t="s">
        <v>46</v>
      </c>
    </row>
    <row r="18" spans="1:6">
      <c r="A18">
        <v>0.72</v>
      </c>
      <c r="B18" t="s">
        <v>237</v>
      </c>
      <c r="C18" t="s">
        <v>238</v>
      </c>
      <c r="D18">
        <v>6040</v>
      </c>
      <c r="E18" t="s">
        <v>237</v>
      </c>
      <c r="F18">
        <v>4348.8</v>
      </c>
    </row>
    <row r="19" spans="1:6">
      <c r="A19">
        <v>1</v>
      </c>
      <c r="B19" t="s">
        <v>47</v>
      </c>
      <c r="C19" t="s">
        <v>239</v>
      </c>
      <c r="D19">
        <v>1674.08</v>
      </c>
      <c r="E19" t="s">
        <v>47</v>
      </c>
      <c r="F19">
        <v>1674.08</v>
      </c>
    </row>
    <row r="20" spans="1:6">
      <c r="A20">
        <v>1</v>
      </c>
      <c r="B20" t="s">
        <v>47</v>
      </c>
      <c r="C20" t="s">
        <v>240</v>
      </c>
      <c r="D20">
        <v>121.8</v>
      </c>
      <c r="E20" t="s">
        <v>47</v>
      </c>
      <c r="F20">
        <v>121.8</v>
      </c>
    </row>
    <row r="21" spans="1:6">
      <c r="B21" t="s">
        <v>241</v>
      </c>
      <c r="C21" t="s">
        <v>242</v>
      </c>
      <c r="D21" t="s">
        <v>45</v>
      </c>
      <c r="E21" t="s">
        <v>241</v>
      </c>
      <c r="F21">
        <v>0</v>
      </c>
    </row>
    <row r="22" spans="1:6">
      <c r="F22" t="s">
        <v>46</v>
      </c>
    </row>
    <row r="23" spans="1:6">
      <c r="C23" t="s">
        <v>243</v>
      </c>
      <c r="F23">
        <v>6144.68</v>
      </c>
    </row>
    <row r="24" spans="1:6">
      <c r="F24" t="s">
        <v>46</v>
      </c>
    </row>
    <row r="25" spans="1:6">
      <c r="B25" t="s">
        <v>235</v>
      </c>
      <c r="C25" t="s">
        <v>245</v>
      </c>
    </row>
    <row r="26" spans="1:6">
      <c r="C26" t="s">
        <v>46</v>
      </c>
    </row>
    <row r="27" spans="1:6">
      <c r="A27">
        <v>0.48</v>
      </c>
      <c r="B27" t="s">
        <v>237</v>
      </c>
      <c r="C27" t="s">
        <v>238</v>
      </c>
      <c r="D27">
        <v>6040</v>
      </c>
      <c r="E27" t="s">
        <v>237</v>
      </c>
      <c r="F27">
        <v>2899.2</v>
      </c>
    </row>
    <row r="28" spans="1:6">
      <c r="A28">
        <v>1</v>
      </c>
      <c r="B28" t="s">
        <v>47</v>
      </c>
      <c r="C28" t="s">
        <v>239</v>
      </c>
      <c r="D28">
        <v>1674.08</v>
      </c>
      <c r="E28" t="s">
        <v>47</v>
      </c>
      <c r="F28">
        <v>1674.08</v>
      </c>
    </row>
    <row r="29" spans="1:6">
      <c r="A29">
        <v>1</v>
      </c>
      <c r="B29" t="s">
        <v>47</v>
      </c>
      <c r="C29" t="s">
        <v>240</v>
      </c>
      <c r="D29">
        <v>121.8</v>
      </c>
      <c r="E29" t="s">
        <v>47</v>
      </c>
      <c r="F29">
        <v>121.8</v>
      </c>
    </row>
    <row r="30" spans="1:6">
      <c r="B30" t="s">
        <v>241</v>
      </c>
      <c r="C30" t="s">
        <v>242</v>
      </c>
      <c r="D30" t="s">
        <v>45</v>
      </c>
      <c r="E30" t="s">
        <v>241</v>
      </c>
      <c r="F30">
        <v>0</v>
      </c>
    </row>
    <row r="31" spans="1:6">
      <c r="F31" t="s">
        <v>46</v>
      </c>
    </row>
    <row r="32" spans="1:6">
      <c r="C32" t="s">
        <v>243</v>
      </c>
      <c r="F32">
        <v>4695.08</v>
      </c>
    </row>
    <row r="33" spans="1:6">
      <c r="F33" t="s">
        <v>46</v>
      </c>
    </row>
    <row r="34" spans="1:6">
      <c r="B34" t="s">
        <v>235</v>
      </c>
      <c r="C34" t="s">
        <v>246</v>
      </c>
    </row>
    <row r="35" spans="1:6">
      <c r="A35">
        <v>0.36</v>
      </c>
      <c r="B35" t="s">
        <v>237</v>
      </c>
      <c r="C35" t="s">
        <v>238</v>
      </c>
      <c r="D35">
        <v>6040</v>
      </c>
      <c r="E35" t="s">
        <v>237</v>
      </c>
      <c r="F35">
        <v>2174.4</v>
      </c>
    </row>
    <row r="36" spans="1:6">
      <c r="A36">
        <v>1</v>
      </c>
      <c r="B36" t="s">
        <v>47</v>
      </c>
      <c r="C36" t="s">
        <v>239</v>
      </c>
      <c r="D36">
        <v>1674.08</v>
      </c>
      <c r="E36" t="s">
        <v>47</v>
      </c>
      <c r="F36">
        <v>1674.08</v>
      </c>
    </row>
    <row r="37" spans="1:6">
      <c r="A37">
        <v>1</v>
      </c>
      <c r="B37" t="s">
        <v>47</v>
      </c>
      <c r="C37" t="s">
        <v>240</v>
      </c>
      <c r="D37">
        <v>121.8</v>
      </c>
      <c r="E37" t="s">
        <v>47</v>
      </c>
      <c r="F37">
        <v>121.8</v>
      </c>
    </row>
    <row r="38" spans="1:6">
      <c r="B38" t="s">
        <v>241</v>
      </c>
      <c r="C38" t="s">
        <v>242</v>
      </c>
      <c r="D38" t="s">
        <v>45</v>
      </c>
      <c r="E38" t="s">
        <v>241</v>
      </c>
      <c r="F38">
        <v>0</v>
      </c>
    </row>
    <row r="39" spans="1:6">
      <c r="F39" t="s">
        <v>46</v>
      </c>
    </row>
    <row r="40" spans="1:6">
      <c r="C40" t="s">
        <v>243</v>
      </c>
      <c r="F40">
        <v>3970.28</v>
      </c>
    </row>
    <row r="41" spans="1:6">
      <c r="F41" t="s">
        <v>46</v>
      </c>
    </row>
    <row r="42" spans="1:6">
      <c r="B42" t="s">
        <v>235</v>
      </c>
      <c r="C42" t="s">
        <v>247</v>
      </c>
    </row>
    <row r="43" spans="1:6">
      <c r="C43" t="s">
        <v>46</v>
      </c>
    </row>
    <row r="44" spans="1:6">
      <c r="A44">
        <v>0.28799999999999998</v>
      </c>
      <c r="B44" t="s">
        <v>237</v>
      </c>
      <c r="C44" t="s">
        <v>238</v>
      </c>
      <c r="D44">
        <v>6040</v>
      </c>
      <c r="E44" t="s">
        <v>237</v>
      </c>
      <c r="F44">
        <v>1739.52</v>
      </c>
    </row>
    <row r="45" spans="1:6">
      <c r="A45">
        <v>1</v>
      </c>
      <c r="B45" t="s">
        <v>47</v>
      </c>
      <c r="C45" t="s">
        <v>239</v>
      </c>
      <c r="D45">
        <v>1674.08</v>
      </c>
      <c r="E45" t="s">
        <v>47</v>
      </c>
      <c r="F45">
        <v>1674.08</v>
      </c>
    </row>
    <row r="46" spans="1:6">
      <c r="A46">
        <v>1</v>
      </c>
      <c r="B46" t="s">
        <v>47</v>
      </c>
      <c r="C46" t="s">
        <v>240</v>
      </c>
      <c r="D46">
        <v>121.8</v>
      </c>
      <c r="E46" t="s">
        <v>47</v>
      </c>
      <c r="F46">
        <v>121.8</v>
      </c>
    </row>
    <row r="47" spans="1:6">
      <c r="B47" t="s">
        <v>241</v>
      </c>
      <c r="C47" t="s">
        <v>242</v>
      </c>
      <c r="D47" t="s">
        <v>45</v>
      </c>
      <c r="E47" t="s">
        <v>241</v>
      </c>
      <c r="F47">
        <v>0</v>
      </c>
    </row>
    <row r="48" spans="1:6">
      <c r="F48" t="s">
        <v>46</v>
      </c>
    </row>
    <row r="49" spans="1:6">
      <c r="C49" t="s">
        <v>243</v>
      </c>
      <c r="F49">
        <v>3535.4</v>
      </c>
    </row>
    <row r="50" spans="1:6">
      <c r="F50" t="s">
        <v>46</v>
      </c>
    </row>
    <row r="51" spans="1:6">
      <c r="B51" t="s">
        <v>235</v>
      </c>
      <c r="C51" t="s">
        <v>248</v>
      </c>
    </row>
    <row r="52" spans="1:6">
      <c r="C52" t="s">
        <v>46</v>
      </c>
    </row>
    <row r="53" spans="1:6">
      <c r="A53">
        <v>0.24</v>
      </c>
      <c r="B53" t="s">
        <v>237</v>
      </c>
      <c r="C53" t="s">
        <v>238</v>
      </c>
      <c r="D53">
        <v>6040</v>
      </c>
      <c r="E53" t="s">
        <v>237</v>
      </c>
      <c r="F53">
        <v>1449.6</v>
      </c>
    </row>
    <row r="54" spans="1:6">
      <c r="A54">
        <v>1</v>
      </c>
      <c r="B54" t="s">
        <v>47</v>
      </c>
      <c r="C54" t="s">
        <v>239</v>
      </c>
      <c r="D54">
        <v>1674.08</v>
      </c>
      <c r="E54" t="s">
        <v>47</v>
      </c>
      <c r="F54">
        <v>1674.08</v>
      </c>
    </row>
    <row r="55" spans="1:6">
      <c r="A55">
        <v>1</v>
      </c>
      <c r="B55" t="s">
        <v>47</v>
      </c>
      <c r="C55" t="s">
        <v>240</v>
      </c>
      <c r="D55">
        <v>121.8</v>
      </c>
      <c r="E55" t="s">
        <v>47</v>
      </c>
      <c r="F55">
        <v>121.8</v>
      </c>
    </row>
    <row r="56" spans="1:6">
      <c r="B56" t="s">
        <v>241</v>
      </c>
      <c r="C56" t="s">
        <v>242</v>
      </c>
      <c r="D56" t="s">
        <v>45</v>
      </c>
      <c r="E56" t="s">
        <v>241</v>
      </c>
      <c r="F56">
        <v>0</v>
      </c>
    </row>
    <row r="57" spans="1:6">
      <c r="F57" t="s">
        <v>46</v>
      </c>
    </row>
    <row r="58" spans="1:6">
      <c r="C58" t="s">
        <v>243</v>
      </c>
      <c r="F58">
        <v>3245.48</v>
      </c>
    </row>
    <row r="59" spans="1:6">
      <c r="A59" t="s">
        <v>45</v>
      </c>
    </row>
    <row r="60" spans="1:6">
      <c r="F60" t="s">
        <v>46</v>
      </c>
    </row>
    <row r="61" spans="1:6">
      <c r="B61" t="s">
        <v>235</v>
      </c>
      <c r="C61" t="s">
        <v>249</v>
      </c>
    </row>
    <row r="62" spans="1:6">
      <c r="C62" t="s">
        <v>46</v>
      </c>
    </row>
    <row r="63" spans="1:6">
      <c r="A63">
        <v>0.20599999999999999</v>
      </c>
      <c r="B63" t="s">
        <v>237</v>
      </c>
      <c r="C63" t="s">
        <v>238</v>
      </c>
      <c r="D63">
        <v>6040</v>
      </c>
      <c r="E63" t="s">
        <v>237</v>
      </c>
      <c r="F63">
        <v>1244.24</v>
      </c>
    </row>
    <row r="64" spans="1:6">
      <c r="A64">
        <v>1</v>
      </c>
      <c r="B64" t="s">
        <v>47</v>
      </c>
      <c r="C64" t="s">
        <v>239</v>
      </c>
      <c r="D64">
        <v>1674.08</v>
      </c>
      <c r="E64" t="s">
        <v>47</v>
      </c>
      <c r="F64">
        <v>1674.08</v>
      </c>
    </row>
    <row r="65" spans="1:6">
      <c r="A65">
        <v>1</v>
      </c>
      <c r="B65" t="s">
        <v>47</v>
      </c>
      <c r="C65" t="s">
        <v>240</v>
      </c>
      <c r="D65">
        <v>121.8</v>
      </c>
      <c r="E65" t="s">
        <v>47</v>
      </c>
      <c r="F65">
        <v>121.8</v>
      </c>
    </row>
    <row r="66" spans="1:6">
      <c r="B66" t="s">
        <v>241</v>
      </c>
      <c r="C66" t="s">
        <v>242</v>
      </c>
      <c r="D66" t="s">
        <v>45</v>
      </c>
      <c r="E66" t="s">
        <v>241</v>
      </c>
      <c r="F66">
        <v>0</v>
      </c>
    </row>
    <row r="67" spans="1:6">
      <c r="F67" t="s">
        <v>46</v>
      </c>
    </row>
    <row r="68" spans="1:6">
      <c r="C68" t="s">
        <v>243</v>
      </c>
      <c r="F68">
        <v>3040.12</v>
      </c>
    </row>
    <row r="69" spans="1:6">
      <c r="F69" t="s">
        <v>46</v>
      </c>
    </row>
    <row r="70" spans="1:6">
      <c r="B70" t="s">
        <v>235</v>
      </c>
      <c r="C70" t="s">
        <v>250</v>
      </c>
    </row>
    <row r="71" spans="1:6">
      <c r="C71" t="s">
        <v>46</v>
      </c>
    </row>
    <row r="72" spans="1:6">
      <c r="A72">
        <v>0.18</v>
      </c>
      <c r="B72" t="s">
        <v>237</v>
      </c>
      <c r="C72" t="s">
        <v>238</v>
      </c>
      <c r="D72">
        <v>6040</v>
      </c>
      <c r="E72" t="s">
        <v>237</v>
      </c>
      <c r="F72">
        <v>1087.2</v>
      </c>
    </row>
    <row r="73" spans="1:6">
      <c r="A73">
        <v>1</v>
      </c>
      <c r="B73" t="s">
        <v>47</v>
      </c>
      <c r="C73" t="s">
        <v>239</v>
      </c>
      <c r="D73">
        <v>1674.08</v>
      </c>
      <c r="E73" t="s">
        <v>47</v>
      </c>
      <c r="F73">
        <v>1674.08</v>
      </c>
    </row>
    <row r="74" spans="1:6">
      <c r="A74">
        <v>1</v>
      </c>
      <c r="B74" t="s">
        <v>47</v>
      </c>
      <c r="C74" t="s">
        <v>240</v>
      </c>
      <c r="D74">
        <v>121.8</v>
      </c>
      <c r="E74" t="s">
        <v>47</v>
      </c>
      <c r="F74">
        <v>121.8</v>
      </c>
    </row>
    <row r="75" spans="1:6">
      <c r="B75" t="s">
        <v>241</v>
      </c>
      <c r="C75" t="s">
        <v>242</v>
      </c>
      <c r="D75" t="s">
        <v>45</v>
      </c>
      <c r="E75" t="s">
        <v>241</v>
      </c>
      <c r="F75">
        <v>0</v>
      </c>
    </row>
    <row r="76" spans="1:6">
      <c r="F76" t="s">
        <v>46</v>
      </c>
    </row>
    <row r="77" spans="1:6">
      <c r="C77" t="s">
        <v>243</v>
      </c>
      <c r="F77">
        <v>2883.08</v>
      </c>
    </row>
    <row r="78" spans="1:6">
      <c r="F78" t="s">
        <v>46</v>
      </c>
    </row>
    <row r="80" spans="1:6">
      <c r="C80" t="s">
        <v>251</v>
      </c>
    </row>
    <row r="82" spans="1:6">
      <c r="C82" t="s">
        <v>252</v>
      </c>
    </row>
    <row r="83" spans="1:6">
      <c r="A83">
        <v>5</v>
      </c>
      <c r="B83" t="s">
        <v>253</v>
      </c>
      <c r="C83" t="s">
        <v>254</v>
      </c>
      <c r="D83">
        <v>27.45</v>
      </c>
      <c r="E83" t="s">
        <v>253</v>
      </c>
      <c r="F83">
        <v>137.25</v>
      </c>
    </row>
    <row r="84" spans="1:6">
      <c r="A84">
        <v>1</v>
      </c>
      <c r="B84" t="s">
        <v>255</v>
      </c>
      <c r="C84" t="s">
        <v>256</v>
      </c>
      <c r="D84">
        <v>836.85</v>
      </c>
      <c r="E84" t="s">
        <v>255</v>
      </c>
      <c r="F84">
        <v>836.85</v>
      </c>
    </row>
    <row r="85" spans="1:6">
      <c r="B85" t="s">
        <v>257</v>
      </c>
      <c r="C85" t="s">
        <v>258</v>
      </c>
      <c r="E85" t="s">
        <v>257</v>
      </c>
      <c r="F85">
        <v>17.670000000000002</v>
      </c>
    </row>
    <row r="86" spans="1:6">
      <c r="C86" t="s">
        <v>259</v>
      </c>
      <c r="F86">
        <v>991.77</v>
      </c>
    </row>
    <row r="87" spans="1:6">
      <c r="C87" t="s">
        <v>173</v>
      </c>
      <c r="F87">
        <v>99.18</v>
      </c>
    </row>
    <row r="89" spans="1:6">
      <c r="A89" t="s">
        <v>260</v>
      </c>
      <c r="B89" t="s">
        <v>235</v>
      </c>
      <c r="C89" t="s">
        <v>261</v>
      </c>
    </row>
    <row r="90" spans="1:6">
      <c r="C90" t="s">
        <v>262</v>
      </c>
    </row>
    <row r="91" spans="1:6">
      <c r="C91" t="s">
        <v>263</v>
      </c>
    </row>
    <row r="92" spans="1:6">
      <c r="C92" t="s">
        <v>46</v>
      </c>
    </row>
    <row r="93" spans="1:6">
      <c r="A93">
        <v>1.4</v>
      </c>
      <c r="B93" t="s">
        <v>264</v>
      </c>
      <c r="C93" t="s">
        <v>265</v>
      </c>
      <c r="D93">
        <v>295.60000000000002</v>
      </c>
      <c r="E93" t="s">
        <v>264</v>
      </c>
      <c r="F93">
        <v>413.84</v>
      </c>
    </row>
    <row r="94" spans="1:6">
      <c r="A94">
        <v>0.98</v>
      </c>
      <c r="B94" t="s">
        <v>264</v>
      </c>
      <c r="C94" t="s">
        <v>266</v>
      </c>
      <c r="D94">
        <v>147.5</v>
      </c>
      <c r="E94" t="s">
        <v>264</v>
      </c>
      <c r="F94">
        <v>144.55000000000001</v>
      </c>
    </row>
    <row r="95" spans="1:6">
      <c r="A95">
        <v>2.2000000000000002</v>
      </c>
      <c r="B95" t="s">
        <v>163</v>
      </c>
      <c r="C95" t="s">
        <v>267</v>
      </c>
      <c r="D95">
        <v>836.85</v>
      </c>
      <c r="E95" t="s">
        <v>163</v>
      </c>
      <c r="F95">
        <v>1841.07</v>
      </c>
    </row>
    <row r="96" spans="1:6">
      <c r="B96" t="s">
        <v>241</v>
      </c>
      <c r="C96" t="s">
        <v>268</v>
      </c>
      <c r="D96" t="s">
        <v>45</v>
      </c>
      <c r="E96" t="s">
        <v>241</v>
      </c>
      <c r="F96">
        <v>2.5499999999999998</v>
      </c>
    </row>
    <row r="98" spans="1:6">
      <c r="C98" t="s">
        <v>269</v>
      </c>
      <c r="F98">
        <v>2402.0100000000002</v>
      </c>
    </row>
    <row r="99" spans="1:6">
      <c r="F99" t="s">
        <v>46</v>
      </c>
    </row>
    <row r="100" spans="1:6">
      <c r="C100" t="s">
        <v>270</v>
      </c>
      <c r="F100">
        <v>240.2</v>
      </c>
    </row>
    <row r="101" spans="1:6">
      <c r="A101" t="s">
        <v>45</v>
      </c>
    </row>
    <row r="103" spans="1:6">
      <c r="C103" t="s">
        <v>159</v>
      </c>
    </row>
    <row r="104" spans="1:6" ht="33.75" customHeight="1">
      <c r="C104" s="67" t="s">
        <v>281</v>
      </c>
      <c r="D104">
        <v>2.56</v>
      </c>
    </row>
    <row r="105" spans="1:6" ht="30">
      <c r="A105">
        <v>2.56</v>
      </c>
      <c r="B105" t="s">
        <v>160</v>
      </c>
      <c r="C105" s="67" t="s">
        <v>161</v>
      </c>
      <c r="D105">
        <v>2255</v>
      </c>
      <c r="E105" t="s">
        <v>160</v>
      </c>
      <c r="F105">
        <v>5772.8</v>
      </c>
    </row>
    <row r="106" spans="1:6" ht="30">
      <c r="A106">
        <v>2.56</v>
      </c>
      <c r="B106" t="s">
        <v>160</v>
      </c>
      <c r="C106" s="67" t="s">
        <v>162</v>
      </c>
      <c r="D106">
        <v>224.81</v>
      </c>
      <c r="E106" t="s">
        <v>160</v>
      </c>
      <c r="F106">
        <v>575.51</v>
      </c>
    </row>
    <row r="107" spans="1:6">
      <c r="A107">
        <v>2</v>
      </c>
      <c r="B107" t="s">
        <v>163</v>
      </c>
      <c r="C107" t="s">
        <v>164</v>
      </c>
      <c r="D107">
        <v>57.65</v>
      </c>
      <c r="E107" t="s">
        <v>163</v>
      </c>
      <c r="F107">
        <v>115.3</v>
      </c>
    </row>
    <row r="108" spans="1:6">
      <c r="A108">
        <v>3</v>
      </c>
      <c r="B108" t="s">
        <v>163</v>
      </c>
      <c r="C108" t="s">
        <v>165</v>
      </c>
      <c r="D108">
        <v>89.6</v>
      </c>
      <c r="E108" t="s">
        <v>163</v>
      </c>
      <c r="F108">
        <v>268.8</v>
      </c>
    </row>
    <row r="109" spans="1:6">
      <c r="A109">
        <v>2</v>
      </c>
      <c r="B109" t="s">
        <v>163</v>
      </c>
      <c r="C109" t="s">
        <v>166</v>
      </c>
      <c r="D109">
        <v>64.8</v>
      </c>
      <c r="E109" t="s">
        <v>163</v>
      </c>
      <c r="F109">
        <v>129.6</v>
      </c>
    </row>
    <row r="110" spans="1:6">
      <c r="A110">
        <v>1</v>
      </c>
      <c r="B110" t="s">
        <v>163</v>
      </c>
      <c r="C110" t="s">
        <v>167</v>
      </c>
      <c r="D110">
        <v>181</v>
      </c>
      <c r="E110" t="s">
        <v>163</v>
      </c>
      <c r="F110">
        <v>181</v>
      </c>
    </row>
    <row r="111" spans="1:6">
      <c r="A111">
        <v>92</v>
      </c>
      <c r="B111" t="s">
        <v>163</v>
      </c>
      <c r="C111" t="s">
        <v>168</v>
      </c>
      <c r="D111">
        <v>2.41</v>
      </c>
      <c r="E111" t="s">
        <v>163</v>
      </c>
      <c r="F111">
        <v>221.72</v>
      </c>
    </row>
    <row r="112" spans="1:6">
      <c r="A112">
        <v>1</v>
      </c>
      <c r="B112" t="s">
        <v>163</v>
      </c>
      <c r="C112" t="s">
        <v>169</v>
      </c>
      <c r="D112">
        <v>23.1</v>
      </c>
      <c r="E112" t="s">
        <v>163</v>
      </c>
      <c r="F112">
        <v>23.1</v>
      </c>
    </row>
    <row r="113" spans="1:6">
      <c r="A113">
        <v>1</v>
      </c>
      <c r="B113" t="s">
        <v>163</v>
      </c>
      <c r="C113" t="s">
        <v>170</v>
      </c>
      <c r="D113">
        <v>49.55</v>
      </c>
      <c r="E113" t="s">
        <v>163</v>
      </c>
      <c r="F113">
        <v>49.55</v>
      </c>
    </row>
    <row r="114" spans="1:6">
      <c r="B114" t="s">
        <v>160</v>
      </c>
      <c r="C114" t="s">
        <v>171</v>
      </c>
      <c r="D114">
        <v>241.31</v>
      </c>
      <c r="E114" t="s">
        <v>160</v>
      </c>
      <c r="F114">
        <v>0</v>
      </c>
    </row>
    <row r="115" spans="1:6">
      <c r="C115" t="s">
        <v>172</v>
      </c>
      <c r="F115">
        <v>7337.38</v>
      </c>
    </row>
    <row r="116" spans="1:6">
      <c r="A116" s="78"/>
      <c r="B116" s="78"/>
      <c r="C116" s="78" t="s">
        <v>173</v>
      </c>
      <c r="D116" s="78"/>
      <c r="E116" s="78"/>
      <c r="F116" s="78">
        <v>2866.16</v>
      </c>
    </row>
    <row r="117" spans="1:6">
      <c r="A117" s="78"/>
      <c r="B117" s="78"/>
      <c r="C117" s="78"/>
      <c r="D117" s="78"/>
      <c r="E117" s="78"/>
      <c r="F117" s="78"/>
    </row>
    <row r="118" spans="1:6">
      <c r="A118" s="78"/>
      <c r="B118" s="78"/>
      <c r="C118" s="78"/>
      <c r="D118" s="78"/>
      <c r="E118" s="78"/>
      <c r="F118" s="78"/>
    </row>
    <row r="119" spans="1:6">
      <c r="A119" s="79"/>
      <c r="B119" s="80"/>
      <c r="C119" s="79" t="s">
        <v>174</v>
      </c>
      <c r="D119" s="79"/>
      <c r="E119" s="81"/>
      <c r="F119" s="82"/>
    </row>
    <row r="120" spans="1:6">
      <c r="A120" s="82"/>
      <c r="B120" s="83"/>
      <c r="C120" s="79" t="s">
        <v>175</v>
      </c>
      <c r="D120" s="82">
        <v>1.86</v>
      </c>
      <c r="E120" s="84"/>
      <c r="F120" s="82"/>
    </row>
    <row r="121" spans="1:6" ht="29.25">
      <c r="A121" s="79">
        <v>1.86</v>
      </c>
      <c r="B121" s="80" t="s">
        <v>160</v>
      </c>
      <c r="C121" s="88" t="s">
        <v>161</v>
      </c>
      <c r="D121" s="79">
        <v>2255</v>
      </c>
      <c r="E121" s="80" t="s">
        <v>160</v>
      </c>
      <c r="F121" s="79">
        <v>4194.3</v>
      </c>
    </row>
    <row r="122" spans="1:6">
      <c r="A122" s="79">
        <v>1.86</v>
      </c>
      <c r="B122" s="80" t="s">
        <v>160</v>
      </c>
      <c r="C122" s="79" t="s">
        <v>176</v>
      </c>
      <c r="D122" s="79">
        <v>224.81</v>
      </c>
      <c r="E122" s="80" t="s">
        <v>160</v>
      </c>
      <c r="F122" s="79">
        <v>418.15</v>
      </c>
    </row>
    <row r="123" spans="1:6">
      <c r="A123" s="79">
        <v>2</v>
      </c>
      <c r="B123" s="80" t="s">
        <v>163</v>
      </c>
      <c r="C123" s="79" t="s">
        <v>164</v>
      </c>
      <c r="D123" s="79">
        <v>57.65</v>
      </c>
      <c r="E123" s="80" t="s">
        <v>163</v>
      </c>
      <c r="F123" s="79">
        <v>115.3</v>
      </c>
    </row>
    <row r="124" spans="1:6">
      <c r="A124" s="79">
        <v>4</v>
      </c>
      <c r="B124" s="80" t="s">
        <v>163</v>
      </c>
      <c r="C124" s="79" t="s">
        <v>165</v>
      </c>
      <c r="D124" s="79">
        <v>89.6</v>
      </c>
      <c r="E124" s="80" t="s">
        <v>163</v>
      </c>
      <c r="F124" s="79">
        <v>358.4</v>
      </c>
    </row>
    <row r="125" spans="1:6">
      <c r="A125" s="79">
        <v>2</v>
      </c>
      <c r="B125" s="80" t="s">
        <v>163</v>
      </c>
      <c r="C125" s="79" t="s">
        <v>166</v>
      </c>
      <c r="D125" s="79">
        <v>64.8</v>
      </c>
      <c r="E125" s="80" t="s">
        <v>163</v>
      </c>
      <c r="F125" s="79">
        <v>129.6</v>
      </c>
    </row>
    <row r="126" spans="1:6">
      <c r="A126" s="79">
        <v>1</v>
      </c>
      <c r="B126" s="80" t="s">
        <v>163</v>
      </c>
      <c r="C126" s="79" t="s">
        <v>167</v>
      </c>
      <c r="D126" s="79">
        <v>181</v>
      </c>
      <c r="E126" s="80" t="s">
        <v>163</v>
      </c>
      <c r="F126" s="79">
        <v>181</v>
      </c>
    </row>
    <row r="127" spans="1:6">
      <c r="A127" s="79">
        <v>92</v>
      </c>
      <c r="B127" s="80" t="s">
        <v>163</v>
      </c>
      <c r="C127" s="79" t="s">
        <v>168</v>
      </c>
      <c r="D127" s="79">
        <v>2.41</v>
      </c>
      <c r="E127" s="80" t="s">
        <v>163</v>
      </c>
      <c r="F127" s="79">
        <v>221.72</v>
      </c>
    </row>
    <row r="128" spans="1:6">
      <c r="A128" s="79">
        <v>1</v>
      </c>
      <c r="B128" s="80" t="s">
        <v>163</v>
      </c>
      <c r="C128" s="79" t="s">
        <v>169</v>
      </c>
      <c r="D128" s="79">
        <v>23.1</v>
      </c>
      <c r="E128" s="80" t="s">
        <v>163</v>
      </c>
      <c r="F128" s="79">
        <v>23.1</v>
      </c>
    </row>
    <row r="129" spans="1:6">
      <c r="A129" s="79">
        <v>1</v>
      </c>
      <c r="B129" s="80" t="s">
        <v>163</v>
      </c>
      <c r="C129" s="79" t="s">
        <v>170</v>
      </c>
      <c r="D129" s="79">
        <v>49.55</v>
      </c>
      <c r="E129" s="80" t="s">
        <v>163</v>
      </c>
      <c r="F129" s="79">
        <v>49.55</v>
      </c>
    </row>
    <row r="130" spans="1:6">
      <c r="A130" s="85">
        <v>0.39</v>
      </c>
      <c r="B130" s="86" t="s">
        <v>160</v>
      </c>
      <c r="C130" s="87" t="s">
        <v>177</v>
      </c>
      <c r="D130" s="79">
        <v>241.31</v>
      </c>
      <c r="E130" s="86" t="s">
        <v>160</v>
      </c>
      <c r="F130" s="87"/>
    </row>
    <row r="131" spans="1:6">
      <c r="A131" s="79"/>
      <c r="B131" s="80"/>
      <c r="C131" s="79" t="s">
        <v>178</v>
      </c>
      <c r="D131" s="79"/>
      <c r="E131" s="81"/>
      <c r="F131" s="79">
        <v>5691.12</v>
      </c>
    </row>
    <row r="132" spans="1:6">
      <c r="A132" s="79"/>
      <c r="B132" s="80"/>
      <c r="C132" s="79" t="s">
        <v>173</v>
      </c>
      <c r="D132" s="79"/>
      <c r="E132" s="81"/>
      <c r="F132" s="79">
        <v>3059.74</v>
      </c>
    </row>
    <row r="133" spans="1:6">
      <c r="A133" s="78"/>
      <c r="B133" s="78"/>
      <c r="C133" s="78"/>
      <c r="D133" s="78"/>
      <c r="E133" s="78"/>
      <c r="F133" s="78"/>
    </row>
    <row r="134" spans="1:6">
      <c r="A134">
        <v>21.2</v>
      </c>
      <c r="C134" t="s">
        <v>185</v>
      </c>
    </row>
    <row r="135" spans="1:6">
      <c r="C135" t="s">
        <v>46</v>
      </c>
    </row>
    <row r="136" spans="1:6">
      <c r="B136" t="s">
        <v>186</v>
      </c>
      <c r="C136" t="s">
        <v>187</v>
      </c>
      <c r="F136" t="s">
        <v>45</v>
      </c>
    </row>
    <row r="137" spans="1:6">
      <c r="C137" t="s">
        <v>46</v>
      </c>
      <c r="F137" t="s">
        <v>45</v>
      </c>
    </row>
    <row r="138" spans="1:6">
      <c r="A138">
        <v>1</v>
      </c>
      <c r="B138" t="s">
        <v>47</v>
      </c>
      <c r="C138" t="s">
        <v>188</v>
      </c>
      <c r="D138">
        <v>14374.5</v>
      </c>
      <c r="E138" t="s">
        <v>47</v>
      </c>
      <c r="F138">
        <v>14374.5</v>
      </c>
    </row>
    <row r="139" spans="1:6">
      <c r="A139">
        <v>1</v>
      </c>
      <c r="B139" t="s">
        <v>47</v>
      </c>
      <c r="C139" t="s">
        <v>187</v>
      </c>
      <c r="D139">
        <v>111600</v>
      </c>
      <c r="E139" t="s">
        <v>47</v>
      </c>
      <c r="F139">
        <v>111600</v>
      </c>
    </row>
    <row r="140" spans="1:6">
      <c r="F140" t="s">
        <v>189</v>
      </c>
    </row>
    <row r="141" spans="1:6">
      <c r="C141" t="s">
        <v>190</v>
      </c>
      <c r="F141">
        <v>125974.5</v>
      </c>
    </row>
    <row r="142" spans="1:6">
      <c r="F142" t="s">
        <v>189</v>
      </c>
    </row>
    <row r="143" spans="1:6">
      <c r="B143" t="s">
        <v>15</v>
      </c>
      <c r="C143" t="s">
        <v>191</v>
      </c>
      <c r="F143" t="s">
        <v>45</v>
      </c>
    </row>
    <row r="144" spans="1:6">
      <c r="C144" t="s">
        <v>46</v>
      </c>
    </row>
    <row r="145" spans="1:6">
      <c r="A145">
        <v>1</v>
      </c>
      <c r="B145" t="s">
        <v>47</v>
      </c>
      <c r="C145" t="s">
        <v>188</v>
      </c>
      <c r="D145">
        <v>14374.5</v>
      </c>
      <c r="E145" t="s">
        <v>47</v>
      </c>
      <c r="F145">
        <v>14374.5</v>
      </c>
    </row>
    <row r="146" spans="1:6">
      <c r="A146">
        <v>1</v>
      </c>
      <c r="B146" t="s">
        <v>47</v>
      </c>
      <c r="C146" t="s">
        <v>187</v>
      </c>
      <c r="D146">
        <v>99400</v>
      </c>
      <c r="E146" t="s">
        <v>47</v>
      </c>
      <c r="F146">
        <v>99400</v>
      </c>
    </row>
    <row r="147" spans="1:6">
      <c r="F147" t="s">
        <v>189</v>
      </c>
    </row>
    <row r="148" spans="1:6">
      <c r="C148" t="s">
        <v>192</v>
      </c>
      <c r="F148">
        <v>113774.5</v>
      </c>
    </row>
    <row r="149" spans="1:6">
      <c r="F149" t="s">
        <v>189</v>
      </c>
    </row>
    <row r="151" spans="1:6">
      <c r="C151" t="s">
        <v>209</v>
      </c>
    </row>
    <row r="152" spans="1:6" ht="30">
      <c r="A152">
        <v>11</v>
      </c>
      <c r="B152" t="s">
        <v>9</v>
      </c>
      <c r="C152" s="67" t="s">
        <v>210</v>
      </c>
      <c r="D152">
        <v>434</v>
      </c>
      <c r="E152" t="s">
        <v>9</v>
      </c>
      <c r="F152">
        <v>4774</v>
      </c>
    </row>
    <row r="153" spans="1:6">
      <c r="A153">
        <v>2.2000000000000002</v>
      </c>
      <c r="B153" t="s">
        <v>48</v>
      </c>
      <c r="C153" t="s">
        <v>211</v>
      </c>
      <c r="D153">
        <v>925.05</v>
      </c>
      <c r="E153" t="s">
        <v>48</v>
      </c>
      <c r="F153">
        <v>2035.11</v>
      </c>
    </row>
    <row r="154" spans="1:6">
      <c r="A154">
        <v>1.1000000000000001</v>
      </c>
      <c r="B154" t="s">
        <v>48</v>
      </c>
      <c r="C154" t="s">
        <v>212</v>
      </c>
      <c r="D154">
        <v>1024.8</v>
      </c>
      <c r="E154" t="s">
        <v>48</v>
      </c>
      <c r="F154">
        <v>1127.28</v>
      </c>
    </row>
    <row r="155" spans="1:6">
      <c r="A155">
        <v>3.2</v>
      </c>
      <c r="B155" t="s">
        <v>48</v>
      </c>
      <c r="C155" t="s">
        <v>213</v>
      </c>
      <c r="D155">
        <v>683.55</v>
      </c>
      <c r="E155" t="s">
        <v>48</v>
      </c>
      <c r="F155">
        <v>2187.36</v>
      </c>
    </row>
    <row r="156" spans="1:6">
      <c r="B156" t="s">
        <v>214</v>
      </c>
      <c r="C156" t="s">
        <v>215</v>
      </c>
      <c r="D156" t="s">
        <v>214</v>
      </c>
      <c r="F156">
        <v>107.11</v>
      </c>
    </row>
    <row r="157" spans="1:6">
      <c r="C157" t="s">
        <v>216</v>
      </c>
      <c r="F157">
        <v>10230.86</v>
      </c>
    </row>
    <row r="158" spans="1:6">
      <c r="C158" t="s">
        <v>217</v>
      </c>
      <c r="F158">
        <v>1023.09</v>
      </c>
    </row>
    <row r="160" spans="1:6" ht="31.5" customHeight="1">
      <c r="A160" s="95"/>
      <c r="B160" s="95"/>
      <c r="C160" s="96" t="s">
        <v>313</v>
      </c>
      <c r="D160" s="95"/>
      <c r="E160" s="95"/>
      <c r="F160" s="95"/>
    </row>
    <row r="161" spans="2:6">
      <c r="B161" t="s">
        <v>235</v>
      </c>
      <c r="C161" t="s">
        <v>298</v>
      </c>
    </row>
    <row r="162" spans="2:6">
      <c r="C162" t="s">
        <v>282</v>
      </c>
    </row>
    <row r="163" spans="2:6">
      <c r="C163" t="s">
        <v>283</v>
      </c>
    </row>
    <row r="164" spans="2:6">
      <c r="C164" t="s">
        <v>46</v>
      </c>
    </row>
    <row r="165" spans="2:6">
      <c r="C165" t="s">
        <v>284</v>
      </c>
      <c r="D165" t="s">
        <v>189</v>
      </c>
      <c r="E165">
        <v>3.1219999999999999</v>
      </c>
      <c r="F165" t="s">
        <v>9</v>
      </c>
    </row>
    <row r="167" spans="2:6">
      <c r="C167" t="s">
        <v>285</v>
      </c>
      <c r="D167" t="s">
        <v>189</v>
      </c>
      <c r="E167">
        <v>5.1999999999999998E-2</v>
      </c>
      <c r="F167" t="s">
        <v>286</v>
      </c>
    </row>
    <row r="168" spans="2:6">
      <c r="C168" t="s">
        <v>287</v>
      </c>
    </row>
    <row r="169" spans="2:6">
      <c r="C169" t="s">
        <v>299</v>
      </c>
      <c r="E169">
        <v>7.6E-3</v>
      </c>
    </row>
    <row r="170" spans="2:6">
      <c r="C170" t="s">
        <v>300</v>
      </c>
      <c r="D170" t="s">
        <v>189</v>
      </c>
      <c r="E170">
        <v>7.6E-3</v>
      </c>
    </row>
    <row r="171" spans="2:6">
      <c r="E171" t="s">
        <v>288</v>
      </c>
    </row>
    <row r="172" spans="2:6">
      <c r="E172">
        <f>SUM(E169:E170)</f>
        <v>1.52E-2</v>
      </c>
      <c r="F172" t="s">
        <v>286</v>
      </c>
    </row>
    <row r="173" spans="2:6">
      <c r="E173" t="s">
        <v>288</v>
      </c>
    </row>
    <row r="174" spans="2:6">
      <c r="C174" t="s">
        <v>301</v>
      </c>
      <c r="E174">
        <v>1.48</v>
      </c>
      <c r="F174" t="s">
        <v>9</v>
      </c>
    </row>
    <row r="175" spans="2:6">
      <c r="C175" t="s">
        <v>302</v>
      </c>
      <c r="E175">
        <v>7.9</v>
      </c>
    </row>
    <row r="176" spans="2:6">
      <c r="C176" t="s">
        <v>303</v>
      </c>
      <c r="E176">
        <v>1.6</v>
      </c>
    </row>
    <row r="177" spans="1:13">
      <c r="E177">
        <f>SUM(E175:E176)</f>
        <v>9.5</v>
      </c>
      <c r="F177" t="s">
        <v>304</v>
      </c>
    </row>
    <row r="178" spans="1:13">
      <c r="A178">
        <v>5.1999999999999998E-2</v>
      </c>
      <c r="B178" t="s">
        <v>47</v>
      </c>
      <c r="C178" t="s">
        <v>290</v>
      </c>
      <c r="D178">
        <v>111600</v>
      </c>
      <c r="E178" t="s">
        <v>47</v>
      </c>
      <c r="F178" s="94">
        <f>D178*A178</f>
        <v>5803.2</v>
      </c>
    </row>
    <row r="179" spans="1:13">
      <c r="A179">
        <f>E172</f>
        <v>1.52E-2</v>
      </c>
      <c r="B179" t="s">
        <v>47</v>
      </c>
      <c r="C179" t="s">
        <v>291</v>
      </c>
      <c r="D179">
        <v>99400</v>
      </c>
      <c r="E179" t="s">
        <v>47</v>
      </c>
      <c r="F179" s="94">
        <f t="shared" ref="F179:F189" si="0">D179*A179</f>
        <v>1510.88</v>
      </c>
    </row>
    <row r="180" spans="1:13">
      <c r="A180">
        <f>E174</f>
        <v>1.48</v>
      </c>
      <c r="B180" t="s">
        <v>160</v>
      </c>
      <c r="C180" t="s">
        <v>292</v>
      </c>
      <c r="D180">
        <v>562.5</v>
      </c>
      <c r="E180" t="s">
        <v>160</v>
      </c>
      <c r="F180" s="94">
        <f t="shared" si="0"/>
        <v>832.5</v>
      </c>
    </row>
    <row r="181" spans="1:13">
      <c r="A181">
        <f>E177</f>
        <v>9.5</v>
      </c>
      <c r="B181" t="s">
        <v>293</v>
      </c>
      <c r="C181" t="s">
        <v>294</v>
      </c>
      <c r="D181">
        <v>15.45</v>
      </c>
      <c r="E181" t="s">
        <v>289</v>
      </c>
      <c r="F181" s="94">
        <f t="shared" si="0"/>
        <v>146.77500000000001</v>
      </c>
    </row>
    <row r="182" spans="1:13">
      <c r="A182">
        <v>3.1219999999999999</v>
      </c>
      <c r="B182" t="s">
        <v>160</v>
      </c>
      <c r="C182" t="s">
        <v>295</v>
      </c>
      <c r="D182">
        <v>1430.1</v>
      </c>
      <c r="E182" t="s">
        <v>160</v>
      </c>
      <c r="F182" s="94">
        <f t="shared" si="0"/>
        <v>4464.7721999999994</v>
      </c>
    </row>
    <row r="183" spans="1:13">
      <c r="A183">
        <v>4</v>
      </c>
      <c r="B183" t="s">
        <v>305</v>
      </c>
      <c r="C183" t="s">
        <v>306</v>
      </c>
      <c r="D183">
        <v>450</v>
      </c>
      <c r="E183" t="s">
        <v>48</v>
      </c>
      <c r="F183" s="94">
        <f t="shared" si="0"/>
        <v>1800</v>
      </c>
      <c r="H183">
        <v>4</v>
      </c>
      <c r="I183" t="s">
        <v>305</v>
      </c>
      <c r="J183" t="s">
        <v>306</v>
      </c>
      <c r="K183">
        <v>450</v>
      </c>
      <c r="L183" t="s">
        <v>48</v>
      </c>
      <c r="M183">
        <f>K183*H183</f>
        <v>1800</v>
      </c>
    </row>
    <row r="184" spans="1:13">
      <c r="A184">
        <v>8</v>
      </c>
      <c r="B184" t="s">
        <v>305</v>
      </c>
      <c r="C184" t="s">
        <v>307</v>
      </c>
      <c r="D184">
        <v>79</v>
      </c>
      <c r="E184" t="s">
        <v>48</v>
      </c>
      <c r="F184" s="94">
        <f t="shared" si="0"/>
        <v>632</v>
      </c>
      <c r="H184">
        <v>8</v>
      </c>
      <c r="I184" t="s">
        <v>305</v>
      </c>
      <c r="J184" t="s">
        <v>307</v>
      </c>
      <c r="K184">
        <v>79</v>
      </c>
      <c r="L184" t="s">
        <v>48</v>
      </c>
      <c r="M184">
        <f t="shared" ref="M184:M189" si="1">K184*H184</f>
        <v>632</v>
      </c>
    </row>
    <row r="185" spans="1:13">
      <c r="A185">
        <v>4</v>
      </c>
      <c r="B185" t="s">
        <v>305</v>
      </c>
      <c r="C185" t="s">
        <v>308</v>
      </c>
      <c r="D185">
        <v>130</v>
      </c>
      <c r="E185" t="s">
        <v>48</v>
      </c>
      <c r="F185" s="94">
        <f t="shared" si="0"/>
        <v>520</v>
      </c>
      <c r="H185">
        <v>4</v>
      </c>
      <c r="I185" t="s">
        <v>305</v>
      </c>
      <c r="J185" t="s">
        <v>308</v>
      </c>
      <c r="K185">
        <v>130</v>
      </c>
      <c r="L185" t="s">
        <v>48</v>
      </c>
      <c r="M185">
        <f t="shared" si="1"/>
        <v>520</v>
      </c>
    </row>
    <row r="186" spans="1:13">
      <c r="A186">
        <v>1</v>
      </c>
      <c r="B186" t="s">
        <v>305</v>
      </c>
      <c r="C186" t="s">
        <v>309</v>
      </c>
      <c r="D186">
        <v>985</v>
      </c>
      <c r="E186" t="s">
        <v>48</v>
      </c>
      <c r="F186" s="94">
        <f t="shared" si="0"/>
        <v>985</v>
      </c>
      <c r="H186">
        <v>1</v>
      </c>
      <c r="I186" t="s">
        <v>305</v>
      </c>
      <c r="J186" t="s">
        <v>309</v>
      </c>
      <c r="K186">
        <v>985</v>
      </c>
      <c r="L186" t="s">
        <v>48</v>
      </c>
      <c r="M186">
        <f t="shared" si="1"/>
        <v>985</v>
      </c>
    </row>
    <row r="187" spans="1:13">
      <c r="A187">
        <v>2</v>
      </c>
      <c r="B187" t="s">
        <v>305</v>
      </c>
      <c r="C187" t="s">
        <v>310</v>
      </c>
      <c r="D187">
        <v>23.1</v>
      </c>
      <c r="E187" t="s">
        <v>48</v>
      </c>
      <c r="F187" s="94">
        <f t="shared" si="0"/>
        <v>46.2</v>
      </c>
      <c r="H187">
        <v>2</v>
      </c>
      <c r="I187" t="s">
        <v>305</v>
      </c>
      <c r="J187" t="s">
        <v>310</v>
      </c>
      <c r="K187">
        <v>23.1</v>
      </c>
      <c r="L187" t="s">
        <v>48</v>
      </c>
      <c r="M187">
        <f t="shared" si="1"/>
        <v>46.2</v>
      </c>
    </row>
    <row r="188" spans="1:13">
      <c r="A188">
        <v>2</v>
      </c>
      <c r="B188" t="s">
        <v>305</v>
      </c>
      <c r="C188" t="s">
        <v>311</v>
      </c>
      <c r="D188">
        <v>49.55</v>
      </c>
      <c r="E188" t="s">
        <v>48</v>
      </c>
      <c r="F188" s="94">
        <f t="shared" si="0"/>
        <v>99.1</v>
      </c>
      <c r="H188">
        <v>2</v>
      </c>
      <c r="I188" t="s">
        <v>305</v>
      </c>
      <c r="J188" t="s">
        <v>311</v>
      </c>
      <c r="K188">
        <v>49.55</v>
      </c>
      <c r="L188" t="s">
        <v>48</v>
      </c>
      <c r="M188">
        <f t="shared" si="1"/>
        <v>99.1</v>
      </c>
    </row>
    <row r="189" spans="1:13">
      <c r="A189">
        <v>130</v>
      </c>
      <c r="B189" t="s">
        <v>305</v>
      </c>
      <c r="C189" t="s">
        <v>312</v>
      </c>
      <c r="D189">
        <v>2.41</v>
      </c>
      <c r="F189" s="94">
        <f t="shared" si="0"/>
        <v>313.3</v>
      </c>
      <c r="H189">
        <v>130</v>
      </c>
      <c r="I189" t="s">
        <v>305</v>
      </c>
      <c r="J189" t="s">
        <v>312</v>
      </c>
      <c r="K189">
        <v>2.41</v>
      </c>
      <c r="M189">
        <f t="shared" si="1"/>
        <v>313.3</v>
      </c>
    </row>
    <row r="190" spans="1:13">
      <c r="F190" t="s">
        <v>46</v>
      </c>
    </row>
    <row r="191" spans="1:13">
      <c r="C191" t="s">
        <v>296</v>
      </c>
      <c r="F191" s="94">
        <f>SUM(F178:F189)</f>
        <v>17153.727199999998</v>
      </c>
    </row>
    <row r="192" spans="1:13">
      <c r="F192" t="s">
        <v>46</v>
      </c>
    </row>
    <row r="193" spans="1:6">
      <c r="C193" t="s">
        <v>270</v>
      </c>
      <c r="E193" t="s">
        <v>297</v>
      </c>
      <c r="F193" s="94">
        <f>F191/3.122</f>
        <v>5494.4673926969881</v>
      </c>
    </row>
    <row r="195" spans="1:6" ht="39.75" customHeight="1">
      <c r="A195" s="126" t="s">
        <v>321</v>
      </c>
      <c r="B195" s="127"/>
      <c r="C195" s="127"/>
      <c r="D195" s="127"/>
      <c r="E195" s="127"/>
      <c r="F195" s="127"/>
    </row>
    <row r="196" spans="1:6">
      <c r="A196">
        <v>12.72</v>
      </c>
      <c r="B196" t="s">
        <v>253</v>
      </c>
      <c r="C196" t="s">
        <v>322</v>
      </c>
      <c r="D196">
        <v>347.7</v>
      </c>
      <c r="E196" t="s">
        <v>253</v>
      </c>
      <c r="F196">
        <v>4422.74</v>
      </c>
    </row>
    <row r="197" spans="1:6">
      <c r="A197">
        <v>9.4</v>
      </c>
      <c r="B197" t="s">
        <v>9</v>
      </c>
      <c r="C197" t="s">
        <v>323</v>
      </c>
      <c r="D197">
        <v>807</v>
      </c>
      <c r="E197" t="s">
        <v>9</v>
      </c>
      <c r="F197">
        <v>7585.8</v>
      </c>
    </row>
    <row r="198" spans="1:6">
      <c r="A198">
        <v>9.4</v>
      </c>
      <c r="B198" t="s">
        <v>9</v>
      </c>
      <c r="C198" t="s">
        <v>324</v>
      </c>
      <c r="D198">
        <v>412</v>
      </c>
      <c r="E198" t="s">
        <v>9</v>
      </c>
      <c r="F198">
        <v>3872.8</v>
      </c>
    </row>
    <row r="199" spans="1:6">
      <c r="A199">
        <v>40</v>
      </c>
      <c r="B199" t="s">
        <v>325</v>
      </c>
      <c r="C199" t="s">
        <v>326</v>
      </c>
      <c r="D199">
        <v>10</v>
      </c>
      <c r="E199" t="s">
        <v>325</v>
      </c>
      <c r="F199">
        <v>400</v>
      </c>
    </row>
    <row r="200" spans="1:6">
      <c r="A200">
        <v>2.25</v>
      </c>
      <c r="B200" t="s">
        <v>253</v>
      </c>
      <c r="C200" t="s">
        <v>327</v>
      </c>
      <c r="D200">
        <v>199.75</v>
      </c>
      <c r="E200" t="s">
        <v>253</v>
      </c>
      <c r="F200">
        <v>449.44</v>
      </c>
    </row>
    <row r="201" spans="1:6">
      <c r="A201">
        <v>9.4</v>
      </c>
      <c r="B201" t="s">
        <v>9</v>
      </c>
      <c r="C201" t="s">
        <v>328</v>
      </c>
      <c r="D201">
        <v>2891.18</v>
      </c>
      <c r="E201" t="s">
        <v>9</v>
      </c>
      <c r="F201">
        <v>27177.09</v>
      </c>
    </row>
    <row r="202" spans="1:6">
      <c r="A202">
        <v>0.25</v>
      </c>
      <c r="B202" t="s">
        <v>253</v>
      </c>
      <c r="C202" t="s">
        <v>329</v>
      </c>
      <c r="D202">
        <v>64</v>
      </c>
      <c r="E202" t="s">
        <v>253</v>
      </c>
      <c r="F202">
        <v>16</v>
      </c>
    </row>
    <row r="203" spans="1:6">
      <c r="C203" t="s">
        <v>330</v>
      </c>
      <c r="F203">
        <v>43923.87</v>
      </c>
    </row>
    <row r="204" spans="1:6">
      <c r="C204" t="s">
        <v>331</v>
      </c>
      <c r="D204" t="s">
        <v>332</v>
      </c>
      <c r="F204">
        <v>4672.75</v>
      </c>
    </row>
    <row r="205" spans="1:6">
      <c r="C205" t="s">
        <v>333</v>
      </c>
    </row>
    <row r="206" spans="1:6">
      <c r="A206">
        <v>1</v>
      </c>
      <c r="B206" t="s">
        <v>325</v>
      </c>
      <c r="C206" t="s">
        <v>334</v>
      </c>
      <c r="D206">
        <v>1024.8</v>
      </c>
      <c r="E206" t="s">
        <v>325</v>
      </c>
      <c r="F206">
        <v>1024.8</v>
      </c>
    </row>
    <row r="207" spans="1:6">
      <c r="A207">
        <v>1.5</v>
      </c>
      <c r="B207" t="s">
        <v>325</v>
      </c>
      <c r="C207" t="s">
        <v>335</v>
      </c>
      <c r="D207">
        <v>683.55</v>
      </c>
      <c r="E207" t="s">
        <v>325</v>
      </c>
      <c r="F207">
        <v>1025.33</v>
      </c>
    </row>
    <row r="208" spans="1:6">
      <c r="A208">
        <v>1.5</v>
      </c>
      <c r="B208" t="s">
        <v>325</v>
      </c>
      <c r="C208" t="s">
        <v>336</v>
      </c>
      <c r="D208">
        <v>560.70000000000005</v>
      </c>
      <c r="E208" t="s">
        <v>325</v>
      </c>
      <c r="F208">
        <v>841.05</v>
      </c>
    </row>
    <row r="209" spans="1:6">
      <c r="F209">
        <v>2891.18</v>
      </c>
    </row>
    <row r="211" spans="1:6">
      <c r="C211" s="78" t="s">
        <v>337</v>
      </c>
    </row>
    <row r="212" spans="1:6">
      <c r="C212" t="s">
        <v>338</v>
      </c>
    </row>
    <row r="213" spans="1:6">
      <c r="C213" t="s">
        <v>339</v>
      </c>
    </row>
    <row r="214" spans="1:6">
      <c r="C214" t="s">
        <v>340</v>
      </c>
    </row>
    <row r="215" spans="1:6">
      <c r="C215" t="s">
        <v>46</v>
      </c>
      <c r="D215" t="s">
        <v>46</v>
      </c>
    </row>
    <row r="216" spans="1:6">
      <c r="A216">
        <v>8</v>
      </c>
      <c r="B216" t="s">
        <v>305</v>
      </c>
      <c r="C216" t="s">
        <v>341</v>
      </c>
      <c r="D216">
        <v>4.0999999999999996</v>
      </c>
      <c r="E216" t="s">
        <v>48</v>
      </c>
      <c r="F216">
        <v>32.799999999999997</v>
      </c>
    </row>
    <row r="217" spans="1:6">
      <c r="A217">
        <v>8</v>
      </c>
      <c r="B217" t="s">
        <v>305</v>
      </c>
      <c r="C217" t="s">
        <v>342</v>
      </c>
      <c r="D217">
        <v>3.69</v>
      </c>
      <c r="E217" t="s">
        <v>48</v>
      </c>
      <c r="F217">
        <v>29.52</v>
      </c>
    </row>
    <row r="218" spans="1:6">
      <c r="A218">
        <v>8</v>
      </c>
      <c r="B218" t="s">
        <v>305</v>
      </c>
      <c r="C218" t="s">
        <v>343</v>
      </c>
      <c r="D218">
        <v>4.0999999999999996</v>
      </c>
      <c r="E218" t="s">
        <v>48</v>
      </c>
      <c r="F218">
        <v>32.799999999999997</v>
      </c>
    </row>
    <row r="219" spans="1:6">
      <c r="A219">
        <v>0.75</v>
      </c>
      <c r="B219" t="s">
        <v>253</v>
      </c>
      <c r="C219" t="s">
        <v>344</v>
      </c>
      <c r="D219">
        <v>176.4</v>
      </c>
      <c r="E219" t="s">
        <v>48</v>
      </c>
      <c r="F219">
        <v>132.30000000000001</v>
      </c>
    </row>
    <row r="220" spans="1:6">
      <c r="A220">
        <v>2.25</v>
      </c>
      <c r="B220" t="s">
        <v>345</v>
      </c>
      <c r="C220" t="s">
        <v>346</v>
      </c>
      <c r="D220">
        <v>140.41</v>
      </c>
      <c r="E220" t="s">
        <v>345</v>
      </c>
      <c r="F220">
        <v>315.92</v>
      </c>
    </row>
    <row r="221" spans="1:6">
      <c r="A221">
        <v>4.5</v>
      </c>
      <c r="B221" t="s">
        <v>345</v>
      </c>
      <c r="C221" t="s">
        <v>347</v>
      </c>
      <c r="D221">
        <v>65</v>
      </c>
      <c r="E221" t="s">
        <v>345</v>
      </c>
      <c r="F221">
        <v>292.5</v>
      </c>
    </row>
    <row r="222" spans="1:6">
      <c r="A222">
        <v>6</v>
      </c>
      <c r="B222" t="s">
        <v>305</v>
      </c>
      <c r="C222" t="s">
        <v>348</v>
      </c>
      <c r="D222">
        <v>8</v>
      </c>
      <c r="E222" t="s">
        <v>48</v>
      </c>
      <c r="F222">
        <v>48</v>
      </c>
    </row>
    <row r="223" spans="1:6">
      <c r="A223">
        <v>6</v>
      </c>
      <c r="B223" t="s">
        <v>305</v>
      </c>
      <c r="C223" t="s">
        <v>349</v>
      </c>
      <c r="D223">
        <v>8.61</v>
      </c>
      <c r="E223" t="s">
        <v>48</v>
      </c>
      <c r="F223">
        <v>51.66</v>
      </c>
    </row>
    <row r="224" spans="1:6">
      <c r="A224">
        <v>4</v>
      </c>
      <c r="B224" t="s">
        <v>305</v>
      </c>
      <c r="C224" t="s">
        <v>350</v>
      </c>
      <c r="D224">
        <v>8.61</v>
      </c>
      <c r="E224" t="s">
        <v>48</v>
      </c>
      <c r="F224">
        <v>34.44</v>
      </c>
    </row>
    <row r="225" spans="1:6">
      <c r="A225">
        <v>300</v>
      </c>
      <c r="B225" t="s">
        <v>351</v>
      </c>
      <c r="C225" t="s">
        <v>352</v>
      </c>
      <c r="D225">
        <v>30</v>
      </c>
      <c r="E225" t="s">
        <v>353</v>
      </c>
      <c r="F225">
        <v>90</v>
      </c>
    </row>
    <row r="226" spans="1:6">
      <c r="A226">
        <v>300</v>
      </c>
      <c r="B226" t="s">
        <v>351</v>
      </c>
      <c r="C226" t="s">
        <v>354</v>
      </c>
      <c r="D226">
        <v>44.99</v>
      </c>
      <c r="E226" t="s">
        <v>355</v>
      </c>
      <c r="F226">
        <v>26.99</v>
      </c>
    </row>
    <row r="227" spans="1:6">
      <c r="A227">
        <v>1.5</v>
      </c>
      <c r="B227" t="s">
        <v>253</v>
      </c>
      <c r="C227" t="s">
        <v>356</v>
      </c>
      <c r="D227">
        <v>20.95</v>
      </c>
      <c r="E227" t="s">
        <v>253</v>
      </c>
      <c r="F227">
        <v>31.43</v>
      </c>
    </row>
    <row r="228" spans="1:6">
      <c r="A228">
        <v>2.25</v>
      </c>
      <c r="B228" t="s">
        <v>345</v>
      </c>
      <c r="C228" t="s">
        <v>357</v>
      </c>
      <c r="D228">
        <v>212.41</v>
      </c>
      <c r="E228" t="s">
        <v>345</v>
      </c>
      <c r="F228">
        <v>477.92</v>
      </c>
    </row>
    <row r="229" spans="1:6">
      <c r="A229">
        <v>0.75</v>
      </c>
      <c r="B229" t="s">
        <v>345</v>
      </c>
      <c r="C229" t="s">
        <v>358</v>
      </c>
      <c r="D229">
        <v>205.21</v>
      </c>
      <c r="E229" t="s">
        <v>345</v>
      </c>
      <c r="F229">
        <v>153.91</v>
      </c>
    </row>
    <row r="230" spans="1:6">
      <c r="A230">
        <v>2.25</v>
      </c>
      <c r="B230" t="s">
        <v>345</v>
      </c>
      <c r="C230" t="s">
        <v>359</v>
      </c>
      <c r="D230">
        <v>185.21</v>
      </c>
      <c r="E230" t="s">
        <v>345</v>
      </c>
      <c r="F230">
        <v>416.72</v>
      </c>
    </row>
    <row r="231" spans="1:6">
      <c r="A231">
        <v>500</v>
      </c>
      <c r="B231" t="s">
        <v>351</v>
      </c>
      <c r="C231" t="s">
        <v>360</v>
      </c>
      <c r="D231">
        <v>52.25</v>
      </c>
      <c r="E231" t="s">
        <v>253</v>
      </c>
      <c r="F231">
        <v>26.13</v>
      </c>
    </row>
    <row r="232" spans="1:6">
      <c r="A232">
        <v>1</v>
      </c>
      <c r="B232" t="s">
        <v>305</v>
      </c>
      <c r="C232" t="s">
        <v>361</v>
      </c>
      <c r="D232">
        <v>131.21</v>
      </c>
      <c r="E232" t="s">
        <v>362</v>
      </c>
      <c r="F232">
        <v>131.21</v>
      </c>
    </row>
    <row r="233" spans="1:6">
      <c r="A233">
        <v>1</v>
      </c>
      <c r="B233" t="s">
        <v>305</v>
      </c>
      <c r="C233" t="s">
        <v>363</v>
      </c>
      <c r="D233">
        <v>12.3</v>
      </c>
      <c r="E233" t="s">
        <v>362</v>
      </c>
      <c r="F233">
        <v>12.3</v>
      </c>
    </row>
    <row r="234" spans="1:6">
      <c r="A234">
        <v>4</v>
      </c>
      <c r="B234" t="s">
        <v>305</v>
      </c>
      <c r="C234" t="s">
        <v>364</v>
      </c>
      <c r="D234">
        <v>836.85</v>
      </c>
      <c r="E234" t="s">
        <v>48</v>
      </c>
      <c r="F234">
        <v>3347.4</v>
      </c>
    </row>
    <row r="235" spans="1:6">
      <c r="A235">
        <v>2</v>
      </c>
      <c r="B235" t="s">
        <v>305</v>
      </c>
      <c r="C235" t="s">
        <v>365</v>
      </c>
      <c r="D235">
        <v>810.6</v>
      </c>
      <c r="E235" t="s">
        <v>48</v>
      </c>
      <c r="F235">
        <v>1621.2</v>
      </c>
    </row>
    <row r="236" spans="1:6">
      <c r="A236">
        <v>2</v>
      </c>
      <c r="B236" t="s">
        <v>305</v>
      </c>
      <c r="C236" t="s">
        <v>366</v>
      </c>
      <c r="D236">
        <v>560.70000000000005</v>
      </c>
      <c r="E236" t="s">
        <v>48</v>
      </c>
      <c r="F236">
        <v>1121.4000000000001</v>
      </c>
    </row>
    <row r="237" spans="1:6">
      <c r="C237" t="s">
        <v>367</v>
      </c>
      <c r="F237">
        <v>20</v>
      </c>
    </row>
    <row r="238" spans="1:6">
      <c r="F238" t="s">
        <v>368</v>
      </c>
    </row>
    <row r="239" spans="1:6">
      <c r="C239" t="s">
        <v>369</v>
      </c>
      <c r="F239">
        <v>8446.5499999999993</v>
      </c>
    </row>
    <row r="240" spans="1:6">
      <c r="F240" t="s">
        <v>189</v>
      </c>
    </row>
    <row r="241" spans="1:6">
      <c r="C241" t="s">
        <v>173</v>
      </c>
      <c r="F241">
        <v>1489.69</v>
      </c>
    </row>
    <row r="244" spans="1:6" ht="30">
      <c r="A244" s="104">
        <v>39</v>
      </c>
      <c r="B244" s="105"/>
      <c r="C244" s="109" t="s">
        <v>378</v>
      </c>
      <c r="D244" s="108">
        <v>70.150000000000006</v>
      </c>
      <c r="E244" s="106" t="s">
        <v>253</v>
      </c>
      <c r="F244" s="107">
        <v>70.150000000000006</v>
      </c>
    </row>
  </sheetData>
  <mergeCells count="1">
    <mergeCell ref="A195:F19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50"/>
  <sheetViews>
    <sheetView tabSelected="1" topLeftCell="A12" workbookViewId="0">
      <selection activeCell="E21" sqref="E21"/>
    </sheetView>
  </sheetViews>
  <sheetFormatPr defaultRowHeight="15"/>
  <cols>
    <col min="1" max="1" width="6.85546875" customWidth="1"/>
    <col min="2" max="2" width="49" customWidth="1"/>
    <col min="4" max="4" width="13.28515625" customWidth="1"/>
    <col min="8" max="8" width="0.28515625" customWidth="1"/>
    <col min="9" max="9" width="9.140625" hidden="1" customWidth="1"/>
    <col min="11" max="11" width="45.28515625" customWidth="1"/>
  </cols>
  <sheetData>
    <row r="1" spans="1:12">
      <c r="B1" t="s">
        <v>383</v>
      </c>
      <c r="D1" t="s">
        <v>45</v>
      </c>
    </row>
    <row r="2" spans="1:12">
      <c r="B2" t="s">
        <v>384</v>
      </c>
    </row>
    <row r="3" spans="1:12">
      <c r="A3" t="s">
        <v>228</v>
      </c>
      <c r="B3" t="s">
        <v>385</v>
      </c>
      <c r="D3" t="s">
        <v>230</v>
      </c>
    </row>
    <row r="4" spans="1:12">
      <c r="B4" t="s">
        <v>46</v>
      </c>
      <c r="C4" t="s">
        <v>46</v>
      </c>
      <c r="D4" t="s">
        <v>46</v>
      </c>
      <c r="E4" t="s">
        <v>46</v>
      </c>
      <c r="F4" t="s">
        <v>46</v>
      </c>
      <c r="G4" t="s">
        <v>46</v>
      </c>
      <c r="H4" t="s">
        <v>46</v>
      </c>
      <c r="I4" t="s">
        <v>46</v>
      </c>
      <c r="J4" t="s">
        <v>46</v>
      </c>
      <c r="K4" t="s">
        <v>46</v>
      </c>
      <c r="L4" t="s">
        <v>46</v>
      </c>
    </row>
    <row r="5" spans="1:12">
      <c r="A5" t="s">
        <v>386</v>
      </c>
      <c r="B5" t="s">
        <v>387</v>
      </c>
      <c r="C5" t="s">
        <v>388</v>
      </c>
      <c r="D5" t="s">
        <v>389</v>
      </c>
      <c r="E5" t="s">
        <v>4</v>
      </c>
      <c r="F5" t="s">
        <v>390</v>
      </c>
      <c r="G5" t="s">
        <v>391</v>
      </c>
      <c r="H5" t="s">
        <v>392</v>
      </c>
      <c r="I5" t="s">
        <v>393</v>
      </c>
      <c r="J5" t="s">
        <v>394</v>
      </c>
      <c r="K5" t="s">
        <v>395</v>
      </c>
    </row>
    <row r="6" spans="1:12">
      <c r="E6" t="s">
        <v>396</v>
      </c>
      <c r="F6" t="s">
        <v>394</v>
      </c>
      <c r="G6" t="s">
        <v>397</v>
      </c>
      <c r="H6" t="s">
        <v>398</v>
      </c>
      <c r="I6" t="s">
        <v>399</v>
      </c>
      <c r="J6" t="s">
        <v>400</v>
      </c>
    </row>
    <row r="7" spans="1:12">
      <c r="A7" t="s">
        <v>46</v>
      </c>
      <c r="B7" t="s">
        <v>46</v>
      </c>
      <c r="C7" t="s">
        <v>46</v>
      </c>
      <c r="D7" t="s">
        <v>46</v>
      </c>
      <c r="E7" t="s">
        <v>46</v>
      </c>
      <c r="F7" t="s">
        <v>46</v>
      </c>
      <c r="G7" t="s">
        <v>46</v>
      </c>
      <c r="H7" t="s">
        <v>401</v>
      </c>
      <c r="I7" t="s">
        <v>46</v>
      </c>
      <c r="J7" t="s">
        <v>46</v>
      </c>
      <c r="K7" t="s">
        <v>46</v>
      </c>
      <c r="L7" t="s">
        <v>46</v>
      </c>
    </row>
    <row r="8" spans="1:12">
      <c r="A8" t="s">
        <v>402</v>
      </c>
      <c r="B8" t="s">
        <v>403</v>
      </c>
      <c r="C8" t="s">
        <v>404</v>
      </c>
      <c r="D8" t="s">
        <v>405</v>
      </c>
      <c r="E8">
        <v>10</v>
      </c>
      <c r="F8">
        <v>449.4</v>
      </c>
      <c r="G8">
        <v>116.5</v>
      </c>
      <c r="I8">
        <v>0</v>
      </c>
      <c r="J8">
        <v>565.9</v>
      </c>
      <c r="K8" t="s">
        <v>406</v>
      </c>
      <c r="L8">
        <v>1048.95</v>
      </c>
    </row>
    <row r="9" spans="1:12">
      <c r="A9" t="s">
        <v>407</v>
      </c>
      <c r="B9" t="s">
        <v>408</v>
      </c>
      <c r="C9" t="s">
        <v>404</v>
      </c>
      <c r="D9" t="s">
        <v>405</v>
      </c>
      <c r="E9">
        <v>10</v>
      </c>
      <c r="F9">
        <v>648.4</v>
      </c>
      <c r="G9">
        <v>116.5</v>
      </c>
      <c r="I9">
        <v>0</v>
      </c>
      <c r="J9">
        <v>764.9</v>
      </c>
      <c r="K9" t="s">
        <v>409</v>
      </c>
      <c r="L9">
        <v>978.6</v>
      </c>
    </row>
    <row r="10" spans="1:12">
      <c r="A10" t="s">
        <v>410</v>
      </c>
      <c r="B10" t="s">
        <v>411</v>
      </c>
      <c r="C10" t="s">
        <v>404</v>
      </c>
      <c r="D10" t="s">
        <v>405</v>
      </c>
      <c r="E10">
        <v>10</v>
      </c>
      <c r="F10">
        <v>773.67</v>
      </c>
      <c r="G10">
        <v>116.5</v>
      </c>
      <c r="I10">
        <v>0</v>
      </c>
      <c r="J10">
        <v>890.17</v>
      </c>
      <c r="K10" t="s">
        <v>412</v>
      </c>
      <c r="L10">
        <v>683.55</v>
      </c>
    </row>
    <row r="11" spans="1:12">
      <c r="A11" t="s">
        <v>413</v>
      </c>
      <c r="B11" t="s">
        <v>414</v>
      </c>
      <c r="C11" t="s">
        <v>404</v>
      </c>
      <c r="D11" t="s">
        <v>405</v>
      </c>
      <c r="E11">
        <v>10</v>
      </c>
      <c r="F11">
        <v>1016</v>
      </c>
      <c r="G11">
        <v>116.5</v>
      </c>
      <c r="I11">
        <v>0</v>
      </c>
      <c r="J11">
        <v>1132.5</v>
      </c>
      <c r="K11" t="s">
        <v>415</v>
      </c>
      <c r="L11">
        <v>560.70000000000005</v>
      </c>
    </row>
    <row r="12" spans="1:12">
      <c r="A12" t="s">
        <v>416</v>
      </c>
      <c r="B12" t="s">
        <v>417</v>
      </c>
      <c r="C12" t="s">
        <v>404</v>
      </c>
      <c r="D12" t="s">
        <v>405</v>
      </c>
      <c r="E12">
        <v>10</v>
      </c>
      <c r="F12">
        <v>1382</v>
      </c>
      <c r="G12">
        <v>116.5</v>
      </c>
      <c r="I12">
        <v>0</v>
      </c>
      <c r="J12">
        <v>1498.5</v>
      </c>
      <c r="K12" t="s">
        <v>418</v>
      </c>
      <c r="L12">
        <v>836.85</v>
      </c>
    </row>
    <row r="13" spans="1:12">
      <c r="A13" t="s">
        <v>419</v>
      </c>
      <c r="B13" t="s">
        <v>420</v>
      </c>
      <c r="C13" t="s">
        <v>404</v>
      </c>
      <c r="D13" t="s">
        <v>405</v>
      </c>
      <c r="E13">
        <v>10</v>
      </c>
      <c r="F13">
        <v>1489</v>
      </c>
      <c r="G13">
        <v>116.5</v>
      </c>
      <c r="I13">
        <v>0</v>
      </c>
      <c r="J13">
        <v>1605.5</v>
      </c>
      <c r="K13" t="s">
        <v>421</v>
      </c>
      <c r="L13">
        <v>810.6</v>
      </c>
    </row>
    <row r="14" spans="1:12">
      <c r="A14" t="s">
        <v>422</v>
      </c>
      <c r="B14" t="s">
        <v>423</v>
      </c>
      <c r="C14" t="s">
        <v>404</v>
      </c>
      <c r="D14" t="s">
        <v>405</v>
      </c>
      <c r="E14">
        <v>10</v>
      </c>
      <c r="F14">
        <v>1069.8</v>
      </c>
      <c r="G14">
        <v>116.5</v>
      </c>
      <c r="I14">
        <v>0</v>
      </c>
      <c r="J14">
        <v>1186.3</v>
      </c>
      <c r="K14" t="s">
        <v>424</v>
      </c>
      <c r="L14">
        <v>909.3</v>
      </c>
    </row>
    <row r="15" spans="1:12">
      <c r="A15" t="s">
        <v>425</v>
      </c>
      <c r="B15" t="s">
        <v>426</v>
      </c>
      <c r="C15" t="s">
        <v>404</v>
      </c>
      <c r="D15" t="s">
        <v>427</v>
      </c>
      <c r="E15">
        <v>34</v>
      </c>
      <c r="F15">
        <v>1338</v>
      </c>
      <c r="G15">
        <v>336.08</v>
      </c>
      <c r="I15">
        <v>0</v>
      </c>
      <c r="J15">
        <v>1674.08</v>
      </c>
      <c r="K15" t="s">
        <v>428</v>
      </c>
      <c r="L15">
        <v>880.95</v>
      </c>
    </row>
    <row r="16" spans="1:12">
      <c r="A16" t="s">
        <v>429</v>
      </c>
      <c r="B16" t="s">
        <v>430</v>
      </c>
      <c r="C16" t="s">
        <v>404</v>
      </c>
      <c r="D16" t="s">
        <v>427</v>
      </c>
      <c r="E16">
        <v>34</v>
      </c>
      <c r="F16">
        <v>1338</v>
      </c>
      <c r="G16">
        <v>336.08</v>
      </c>
      <c r="I16">
        <v>0</v>
      </c>
      <c r="J16">
        <v>1674.08</v>
      </c>
      <c r="K16" t="s">
        <v>431</v>
      </c>
      <c r="L16">
        <v>925.05</v>
      </c>
    </row>
    <row r="17" spans="1:12">
      <c r="A17" t="s">
        <v>432</v>
      </c>
      <c r="B17" t="s">
        <v>433</v>
      </c>
      <c r="C17" t="s">
        <v>434</v>
      </c>
      <c r="D17" t="s">
        <v>435</v>
      </c>
      <c r="E17">
        <v>6</v>
      </c>
      <c r="F17">
        <v>5709</v>
      </c>
      <c r="G17">
        <v>58.92</v>
      </c>
      <c r="I17">
        <v>0</v>
      </c>
      <c r="J17">
        <v>5767.92</v>
      </c>
      <c r="K17" t="s">
        <v>436</v>
      </c>
      <c r="L17">
        <v>898.8</v>
      </c>
    </row>
    <row r="18" spans="1:12">
      <c r="A18" t="s">
        <v>437</v>
      </c>
      <c r="B18" t="s">
        <v>438</v>
      </c>
      <c r="C18" t="s">
        <v>47</v>
      </c>
      <c r="D18" t="s">
        <v>435</v>
      </c>
      <c r="E18">
        <v>6</v>
      </c>
      <c r="F18">
        <v>705</v>
      </c>
      <c r="G18">
        <v>47.94</v>
      </c>
      <c r="I18">
        <v>0</v>
      </c>
      <c r="J18">
        <v>752.94</v>
      </c>
      <c r="K18" t="s">
        <v>439</v>
      </c>
      <c r="L18">
        <v>1024.8</v>
      </c>
    </row>
    <row r="19" spans="1:12">
      <c r="A19" t="s">
        <v>440</v>
      </c>
      <c r="B19" t="s">
        <v>441</v>
      </c>
      <c r="C19" t="s">
        <v>47</v>
      </c>
      <c r="D19" t="s">
        <v>435</v>
      </c>
      <c r="E19">
        <v>6</v>
      </c>
      <c r="F19">
        <v>786</v>
      </c>
      <c r="G19">
        <v>47.94</v>
      </c>
      <c r="I19">
        <v>0</v>
      </c>
      <c r="J19">
        <v>833.94</v>
      </c>
      <c r="K19" t="s">
        <v>442</v>
      </c>
      <c r="L19">
        <v>978.6</v>
      </c>
    </row>
    <row r="20" spans="1:12">
      <c r="A20" t="s">
        <v>443</v>
      </c>
      <c r="B20" t="s">
        <v>444</v>
      </c>
      <c r="C20" t="s">
        <v>434</v>
      </c>
      <c r="D20" t="s">
        <v>445</v>
      </c>
      <c r="E20">
        <v>0</v>
      </c>
      <c r="F20">
        <v>16106</v>
      </c>
      <c r="G20">
        <v>0</v>
      </c>
      <c r="I20">
        <v>0</v>
      </c>
      <c r="J20">
        <v>16106</v>
      </c>
      <c r="K20" t="s">
        <v>446</v>
      </c>
      <c r="L20">
        <v>804.3</v>
      </c>
    </row>
    <row r="21" spans="1:12">
      <c r="A21" t="s">
        <v>447</v>
      </c>
      <c r="B21" t="s">
        <v>448</v>
      </c>
      <c r="C21" t="s">
        <v>404</v>
      </c>
      <c r="D21" t="s">
        <v>445</v>
      </c>
      <c r="F21">
        <v>1348</v>
      </c>
      <c r="I21">
        <v>0</v>
      </c>
      <c r="J21">
        <v>1348</v>
      </c>
      <c r="K21" t="s">
        <v>449</v>
      </c>
      <c r="L21">
        <v>774.9</v>
      </c>
    </row>
    <row r="22" spans="1:12">
      <c r="A22" t="s">
        <v>450</v>
      </c>
      <c r="B22" t="s">
        <v>451</v>
      </c>
      <c r="C22" t="s">
        <v>404</v>
      </c>
      <c r="D22" t="s">
        <v>522</v>
      </c>
      <c r="E22">
        <v>6</v>
      </c>
      <c r="F22">
        <v>993</v>
      </c>
      <c r="G22">
        <v>47.94</v>
      </c>
      <c r="I22">
        <v>0</v>
      </c>
      <c r="J22">
        <v>1040.94</v>
      </c>
      <c r="K22" t="s">
        <v>452</v>
      </c>
      <c r="L22">
        <v>807.45</v>
      </c>
    </row>
    <row r="23" spans="1:12">
      <c r="A23" t="s">
        <v>453</v>
      </c>
      <c r="B23" t="s">
        <v>454</v>
      </c>
      <c r="C23" t="s">
        <v>404</v>
      </c>
      <c r="D23" t="s">
        <v>455</v>
      </c>
      <c r="E23">
        <v>0</v>
      </c>
      <c r="F23">
        <v>34300</v>
      </c>
      <c r="G23">
        <v>0</v>
      </c>
      <c r="I23">
        <v>0</v>
      </c>
      <c r="J23">
        <v>34300</v>
      </c>
      <c r="K23" t="s">
        <v>456</v>
      </c>
      <c r="L23">
        <v>121.8</v>
      </c>
    </row>
    <row r="24" spans="1:12">
      <c r="A24" t="s">
        <v>457</v>
      </c>
      <c r="B24" t="s">
        <v>458</v>
      </c>
      <c r="C24" t="s">
        <v>404</v>
      </c>
      <c r="D24" t="s">
        <v>455</v>
      </c>
      <c r="E24">
        <v>0</v>
      </c>
      <c r="F24">
        <v>39400</v>
      </c>
      <c r="G24">
        <v>0</v>
      </c>
      <c r="I24">
        <v>0</v>
      </c>
      <c r="J24">
        <v>39400</v>
      </c>
      <c r="K24" t="s">
        <v>459</v>
      </c>
      <c r="L24">
        <v>98.91</v>
      </c>
    </row>
    <row r="25" spans="1:12">
      <c r="A25" t="s">
        <v>460</v>
      </c>
      <c r="B25" t="s">
        <v>461</v>
      </c>
      <c r="C25" t="s">
        <v>404</v>
      </c>
      <c r="D25" t="s">
        <v>455</v>
      </c>
      <c r="E25">
        <v>0</v>
      </c>
      <c r="F25">
        <v>111600</v>
      </c>
      <c r="G25">
        <v>0</v>
      </c>
      <c r="I25">
        <v>0</v>
      </c>
      <c r="J25">
        <v>111600</v>
      </c>
      <c r="K25" t="s">
        <v>462</v>
      </c>
      <c r="L25">
        <v>73.290000000000006</v>
      </c>
    </row>
    <row r="26" spans="1:12">
      <c r="A26" t="s">
        <v>463</v>
      </c>
      <c r="B26" t="s">
        <v>464</v>
      </c>
      <c r="C26" t="s">
        <v>404</v>
      </c>
      <c r="D26" t="s">
        <v>455</v>
      </c>
      <c r="E26">
        <v>0</v>
      </c>
      <c r="F26">
        <v>99400</v>
      </c>
      <c r="G26">
        <v>0</v>
      </c>
      <c r="I26">
        <v>0</v>
      </c>
      <c r="J26">
        <v>99400</v>
      </c>
      <c r="K26" t="s">
        <v>465</v>
      </c>
      <c r="L26">
        <v>35.909999999999997</v>
      </c>
    </row>
    <row r="27" spans="1:12">
      <c r="A27" t="s">
        <v>466</v>
      </c>
      <c r="B27" t="s">
        <v>467</v>
      </c>
      <c r="C27" t="s">
        <v>404</v>
      </c>
      <c r="D27" t="s">
        <v>455</v>
      </c>
      <c r="E27">
        <v>0</v>
      </c>
      <c r="F27">
        <v>95000</v>
      </c>
      <c r="G27">
        <v>0</v>
      </c>
      <c r="I27">
        <v>0</v>
      </c>
      <c r="J27">
        <v>95000</v>
      </c>
      <c r="K27" t="s">
        <v>468</v>
      </c>
      <c r="L27">
        <v>40.9</v>
      </c>
    </row>
    <row r="28" spans="1:12">
      <c r="A28" t="s">
        <v>469</v>
      </c>
      <c r="B28" t="s">
        <v>470</v>
      </c>
      <c r="C28" t="s">
        <v>434</v>
      </c>
      <c r="D28" t="s">
        <v>435</v>
      </c>
      <c r="E28">
        <v>6</v>
      </c>
      <c r="F28">
        <v>4299</v>
      </c>
      <c r="G28">
        <v>58.92</v>
      </c>
      <c r="I28">
        <v>0</v>
      </c>
      <c r="J28">
        <v>4357.92</v>
      </c>
      <c r="K28" t="s">
        <v>471</v>
      </c>
      <c r="L28">
        <v>117.65</v>
      </c>
    </row>
    <row r="29" spans="1:12">
      <c r="A29" t="s">
        <v>472</v>
      </c>
      <c r="B29" t="s">
        <v>473</v>
      </c>
      <c r="C29" t="s">
        <v>434</v>
      </c>
      <c r="D29" t="s">
        <v>455</v>
      </c>
      <c r="F29">
        <v>11907</v>
      </c>
      <c r="I29">
        <v>0</v>
      </c>
      <c r="J29">
        <v>11907</v>
      </c>
      <c r="K29" t="s">
        <v>474</v>
      </c>
      <c r="L29">
        <v>1613.85</v>
      </c>
    </row>
    <row r="30" spans="1:12">
      <c r="A30" t="s">
        <v>475</v>
      </c>
      <c r="B30" t="s">
        <v>476</v>
      </c>
      <c r="C30" t="s">
        <v>237</v>
      </c>
      <c r="D30" t="s">
        <v>455</v>
      </c>
      <c r="E30">
        <v>0</v>
      </c>
      <c r="F30">
        <v>6040</v>
      </c>
      <c r="G30">
        <v>0</v>
      </c>
      <c r="J30">
        <v>6040</v>
      </c>
      <c r="K30" t="s">
        <v>477</v>
      </c>
      <c r="L30">
        <v>1345.05</v>
      </c>
    </row>
    <row r="31" spans="1:12">
      <c r="A31" t="s">
        <v>478</v>
      </c>
      <c r="B31" t="s">
        <v>479</v>
      </c>
      <c r="C31" t="s">
        <v>237</v>
      </c>
      <c r="D31" t="s">
        <v>445</v>
      </c>
      <c r="E31">
        <v>0</v>
      </c>
      <c r="F31">
        <v>58000</v>
      </c>
      <c r="G31">
        <v>0</v>
      </c>
      <c r="I31">
        <v>0</v>
      </c>
      <c r="J31">
        <v>58000</v>
      </c>
      <c r="K31" t="s">
        <v>480</v>
      </c>
      <c r="L31">
        <v>1507.8</v>
      </c>
    </row>
    <row r="32" spans="1:12">
      <c r="A32" t="s">
        <v>481</v>
      </c>
      <c r="B32" t="s">
        <v>482</v>
      </c>
      <c r="C32" t="s">
        <v>237</v>
      </c>
      <c r="D32" t="s">
        <v>445</v>
      </c>
      <c r="E32">
        <v>0</v>
      </c>
      <c r="F32">
        <v>58000</v>
      </c>
      <c r="G32">
        <v>0</v>
      </c>
      <c r="I32">
        <v>0</v>
      </c>
      <c r="J32">
        <v>58000</v>
      </c>
      <c r="K32" t="s">
        <v>483</v>
      </c>
      <c r="L32">
        <v>14374.5</v>
      </c>
    </row>
    <row r="33" spans="1:12">
      <c r="A33" t="s">
        <v>484</v>
      </c>
      <c r="B33" t="s">
        <v>485</v>
      </c>
      <c r="C33" t="s">
        <v>434</v>
      </c>
      <c r="D33" t="s">
        <v>435</v>
      </c>
      <c r="E33">
        <v>6</v>
      </c>
      <c r="F33">
        <v>4299</v>
      </c>
      <c r="G33">
        <v>58.92</v>
      </c>
      <c r="I33">
        <v>0</v>
      </c>
      <c r="J33">
        <v>4357.92</v>
      </c>
      <c r="K33" t="s">
        <v>486</v>
      </c>
      <c r="L33">
        <v>1256.8499999999999</v>
      </c>
    </row>
    <row r="34" spans="1:12">
      <c r="A34" t="s">
        <v>487</v>
      </c>
      <c r="B34" t="s">
        <v>488</v>
      </c>
      <c r="C34" t="s">
        <v>404</v>
      </c>
      <c r="D34" t="s">
        <v>405</v>
      </c>
      <c r="E34">
        <v>10</v>
      </c>
      <c r="F34">
        <v>961</v>
      </c>
      <c r="G34">
        <v>116.5</v>
      </c>
      <c r="J34">
        <v>1077.5</v>
      </c>
      <c r="K34" t="s">
        <v>489</v>
      </c>
      <c r="L34">
        <v>1125.5999999999999</v>
      </c>
    </row>
    <row r="35" spans="1:12">
      <c r="A35" t="s">
        <v>490</v>
      </c>
      <c r="B35" t="s">
        <v>491</v>
      </c>
      <c r="C35" t="s">
        <v>404</v>
      </c>
      <c r="D35" t="s">
        <v>405</v>
      </c>
      <c r="E35">
        <v>10</v>
      </c>
      <c r="F35">
        <v>1082.5</v>
      </c>
      <c r="G35">
        <v>116.5</v>
      </c>
      <c r="I35">
        <v>0</v>
      </c>
      <c r="J35">
        <v>1199</v>
      </c>
      <c r="K35" t="s">
        <v>492</v>
      </c>
      <c r="L35">
        <v>175.25</v>
      </c>
    </row>
    <row r="36" spans="1:12">
      <c r="A36" t="s">
        <v>493</v>
      </c>
      <c r="B36" t="s">
        <v>494</v>
      </c>
      <c r="C36" t="s">
        <v>404</v>
      </c>
      <c r="D36" t="s">
        <v>405</v>
      </c>
      <c r="E36">
        <v>10</v>
      </c>
      <c r="F36">
        <v>915.45</v>
      </c>
      <c r="G36">
        <v>116.5</v>
      </c>
      <c r="I36">
        <v>0</v>
      </c>
      <c r="J36">
        <v>1031.95</v>
      </c>
      <c r="K36" t="s">
        <v>495</v>
      </c>
      <c r="L36">
        <v>880.95</v>
      </c>
    </row>
    <row r="37" spans="1:12">
      <c r="A37" t="s">
        <v>496</v>
      </c>
      <c r="B37" t="s">
        <v>497</v>
      </c>
      <c r="C37" t="s">
        <v>404</v>
      </c>
      <c r="D37" t="s">
        <v>498</v>
      </c>
      <c r="E37">
        <v>19</v>
      </c>
      <c r="F37">
        <v>222.7</v>
      </c>
      <c r="G37">
        <v>206.14</v>
      </c>
      <c r="I37">
        <v>0</v>
      </c>
      <c r="J37">
        <v>428.84</v>
      </c>
      <c r="K37" t="s">
        <v>499</v>
      </c>
      <c r="L37">
        <v>909.3</v>
      </c>
    </row>
    <row r="38" spans="1:12">
      <c r="A38">
        <v>31</v>
      </c>
      <c r="B38" t="s">
        <v>500</v>
      </c>
      <c r="C38" t="s">
        <v>404</v>
      </c>
      <c r="D38" t="s">
        <v>501</v>
      </c>
      <c r="E38">
        <v>23</v>
      </c>
      <c r="F38">
        <v>166.5</v>
      </c>
      <c r="G38">
        <v>241.81</v>
      </c>
      <c r="I38">
        <v>0</v>
      </c>
      <c r="J38">
        <v>408.31</v>
      </c>
      <c r="K38" t="s">
        <v>502</v>
      </c>
      <c r="L38">
        <v>78.59</v>
      </c>
    </row>
    <row r="39" spans="1:12">
      <c r="D39" t="s">
        <v>46</v>
      </c>
      <c r="L39">
        <v>0</v>
      </c>
    </row>
    <row r="40" spans="1:12">
      <c r="B40" t="s">
        <v>503</v>
      </c>
      <c r="C40" t="s">
        <v>434</v>
      </c>
      <c r="D40" t="s">
        <v>435</v>
      </c>
      <c r="E40">
        <v>6</v>
      </c>
      <c r="F40">
        <v>6595</v>
      </c>
      <c r="G40">
        <v>98.22</v>
      </c>
      <c r="H40">
        <v>0</v>
      </c>
      <c r="I40">
        <v>0</v>
      </c>
      <c r="J40">
        <v>6693.22</v>
      </c>
      <c r="K40" t="s">
        <v>504</v>
      </c>
      <c r="L40">
        <v>82.85</v>
      </c>
    </row>
    <row r="41" spans="1:12">
      <c r="B41" t="s">
        <v>505</v>
      </c>
      <c r="C41" t="s">
        <v>434</v>
      </c>
      <c r="D41" t="s">
        <v>435</v>
      </c>
      <c r="E41">
        <v>6</v>
      </c>
      <c r="F41">
        <v>6795</v>
      </c>
      <c r="G41">
        <v>98.22</v>
      </c>
      <c r="H41">
        <v>0</v>
      </c>
      <c r="I41">
        <v>0</v>
      </c>
      <c r="J41">
        <v>6893.22</v>
      </c>
      <c r="K41" t="s">
        <v>506</v>
      </c>
      <c r="L41">
        <v>167.16</v>
      </c>
    </row>
    <row r="42" spans="1:12">
      <c r="B42" t="s">
        <v>507</v>
      </c>
      <c r="C42" t="s">
        <v>286</v>
      </c>
      <c r="D42" t="s">
        <v>405</v>
      </c>
      <c r="E42">
        <v>10</v>
      </c>
      <c r="F42">
        <v>123.7</v>
      </c>
      <c r="G42">
        <v>79.900000000000006</v>
      </c>
      <c r="H42">
        <v>0</v>
      </c>
      <c r="I42">
        <v>0</v>
      </c>
      <c r="J42">
        <v>203.6</v>
      </c>
      <c r="K42" t="s">
        <v>508</v>
      </c>
      <c r="L42">
        <v>167.16</v>
      </c>
    </row>
    <row r="43" spans="1:12">
      <c r="B43" t="s">
        <v>509</v>
      </c>
      <c r="C43" t="s">
        <v>286</v>
      </c>
      <c r="D43" t="s">
        <v>405</v>
      </c>
      <c r="E43">
        <v>10</v>
      </c>
      <c r="F43">
        <v>851.5</v>
      </c>
      <c r="G43">
        <v>116.5</v>
      </c>
      <c r="H43">
        <v>0</v>
      </c>
      <c r="I43">
        <v>0</v>
      </c>
      <c r="J43">
        <v>968</v>
      </c>
      <c r="K43" t="s">
        <v>510</v>
      </c>
      <c r="L43">
        <v>125.84</v>
      </c>
    </row>
    <row r="44" spans="1:12">
      <c r="B44" t="s">
        <v>511</v>
      </c>
      <c r="D44" t="s">
        <v>445</v>
      </c>
      <c r="E44">
        <v>6</v>
      </c>
      <c r="F44">
        <v>6595</v>
      </c>
      <c r="G44">
        <v>98.22</v>
      </c>
      <c r="J44">
        <v>6693.22</v>
      </c>
      <c r="K44" t="s">
        <v>512</v>
      </c>
      <c r="L44">
        <v>247.91</v>
      </c>
    </row>
    <row r="45" spans="1:12">
      <c r="B45" t="s">
        <v>513</v>
      </c>
      <c r="C45" t="s">
        <v>404</v>
      </c>
      <c r="D45" t="s">
        <v>427</v>
      </c>
      <c r="E45">
        <v>34</v>
      </c>
      <c r="F45">
        <v>1338</v>
      </c>
      <c r="G45">
        <v>336.08</v>
      </c>
      <c r="I45">
        <v>0</v>
      </c>
      <c r="J45">
        <v>1674.08</v>
      </c>
      <c r="K45" t="s">
        <v>514</v>
      </c>
      <c r="L45">
        <v>247.91</v>
      </c>
    </row>
    <row r="46" spans="1:12">
      <c r="B46" t="s">
        <v>515</v>
      </c>
      <c r="C46" t="s">
        <v>404</v>
      </c>
      <c r="D46" t="s">
        <v>427</v>
      </c>
      <c r="E46">
        <v>34</v>
      </c>
      <c r="F46">
        <v>1338</v>
      </c>
      <c r="G46">
        <v>336.08</v>
      </c>
      <c r="I46">
        <v>0</v>
      </c>
      <c r="J46">
        <v>1674.08</v>
      </c>
      <c r="L46">
        <v>0</v>
      </c>
    </row>
    <row r="47" spans="1:12">
      <c r="B47" t="s">
        <v>46</v>
      </c>
      <c r="C47" t="s">
        <v>46</v>
      </c>
      <c r="D47" t="s">
        <v>46</v>
      </c>
      <c r="E47" t="s">
        <v>46</v>
      </c>
      <c r="F47" t="s">
        <v>46</v>
      </c>
      <c r="G47" t="s">
        <v>46</v>
      </c>
      <c r="H47" t="s">
        <v>46</v>
      </c>
      <c r="I47" t="s">
        <v>46</v>
      </c>
      <c r="J47" t="s">
        <v>46</v>
      </c>
      <c r="K47" t="s">
        <v>46</v>
      </c>
      <c r="L47">
        <v>0</v>
      </c>
    </row>
    <row r="48" spans="1:12">
      <c r="K48" t="s">
        <v>516</v>
      </c>
      <c r="L48">
        <v>4.41</v>
      </c>
    </row>
    <row r="49" spans="2:2">
      <c r="B49" t="s">
        <v>517</v>
      </c>
    </row>
    <row r="50" spans="2:2">
      <c r="B50" t="s">
        <v>518</v>
      </c>
    </row>
  </sheetData>
  <pageMargins left="0.7" right="0.7"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Abs</vt:lpstr>
      <vt:lpstr>Detail</vt:lpstr>
      <vt:lpstr>Abs (2)</vt:lpstr>
      <vt:lpstr>Data</vt:lpstr>
      <vt:lpstr>lead</vt:lpstr>
      <vt:lpstr>Detail!Print_Area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Plg</dc:creator>
  <cp:lastModifiedBy>Rathinakumar</cp:lastModifiedBy>
  <cp:lastPrinted>2023-07-28T04:40:05Z</cp:lastPrinted>
  <dcterms:created xsi:type="dcterms:W3CDTF">2022-10-22T05:42:36Z</dcterms:created>
  <dcterms:modified xsi:type="dcterms:W3CDTF">2023-08-03T05:13:49Z</dcterms:modified>
</cp:coreProperties>
</file>