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externalLinks/externalLink9.xml" ContentType="application/vnd.openxmlformats-officedocument.spreadsheetml.externalLink+xml"/>
  <Override PartName="/xl/externalLinks/externalLink29.xml" ContentType="application/vnd.openxmlformats-officedocument.spreadsheetml.externalLink+xml"/>
  <Override PartName="/xl/externalLinks/externalLink38.xml" ContentType="application/vnd.openxmlformats-officedocument.spreadsheetml.externalLink+xml"/>
  <Override PartName="/xl/externalLinks/externalLink47.xml" ContentType="application/vnd.openxmlformats-officedocument.spreadsheetml.externalLink+xml"/>
  <Override PartName="/xl/externalLinks/externalLink4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worksheets/sheet7.xml" ContentType="application/vnd.openxmlformats-officedocument.spreadsheetml.worksheet+xml"/>
  <Override PartName="/xl/worksheets/sheet11.xml" ContentType="application/vnd.openxmlformats-officedocument.spreadsheetml.worksheet+xml"/>
  <Override PartName="/xl/externalLinks/externalLink7.xml" ContentType="application/vnd.openxmlformats-officedocument.spreadsheetml.externalLink+xml"/>
  <Override PartName="/xl/externalLinks/externalLink18.xml" ContentType="application/vnd.openxmlformats-officedocument.spreadsheetml.externalLink+xml"/>
  <Override PartName="/xl/externalLinks/externalLink27.xml" ContentType="application/vnd.openxmlformats-officedocument.spreadsheetml.externalLink+xml"/>
  <Override PartName="/xl/externalLinks/externalLink36.xml" ContentType="application/vnd.openxmlformats-officedocument.spreadsheetml.externalLink+xml"/>
  <Override PartName="/xl/externalLinks/externalLink45.xml" ContentType="application/vnd.openxmlformats-officedocument.spreadsheetml.externalLink+xml"/>
  <Override PartName="/xl/drawings/drawing4.xml" ContentType="application/vnd.openxmlformats-officedocument.drawing+xml"/>
  <Default Extension="rels" ContentType="application/vnd.openxmlformats-package.relationships+xml"/>
  <Default Extension="xml" ContentType="application/xml"/>
  <Override PartName="/xl/worksheets/sheet5.xml" ContentType="application/vnd.openxmlformats-officedocument.spreadsheetml.worksheet+xml"/>
  <Override PartName="/xl/externalLinks/externalLink5.xml" ContentType="application/vnd.openxmlformats-officedocument.spreadsheetml.externalLink+xml"/>
  <Override PartName="/xl/externalLinks/externalLink16.xml" ContentType="application/vnd.openxmlformats-officedocument.spreadsheetml.externalLink+xml"/>
  <Override PartName="/xl/externalLinks/externalLink25.xml" ContentType="application/vnd.openxmlformats-officedocument.spreadsheetml.externalLink+xml"/>
  <Override PartName="/xl/externalLinks/externalLink34.xml" ContentType="application/vnd.openxmlformats-officedocument.spreadsheetml.externalLink+xml"/>
  <Override PartName="/xl/externalLinks/externalLink43.xml" ContentType="application/vnd.openxmlformats-officedocument.spreadsheetml.externalLink+xml"/>
  <Override PartName="/xl/externalLinks/externalLink54.xml" ContentType="application/vnd.openxmlformats-officedocument.spreadsheetml.externalLink+xml"/>
  <Override PartName="/xl/drawings/drawing2.xml" ContentType="application/vnd.openxmlformats-officedocument.drawing+xml"/>
  <Override PartName="/xl/worksheets/sheet3.xml" ContentType="application/vnd.openxmlformats-officedocument.spreadsheetml.worksheet+xml"/>
  <Override PartName="/xl/externalLinks/externalLink3.xml" ContentType="application/vnd.openxmlformats-officedocument.spreadsheetml.externalLink+xml"/>
  <Override PartName="/xl/externalLinks/externalLink14.xml" ContentType="application/vnd.openxmlformats-officedocument.spreadsheetml.externalLink+xml"/>
  <Override PartName="/xl/externalLinks/externalLink23.xml" ContentType="application/vnd.openxmlformats-officedocument.spreadsheetml.externalLink+xml"/>
  <Override PartName="/xl/externalLinks/externalLink32.xml" ContentType="application/vnd.openxmlformats-officedocument.spreadsheetml.externalLink+xml"/>
  <Override PartName="/xl/externalLinks/externalLink41.xml" ContentType="application/vnd.openxmlformats-officedocument.spreadsheetml.externalLink+xml"/>
  <Override PartName="/xl/externalLinks/externalLink52.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2.xml" ContentType="application/vnd.openxmlformats-officedocument.spreadsheetml.externalLink+xml"/>
  <Override PartName="/xl/externalLinks/externalLink21.xml" ContentType="application/vnd.openxmlformats-officedocument.spreadsheetml.externalLink+xml"/>
  <Override PartName="/xl/externalLinks/externalLink30.xml" ContentType="application/vnd.openxmlformats-officedocument.spreadsheetml.externalLink+xml"/>
  <Override PartName="/xl/externalLinks/externalLink50.xml" ContentType="application/vnd.openxmlformats-officedocument.spreadsheetml.externalLink+xml"/>
  <Override PartName="/xl/externalLinks/externalLink10.xml" ContentType="application/vnd.openxmlformats-officedocument.spreadsheetml.externalLink+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externalLinks/externalLink8.xml" ContentType="application/vnd.openxmlformats-officedocument.spreadsheetml.externalLink+xml"/>
  <Override PartName="/xl/externalLinks/externalLink19.xml" ContentType="application/vnd.openxmlformats-officedocument.spreadsheetml.externalLink+xml"/>
  <Override PartName="/xl/externalLinks/externalLink39.xml" ContentType="application/vnd.openxmlformats-officedocument.spreadsheetml.externalLink+xml"/>
  <Override PartName="/xl/externalLinks/externalLink48.xml" ContentType="application/vnd.openxmlformats-officedocument.spreadsheetml.externalLink+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externalLinks/externalLink6.xml" ContentType="application/vnd.openxmlformats-officedocument.spreadsheetml.externalLink+xml"/>
  <Override PartName="/xl/externalLinks/externalLink17.xml" ContentType="application/vnd.openxmlformats-officedocument.spreadsheetml.externalLink+xml"/>
  <Override PartName="/xl/externalLinks/externalLink28.xml" ContentType="application/vnd.openxmlformats-officedocument.spreadsheetml.externalLink+xml"/>
  <Override PartName="/xl/externalLinks/externalLink37.xml" ContentType="application/vnd.openxmlformats-officedocument.spreadsheetml.externalLink+xml"/>
  <Override PartName="/xl/externalLinks/externalLink46.xml" ContentType="application/vnd.openxmlformats-officedocument.spreadsheetml.externalLink+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externalLinks/externalLink15.xml" ContentType="application/vnd.openxmlformats-officedocument.spreadsheetml.externalLink+xml"/>
  <Override PartName="/xl/externalLinks/externalLink24.xml" ContentType="application/vnd.openxmlformats-officedocument.spreadsheetml.externalLink+xml"/>
  <Override PartName="/xl/externalLinks/externalLink26.xml" ContentType="application/vnd.openxmlformats-officedocument.spreadsheetml.externalLink+xml"/>
  <Override PartName="/xl/externalLinks/externalLink35.xml" ContentType="application/vnd.openxmlformats-officedocument.spreadsheetml.externalLink+xml"/>
  <Override PartName="/xl/externalLinks/externalLink44.xml" ContentType="application/vnd.openxmlformats-officedocument.spreadsheetml.externalLink+xml"/>
  <Override PartName="/xl/externalLinks/externalLink53.xml" ContentType="application/vnd.openxmlformats-officedocument.spreadsheetml.externalLink+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externalLinks/externalLink2.xml" ContentType="application/vnd.openxmlformats-officedocument.spreadsheetml.externalLink+xml"/>
  <Override PartName="/xl/externalLinks/externalLink13.xml" ContentType="application/vnd.openxmlformats-officedocument.spreadsheetml.externalLink+xml"/>
  <Override PartName="/xl/externalLinks/externalLink22.xml" ContentType="application/vnd.openxmlformats-officedocument.spreadsheetml.externalLink+xml"/>
  <Override PartName="/xl/externalLinks/externalLink33.xml" ContentType="application/vnd.openxmlformats-officedocument.spreadsheetml.externalLink+xml"/>
  <Override PartName="/xl/externalLinks/externalLink42.xml" ContentType="application/vnd.openxmlformats-officedocument.spreadsheetml.externalLink+xml"/>
  <Override PartName="/xl/externalLinks/externalLink51.xml" ContentType="application/vnd.openxmlformats-officedocument.spreadsheetml.externalLink+xml"/>
  <Override PartName="/xl/drawings/drawing1.xml" ContentType="application/vnd.openxmlformats-officedocument.drawing+xml"/>
  <Override PartName="/xl/externalLinks/externalLink11.xml" ContentType="application/vnd.openxmlformats-officedocument.spreadsheetml.externalLink+xml"/>
  <Override PartName="/xl/externalLinks/externalLink20.xml" ContentType="application/vnd.openxmlformats-officedocument.spreadsheetml.externalLink+xml"/>
  <Override PartName="/xl/externalLinks/externalLink31.xml" ContentType="application/vnd.openxmlformats-officedocument.spreadsheetml.externalLink+xml"/>
  <Override PartName="/xl/externalLinks/externalLink40.xml" ContentType="application/vnd.openxmlformats-officedocument.spreadsheetml.externalLink+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firstSheet="12" activeTab="16"/>
  </bookViews>
  <sheets>
    <sheet name="Infrastructure facility 1" sheetId="4" r:id="rId1"/>
    <sheet name="500 KVA genset 2" sheetId="5" r:id="rId2"/>
    <sheet name="shed and concrete 3" sheetId="6" r:id="rId3"/>
    <sheet name="Video conference hall 4" sheetId="7" r:id="rId4"/>
    <sheet name="Air Conditioner 5" sheetId="8" r:id="rId5"/>
    <sheet name="Infrastructure old building 1" sheetId="9" r:id="rId6"/>
    <sheet name="Modern work station 2" sheetId="10" r:id="rId7"/>
    <sheet name="Internal electrical 3" sheetId="11" r:id="rId8"/>
    <sheet name="InfrastructureLibrarybuilding1 " sheetId="12" r:id="rId9"/>
    <sheet name="Interal electrical 2" sheetId="13" r:id="rId10"/>
    <sheet name="Air Conditioner 3" sheetId="14" r:id="rId11"/>
    <sheet name="display cabinet 4" sheetId="15" r:id="rId12"/>
    <sheet name="FSL building Mylapore" sheetId="16" r:id="rId13"/>
    <sheet name="FSL building Mylapore (2)" sheetId="17" r:id="rId14"/>
    <sheet name="codng" sheetId="19" r:id="rId15"/>
    <sheet name="CS" sheetId="20" r:id="rId16"/>
    <sheet name="Ann-A" sheetId="18" r:id="rId17"/>
    <sheet name="CS (2)" sheetId="21" r:id="rId18"/>
  </sheets>
  <externalReferences>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s>
  <definedNames>
    <definedName name="\a" localSheetId="14">#REF!</definedName>
    <definedName name="\a" localSheetId="15">#REF!</definedName>
    <definedName name="\a" localSheetId="17">#REF!</definedName>
    <definedName name="\a">#REF!</definedName>
    <definedName name="\l" localSheetId="14">#REF!</definedName>
    <definedName name="\l" localSheetId="15">#REF!</definedName>
    <definedName name="\l" localSheetId="17">#REF!</definedName>
    <definedName name="\l">#REF!</definedName>
    <definedName name="\p" localSheetId="14">#REF!</definedName>
    <definedName name="\p" localSheetId="15">#REF!</definedName>
    <definedName name="\p" localSheetId="17">#REF!</definedName>
    <definedName name="\p">#REF!</definedName>
    <definedName name="_" localSheetId="15">#REF!</definedName>
    <definedName name="_" localSheetId="17">#REF!</definedName>
    <definedName name="_">#REF!</definedName>
    <definedName name="__________ach1" localSheetId="15">#REF!</definedName>
    <definedName name="__________ach1" localSheetId="17">#REF!</definedName>
    <definedName name="__________ach1">#REF!</definedName>
    <definedName name="__________RWE1" localSheetId="15">#REF!</definedName>
    <definedName name="__________RWE1" localSheetId="17">#REF!</definedName>
    <definedName name="__________RWE1">#REF!</definedName>
    <definedName name="________ach1" localSheetId="15">#REF!</definedName>
    <definedName name="________ach1" localSheetId="17">#REF!</definedName>
    <definedName name="________ach1">#REF!</definedName>
    <definedName name="________RWE1" localSheetId="15">#REF!</definedName>
    <definedName name="________RWE1" localSheetId="17">#REF!</definedName>
    <definedName name="________RWE1">#REF!</definedName>
    <definedName name="_______ach1" localSheetId="14">#REF!</definedName>
    <definedName name="_______ach1" localSheetId="15">#REF!</definedName>
    <definedName name="_______ach1" localSheetId="17">#REF!</definedName>
    <definedName name="_______ach1">#REF!</definedName>
    <definedName name="_______RWE1" localSheetId="14">#REF!</definedName>
    <definedName name="_______RWE1" localSheetId="15">#REF!</definedName>
    <definedName name="_______RWE1" localSheetId="17">#REF!</definedName>
    <definedName name="_______RWE1">#REF!</definedName>
    <definedName name="______ach1" localSheetId="15">#REF!</definedName>
    <definedName name="______ach1" localSheetId="17">#REF!</definedName>
    <definedName name="______ach1">#REF!</definedName>
    <definedName name="______RWE1" localSheetId="15">#REF!</definedName>
    <definedName name="______RWE1" localSheetId="17">#REF!</definedName>
    <definedName name="______RWE1">#REF!</definedName>
    <definedName name="_____ach1" localSheetId="14">#REF!</definedName>
    <definedName name="_____ach1" localSheetId="15">#REF!</definedName>
    <definedName name="_____ach1" localSheetId="17">#REF!</definedName>
    <definedName name="_____ach1">#REF!</definedName>
    <definedName name="_____RWE1" localSheetId="14">#REF!</definedName>
    <definedName name="_____RWE1" localSheetId="15">#REF!</definedName>
    <definedName name="_____RWE1" localSheetId="17">#REF!</definedName>
    <definedName name="_____RWE1">#REF!</definedName>
    <definedName name="____A65539" localSheetId="14">#REF!</definedName>
    <definedName name="____A65539" localSheetId="15">#REF!</definedName>
    <definedName name="____A65539" localSheetId="17">#REF!</definedName>
    <definedName name="____A65539">#REF!</definedName>
    <definedName name="____ach1" localSheetId="15">#REF!</definedName>
    <definedName name="____ach1" localSheetId="17">#REF!</definedName>
    <definedName name="____ach1">#REF!</definedName>
    <definedName name="____agg10">'[1]Materials Cost'!$G$13</definedName>
    <definedName name="____agg20">'[1]Materials Cost'!$G$10</definedName>
    <definedName name="____blg4" localSheetId="14">'[2]Sqn _Main_ Abs'!#REF!</definedName>
    <definedName name="____blg4" localSheetId="15">'[2]Sqn _Main_ Abs'!#REF!</definedName>
    <definedName name="____blg4" localSheetId="17">'[2]Sqn _Main_ Abs'!#REF!</definedName>
    <definedName name="____blg4">'[2]Sqn _Main_ Abs'!#REF!</definedName>
    <definedName name="____car2" localSheetId="14">#REF!</definedName>
    <definedName name="____car2" localSheetId="15">#REF!</definedName>
    <definedName name="____car2" localSheetId="17">#REF!</definedName>
    <definedName name="____car2">#REF!</definedName>
    <definedName name="____csa40" localSheetId="14">#REF!</definedName>
    <definedName name="____csa40" localSheetId="15">#REF!</definedName>
    <definedName name="____csa40" localSheetId="17">#REF!</definedName>
    <definedName name="____csa40">#REF!</definedName>
    <definedName name="____csb40" localSheetId="14">#REF!</definedName>
    <definedName name="____csb40" localSheetId="15">#REF!</definedName>
    <definedName name="____csb40" localSheetId="17">#REF!</definedName>
    <definedName name="____csb40">#REF!</definedName>
    <definedName name="____hmp100" localSheetId="15">#REF!</definedName>
    <definedName name="____hmp100" localSheetId="17">#REF!</definedName>
    <definedName name="____hmp100">#REF!</definedName>
    <definedName name="____hmp120" localSheetId="15">#REF!</definedName>
    <definedName name="____hmp120" localSheetId="17">#REF!</definedName>
    <definedName name="____hmp120">#REF!</definedName>
    <definedName name="____HND1">[3]girder!$H$34</definedName>
    <definedName name="____HND2">[3]girder!$H$36</definedName>
    <definedName name="____HNW1">[3]girder!$H$35</definedName>
    <definedName name="____HNW2">[3]girder!$H$37</definedName>
    <definedName name="____Ind1" localSheetId="14">#REF!</definedName>
    <definedName name="____Ind1" localSheetId="15">#REF!</definedName>
    <definedName name="____Ind1" localSheetId="17">#REF!</definedName>
    <definedName name="____Ind1">#REF!</definedName>
    <definedName name="____Ind3" localSheetId="14">#REF!</definedName>
    <definedName name="____Ind3" localSheetId="15">#REF!</definedName>
    <definedName name="____Ind3" localSheetId="17">#REF!</definedName>
    <definedName name="____Ind3">#REF!</definedName>
    <definedName name="____Ind4" localSheetId="14">#REF!</definedName>
    <definedName name="____Ind4" localSheetId="15">#REF!</definedName>
    <definedName name="____Ind4" localSheetId="17">#REF!</definedName>
    <definedName name="____Ind4">#REF!</definedName>
    <definedName name="____Iri2" localSheetId="15">#REF!</definedName>
    <definedName name="____Iri2" localSheetId="17">#REF!</definedName>
    <definedName name="____Iri2">#REF!</definedName>
    <definedName name="____Iro2" localSheetId="15">#REF!</definedName>
    <definedName name="____Iro2" localSheetId="17">#REF!</definedName>
    <definedName name="____Iro2">#REF!</definedName>
    <definedName name="____ma1" localSheetId="15">#REF!</definedName>
    <definedName name="____ma1" localSheetId="17">#REF!</definedName>
    <definedName name="____ma1">#REF!</definedName>
    <definedName name="____ma2" localSheetId="15">#REF!</definedName>
    <definedName name="____ma2" localSheetId="17">#REF!</definedName>
    <definedName name="____ma2">#REF!</definedName>
    <definedName name="____mas1" localSheetId="15">#REF!</definedName>
    <definedName name="____mas1" localSheetId="17">#REF!</definedName>
    <definedName name="____mas1">#REF!</definedName>
    <definedName name="____ms6" localSheetId="15">#REF!</definedName>
    <definedName name="____ms6" localSheetId="17">#REF!</definedName>
    <definedName name="____ms6">#REF!</definedName>
    <definedName name="____ms8" localSheetId="15">#REF!</definedName>
    <definedName name="____ms8" localSheetId="17">#REF!</definedName>
    <definedName name="____ms8">#REF!</definedName>
    <definedName name="____mz1" localSheetId="15">#REF!</definedName>
    <definedName name="____mz1" localSheetId="17">#REF!</definedName>
    <definedName name="____mz1">#REF!</definedName>
    <definedName name="____mz2" localSheetId="15">#REF!</definedName>
    <definedName name="____mz2" localSheetId="17">#REF!</definedName>
    <definedName name="____mz2">#REF!</definedName>
    <definedName name="____obm1" localSheetId="15">#REF!</definedName>
    <definedName name="____obm1" localSheetId="17">#REF!</definedName>
    <definedName name="____obm1">#REF!</definedName>
    <definedName name="____obm2" localSheetId="15">#REF!</definedName>
    <definedName name="____obm2" localSheetId="17">#REF!</definedName>
    <definedName name="____obm2">#REF!</definedName>
    <definedName name="____obm3" localSheetId="15">#REF!</definedName>
    <definedName name="____obm3" localSheetId="17">#REF!</definedName>
    <definedName name="____obm3">#REF!</definedName>
    <definedName name="____obm4" localSheetId="15">#REF!</definedName>
    <definedName name="____obm4" localSheetId="17">#REF!</definedName>
    <definedName name="____obm4">#REF!</definedName>
    <definedName name="____Od1" localSheetId="15">#REF!</definedName>
    <definedName name="____Od1" localSheetId="17">#REF!</definedName>
    <definedName name="____Od1">#REF!</definedName>
    <definedName name="____Od3" localSheetId="15">#REF!</definedName>
    <definedName name="____Od3" localSheetId="17">#REF!</definedName>
    <definedName name="____Od3">#REF!</definedName>
    <definedName name="____Od4" localSheetId="15">#REF!</definedName>
    <definedName name="____Od4" localSheetId="17">#REF!</definedName>
    <definedName name="____Od4">#REF!</definedName>
    <definedName name="____ohp1" localSheetId="15">#REF!</definedName>
    <definedName name="____ohp1" localSheetId="17">#REF!</definedName>
    <definedName name="____ohp1">#REF!</definedName>
    <definedName name="____osf1" localSheetId="15">#REF!</definedName>
    <definedName name="____osf1" localSheetId="17">#REF!</definedName>
    <definedName name="____osf1">#REF!</definedName>
    <definedName name="____osf2" localSheetId="15">#REF!</definedName>
    <definedName name="____osf2" localSheetId="17">#REF!</definedName>
    <definedName name="____osf2">#REF!</definedName>
    <definedName name="____osf3" localSheetId="15">#REF!</definedName>
    <definedName name="____osf3" localSheetId="17">#REF!</definedName>
    <definedName name="____osf3">#REF!</definedName>
    <definedName name="____osf4" localSheetId="15">#REF!</definedName>
    <definedName name="____osf4" localSheetId="17">#REF!</definedName>
    <definedName name="____osf4">#REF!</definedName>
    <definedName name="____pcc148" localSheetId="15">#REF!</definedName>
    <definedName name="____pcc148" localSheetId="17">#REF!</definedName>
    <definedName name="____pcc148">#REF!</definedName>
    <definedName name="____pvc100">'[4]Materials Cost(PCC)'!$G$32</definedName>
    <definedName name="____RWE1" localSheetId="14">#REF!</definedName>
    <definedName name="____RWE1" localSheetId="15">#REF!</definedName>
    <definedName name="____RWE1" localSheetId="17">#REF!</definedName>
    <definedName name="____RWE1">#REF!</definedName>
    <definedName name="____SA10" localSheetId="14">#REF!</definedName>
    <definedName name="____SA10" localSheetId="15">#REF!</definedName>
    <definedName name="____SA10" localSheetId="17">#REF!</definedName>
    <definedName name="____SA10">#REF!</definedName>
    <definedName name="____SA20" localSheetId="14">#REF!</definedName>
    <definedName name="____SA20" localSheetId="15">#REF!</definedName>
    <definedName name="____SA20" localSheetId="17">#REF!</definedName>
    <definedName name="____SA20">#REF!</definedName>
    <definedName name="____SA40" localSheetId="15">#REF!</definedName>
    <definedName name="____SA40" localSheetId="17">#REF!</definedName>
    <definedName name="____SA40">#REF!</definedName>
    <definedName name="____Saa40" localSheetId="15">#REF!</definedName>
    <definedName name="____Saa40" localSheetId="17">#REF!</definedName>
    <definedName name="____Saa40">#REF!</definedName>
    <definedName name="____Sab40" localSheetId="15">#REF!</definedName>
    <definedName name="____Sab40" localSheetId="17">#REF!</definedName>
    <definedName name="____Sab40">#REF!</definedName>
    <definedName name="____sbm1" localSheetId="15">#REF!</definedName>
    <definedName name="____sbm1" localSheetId="17">#REF!</definedName>
    <definedName name="____sbm1">#REF!</definedName>
    <definedName name="____sbm2" localSheetId="15">#REF!</definedName>
    <definedName name="____sbm2" localSheetId="17">#REF!</definedName>
    <definedName name="____sbm2">#REF!</definedName>
    <definedName name="____sbm3" localSheetId="15">#REF!</definedName>
    <definedName name="____sbm3" localSheetId="17">#REF!</definedName>
    <definedName name="____sbm3">#REF!</definedName>
    <definedName name="____sbm4" localSheetId="15">#REF!</definedName>
    <definedName name="____sbm4" localSheetId="17">#REF!</definedName>
    <definedName name="____sbm4">#REF!</definedName>
    <definedName name="____sd1" localSheetId="15">[5]Electrical!#REF!</definedName>
    <definedName name="____sd1" localSheetId="17">[5]Electrical!#REF!</definedName>
    <definedName name="____sd1">[5]Electrical!#REF!</definedName>
    <definedName name="____sd10" localSheetId="15">[5]Electrical!#REF!</definedName>
    <definedName name="____sd10" localSheetId="17">[5]Electrical!#REF!</definedName>
    <definedName name="____sd10">[5]Electrical!#REF!</definedName>
    <definedName name="____sd11" localSheetId="15">[5]Electrical!#REF!</definedName>
    <definedName name="____sd11" localSheetId="17">[5]Electrical!#REF!</definedName>
    <definedName name="____sd11">[5]Electrical!#REF!</definedName>
    <definedName name="____sd12" localSheetId="15">[5]Electrical!#REF!</definedName>
    <definedName name="____sd12" localSheetId="17">[5]Electrical!#REF!</definedName>
    <definedName name="____sd12">[5]Electrical!#REF!</definedName>
    <definedName name="____sd13" localSheetId="15">[5]Electrical!#REF!</definedName>
    <definedName name="____sd13" localSheetId="17">[5]Electrical!#REF!</definedName>
    <definedName name="____sd13">[5]Electrical!#REF!</definedName>
    <definedName name="____sd14" localSheetId="15">[5]Electrical!#REF!</definedName>
    <definedName name="____sd14" localSheetId="17">[5]Electrical!#REF!</definedName>
    <definedName name="____sd14">[5]Electrical!#REF!</definedName>
    <definedName name="____sd2" localSheetId="15">[5]Electrical!#REF!</definedName>
    <definedName name="____sd2" localSheetId="17">[5]Electrical!#REF!</definedName>
    <definedName name="____sd2">[5]Electrical!#REF!</definedName>
    <definedName name="____sd3" localSheetId="15">[5]Electrical!#REF!</definedName>
    <definedName name="____sd3" localSheetId="17">[5]Electrical!#REF!</definedName>
    <definedName name="____sd3">[5]Electrical!#REF!</definedName>
    <definedName name="____sd4" localSheetId="14">#REF!</definedName>
    <definedName name="____sd4" localSheetId="15">#REF!</definedName>
    <definedName name="____sd4" localSheetId="17">#REF!</definedName>
    <definedName name="____sd4">#REF!</definedName>
    <definedName name="____sd5" localSheetId="14">[5]Electrical!#REF!</definedName>
    <definedName name="____sd5" localSheetId="15">[5]Electrical!#REF!</definedName>
    <definedName name="____sd5" localSheetId="17">[5]Electrical!#REF!</definedName>
    <definedName name="____sd5">[5]Electrical!#REF!</definedName>
    <definedName name="____sd6" localSheetId="15">[5]Electrical!#REF!</definedName>
    <definedName name="____sd6" localSheetId="17">[5]Electrical!#REF!</definedName>
    <definedName name="____sd6">[5]Electrical!#REF!</definedName>
    <definedName name="____sd7" localSheetId="15">[5]Electrical!#REF!</definedName>
    <definedName name="____sd7" localSheetId="17">[5]Electrical!#REF!</definedName>
    <definedName name="____sd7">[5]Electrical!#REF!</definedName>
    <definedName name="____sd8" localSheetId="15">[5]Electrical!#REF!</definedName>
    <definedName name="____sd8" localSheetId="17">[5]Electrical!#REF!</definedName>
    <definedName name="____sd8">[5]Electrical!#REF!</definedName>
    <definedName name="____sd9" localSheetId="15">[5]Electrical!#REF!</definedName>
    <definedName name="____sd9" localSheetId="17">[5]Electrical!#REF!</definedName>
    <definedName name="____sd9">[5]Electrical!#REF!</definedName>
    <definedName name="____ssf1" localSheetId="14">#REF!</definedName>
    <definedName name="____ssf1" localSheetId="15">#REF!</definedName>
    <definedName name="____ssf1" localSheetId="17">#REF!</definedName>
    <definedName name="____ssf1">#REF!</definedName>
    <definedName name="____ssf2" localSheetId="14">#REF!</definedName>
    <definedName name="____ssf2" localSheetId="15">#REF!</definedName>
    <definedName name="____ssf2" localSheetId="17">#REF!</definedName>
    <definedName name="____ssf2">#REF!</definedName>
    <definedName name="____ssf3" localSheetId="14">#REF!</definedName>
    <definedName name="____ssf3" localSheetId="15">#REF!</definedName>
    <definedName name="____ssf3" localSheetId="17">#REF!</definedName>
    <definedName name="____ssf3">#REF!</definedName>
    <definedName name="____ssf4" localSheetId="15">#REF!</definedName>
    <definedName name="____ssf4" localSheetId="17">#REF!</definedName>
    <definedName name="____ssf4">#REF!</definedName>
    <definedName name="____st12" localSheetId="15">#REF!</definedName>
    <definedName name="____st12" localSheetId="17">#REF!</definedName>
    <definedName name="____st12">#REF!</definedName>
    <definedName name="____st2" localSheetId="15">#REF!</definedName>
    <definedName name="____st2" localSheetId="17">#REF!</definedName>
    <definedName name="____st2">#REF!</definedName>
    <definedName name="____st4" localSheetId="15">#REF!</definedName>
    <definedName name="____st4" localSheetId="17">#REF!</definedName>
    <definedName name="____st4">#REF!</definedName>
    <definedName name="____st53" localSheetId="15">#REF!</definedName>
    <definedName name="____st53" localSheetId="17">#REF!</definedName>
    <definedName name="____st53">#REF!</definedName>
    <definedName name="____st6" localSheetId="15">#REF!</definedName>
    <definedName name="____st6" localSheetId="17">#REF!</definedName>
    <definedName name="____st6">#REF!</definedName>
    <definedName name="____st63" localSheetId="15">#REF!</definedName>
    <definedName name="____st63" localSheetId="17">#REF!</definedName>
    <definedName name="____st63">#REF!</definedName>
    <definedName name="____st7" localSheetId="15">#REF!</definedName>
    <definedName name="____st7" localSheetId="17">#REF!</definedName>
    <definedName name="____st7">#REF!</definedName>
    <definedName name="____st8" localSheetId="15">#REF!</definedName>
    <definedName name="____st8" localSheetId="17">#REF!</definedName>
    <definedName name="____st8">#REF!</definedName>
    <definedName name="____st90" localSheetId="15">#REF!</definedName>
    <definedName name="____st90" localSheetId="17">#REF!</definedName>
    <definedName name="____st90">#REF!</definedName>
    <definedName name="____tra1" localSheetId="15">#REF!</definedName>
    <definedName name="____tra1" localSheetId="17">#REF!</definedName>
    <definedName name="____tra1">#REF!</definedName>
    <definedName name="____tra2" localSheetId="15">#REF!</definedName>
    <definedName name="____tra2" localSheetId="17">#REF!</definedName>
    <definedName name="____tra2">#REF!</definedName>
    <definedName name="____WD2" localSheetId="15">[6]girder!#REF!</definedName>
    <definedName name="____WD2" localSheetId="17">[6]girder!#REF!</definedName>
    <definedName name="____WD2">[6]girder!#REF!</definedName>
    <definedName name="____WD3" localSheetId="15">[6]girder!#REF!</definedName>
    <definedName name="____WD3" localSheetId="17">[6]girder!#REF!</definedName>
    <definedName name="____WD3">[6]girder!#REF!</definedName>
    <definedName name="____WD4" localSheetId="15">[6]girder!#REF!</definedName>
    <definedName name="____WD4" localSheetId="17">[6]girder!#REF!</definedName>
    <definedName name="____WD4">[6]girder!#REF!</definedName>
    <definedName name="____WL1" localSheetId="15">[6]girder!#REF!</definedName>
    <definedName name="____WL1" localSheetId="17">[6]girder!#REF!</definedName>
    <definedName name="____WL1">[6]girder!#REF!</definedName>
    <definedName name="____WL2" localSheetId="15">[6]girder!#REF!</definedName>
    <definedName name="____WL2" localSheetId="17">[6]girder!#REF!</definedName>
    <definedName name="____WL2">[6]girder!#REF!</definedName>
    <definedName name="____WL3" localSheetId="15">[6]girder!#REF!</definedName>
    <definedName name="____WL3" localSheetId="17">[6]girder!#REF!</definedName>
    <definedName name="____WL3">[6]girder!#REF!</definedName>
    <definedName name="____WL4" localSheetId="15">[6]girder!#REF!</definedName>
    <definedName name="____WL4" localSheetId="17">[6]girder!#REF!</definedName>
    <definedName name="____WL4">[6]girder!#REF!</definedName>
    <definedName name="____ww2" localSheetId="14">#REF!</definedName>
    <definedName name="____ww2" localSheetId="15">#REF!</definedName>
    <definedName name="____ww2" localSheetId="17">#REF!</definedName>
    <definedName name="____ww2">#REF!</definedName>
    <definedName name="____XH1">[3]girder!$H$49</definedName>
    <definedName name="____XH2">[3]girder!$H$50</definedName>
    <definedName name="___A65539" localSheetId="14">#REF!</definedName>
    <definedName name="___A65539" localSheetId="15">#REF!</definedName>
    <definedName name="___A65539" localSheetId="17">#REF!</definedName>
    <definedName name="___A65539">#REF!</definedName>
    <definedName name="___ach1" localSheetId="14">#REF!</definedName>
    <definedName name="___ach1" localSheetId="15">#REF!</definedName>
    <definedName name="___ach1" localSheetId="17">#REF!</definedName>
    <definedName name="___ach1">#REF!</definedName>
    <definedName name="___agg10">'[1]Materials Cost'!$G$13</definedName>
    <definedName name="___agg20">'[1]Materials Cost'!$G$10</definedName>
    <definedName name="___blg4" localSheetId="14">'[2]Sqn _Main_ Abs'!#REF!</definedName>
    <definedName name="___blg4" localSheetId="15">'[2]Sqn _Main_ Abs'!#REF!</definedName>
    <definedName name="___blg4" localSheetId="17">'[2]Sqn _Main_ Abs'!#REF!</definedName>
    <definedName name="___blg4">'[2]Sqn _Main_ Abs'!#REF!</definedName>
    <definedName name="___car2" localSheetId="14">#REF!</definedName>
    <definedName name="___car2" localSheetId="15">#REF!</definedName>
    <definedName name="___car2" localSheetId="17">#REF!</definedName>
    <definedName name="___car2">#REF!</definedName>
    <definedName name="___csa40" localSheetId="14">#REF!</definedName>
    <definedName name="___csa40" localSheetId="15">#REF!</definedName>
    <definedName name="___csa40" localSheetId="17">#REF!</definedName>
    <definedName name="___csa40">#REF!</definedName>
    <definedName name="___csb40" localSheetId="14">#REF!</definedName>
    <definedName name="___csb40" localSheetId="15">#REF!</definedName>
    <definedName name="___csb40" localSheetId="17">#REF!</definedName>
    <definedName name="___csb40">#REF!</definedName>
    <definedName name="___hmp100" localSheetId="15">#REF!</definedName>
    <definedName name="___hmp100" localSheetId="17">#REF!</definedName>
    <definedName name="___hmp100">#REF!</definedName>
    <definedName name="___hmp120" localSheetId="15">#REF!</definedName>
    <definedName name="___hmp120" localSheetId="17">#REF!</definedName>
    <definedName name="___hmp120">#REF!</definedName>
    <definedName name="___HND1">[3]girder!$H$34</definedName>
    <definedName name="___HND2">[3]girder!$H$36</definedName>
    <definedName name="___HNW1">[3]girder!$H$35</definedName>
    <definedName name="___HNW2">[3]girder!$H$37</definedName>
    <definedName name="___Ind1" localSheetId="14">#REF!</definedName>
    <definedName name="___Ind1" localSheetId="15">#REF!</definedName>
    <definedName name="___Ind1" localSheetId="17">#REF!</definedName>
    <definedName name="___Ind1">#REF!</definedName>
    <definedName name="___Ind3" localSheetId="14">#REF!</definedName>
    <definedName name="___Ind3" localSheetId="15">#REF!</definedName>
    <definedName name="___Ind3" localSheetId="17">#REF!</definedName>
    <definedName name="___Ind3">#REF!</definedName>
    <definedName name="___Ind4" localSheetId="14">#REF!</definedName>
    <definedName name="___Ind4" localSheetId="15">#REF!</definedName>
    <definedName name="___Ind4" localSheetId="17">#REF!</definedName>
    <definedName name="___Ind4">#REF!</definedName>
    <definedName name="___Iri2" localSheetId="15">#REF!</definedName>
    <definedName name="___Iri2" localSheetId="17">#REF!</definedName>
    <definedName name="___Iri2">#REF!</definedName>
    <definedName name="___Iro2" localSheetId="15">#REF!</definedName>
    <definedName name="___Iro2" localSheetId="17">#REF!</definedName>
    <definedName name="___Iro2">#REF!</definedName>
    <definedName name="___ma1" localSheetId="15">#REF!</definedName>
    <definedName name="___ma1" localSheetId="17">#REF!</definedName>
    <definedName name="___ma1">#REF!</definedName>
    <definedName name="___ma2" localSheetId="15">#REF!</definedName>
    <definedName name="___ma2" localSheetId="17">#REF!</definedName>
    <definedName name="___ma2">#REF!</definedName>
    <definedName name="___mas1" localSheetId="15">#REF!</definedName>
    <definedName name="___mas1" localSheetId="17">#REF!</definedName>
    <definedName name="___mas1">#REF!</definedName>
    <definedName name="___ms6" localSheetId="15">#REF!</definedName>
    <definedName name="___ms6" localSheetId="17">#REF!</definedName>
    <definedName name="___ms6">#REF!</definedName>
    <definedName name="___ms8" localSheetId="15">#REF!</definedName>
    <definedName name="___ms8" localSheetId="17">#REF!</definedName>
    <definedName name="___ms8">#REF!</definedName>
    <definedName name="___mz1" localSheetId="15">#REF!</definedName>
    <definedName name="___mz1" localSheetId="17">#REF!</definedName>
    <definedName name="___mz1">#REF!</definedName>
    <definedName name="___mz2" localSheetId="15">#REF!</definedName>
    <definedName name="___mz2" localSheetId="17">#REF!</definedName>
    <definedName name="___mz2">#REF!</definedName>
    <definedName name="___obm1" localSheetId="15">#REF!</definedName>
    <definedName name="___obm1" localSheetId="17">#REF!</definedName>
    <definedName name="___obm1">#REF!</definedName>
    <definedName name="___obm2" localSheetId="15">#REF!</definedName>
    <definedName name="___obm2" localSheetId="17">#REF!</definedName>
    <definedName name="___obm2">#REF!</definedName>
    <definedName name="___obm3" localSheetId="15">#REF!</definedName>
    <definedName name="___obm3" localSheetId="17">#REF!</definedName>
    <definedName name="___obm3">#REF!</definedName>
    <definedName name="___obm4" localSheetId="15">#REF!</definedName>
    <definedName name="___obm4" localSheetId="17">#REF!</definedName>
    <definedName name="___obm4">#REF!</definedName>
    <definedName name="___Od1" localSheetId="15">#REF!</definedName>
    <definedName name="___Od1" localSheetId="17">#REF!</definedName>
    <definedName name="___Od1">#REF!</definedName>
    <definedName name="___Od3" localSheetId="15">#REF!</definedName>
    <definedName name="___Od3" localSheetId="17">#REF!</definedName>
    <definedName name="___Od3">#REF!</definedName>
    <definedName name="___Od4" localSheetId="15">#REF!</definedName>
    <definedName name="___Od4" localSheetId="17">#REF!</definedName>
    <definedName name="___Od4">#REF!</definedName>
    <definedName name="___ohp1" localSheetId="15">#REF!</definedName>
    <definedName name="___ohp1" localSheetId="17">#REF!</definedName>
    <definedName name="___ohp1">#REF!</definedName>
    <definedName name="___osf1" localSheetId="15">#REF!</definedName>
    <definedName name="___osf1" localSheetId="17">#REF!</definedName>
    <definedName name="___osf1">#REF!</definedName>
    <definedName name="___osf2" localSheetId="15">#REF!</definedName>
    <definedName name="___osf2" localSheetId="17">#REF!</definedName>
    <definedName name="___osf2">#REF!</definedName>
    <definedName name="___osf3" localSheetId="15">#REF!</definedName>
    <definedName name="___osf3" localSheetId="17">#REF!</definedName>
    <definedName name="___osf3">#REF!</definedName>
    <definedName name="___osf4" localSheetId="15">#REF!</definedName>
    <definedName name="___osf4" localSheetId="17">#REF!</definedName>
    <definedName name="___osf4">#REF!</definedName>
    <definedName name="___pcc148" localSheetId="15">#REF!</definedName>
    <definedName name="___pcc148" localSheetId="17">#REF!</definedName>
    <definedName name="___pcc148">#REF!</definedName>
    <definedName name="___pvc100">'[4]Materials Cost(PCC)'!$G$32</definedName>
    <definedName name="___RWE1" localSheetId="14">#REF!</definedName>
    <definedName name="___RWE1" localSheetId="15">#REF!</definedName>
    <definedName name="___RWE1" localSheetId="17">#REF!</definedName>
    <definedName name="___RWE1">#REF!</definedName>
    <definedName name="___SA10" localSheetId="14">#REF!</definedName>
    <definedName name="___SA10" localSheetId="15">#REF!</definedName>
    <definedName name="___SA10" localSheetId="17">#REF!</definedName>
    <definedName name="___SA10">#REF!</definedName>
    <definedName name="___SA20" localSheetId="14">#REF!</definedName>
    <definedName name="___SA20" localSheetId="15">#REF!</definedName>
    <definedName name="___SA20" localSheetId="17">#REF!</definedName>
    <definedName name="___SA20">#REF!</definedName>
    <definedName name="___SA40" localSheetId="15">#REF!</definedName>
    <definedName name="___SA40" localSheetId="17">#REF!</definedName>
    <definedName name="___SA40">#REF!</definedName>
    <definedName name="___Saa40" localSheetId="15">#REF!</definedName>
    <definedName name="___Saa40" localSheetId="17">#REF!</definedName>
    <definedName name="___Saa40">#REF!</definedName>
    <definedName name="___Sab40" localSheetId="15">#REF!</definedName>
    <definedName name="___Sab40" localSheetId="17">#REF!</definedName>
    <definedName name="___Sab40">#REF!</definedName>
    <definedName name="___sbm1" localSheetId="15">#REF!</definedName>
    <definedName name="___sbm1" localSheetId="17">#REF!</definedName>
    <definedName name="___sbm1">#REF!</definedName>
    <definedName name="___sbm2" localSheetId="15">#REF!</definedName>
    <definedName name="___sbm2" localSheetId="17">#REF!</definedName>
    <definedName name="___sbm2">#REF!</definedName>
    <definedName name="___sbm3" localSheetId="15">#REF!</definedName>
    <definedName name="___sbm3" localSheetId="17">#REF!</definedName>
    <definedName name="___sbm3">#REF!</definedName>
    <definedName name="___sbm4" localSheetId="15">#REF!</definedName>
    <definedName name="___sbm4" localSheetId="17">#REF!</definedName>
    <definedName name="___sbm4">#REF!</definedName>
    <definedName name="___sd1" localSheetId="15">[5]Electrical!#REF!</definedName>
    <definedName name="___sd1" localSheetId="17">[5]Electrical!#REF!</definedName>
    <definedName name="___sd1">[5]Electrical!#REF!</definedName>
    <definedName name="___sd10" localSheetId="15">[5]Electrical!#REF!</definedName>
    <definedName name="___sd10" localSheetId="17">[5]Electrical!#REF!</definedName>
    <definedName name="___sd10">[5]Electrical!#REF!</definedName>
    <definedName name="___sd11" localSheetId="15">[5]Electrical!#REF!</definedName>
    <definedName name="___sd11" localSheetId="17">[5]Electrical!#REF!</definedName>
    <definedName name="___sd11">[5]Electrical!#REF!</definedName>
    <definedName name="___sd12" localSheetId="15">[5]Electrical!#REF!</definedName>
    <definedName name="___sd12" localSheetId="17">[5]Electrical!#REF!</definedName>
    <definedName name="___sd12">[5]Electrical!#REF!</definedName>
    <definedName name="___sd13" localSheetId="15">[5]Electrical!#REF!</definedName>
    <definedName name="___sd13" localSheetId="17">[5]Electrical!#REF!</definedName>
    <definedName name="___sd13">[5]Electrical!#REF!</definedName>
    <definedName name="___sd14" localSheetId="15">[5]Electrical!#REF!</definedName>
    <definedName name="___sd14" localSheetId="17">[5]Electrical!#REF!</definedName>
    <definedName name="___sd14">[5]Electrical!#REF!</definedName>
    <definedName name="___sd2" localSheetId="15">[5]Electrical!#REF!</definedName>
    <definedName name="___sd2" localSheetId="17">[5]Electrical!#REF!</definedName>
    <definedName name="___sd2">[5]Electrical!#REF!</definedName>
    <definedName name="___sd3" localSheetId="15">[5]Electrical!#REF!</definedName>
    <definedName name="___sd3" localSheetId="17">[5]Electrical!#REF!</definedName>
    <definedName name="___sd3">[5]Electrical!#REF!</definedName>
    <definedName name="___sd4" localSheetId="14">#REF!</definedName>
    <definedName name="___sd4" localSheetId="15">#REF!</definedName>
    <definedName name="___sd4" localSheetId="17">#REF!</definedName>
    <definedName name="___sd4">#REF!</definedName>
    <definedName name="___sd5" localSheetId="14">[5]Electrical!#REF!</definedName>
    <definedName name="___sd5" localSheetId="15">[5]Electrical!#REF!</definedName>
    <definedName name="___sd5" localSheetId="17">[5]Electrical!#REF!</definedName>
    <definedName name="___sd5">[5]Electrical!#REF!</definedName>
    <definedName name="___sd6" localSheetId="15">[5]Electrical!#REF!</definedName>
    <definedName name="___sd6" localSheetId="17">[5]Electrical!#REF!</definedName>
    <definedName name="___sd6">[5]Electrical!#REF!</definedName>
    <definedName name="___sd7" localSheetId="15">[5]Electrical!#REF!</definedName>
    <definedName name="___sd7" localSheetId="17">[5]Electrical!#REF!</definedName>
    <definedName name="___sd7">[5]Electrical!#REF!</definedName>
    <definedName name="___sd8" localSheetId="15">[5]Electrical!#REF!</definedName>
    <definedName name="___sd8" localSheetId="17">[5]Electrical!#REF!</definedName>
    <definedName name="___sd8">[5]Electrical!#REF!</definedName>
    <definedName name="___sd9" localSheetId="15">[5]Electrical!#REF!</definedName>
    <definedName name="___sd9" localSheetId="17">[5]Electrical!#REF!</definedName>
    <definedName name="___sd9">[5]Electrical!#REF!</definedName>
    <definedName name="___ssf1" localSheetId="14">#REF!</definedName>
    <definedName name="___ssf1" localSheetId="15">#REF!</definedName>
    <definedName name="___ssf1" localSheetId="17">#REF!</definedName>
    <definedName name="___ssf1">#REF!</definedName>
    <definedName name="___ssf2" localSheetId="14">#REF!</definedName>
    <definedName name="___ssf2" localSheetId="15">#REF!</definedName>
    <definedName name="___ssf2" localSheetId="17">#REF!</definedName>
    <definedName name="___ssf2">#REF!</definedName>
    <definedName name="___ssf3" localSheetId="14">#REF!</definedName>
    <definedName name="___ssf3" localSheetId="15">#REF!</definedName>
    <definedName name="___ssf3" localSheetId="17">#REF!</definedName>
    <definedName name="___ssf3">#REF!</definedName>
    <definedName name="___ssf4" localSheetId="15">#REF!</definedName>
    <definedName name="___ssf4" localSheetId="17">#REF!</definedName>
    <definedName name="___ssf4">#REF!</definedName>
    <definedName name="___st12" localSheetId="15">#REF!</definedName>
    <definedName name="___st12" localSheetId="17">#REF!</definedName>
    <definedName name="___st12">#REF!</definedName>
    <definedName name="___st2" localSheetId="15">#REF!</definedName>
    <definedName name="___st2" localSheetId="17">#REF!</definedName>
    <definedName name="___st2">#REF!</definedName>
    <definedName name="___st4" localSheetId="15">#REF!</definedName>
    <definedName name="___st4" localSheetId="17">#REF!</definedName>
    <definedName name="___st4">#REF!</definedName>
    <definedName name="___st53" localSheetId="15">#REF!</definedName>
    <definedName name="___st53" localSheetId="17">#REF!</definedName>
    <definedName name="___st53">#REF!</definedName>
    <definedName name="___st6" localSheetId="15">#REF!</definedName>
    <definedName name="___st6" localSheetId="17">#REF!</definedName>
    <definedName name="___st6">#REF!</definedName>
    <definedName name="___st63" localSheetId="15">#REF!</definedName>
    <definedName name="___st63" localSheetId="17">#REF!</definedName>
    <definedName name="___st63">#REF!</definedName>
    <definedName name="___st7" localSheetId="15">#REF!</definedName>
    <definedName name="___st7" localSheetId="17">#REF!</definedName>
    <definedName name="___st7">#REF!</definedName>
    <definedName name="___st8" localSheetId="15">#REF!</definedName>
    <definedName name="___st8" localSheetId="17">#REF!</definedName>
    <definedName name="___st8">#REF!</definedName>
    <definedName name="___st90" localSheetId="15">#REF!</definedName>
    <definedName name="___st90" localSheetId="17">#REF!</definedName>
    <definedName name="___st90">#REF!</definedName>
    <definedName name="___tra1" localSheetId="15">#REF!</definedName>
    <definedName name="___tra1" localSheetId="17">#REF!</definedName>
    <definedName name="___tra1">#REF!</definedName>
    <definedName name="___tra2" localSheetId="15">#REF!</definedName>
    <definedName name="___tra2" localSheetId="17">#REF!</definedName>
    <definedName name="___tra2">#REF!</definedName>
    <definedName name="___WD2" localSheetId="15">[6]girder!#REF!</definedName>
    <definedName name="___WD2" localSheetId="17">[6]girder!#REF!</definedName>
    <definedName name="___WD2">[6]girder!#REF!</definedName>
    <definedName name="___WD3" localSheetId="15">[6]girder!#REF!</definedName>
    <definedName name="___WD3" localSheetId="17">[6]girder!#REF!</definedName>
    <definedName name="___WD3">[6]girder!#REF!</definedName>
    <definedName name="___WD4" localSheetId="15">[6]girder!#REF!</definedName>
    <definedName name="___WD4" localSheetId="17">[6]girder!#REF!</definedName>
    <definedName name="___WD4">[6]girder!#REF!</definedName>
    <definedName name="___WL1" localSheetId="15">[6]girder!#REF!</definedName>
    <definedName name="___WL1" localSheetId="17">[6]girder!#REF!</definedName>
    <definedName name="___WL1">[6]girder!#REF!</definedName>
    <definedName name="___WL2" localSheetId="15">[6]girder!#REF!</definedName>
    <definedName name="___WL2" localSheetId="17">[6]girder!#REF!</definedName>
    <definedName name="___WL2">[6]girder!#REF!</definedName>
    <definedName name="___WL3" localSheetId="15">[6]girder!#REF!</definedName>
    <definedName name="___WL3" localSheetId="17">[6]girder!#REF!</definedName>
    <definedName name="___WL3">[6]girder!#REF!</definedName>
    <definedName name="___WL4" localSheetId="15">[6]girder!#REF!</definedName>
    <definedName name="___WL4" localSheetId="17">[6]girder!#REF!</definedName>
    <definedName name="___WL4">[6]girder!#REF!</definedName>
    <definedName name="___ww2" localSheetId="14">#REF!</definedName>
    <definedName name="___ww2" localSheetId="15">#REF!</definedName>
    <definedName name="___ww2" localSheetId="17">#REF!</definedName>
    <definedName name="___ww2">#REF!</definedName>
    <definedName name="___XH1">[3]girder!$H$49</definedName>
    <definedName name="___XH2">[3]girder!$H$50</definedName>
    <definedName name="__A65539" localSheetId="14">#REF!</definedName>
    <definedName name="__A65539" localSheetId="15">#REF!</definedName>
    <definedName name="__A65539" localSheetId="17">#REF!</definedName>
    <definedName name="__A65539">#REF!</definedName>
    <definedName name="__ach1" localSheetId="14">#REF!</definedName>
    <definedName name="__ach1" localSheetId="15">#REF!</definedName>
    <definedName name="__ach1" localSheetId="17">#REF!</definedName>
    <definedName name="__ach1">#REF!</definedName>
    <definedName name="__agg10">'[1]Materials Cost'!$G$13</definedName>
    <definedName name="__agg20">'[1]Materials Cost'!$G$10</definedName>
    <definedName name="__blg4" localSheetId="14">'[2]Sqn _Main_ Abs'!#REF!</definedName>
    <definedName name="__blg4" localSheetId="15">'[2]Sqn _Main_ Abs'!#REF!</definedName>
    <definedName name="__blg4" localSheetId="17">'[2]Sqn _Main_ Abs'!#REF!</definedName>
    <definedName name="__blg4">'[2]Sqn _Main_ Abs'!#REF!</definedName>
    <definedName name="__car2" localSheetId="14">#REF!</definedName>
    <definedName name="__car2" localSheetId="15">#REF!</definedName>
    <definedName name="__car2" localSheetId="17">#REF!</definedName>
    <definedName name="__car2">#REF!</definedName>
    <definedName name="__csa40" localSheetId="14">#REF!</definedName>
    <definedName name="__csa40" localSheetId="15">#REF!</definedName>
    <definedName name="__csa40" localSheetId="17">#REF!</definedName>
    <definedName name="__csa40">#REF!</definedName>
    <definedName name="__csb40" localSheetId="14">#REF!</definedName>
    <definedName name="__csb40" localSheetId="15">#REF!</definedName>
    <definedName name="__csb40" localSheetId="17">#REF!</definedName>
    <definedName name="__csb40">#REF!</definedName>
    <definedName name="__hmp100" localSheetId="14">#REF!</definedName>
    <definedName name="__hmp100" localSheetId="15">#REF!</definedName>
    <definedName name="__hmp100" localSheetId="17">#REF!</definedName>
    <definedName name="__hmp100">#REF!</definedName>
    <definedName name="__hmp120" localSheetId="14">#REF!</definedName>
    <definedName name="__hmp120" localSheetId="15">#REF!</definedName>
    <definedName name="__hmp120" localSheetId="17">#REF!</definedName>
    <definedName name="__hmp120">#REF!</definedName>
    <definedName name="__HND1">[3]girder!$H$34</definedName>
    <definedName name="__HND2">[3]girder!$H$36</definedName>
    <definedName name="__HNW1">[3]girder!$H$35</definedName>
    <definedName name="__HNW2">[3]girder!$H$37</definedName>
    <definedName name="__Ind1" localSheetId="14">#REF!</definedName>
    <definedName name="__Ind1" localSheetId="15">#REF!</definedName>
    <definedName name="__Ind1" localSheetId="17">#REF!</definedName>
    <definedName name="__Ind1">#REF!</definedName>
    <definedName name="__Ind3" localSheetId="14">#REF!</definedName>
    <definedName name="__Ind3" localSheetId="15">#REF!</definedName>
    <definedName name="__Ind3" localSheetId="17">#REF!</definedName>
    <definedName name="__Ind3">#REF!</definedName>
    <definedName name="__Ind4" localSheetId="14">#REF!</definedName>
    <definedName name="__Ind4" localSheetId="15">#REF!</definedName>
    <definedName name="__Ind4" localSheetId="17">#REF!</definedName>
    <definedName name="__Ind4">#REF!</definedName>
    <definedName name="__Iri2" localSheetId="14">#REF!</definedName>
    <definedName name="__Iri2" localSheetId="15">#REF!</definedName>
    <definedName name="__Iri2" localSheetId="17">#REF!</definedName>
    <definedName name="__Iri2">#REF!</definedName>
    <definedName name="__Iro2" localSheetId="14">#REF!</definedName>
    <definedName name="__Iro2" localSheetId="15">#REF!</definedName>
    <definedName name="__Iro2" localSheetId="17">#REF!</definedName>
    <definedName name="__Iro2">#REF!</definedName>
    <definedName name="__ma1" localSheetId="14">#REF!</definedName>
    <definedName name="__ma1" localSheetId="15">#REF!</definedName>
    <definedName name="__ma1" localSheetId="17">#REF!</definedName>
    <definedName name="__ma1">#REF!</definedName>
    <definedName name="__ma2" localSheetId="14">#REF!</definedName>
    <definedName name="__ma2" localSheetId="15">#REF!</definedName>
    <definedName name="__ma2" localSheetId="17">#REF!</definedName>
    <definedName name="__ma2">#REF!</definedName>
    <definedName name="__mas1" localSheetId="14">#REF!</definedName>
    <definedName name="__mas1" localSheetId="15">#REF!</definedName>
    <definedName name="__mas1" localSheetId="17">#REF!</definedName>
    <definedName name="__mas1">#REF!</definedName>
    <definedName name="__ms6" localSheetId="14">#REF!</definedName>
    <definedName name="__ms6" localSheetId="15">#REF!</definedName>
    <definedName name="__ms6" localSheetId="17">#REF!</definedName>
    <definedName name="__ms6">#REF!</definedName>
    <definedName name="__ms8" localSheetId="14">#REF!</definedName>
    <definedName name="__ms8" localSheetId="15">#REF!</definedName>
    <definedName name="__ms8" localSheetId="17">#REF!</definedName>
    <definedName name="__ms8">#REF!</definedName>
    <definedName name="__mz1" localSheetId="14">#REF!</definedName>
    <definedName name="__mz1" localSheetId="15">#REF!</definedName>
    <definedName name="__mz1" localSheetId="17">#REF!</definedName>
    <definedName name="__mz1">#REF!</definedName>
    <definedName name="__mz2" localSheetId="14">#REF!</definedName>
    <definedName name="__mz2" localSheetId="15">#REF!</definedName>
    <definedName name="__mz2" localSheetId="17">#REF!</definedName>
    <definedName name="__mz2">#REF!</definedName>
    <definedName name="__obm1" localSheetId="14">#REF!</definedName>
    <definedName name="__obm1" localSheetId="15">#REF!</definedName>
    <definedName name="__obm1" localSheetId="17">#REF!</definedName>
    <definedName name="__obm1">#REF!</definedName>
    <definedName name="__obm2" localSheetId="14">#REF!</definedName>
    <definedName name="__obm2" localSheetId="15">#REF!</definedName>
    <definedName name="__obm2" localSheetId="17">#REF!</definedName>
    <definedName name="__obm2">#REF!</definedName>
    <definedName name="__obm3" localSheetId="14">#REF!</definedName>
    <definedName name="__obm3" localSheetId="15">#REF!</definedName>
    <definedName name="__obm3" localSheetId="17">#REF!</definedName>
    <definedName name="__obm3">#REF!</definedName>
    <definedName name="__obm4" localSheetId="14">#REF!</definedName>
    <definedName name="__obm4" localSheetId="15">#REF!</definedName>
    <definedName name="__obm4" localSheetId="17">#REF!</definedName>
    <definedName name="__obm4">#REF!</definedName>
    <definedName name="__Od1" localSheetId="14">#REF!</definedName>
    <definedName name="__Od1" localSheetId="15">#REF!</definedName>
    <definedName name="__Od1" localSheetId="17">#REF!</definedName>
    <definedName name="__Od1">#REF!</definedName>
    <definedName name="__Od3" localSheetId="14">#REF!</definedName>
    <definedName name="__Od3" localSheetId="15">#REF!</definedName>
    <definedName name="__Od3" localSheetId="17">#REF!</definedName>
    <definedName name="__Od3">#REF!</definedName>
    <definedName name="__Od4" localSheetId="14">#REF!</definedName>
    <definedName name="__Od4" localSheetId="15">#REF!</definedName>
    <definedName name="__Od4" localSheetId="17">#REF!</definedName>
    <definedName name="__Od4">#REF!</definedName>
    <definedName name="__ohp1" localSheetId="14">#REF!</definedName>
    <definedName name="__ohp1" localSheetId="15">#REF!</definedName>
    <definedName name="__ohp1" localSheetId="17">#REF!</definedName>
    <definedName name="__ohp1">#REF!</definedName>
    <definedName name="__osf1" localSheetId="14">#REF!</definedName>
    <definedName name="__osf1" localSheetId="15">#REF!</definedName>
    <definedName name="__osf1" localSheetId="17">#REF!</definedName>
    <definedName name="__osf1">#REF!</definedName>
    <definedName name="__osf2" localSheetId="14">#REF!</definedName>
    <definedName name="__osf2" localSheetId="15">#REF!</definedName>
    <definedName name="__osf2" localSheetId="17">#REF!</definedName>
    <definedName name="__osf2">#REF!</definedName>
    <definedName name="__osf3" localSheetId="14">#REF!</definedName>
    <definedName name="__osf3" localSheetId="15">#REF!</definedName>
    <definedName name="__osf3" localSheetId="17">#REF!</definedName>
    <definedName name="__osf3">#REF!</definedName>
    <definedName name="__osf4" localSheetId="14">#REF!</definedName>
    <definedName name="__osf4" localSheetId="15">#REF!</definedName>
    <definedName name="__osf4" localSheetId="17">#REF!</definedName>
    <definedName name="__osf4">#REF!</definedName>
    <definedName name="__pcc148" localSheetId="14">#REF!</definedName>
    <definedName name="__pcc148" localSheetId="15">#REF!</definedName>
    <definedName name="__pcc148" localSheetId="17">#REF!</definedName>
    <definedName name="__pcc148">#REF!</definedName>
    <definedName name="__pvc100">'[4]Materials Cost(PCC)'!$G$32</definedName>
    <definedName name="__RWE1" localSheetId="14">#REF!</definedName>
    <definedName name="__RWE1" localSheetId="15">#REF!</definedName>
    <definedName name="__RWE1" localSheetId="17">#REF!</definedName>
    <definedName name="__RWE1">#REF!</definedName>
    <definedName name="__SA10" localSheetId="14">#REF!</definedName>
    <definedName name="__SA10" localSheetId="15">#REF!</definedName>
    <definedName name="__SA10" localSheetId="17">#REF!</definedName>
    <definedName name="__SA10">#REF!</definedName>
    <definedName name="__SA20" localSheetId="14">#REF!</definedName>
    <definedName name="__SA20" localSheetId="15">#REF!</definedName>
    <definedName name="__SA20" localSheetId="17">#REF!</definedName>
    <definedName name="__SA20">#REF!</definedName>
    <definedName name="__SA40" localSheetId="14">#REF!</definedName>
    <definedName name="__SA40" localSheetId="15">#REF!</definedName>
    <definedName name="__SA40" localSheetId="17">#REF!</definedName>
    <definedName name="__SA40">#REF!</definedName>
    <definedName name="__Saa40" localSheetId="14">#REF!</definedName>
    <definedName name="__Saa40" localSheetId="15">#REF!</definedName>
    <definedName name="__Saa40" localSheetId="17">#REF!</definedName>
    <definedName name="__Saa40">#REF!</definedName>
    <definedName name="__Sab40" localSheetId="14">#REF!</definedName>
    <definedName name="__Sab40" localSheetId="15">#REF!</definedName>
    <definedName name="__Sab40" localSheetId="17">#REF!</definedName>
    <definedName name="__Sab40">#REF!</definedName>
    <definedName name="__sbm1" localSheetId="14">#REF!</definedName>
    <definedName name="__sbm1" localSheetId="15">#REF!</definedName>
    <definedName name="__sbm1" localSheetId="17">#REF!</definedName>
    <definedName name="__sbm1">#REF!</definedName>
    <definedName name="__sbm2" localSheetId="14">#REF!</definedName>
    <definedName name="__sbm2" localSheetId="15">#REF!</definedName>
    <definedName name="__sbm2" localSheetId="17">#REF!</definedName>
    <definedName name="__sbm2">#REF!</definedName>
    <definedName name="__sbm3" localSheetId="14">#REF!</definedName>
    <definedName name="__sbm3" localSheetId="15">#REF!</definedName>
    <definedName name="__sbm3" localSheetId="17">#REF!</definedName>
    <definedName name="__sbm3">#REF!</definedName>
    <definedName name="__sbm4" localSheetId="14">#REF!</definedName>
    <definedName name="__sbm4" localSheetId="15">#REF!</definedName>
    <definedName name="__sbm4" localSheetId="17">#REF!</definedName>
    <definedName name="__sbm4">#REF!</definedName>
    <definedName name="__sd1" localSheetId="15">[5]Electrical!#REF!</definedName>
    <definedName name="__sd1" localSheetId="17">[5]Electrical!#REF!</definedName>
    <definedName name="__sd1">[5]Electrical!#REF!</definedName>
    <definedName name="__sd10" localSheetId="15">[5]Electrical!#REF!</definedName>
    <definedName name="__sd10" localSheetId="17">[5]Electrical!#REF!</definedName>
    <definedName name="__sd10">[5]Electrical!#REF!</definedName>
    <definedName name="__sd11" localSheetId="15">[5]Electrical!#REF!</definedName>
    <definedName name="__sd11" localSheetId="17">[5]Electrical!#REF!</definedName>
    <definedName name="__sd11">[5]Electrical!#REF!</definedName>
    <definedName name="__sd12" localSheetId="15">[5]Electrical!#REF!</definedName>
    <definedName name="__sd12" localSheetId="17">[5]Electrical!#REF!</definedName>
    <definedName name="__sd12">[5]Electrical!#REF!</definedName>
    <definedName name="__sd13" localSheetId="15">[5]Electrical!#REF!</definedName>
    <definedName name="__sd13" localSheetId="17">[5]Electrical!#REF!</definedName>
    <definedName name="__sd13">[5]Electrical!#REF!</definedName>
    <definedName name="__sd14" localSheetId="15">[5]Electrical!#REF!</definedName>
    <definedName name="__sd14" localSheetId="17">[5]Electrical!#REF!</definedName>
    <definedName name="__sd14">[5]Electrical!#REF!</definedName>
    <definedName name="__sd2" localSheetId="15">[5]Electrical!#REF!</definedName>
    <definedName name="__sd2" localSheetId="17">[5]Electrical!#REF!</definedName>
    <definedName name="__sd2">[5]Electrical!#REF!</definedName>
    <definedName name="__sd3" localSheetId="15">[5]Electrical!#REF!</definedName>
    <definedName name="__sd3" localSheetId="17">[5]Electrical!#REF!</definedName>
    <definedName name="__sd3">[5]Electrical!#REF!</definedName>
    <definedName name="__sd4" localSheetId="14">#REF!</definedName>
    <definedName name="__sd4" localSheetId="15">#REF!</definedName>
    <definedName name="__sd4" localSheetId="17">#REF!</definedName>
    <definedName name="__sd4">#REF!</definedName>
    <definedName name="__sd5" localSheetId="14">[5]Electrical!#REF!</definedName>
    <definedName name="__sd5" localSheetId="15">[5]Electrical!#REF!</definedName>
    <definedName name="__sd5" localSheetId="17">[5]Electrical!#REF!</definedName>
    <definedName name="__sd5">[5]Electrical!#REF!</definedName>
    <definedName name="__sd6" localSheetId="14">[5]Electrical!#REF!</definedName>
    <definedName name="__sd6" localSheetId="15">[5]Electrical!#REF!</definedName>
    <definedName name="__sd6" localSheetId="17">[5]Electrical!#REF!</definedName>
    <definedName name="__sd6">[5]Electrical!#REF!</definedName>
    <definedName name="__sd7" localSheetId="15">[5]Electrical!#REF!</definedName>
    <definedName name="__sd7" localSheetId="17">[5]Electrical!#REF!</definedName>
    <definedName name="__sd7">[5]Electrical!#REF!</definedName>
    <definedName name="__sd8" localSheetId="15">[5]Electrical!#REF!</definedName>
    <definedName name="__sd8" localSheetId="17">[5]Electrical!#REF!</definedName>
    <definedName name="__sd8">[5]Electrical!#REF!</definedName>
    <definedName name="__sd9" localSheetId="15">[5]Electrical!#REF!</definedName>
    <definedName name="__sd9" localSheetId="17">[5]Electrical!#REF!</definedName>
    <definedName name="__sd9">[5]Electrical!#REF!</definedName>
    <definedName name="__ssf1" localSheetId="14">#REF!</definedName>
    <definedName name="__ssf1" localSheetId="15">#REF!</definedName>
    <definedName name="__ssf1" localSheetId="17">#REF!</definedName>
    <definedName name="__ssf1">#REF!</definedName>
    <definedName name="__ssf2" localSheetId="14">#REF!</definedName>
    <definedName name="__ssf2" localSheetId="15">#REF!</definedName>
    <definedName name="__ssf2" localSheetId="17">#REF!</definedName>
    <definedName name="__ssf2">#REF!</definedName>
    <definedName name="__ssf3" localSheetId="14">#REF!</definedName>
    <definedName name="__ssf3" localSheetId="15">#REF!</definedName>
    <definedName name="__ssf3" localSheetId="17">#REF!</definedName>
    <definedName name="__ssf3">#REF!</definedName>
    <definedName name="__ssf4" localSheetId="14">#REF!</definedName>
    <definedName name="__ssf4" localSheetId="15">#REF!</definedName>
    <definedName name="__ssf4" localSheetId="17">#REF!</definedName>
    <definedName name="__ssf4">#REF!</definedName>
    <definedName name="__st12" localSheetId="14">#REF!</definedName>
    <definedName name="__st12" localSheetId="15">#REF!</definedName>
    <definedName name="__st12" localSheetId="17">#REF!</definedName>
    <definedName name="__st12">#REF!</definedName>
    <definedName name="__st2" localSheetId="14">#REF!</definedName>
    <definedName name="__st2" localSheetId="15">#REF!</definedName>
    <definedName name="__st2" localSheetId="17">#REF!</definedName>
    <definedName name="__st2">#REF!</definedName>
    <definedName name="__st4" localSheetId="14">#REF!</definedName>
    <definedName name="__st4" localSheetId="15">#REF!</definedName>
    <definedName name="__st4" localSheetId="17">#REF!</definedName>
    <definedName name="__st4">#REF!</definedName>
    <definedName name="__st53" localSheetId="14">#REF!</definedName>
    <definedName name="__st53" localSheetId="15">#REF!</definedName>
    <definedName name="__st53" localSheetId="17">#REF!</definedName>
    <definedName name="__st53">#REF!</definedName>
    <definedName name="__st6" localSheetId="14">#REF!</definedName>
    <definedName name="__st6" localSheetId="15">#REF!</definedName>
    <definedName name="__st6" localSheetId="17">#REF!</definedName>
    <definedName name="__st6">#REF!</definedName>
    <definedName name="__st63" localSheetId="14">#REF!</definedName>
    <definedName name="__st63" localSheetId="15">#REF!</definedName>
    <definedName name="__st63" localSheetId="17">#REF!</definedName>
    <definedName name="__st63">#REF!</definedName>
    <definedName name="__st7" localSheetId="14">#REF!</definedName>
    <definedName name="__st7" localSheetId="15">#REF!</definedName>
    <definedName name="__st7" localSheetId="17">#REF!</definedName>
    <definedName name="__st7">#REF!</definedName>
    <definedName name="__st8" localSheetId="14">#REF!</definedName>
    <definedName name="__st8" localSheetId="15">#REF!</definedName>
    <definedName name="__st8" localSheetId="17">#REF!</definedName>
    <definedName name="__st8">#REF!</definedName>
    <definedName name="__st90" localSheetId="14">#REF!</definedName>
    <definedName name="__st90" localSheetId="15">#REF!</definedName>
    <definedName name="__st90" localSheetId="17">#REF!</definedName>
    <definedName name="__st90">#REF!</definedName>
    <definedName name="__tra1" localSheetId="14">#REF!</definedName>
    <definedName name="__tra1" localSheetId="15">#REF!</definedName>
    <definedName name="__tra1" localSheetId="17">#REF!</definedName>
    <definedName name="__tra1">#REF!</definedName>
    <definedName name="__tra2" localSheetId="14">#REF!</definedName>
    <definedName name="__tra2" localSheetId="15">#REF!</definedName>
    <definedName name="__tra2" localSheetId="17">#REF!</definedName>
    <definedName name="__tra2">#REF!</definedName>
    <definedName name="__WD2" localSheetId="15">[6]girder!#REF!</definedName>
    <definedName name="__WD2" localSheetId="17">[6]girder!#REF!</definedName>
    <definedName name="__WD2">[6]girder!#REF!</definedName>
    <definedName name="__WD3" localSheetId="15">[6]girder!#REF!</definedName>
    <definedName name="__WD3" localSheetId="17">[6]girder!#REF!</definedName>
    <definedName name="__WD3">[6]girder!#REF!</definedName>
    <definedName name="__WD4" localSheetId="15">[6]girder!#REF!</definedName>
    <definedName name="__WD4" localSheetId="17">[6]girder!#REF!</definedName>
    <definedName name="__WD4">[6]girder!#REF!</definedName>
    <definedName name="__WL1" localSheetId="15">[6]girder!#REF!</definedName>
    <definedName name="__WL1" localSheetId="17">[6]girder!#REF!</definedName>
    <definedName name="__WL1">[6]girder!#REF!</definedName>
    <definedName name="__WL2" localSheetId="15">[6]girder!#REF!</definedName>
    <definedName name="__WL2" localSheetId="17">[6]girder!#REF!</definedName>
    <definedName name="__WL2">[6]girder!#REF!</definedName>
    <definedName name="__WL3" localSheetId="15">[6]girder!#REF!</definedName>
    <definedName name="__WL3" localSheetId="17">[6]girder!#REF!</definedName>
    <definedName name="__WL3">[6]girder!#REF!</definedName>
    <definedName name="__WL4" localSheetId="15">[6]girder!#REF!</definedName>
    <definedName name="__WL4" localSheetId="17">[6]girder!#REF!</definedName>
    <definedName name="__WL4">[6]girder!#REF!</definedName>
    <definedName name="__ww2" localSheetId="14">#REF!</definedName>
    <definedName name="__ww2" localSheetId="15">#REF!</definedName>
    <definedName name="__ww2" localSheetId="17">#REF!</definedName>
    <definedName name="__ww2">#REF!</definedName>
    <definedName name="__XH1">[3]girder!$H$49</definedName>
    <definedName name="__XH2">[3]girder!$H$50</definedName>
    <definedName name="_A65539" localSheetId="14">#REF!</definedName>
    <definedName name="_A65539" localSheetId="15">#REF!</definedName>
    <definedName name="_A65539" localSheetId="17">#REF!</definedName>
    <definedName name="_A65539">#REF!</definedName>
    <definedName name="_ach1" localSheetId="14">#REF!</definedName>
    <definedName name="_ach1" localSheetId="15">#REF!</definedName>
    <definedName name="_ach1" localSheetId="17">#REF!</definedName>
    <definedName name="_ach1">#REF!</definedName>
    <definedName name="_ach2" localSheetId="14">#REF!</definedName>
    <definedName name="_ach2" localSheetId="15">#REF!</definedName>
    <definedName name="_ach2" localSheetId="17">#REF!</definedName>
    <definedName name="_ach2">#REF!</definedName>
    <definedName name="_ach3" localSheetId="15">#REF!</definedName>
    <definedName name="_ach3" localSheetId="17">#REF!</definedName>
    <definedName name="_ach3">#REF!</definedName>
    <definedName name="_agg10">'[1]Materials Cost'!$G$13</definedName>
    <definedName name="_agg20">'[1]Materials Cost'!$G$10</definedName>
    <definedName name="_blg4" localSheetId="14">'[2]Sqn _Main_ Abs'!#REF!</definedName>
    <definedName name="_blg4" localSheetId="15">'[2]Sqn _Main_ Abs'!#REF!</definedName>
    <definedName name="_blg4" localSheetId="17">'[2]Sqn _Main_ Abs'!#REF!</definedName>
    <definedName name="_blg4">'[2]Sqn _Main_ Abs'!#REF!</definedName>
    <definedName name="_car2" localSheetId="14">#REF!</definedName>
    <definedName name="_car2" localSheetId="15">#REF!</definedName>
    <definedName name="_car2" localSheetId="17">#REF!</definedName>
    <definedName name="_car2">#REF!</definedName>
    <definedName name="_csa40" localSheetId="14">#REF!</definedName>
    <definedName name="_csa40" localSheetId="15">#REF!</definedName>
    <definedName name="_csa40" localSheetId="17">#REF!</definedName>
    <definedName name="_csa40">#REF!</definedName>
    <definedName name="_csb40" localSheetId="14">#REF!</definedName>
    <definedName name="_csb40" localSheetId="15">#REF!</definedName>
    <definedName name="_csb40" localSheetId="17">#REF!</definedName>
    <definedName name="_csb40">#REF!</definedName>
    <definedName name="_Fill" localSheetId="15" hidden="1">#REF!</definedName>
    <definedName name="_Fill" localSheetId="17" hidden="1">#REF!</definedName>
    <definedName name="_Fill" hidden="1">#REF!</definedName>
    <definedName name="_hmp100" localSheetId="14">#REF!</definedName>
    <definedName name="_hmp100" localSheetId="15">#REF!</definedName>
    <definedName name="_hmp100" localSheetId="17">#REF!</definedName>
    <definedName name="_hmp100">#REF!</definedName>
    <definedName name="_hmp120" localSheetId="14">#REF!</definedName>
    <definedName name="_hmp120" localSheetId="15">#REF!</definedName>
    <definedName name="_hmp120" localSheetId="17">#REF!</definedName>
    <definedName name="_hmp120">#REF!</definedName>
    <definedName name="_HND1">[3]girder!$H$34</definedName>
    <definedName name="_HND2">[3]girder!$H$36</definedName>
    <definedName name="_HNW1">[3]girder!$H$35</definedName>
    <definedName name="_HNW2">[3]girder!$H$37</definedName>
    <definedName name="_Ind1" localSheetId="14">#REF!</definedName>
    <definedName name="_Ind1" localSheetId="15">#REF!</definedName>
    <definedName name="_Ind1" localSheetId="17">#REF!</definedName>
    <definedName name="_Ind1">#REF!</definedName>
    <definedName name="_Ind3" localSheetId="14">#REF!</definedName>
    <definedName name="_Ind3" localSheetId="15">#REF!</definedName>
    <definedName name="_Ind3" localSheetId="17">#REF!</definedName>
    <definedName name="_Ind3">#REF!</definedName>
    <definedName name="_Ind4" localSheetId="14">#REF!</definedName>
    <definedName name="_Ind4" localSheetId="15">#REF!</definedName>
    <definedName name="_Ind4" localSheetId="17">#REF!</definedName>
    <definedName name="_Ind4">#REF!</definedName>
    <definedName name="_Iri2" localSheetId="14">#REF!</definedName>
    <definedName name="_Iri2" localSheetId="15">#REF!</definedName>
    <definedName name="_Iri2" localSheetId="17">#REF!</definedName>
    <definedName name="_Iri2">#REF!</definedName>
    <definedName name="_Iro2" localSheetId="14">#REF!</definedName>
    <definedName name="_Iro2" localSheetId="15">#REF!</definedName>
    <definedName name="_Iro2" localSheetId="17">#REF!</definedName>
    <definedName name="_Iro2">#REF!</definedName>
    <definedName name="_m" localSheetId="15">#REF!</definedName>
    <definedName name="_m" localSheetId="17">#REF!</definedName>
    <definedName name="_m">#REF!</definedName>
    <definedName name="_ma1" localSheetId="14">#REF!</definedName>
    <definedName name="_ma1" localSheetId="15">#REF!</definedName>
    <definedName name="_ma1" localSheetId="17">#REF!</definedName>
    <definedName name="_ma1">#REF!</definedName>
    <definedName name="_ma2" localSheetId="14">#REF!</definedName>
    <definedName name="_ma2" localSheetId="15">#REF!</definedName>
    <definedName name="_ma2" localSheetId="17">#REF!</definedName>
    <definedName name="_ma2">#REF!</definedName>
    <definedName name="_mas1" localSheetId="14">#REF!</definedName>
    <definedName name="_mas1" localSheetId="15">#REF!</definedName>
    <definedName name="_mas1" localSheetId="17">#REF!</definedName>
    <definedName name="_mas1">#REF!</definedName>
    <definedName name="_ms6" localSheetId="14">#REF!</definedName>
    <definedName name="_ms6" localSheetId="15">#REF!</definedName>
    <definedName name="_ms6" localSheetId="17">#REF!</definedName>
    <definedName name="_ms6">#REF!</definedName>
    <definedName name="_ms8" localSheetId="14">#REF!</definedName>
    <definedName name="_ms8" localSheetId="15">#REF!</definedName>
    <definedName name="_ms8" localSheetId="17">#REF!</definedName>
    <definedName name="_ms8">#REF!</definedName>
    <definedName name="_mz1" localSheetId="14">#REF!</definedName>
    <definedName name="_mz1" localSheetId="15">#REF!</definedName>
    <definedName name="_mz1" localSheetId="17">#REF!</definedName>
    <definedName name="_mz1">#REF!</definedName>
    <definedName name="_mz2" localSheetId="14">#REF!</definedName>
    <definedName name="_mz2" localSheetId="15">#REF!</definedName>
    <definedName name="_mz2" localSheetId="17">#REF!</definedName>
    <definedName name="_mz2">#REF!</definedName>
    <definedName name="_obm1" localSheetId="14">#REF!</definedName>
    <definedName name="_obm1" localSheetId="15">#REF!</definedName>
    <definedName name="_obm1" localSheetId="17">#REF!</definedName>
    <definedName name="_obm1">#REF!</definedName>
    <definedName name="_obm2" localSheetId="14">#REF!</definedName>
    <definedName name="_obm2" localSheetId="15">#REF!</definedName>
    <definedName name="_obm2" localSheetId="17">#REF!</definedName>
    <definedName name="_obm2">#REF!</definedName>
    <definedName name="_obm3" localSheetId="14">#REF!</definedName>
    <definedName name="_obm3" localSheetId="15">#REF!</definedName>
    <definedName name="_obm3" localSheetId="17">#REF!</definedName>
    <definedName name="_obm3">#REF!</definedName>
    <definedName name="_obm4" localSheetId="14">#REF!</definedName>
    <definedName name="_obm4" localSheetId="15">#REF!</definedName>
    <definedName name="_obm4" localSheetId="17">#REF!</definedName>
    <definedName name="_obm4">#REF!</definedName>
    <definedName name="_Od1" localSheetId="14">#REF!</definedName>
    <definedName name="_Od1" localSheetId="15">#REF!</definedName>
    <definedName name="_Od1" localSheetId="17">#REF!</definedName>
    <definedName name="_Od1">#REF!</definedName>
    <definedName name="_Od3" localSheetId="14">#REF!</definedName>
    <definedName name="_Od3" localSheetId="15">#REF!</definedName>
    <definedName name="_Od3" localSheetId="17">#REF!</definedName>
    <definedName name="_Od3">#REF!</definedName>
    <definedName name="_Od4" localSheetId="14">#REF!</definedName>
    <definedName name="_Od4" localSheetId="15">#REF!</definedName>
    <definedName name="_Od4" localSheetId="17">#REF!</definedName>
    <definedName name="_Od4">#REF!</definedName>
    <definedName name="_ohp1" localSheetId="14">#REF!</definedName>
    <definedName name="_ohp1" localSheetId="15">#REF!</definedName>
    <definedName name="_ohp1" localSheetId="17">#REF!</definedName>
    <definedName name="_ohp1">#REF!</definedName>
    <definedName name="_osf1" localSheetId="14">#REF!</definedName>
    <definedName name="_osf1" localSheetId="15">#REF!</definedName>
    <definedName name="_osf1" localSheetId="17">#REF!</definedName>
    <definedName name="_osf1">#REF!</definedName>
    <definedName name="_osf2" localSheetId="14">#REF!</definedName>
    <definedName name="_osf2" localSheetId="15">#REF!</definedName>
    <definedName name="_osf2" localSheetId="17">#REF!</definedName>
    <definedName name="_osf2">#REF!</definedName>
    <definedName name="_osf3" localSheetId="14">#REF!</definedName>
    <definedName name="_osf3" localSheetId="15">#REF!</definedName>
    <definedName name="_osf3" localSheetId="17">#REF!</definedName>
    <definedName name="_osf3">#REF!</definedName>
    <definedName name="_osf4" localSheetId="14">#REF!</definedName>
    <definedName name="_osf4" localSheetId="15">#REF!</definedName>
    <definedName name="_osf4" localSheetId="17">#REF!</definedName>
    <definedName name="_osf4">#REF!</definedName>
    <definedName name="_pcc148" localSheetId="14">#REF!</definedName>
    <definedName name="_pcc148" localSheetId="15">#REF!</definedName>
    <definedName name="_pcc148" localSheetId="17">#REF!</definedName>
    <definedName name="_pcc148">#REF!</definedName>
    <definedName name="_pvc100">'[4]Materials Cost(PCC)'!$G$32</definedName>
    <definedName name="_RWE1" localSheetId="14">#REF!</definedName>
    <definedName name="_RWE1" localSheetId="15">#REF!</definedName>
    <definedName name="_RWE1" localSheetId="17">#REF!</definedName>
    <definedName name="_RWE1">#REF!</definedName>
    <definedName name="_SA10" localSheetId="14">#REF!</definedName>
    <definedName name="_SA10" localSheetId="15">#REF!</definedName>
    <definedName name="_SA10" localSheetId="17">#REF!</definedName>
    <definedName name="_SA10">#REF!</definedName>
    <definedName name="_SA20" localSheetId="14">#REF!</definedName>
    <definedName name="_SA20" localSheetId="15">#REF!</definedName>
    <definedName name="_SA20" localSheetId="17">#REF!</definedName>
    <definedName name="_SA20">#REF!</definedName>
    <definedName name="_SA40" localSheetId="14">#REF!</definedName>
    <definedName name="_SA40" localSheetId="15">#REF!</definedName>
    <definedName name="_SA40" localSheetId="17">#REF!</definedName>
    <definedName name="_SA40">#REF!</definedName>
    <definedName name="_Saa40" localSheetId="14">#REF!</definedName>
    <definedName name="_Saa40" localSheetId="15">#REF!</definedName>
    <definedName name="_Saa40" localSheetId="17">#REF!</definedName>
    <definedName name="_Saa40">#REF!</definedName>
    <definedName name="_Sab40" localSheetId="14">#REF!</definedName>
    <definedName name="_Sab40" localSheetId="15">#REF!</definedName>
    <definedName name="_Sab40" localSheetId="17">#REF!</definedName>
    <definedName name="_Sab40">#REF!</definedName>
    <definedName name="_sbm1" localSheetId="14">#REF!</definedName>
    <definedName name="_sbm1" localSheetId="15">#REF!</definedName>
    <definedName name="_sbm1" localSheetId="17">#REF!</definedName>
    <definedName name="_sbm1">#REF!</definedName>
    <definedName name="_sbm2" localSheetId="14">#REF!</definedName>
    <definedName name="_sbm2" localSheetId="15">#REF!</definedName>
    <definedName name="_sbm2" localSheetId="17">#REF!</definedName>
    <definedName name="_sbm2">#REF!</definedName>
    <definedName name="_sbm3" localSheetId="14">#REF!</definedName>
    <definedName name="_sbm3" localSheetId="15">#REF!</definedName>
    <definedName name="_sbm3" localSheetId="17">#REF!</definedName>
    <definedName name="_sbm3">#REF!</definedName>
    <definedName name="_sbm4" localSheetId="14">#REF!</definedName>
    <definedName name="_sbm4" localSheetId="15">#REF!</definedName>
    <definedName name="_sbm4" localSheetId="17">#REF!</definedName>
    <definedName name="_sbm4">#REF!</definedName>
    <definedName name="_sd1" localSheetId="15">[5]Electrical!#REF!</definedName>
    <definedName name="_sd1" localSheetId="17">[5]Electrical!#REF!</definedName>
    <definedName name="_sd1">[5]Electrical!#REF!</definedName>
    <definedName name="_sd10" localSheetId="15">[5]Electrical!#REF!</definedName>
    <definedName name="_sd10" localSheetId="17">[5]Electrical!#REF!</definedName>
    <definedName name="_sd10">[5]Electrical!#REF!</definedName>
    <definedName name="_sd11" localSheetId="15">[5]Electrical!#REF!</definedName>
    <definedName name="_sd11" localSheetId="17">[5]Electrical!#REF!</definedName>
    <definedName name="_sd11">[5]Electrical!#REF!</definedName>
    <definedName name="_sd12" localSheetId="15">[5]Electrical!#REF!</definedName>
    <definedName name="_sd12" localSheetId="17">[5]Electrical!#REF!</definedName>
    <definedName name="_sd12">[5]Electrical!#REF!</definedName>
    <definedName name="_sd13" localSheetId="15">[5]Electrical!#REF!</definedName>
    <definedName name="_sd13" localSheetId="17">[5]Electrical!#REF!</definedName>
    <definedName name="_sd13">[5]Electrical!#REF!</definedName>
    <definedName name="_sd14" localSheetId="15">[5]Electrical!#REF!</definedName>
    <definedName name="_sd14" localSheetId="17">[5]Electrical!#REF!</definedName>
    <definedName name="_sd14">[5]Electrical!#REF!</definedName>
    <definedName name="_sd2" localSheetId="15">[5]Electrical!#REF!</definedName>
    <definedName name="_sd2" localSheetId="17">[5]Electrical!#REF!</definedName>
    <definedName name="_sd2">[5]Electrical!#REF!</definedName>
    <definedName name="_sd3" localSheetId="15">[5]Electrical!#REF!</definedName>
    <definedName name="_sd3" localSheetId="17">[5]Electrical!#REF!</definedName>
    <definedName name="_sd3">[5]Electrical!#REF!</definedName>
    <definedName name="_sd4" localSheetId="14">#REF!</definedName>
    <definedName name="_sd4" localSheetId="15">#REF!</definedName>
    <definedName name="_sd4" localSheetId="17">#REF!</definedName>
    <definedName name="_sd4">#REF!</definedName>
    <definedName name="_sd5" localSheetId="14">[5]Electrical!#REF!</definedName>
    <definedName name="_sd5" localSheetId="15">[5]Electrical!#REF!</definedName>
    <definedName name="_sd5" localSheetId="17">[5]Electrical!#REF!</definedName>
    <definedName name="_sd5">[5]Electrical!#REF!</definedName>
    <definedName name="_sd6" localSheetId="14">[5]Electrical!#REF!</definedName>
    <definedName name="_sd6" localSheetId="15">[5]Electrical!#REF!</definedName>
    <definedName name="_sd6" localSheetId="17">[5]Electrical!#REF!</definedName>
    <definedName name="_sd6">[5]Electrical!#REF!</definedName>
    <definedName name="_sd7" localSheetId="15">[5]Electrical!#REF!</definedName>
    <definedName name="_sd7" localSheetId="17">[5]Electrical!#REF!</definedName>
    <definedName name="_sd7">[5]Electrical!#REF!</definedName>
    <definedName name="_sd8" localSheetId="15">[5]Electrical!#REF!</definedName>
    <definedName name="_sd8" localSheetId="17">[5]Electrical!#REF!</definedName>
    <definedName name="_sd8">[5]Electrical!#REF!</definedName>
    <definedName name="_sd9" localSheetId="15">[5]Electrical!#REF!</definedName>
    <definedName name="_sd9" localSheetId="17">[5]Electrical!#REF!</definedName>
    <definedName name="_sd9">[5]Electrical!#REF!</definedName>
    <definedName name="_ssf1" localSheetId="14">#REF!</definedName>
    <definedName name="_ssf1" localSheetId="15">#REF!</definedName>
    <definedName name="_ssf1" localSheetId="17">#REF!</definedName>
    <definedName name="_ssf1">#REF!</definedName>
    <definedName name="_ssf2" localSheetId="14">#REF!</definedName>
    <definedName name="_ssf2" localSheetId="15">#REF!</definedName>
    <definedName name="_ssf2" localSheetId="17">#REF!</definedName>
    <definedName name="_ssf2">#REF!</definedName>
    <definedName name="_ssf3" localSheetId="14">#REF!</definedName>
    <definedName name="_ssf3" localSheetId="15">#REF!</definedName>
    <definedName name="_ssf3" localSheetId="17">#REF!</definedName>
    <definedName name="_ssf3">#REF!</definedName>
    <definedName name="_ssf4" localSheetId="14">#REF!</definedName>
    <definedName name="_ssf4" localSheetId="15">#REF!</definedName>
    <definedName name="_ssf4" localSheetId="17">#REF!</definedName>
    <definedName name="_ssf4">#REF!</definedName>
    <definedName name="_st12" localSheetId="14">#REF!</definedName>
    <definedName name="_st12" localSheetId="15">#REF!</definedName>
    <definedName name="_st12" localSheetId="17">#REF!</definedName>
    <definedName name="_st12">#REF!</definedName>
    <definedName name="_st2" localSheetId="14">#REF!</definedName>
    <definedName name="_st2" localSheetId="15">#REF!</definedName>
    <definedName name="_st2" localSheetId="17">#REF!</definedName>
    <definedName name="_st2">#REF!</definedName>
    <definedName name="_st4" localSheetId="14">#REF!</definedName>
    <definedName name="_st4" localSheetId="15">#REF!</definedName>
    <definedName name="_st4" localSheetId="17">#REF!</definedName>
    <definedName name="_st4">#REF!</definedName>
    <definedName name="_st53" localSheetId="14">#REF!</definedName>
    <definedName name="_st53" localSheetId="15">#REF!</definedName>
    <definedName name="_st53" localSheetId="17">#REF!</definedName>
    <definedName name="_st53">#REF!</definedName>
    <definedName name="_st6" localSheetId="14">#REF!</definedName>
    <definedName name="_st6" localSheetId="15">#REF!</definedName>
    <definedName name="_st6" localSheetId="17">#REF!</definedName>
    <definedName name="_st6">#REF!</definedName>
    <definedName name="_st63" localSheetId="14">#REF!</definedName>
    <definedName name="_st63" localSheetId="15">#REF!</definedName>
    <definedName name="_st63" localSheetId="17">#REF!</definedName>
    <definedName name="_st63">#REF!</definedName>
    <definedName name="_st7" localSheetId="14">#REF!</definedName>
    <definedName name="_st7" localSheetId="15">#REF!</definedName>
    <definedName name="_st7" localSheetId="17">#REF!</definedName>
    <definedName name="_st7">#REF!</definedName>
    <definedName name="_st8" localSheetId="14">#REF!</definedName>
    <definedName name="_st8" localSheetId="15">#REF!</definedName>
    <definedName name="_st8" localSheetId="17">#REF!</definedName>
    <definedName name="_st8">#REF!</definedName>
    <definedName name="_st90" localSheetId="14">#REF!</definedName>
    <definedName name="_st90" localSheetId="15">#REF!</definedName>
    <definedName name="_st90" localSheetId="17">#REF!</definedName>
    <definedName name="_st90">#REF!</definedName>
    <definedName name="_tra1" localSheetId="14">#REF!</definedName>
    <definedName name="_tra1" localSheetId="15">#REF!</definedName>
    <definedName name="_tra1" localSheetId="17">#REF!</definedName>
    <definedName name="_tra1">#REF!</definedName>
    <definedName name="_tra2" localSheetId="14">#REF!</definedName>
    <definedName name="_tra2" localSheetId="15">#REF!</definedName>
    <definedName name="_tra2" localSheetId="17">#REF!</definedName>
    <definedName name="_tra2">#REF!</definedName>
    <definedName name="_WD2" localSheetId="15">[6]girder!#REF!</definedName>
    <definedName name="_WD2" localSheetId="17">[6]girder!#REF!</definedName>
    <definedName name="_WD2">[6]girder!#REF!</definedName>
    <definedName name="_WD3" localSheetId="15">[6]girder!#REF!</definedName>
    <definedName name="_WD3" localSheetId="17">[6]girder!#REF!</definedName>
    <definedName name="_WD3">[6]girder!#REF!</definedName>
    <definedName name="_WD4" localSheetId="15">[6]girder!#REF!</definedName>
    <definedName name="_WD4" localSheetId="17">[6]girder!#REF!</definedName>
    <definedName name="_WD4">[6]girder!#REF!</definedName>
    <definedName name="_WL1" localSheetId="15">[6]girder!#REF!</definedName>
    <definedName name="_WL1" localSheetId="17">[6]girder!#REF!</definedName>
    <definedName name="_WL1">[6]girder!#REF!</definedName>
    <definedName name="_WL2" localSheetId="15">[6]girder!#REF!</definedName>
    <definedName name="_WL2" localSheetId="17">[6]girder!#REF!</definedName>
    <definedName name="_WL2">[6]girder!#REF!</definedName>
    <definedName name="_WL3" localSheetId="15">[6]girder!#REF!</definedName>
    <definedName name="_WL3" localSheetId="17">[6]girder!#REF!</definedName>
    <definedName name="_WL3">[6]girder!#REF!</definedName>
    <definedName name="_WL4" localSheetId="15">[6]girder!#REF!</definedName>
    <definedName name="_WL4" localSheetId="17">[6]girder!#REF!</definedName>
    <definedName name="_WL4">[6]girder!#REF!</definedName>
    <definedName name="_ww2" localSheetId="14">#REF!</definedName>
    <definedName name="_ww2" localSheetId="15">#REF!</definedName>
    <definedName name="_ww2" localSheetId="17">#REF!</definedName>
    <definedName name="_ww2">#REF!</definedName>
    <definedName name="_XH1">[3]girder!$H$49</definedName>
    <definedName name="_XH2">[3]girder!$H$50</definedName>
    <definedName name="a" localSheetId="14">[7]analysis!#REF!</definedName>
    <definedName name="a" localSheetId="15">[7]analysis!#REF!</definedName>
    <definedName name="a" localSheetId="17">[7]analysis!#REF!</definedName>
    <definedName name="a">#REF!</definedName>
    <definedName name="A_1" localSheetId="14">#REF!</definedName>
    <definedName name="A_1" localSheetId="15">#REF!</definedName>
    <definedName name="A_1" localSheetId="17">#REF!</definedName>
    <definedName name="A_1">#REF!</definedName>
    <definedName name="A_2" localSheetId="14">#REF!</definedName>
    <definedName name="A_2" localSheetId="15">#REF!</definedName>
    <definedName name="A_2" localSheetId="17">#REF!</definedName>
    <definedName name="A_2">#REF!</definedName>
    <definedName name="a3424\" localSheetId="14">#REF!</definedName>
    <definedName name="a3424\" localSheetId="15">#REF!</definedName>
    <definedName name="a3424\" localSheetId="17">#REF!</definedName>
    <definedName name="a3424\">#REF!</definedName>
    <definedName name="aa" localSheetId="15">#REF!</definedName>
    <definedName name="aa" localSheetId="17">#REF!</definedName>
    <definedName name="aa">#REF!</definedName>
    <definedName name="aaaaaaa" localSheetId="15">#REF!</definedName>
    <definedName name="aaaaaaa" localSheetId="17">#REF!</definedName>
    <definedName name="aaaaaaa">#REF!</definedName>
    <definedName name="aaaaaaaaaaaaaaaaaaaaaaa" localSheetId="15">#REF!</definedName>
    <definedName name="aaaaaaaaaaaaaaaaaaaaaaa" localSheetId="17">#REF!</definedName>
    <definedName name="aaaaaaaaaaaaaaaaaaaaaaa">#REF!</definedName>
    <definedName name="abh" localSheetId="14">#REF!</definedName>
    <definedName name="abh" localSheetId="15">#REF!</definedName>
    <definedName name="abh" localSheetId="17">#REF!</definedName>
    <definedName name="abh">#REF!</definedName>
    <definedName name="ablk" localSheetId="14">#REF!</definedName>
    <definedName name="ablk" localSheetId="15">#REF!</definedName>
    <definedName name="ablk" localSheetId="17">#REF!</definedName>
    <definedName name="ablk">#REF!</definedName>
    <definedName name="Abs" localSheetId="15">#REF!</definedName>
    <definedName name="Abs" localSheetId="17">#REF!</definedName>
    <definedName name="Abs">#REF!</definedName>
    <definedName name="abstract" localSheetId="14">#REF!</definedName>
    <definedName name="abstract" localSheetId="15">#REF!</definedName>
    <definedName name="abstract" localSheetId="17">#REF!</definedName>
    <definedName name="Abstract">#REF!</definedName>
    <definedName name="Ac" localSheetId="14">#REF!</definedName>
    <definedName name="Ac" localSheetId="15">#REF!</definedName>
    <definedName name="Ac" localSheetId="17">#REF!</definedName>
    <definedName name="Ac">#REF!</definedName>
    <definedName name="ach" localSheetId="14">#REF!</definedName>
    <definedName name="ach" localSheetId="15">#REF!</definedName>
    <definedName name="ach" localSheetId="17">#REF!</definedName>
    <definedName name="ach">#REF!</definedName>
    <definedName name="ACT" localSheetId="14">#REF!</definedName>
    <definedName name="ACT" localSheetId="15">#REF!</definedName>
    <definedName name="ACT" localSheetId="17">#REF!</definedName>
    <definedName name="ACT">#REF!</definedName>
    <definedName name="ACT_14" localSheetId="14">#REF!</definedName>
    <definedName name="ACT_14" localSheetId="15">#REF!</definedName>
    <definedName name="ACT_14" localSheetId="17">#REF!</definedName>
    <definedName name="ACT_14">#REF!</definedName>
    <definedName name="adhesive" localSheetId="14">#REF!</definedName>
    <definedName name="adhesive" localSheetId="15">#REF!</definedName>
    <definedName name="adhesive" localSheetId="17">#REF!</definedName>
    <definedName name="adhesive">#REF!</definedName>
    <definedName name="admixture" localSheetId="14">#REF!</definedName>
    <definedName name="admixture" localSheetId="15">#REF!</definedName>
    <definedName name="admixture" localSheetId="17">#REF!</definedName>
    <definedName name="admixture">#REF!</definedName>
    <definedName name="ae" localSheetId="14">#REF!</definedName>
    <definedName name="ae" localSheetId="15">#REF!</definedName>
    <definedName name="ae" localSheetId="17">#REF!</definedName>
    <definedName name="ae">#REF!</definedName>
    <definedName name="ae_14" localSheetId="14">#REF!</definedName>
    <definedName name="ae_14" localSheetId="15">#REF!</definedName>
    <definedName name="ae_14" localSheetId="17">#REF!</definedName>
    <definedName name="ae_14">#REF!</definedName>
    <definedName name="ag" localSheetId="15">#REF!</definedName>
    <definedName name="ag" localSheetId="17">#REF!</definedName>
    <definedName name="ag">#REF!</definedName>
    <definedName name="aggr10" localSheetId="14">#REF!</definedName>
    <definedName name="aggr10" localSheetId="15">#REF!</definedName>
    <definedName name="aggr10" localSheetId="17">#REF!</definedName>
    <definedName name="aggr10">#REF!</definedName>
    <definedName name="aggr11" localSheetId="14">#REF!</definedName>
    <definedName name="aggr11" localSheetId="15">#REF!</definedName>
    <definedName name="aggr11" localSheetId="17">#REF!</definedName>
    <definedName name="aggr11">#REF!</definedName>
    <definedName name="aggr13" localSheetId="14">#REF!</definedName>
    <definedName name="aggr13" localSheetId="15">#REF!</definedName>
    <definedName name="aggr13" localSheetId="17">#REF!</definedName>
    <definedName name="aggr13">#REF!</definedName>
    <definedName name="aggr2" localSheetId="14">#REF!</definedName>
    <definedName name="aggr2" localSheetId="15">#REF!</definedName>
    <definedName name="aggr2" localSheetId="17">#REF!</definedName>
    <definedName name="aggr2">#REF!</definedName>
    <definedName name="aggr20" localSheetId="14">#REF!</definedName>
    <definedName name="aggr20" localSheetId="15">#REF!</definedName>
    <definedName name="aggr20" localSheetId="17">#REF!</definedName>
    <definedName name="aggr20">#REF!</definedName>
    <definedName name="aggr22" localSheetId="14">#REF!</definedName>
    <definedName name="aggr22" localSheetId="15">#REF!</definedName>
    <definedName name="aggr22" localSheetId="17">#REF!</definedName>
    <definedName name="aggr22">#REF!</definedName>
    <definedName name="aggr26" localSheetId="14">#REF!</definedName>
    <definedName name="aggr26" localSheetId="15">#REF!</definedName>
    <definedName name="aggr26" localSheetId="17">#REF!</definedName>
    <definedName name="aggr26">#REF!</definedName>
    <definedName name="aggr40" localSheetId="14">#REF!</definedName>
    <definedName name="aggr40" localSheetId="15">#REF!</definedName>
    <definedName name="aggr40" localSheetId="17">#REF!</definedName>
    <definedName name="aggr40">#REF!</definedName>
    <definedName name="aggr53" localSheetId="14">#REF!</definedName>
    <definedName name="aggr53" localSheetId="15">#REF!</definedName>
    <definedName name="aggr53" localSheetId="17">#REF!</definedName>
    <definedName name="aggr53">#REF!</definedName>
    <definedName name="aggr6" localSheetId="14">#REF!</definedName>
    <definedName name="aggr6" localSheetId="15">#REF!</definedName>
    <definedName name="aggr6" localSheetId="17">#REF!</definedName>
    <definedName name="aggr6">#REF!</definedName>
    <definedName name="aggr63" localSheetId="14">#REF!</definedName>
    <definedName name="aggr63" localSheetId="15">#REF!</definedName>
    <definedName name="aggr63" localSheetId="17">#REF!</definedName>
    <definedName name="aggr63">#REF!</definedName>
    <definedName name="ahfk" localSheetId="14">#REF!</definedName>
    <definedName name="ahfk" localSheetId="15">#REF!</definedName>
    <definedName name="ahfk" localSheetId="17">#REF!</definedName>
    <definedName name="ahfk">#REF!</definedName>
    <definedName name="ahh" localSheetId="14">#REF!</definedName>
    <definedName name="ahh" localSheetId="15">#REF!</definedName>
    <definedName name="ahh" localSheetId="17">#REF!</definedName>
    <definedName name="ahh">#REF!</definedName>
    <definedName name="alloysteel" localSheetId="14">#REF!</definedName>
    <definedName name="alloysteel" localSheetId="15">#REF!</definedName>
    <definedName name="alloysteel" localSheetId="17">#REF!</definedName>
    <definedName name="alloysteel">#REF!</definedName>
    <definedName name="alround" localSheetId="14">#REF!</definedName>
    <definedName name="alround" localSheetId="15">#REF!</definedName>
    <definedName name="alround" localSheetId="17">#REF!</definedName>
    <definedName name="alround">#REF!</definedName>
    <definedName name="alround_1" localSheetId="14">#REF!</definedName>
    <definedName name="alround_1" localSheetId="15">#REF!</definedName>
    <definedName name="alround_1" localSheetId="17">#REF!</definedName>
    <definedName name="alround_1">#REF!</definedName>
    <definedName name="alround_10" localSheetId="14">#REF!</definedName>
    <definedName name="alround_10" localSheetId="15">#REF!</definedName>
    <definedName name="alround_10" localSheetId="17">#REF!</definedName>
    <definedName name="alround_10">#REF!</definedName>
    <definedName name="alround_11" localSheetId="14">#REF!</definedName>
    <definedName name="alround_11" localSheetId="15">#REF!</definedName>
    <definedName name="alround_11" localSheetId="17">#REF!</definedName>
    <definedName name="alround_11">#REF!</definedName>
    <definedName name="alround_14" localSheetId="14">#REF!</definedName>
    <definedName name="alround_14" localSheetId="15">#REF!</definedName>
    <definedName name="alround_14" localSheetId="17">#REF!</definedName>
    <definedName name="alround_14">#REF!</definedName>
    <definedName name="alround_4" localSheetId="14">#REF!</definedName>
    <definedName name="alround_4" localSheetId="15">#REF!</definedName>
    <definedName name="alround_4" localSheetId="17">#REF!</definedName>
    <definedName name="alround_4">#REF!</definedName>
    <definedName name="alround_8" localSheetId="14">#REF!</definedName>
    <definedName name="alround_8" localSheetId="15">#REF!</definedName>
    <definedName name="alround_8" localSheetId="17">#REF!</definedName>
    <definedName name="alround_8">#REF!</definedName>
    <definedName name="alround_9" localSheetId="14">#REF!</definedName>
    <definedName name="alround_9" localSheetId="15">#REF!</definedName>
    <definedName name="alround_9" localSheetId="17">#REF!</definedName>
    <definedName name="alround_9">#REF!</definedName>
    <definedName name="anbu\" localSheetId="15">#REF!</definedName>
    <definedName name="anbu\" localSheetId="17">#REF!</definedName>
    <definedName name="anbu\">#REF!</definedName>
    <definedName name="anscount" hidden="1">2</definedName>
    <definedName name="anst" localSheetId="14">#REF!</definedName>
    <definedName name="anst" localSheetId="15">#REF!</definedName>
    <definedName name="anst" localSheetId="17">#REF!</definedName>
    <definedName name="anst">#REF!</definedName>
    <definedName name="as">'[8]4-Int- ele(RA)'!$K$9</definedName>
    <definedName name="ass" localSheetId="14">#REF!</definedName>
    <definedName name="ass" localSheetId="15">#REF!</definedName>
    <definedName name="ass" localSheetId="17">#REF!</definedName>
    <definedName name="ass">#REF!</definedName>
    <definedName name="averatedbmpcc">[9]Ave.wtd.rates!$I$113</definedName>
    <definedName name="b" localSheetId="14">#REF!</definedName>
    <definedName name="b" localSheetId="15">#REF!</definedName>
    <definedName name="b" localSheetId="17">#REF!</definedName>
    <definedName name="b">#REF!</definedName>
    <definedName name="b_14" localSheetId="14">#REF!</definedName>
    <definedName name="b_14" localSheetId="15">#REF!</definedName>
    <definedName name="b_14" localSheetId="17">#REF!</definedName>
    <definedName name="b_14">#REF!</definedName>
    <definedName name="babu" localSheetId="14">#REF!</definedName>
    <definedName name="babu" localSheetId="15">#REF!</definedName>
    <definedName name="babu" localSheetId="17">#REF!</definedName>
    <definedName name="babu">#REF!</definedName>
    <definedName name="Batonite" localSheetId="14">#REF!</definedName>
    <definedName name="Batonite" localSheetId="15">#REF!</definedName>
    <definedName name="Batonite" localSheetId="17">#REF!</definedName>
    <definedName name="Batonite">#REF!</definedName>
    <definedName name="bbb" localSheetId="14">#REF!</definedName>
    <definedName name="bbb" localSheetId="15">#REF!</definedName>
    <definedName name="bbb" localSheetId="17">#REF!</definedName>
    <definedName name="bbb">#REF!</definedName>
    <definedName name="bc" localSheetId="14">#REF!</definedName>
    <definedName name="bc" localSheetId="15">#REF!</definedName>
    <definedName name="bc" localSheetId="17">#REF!</definedName>
    <definedName name="bc">#REF!</definedName>
    <definedName name="bcpcc" localSheetId="14">#REF!</definedName>
    <definedName name="bcpcc" localSheetId="15">#REF!</definedName>
    <definedName name="bcpcc" localSheetId="17">#REF!</definedName>
    <definedName name="bcpcc">#REF!</definedName>
    <definedName name="be" localSheetId="14">#REF!</definedName>
    <definedName name="be" localSheetId="15">#REF!</definedName>
    <definedName name="be" localSheetId="17">#REF!</definedName>
    <definedName name="be">#REF!</definedName>
    <definedName name="be_1" localSheetId="14">#REF!</definedName>
    <definedName name="be_1" localSheetId="15">#REF!</definedName>
    <definedName name="be_1" localSheetId="17">#REF!</definedName>
    <definedName name="be_1">#REF!</definedName>
    <definedName name="be_14" localSheetId="14">#REF!</definedName>
    <definedName name="be_14" localSheetId="15">#REF!</definedName>
    <definedName name="be_14" localSheetId="17">#REF!</definedName>
    <definedName name="be_14">#REF!</definedName>
    <definedName name="Beg_Bal" localSheetId="14">#REF!</definedName>
    <definedName name="Beg_Bal" localSheetId="15">#REF!</definedName>
    <definedName name="Beg_Bal" localSheetId="17">#REF!</definedName>
    <definedName name="Beg_Bal">#REF!</definedName>
    <definedName name="bel" localSheetId="14">#REF!</definedName>
    <definedName name="bel" localSheetId="15">#REF!</definedName>
    <definedName name="bel" localSheetId="17">#REF!</definedName>
    <definedName name="bel">#REF!</definedName>
    <definedName name="bel_14" localSheetId="14">#REF!</definedName>
    <definedName name="bel_14" localSheetId="15">#REF!</definedName>
    <definedName name="bel_14" localSheetId="17">#REF!</definedName>
    <definedName name="bel_14">#REF!</definedName>
    <definedName name="bh" localSheetId="14">#REF!</definedName>
    <definedName name="bh" localSheetId="15">#REF!</definedName>
    <definedName name="bh" localSheetId="17">#REF!</definedName>
    <definedName name="bh">#REF!</definedName>
    <definedName name="bh_14" localSheetId="14">#REF!</definedName>
    <definedName name="bh_14" localSheetId="15">#REF!</definedName>
    <definedName name="bh_14" localSheetId="17">#REF!</definedName>
    <definedName name="bh_14">#REF!</definedName>
    <definedName name="Bhi" localSheetId="14">#REF!</definedName>
    <definedName name="Bhi" localSheetId="15">#REF!</definedName>
    <definedName name="Bhi" localSheetId="17">#REF!</definedName>
    <definedName name="Bhi">#REF!</definedName>
    <definedName name="Bhi_1" localSheetId="14">#REF!</definedName>
    <definedName name="Bhi_1" localSheetId="15">#REF!</definedName>
    <definedName name="Bhi_1" localSheetId="17">#REF!</definedName>
    <definedName name="Bhi_1">#REF!</definedName>
    <definedName name="Bhi_10" localSheetId="14">#REF!</definedName>
    <definedName name="Bhi_10" localSheetId="15">#REF!</definedName>
    <definedName name="Bhi_10" localSheetId="17">#REF!</definedName>
    <definedName name="Bhi_10">#REF!</definedName>
    <definedName name="Bhi_11" localSheetId="14">#REF!</definedName>
    <definedName name="Bhi_11" localSheetId="15">#REF!</definedName>
    <definedName name="Bhi_11" localSheetId="17">#REF!</definedName>
    <definedName name="Bhi_11">#REF!</definedName>
    <definedName name="Bhi_14" localSheetId="14">#REF!</definedName>
    <definedName name="Bhi_14" localSheetId="15">#REF!</definedName>
    <definedName name="Bhi_14" localSheetId="17">#REF!</definedName>
    <definedName name="Bhi_14">#REF!</definedName>
    <definedName name="Bhi_4" localSheetId="14">#REF!</definedName>
    <definedName name="Bhi_4" localSheetId="15">#REF!</definedName>
    <definedName name="Bhi_4" localSheetId="17">#REF!</definedName>
    <definedName name="Bhi_4">#REF!</definedName>
    <definedName name="Bhi_8" localSheetId="14">#REF!</definedName>
    <definedName name="Bhi_8" localSheetId="15">#REF!</definedName>
    <definedName name="Bhi_8" localSheetId="17">#REF!</definedName>
    <definedName name="Bhi_8">#REF!</definedName>
    <definedName name="Bhi_9" localSheetId="14">#REF!</definedName>
    <definedName name="Bhi_9" localSheetId="15">#REF!</definedName>
    <definedName name="Bhi_9" localSheetId="17">#REF!</definedName>
    <definedName name="Bhi_9">#REF!</definedName>
    <definedName name="bhistee" localSheetId="14">#REF!</definedName>
    <definedName name="bhistee" localSheetId="15">#REF!</definedName>
    <definedName name="bhistee" localSheetId="17">#REF!</definedName>
    <definedName name="bhistee">#REF!</definedName>
    <definedName name="bitpaper" localSheetId="14">#REF!</definedName>
    <definedName name="bitpaper" localSheetId="15">#REF!</definedName>
    <definedName name="bitpaper" localSheetId="17">#REF!</definedName>
    <definedName name="bitpaper">#REF!</definedName>
    <definedName name="bitumen6070" localSheetId="14">#REF!</definedName>
    <definedName name="bitumen6070" localSheetId="15">#REF!</definedName>
    <definedName name="bitumen6070" localSheetId="17">#REF!</definedName>
    <definedName name="bitumen6070">#REF!</definedName>
    <definedName name="bitumenboiler" localSheetId="14">#REF!</definedName>
    <definedName name="bitumenboiler" localSheetId="15">#REF!</definedName>
    <definedName name="bitumenboiler" localSheetId="17">#REF!</definedName>
    <definedName name="bitumenboiler">#REF!</definedName>
    <definedName name="bitumenemul" localSheetId="14">#REF!</definedName>
    <definedName name="bitumenemul" localSheetId="15">#REF!</definedName>
    <definedName name="bitumenemul" localSheetId="17">#REF!</definedName>
    <definedName name="bitumenemul">#REF!</definedName>
    <definedName name="bl" localSheetId="14">#REF!</definedName>
    <definedName name="bl" localSheetId="15">#REF!</definedName>
    <definedName name="bl" localSheetId="17">#REF!</definedName>
    <definedName name="bl">#REF!</definedName>
    <definedName name="bl_1" localSheetId="15">'[10]Sqn_Abs_G_6_ '!#REF!</definedName>
    <definedName name="bl_1" localSheetId="17">'[10]Sqn_Abs_G_6_ '!#REF!</definedName>
    <definedName name="bl_1">'[10]Sqn_Abs_G_6_ '!#REF!</definedName>
    <definedName name="bl_10" localSheetId="15">'[10]Sqn_Abs_G_6_ '!#REF!</definedName>
    <definedName name="bl_10" localSheetId="17">'[10]Sqn_Abs_G_6_ '!#REF!</definedName>
    <definedName name="bl_10">'[10]Sqn_Abs_G_6_ '!#REF!</definedName>
    <definedName name="bl_11" localSheetId="15">'[10]Sqn_Abs_G_6_ '!#REF!</definedName>
    <definedName name="bl_11" localSheetId="17">'[10]Sqn_Abs_G_6_ '!#REF!</definedName>
    <definedName name="bl_11">'[10]Sqn_Abs_G_6_ '!#REF!</definedName>
    <definedName name="bl_14" localSheetId="15">'[11]Sqn_Abs_G_6_ '!#REF!</definedName>
    <definedName name="bl_14" localSheetId="17">'[11]Sqn_Abs_G_6_ '!#REF!</definedName>
    <definedName name="bl_14">'[11]Sqn_Abs_G_6_ '!#REF!</definedName>
    <definedName name="bl_4" localSheetId="15">'[10]Sqn_Abs_G_6_ '!#REF!</definedName>
    <definedName name="bl_4" localSheetId="17">'[10]Sqn_Abs_G_6_ '!#REF!</definedName>
    <definedName name="bl_4">'[10]Sqn_Abs_G_6_ '!#REF!</definedName>
    <definedName name="bl_8" localSheetId="15">'[10]Sqn_Abs_G_6_ '!#REF!</definedName>
    <definedName name="bl_8" localSheetId="17">'[10]Sqn_Abs_G_6_ '!#REF!</definedName>
    <definedName name="bl_8">'[10]Sqn_Abs_G_6_ '!#REF!</definedName>
    <definedName name="bl_9" localSheetId="15">'[10]Sqn_Abs_G_6_ '!#REF!</definedName>
    <definedName name="bl_9" localSheetId="17">'[10]Sqn_Abs_G_6_ '!#REF!</definedName>
    <definedName name="bl_9">'[10]Sqn_Abs_G_6_ '!#REF!</definedName>
    <definedName name="blacksmith" localSheetId="14">#REF!</definedName>
    <definedName name="blacksmith" localSheetId="15">#REF!</definedName>
    <definedName name="blacksmith" localSheetId="17">#REF!</definedName>
    <definedName name="blacksmith">#REF!</definedName>
    <definedName name="blacksmithhelper" localSheetId="14">#REF!</definedName>
    <definedName name="blacksmithhelper" localSheetId="15">#REF!</definedName>
    <definedName name="blacksmithhelper" localSheetId="17">#REF!</definedName>
    <definedName name="blacksmithhelper">#REF!</definedName>
    <definedName name="blaster" localSheetId="14">#REF!</definedName>
    <definedName name="blaster" localSheetId="15">#REF!</definedName>
    <definedName name="blaster" localSheetId="17">#REF!</definedName>
    <definedName name="blaster">#REF!</definedName>
    <definedName name="blg4_1" localSheetId="14">'[2]Sqn _Main_ Abs'!#REF!</definedName>
    <definedName name="blg4_1" localSheetId="15">'[2]Sqn _Main_ Abs'!#REF!</definedName>
    <definedName name="blg4_1" localSheetId="17">'[2]Sqn _Main_ Abs'!#REF!</definedName>
    <definedName name="blg4_1">'[2]Sqn _Main_ Abs'!#REF!</definedName>
    <definedName name="blg4_10" localSheetId="14">'[2]Sqn _Main_ Abs'!#REF!</definedName>
    <definedName name="blg4_10" localSheetId="15">'[2]Sqn _Main_ Abs'!#REF!</definedName>
    <definedName name="blg4_10" localSheetId="17">'[2]Sqn _Main_ Abs'!#REF!</definedName>
    <definedName name="blg4_10">'[2]Sqn _Main_ Abs'!#REF!</definedName>
    <definedName name="blg4_11" localSheetId="14">'[2]Sqn _Main_ Abs'!#REF!</definedName>
    <definedName name="blg4_11" localSheetId="15">'[2]Sqn _Main_ Abs'!#REF!</definedName>
    <definedName name="blg4_11" localSheetId="17">'[2]Sqn _Main_ Abs'!#REF!</definedName>
    <definedName name="blg4_11">'[2]Sqn _Main_ Abs'!#REF!</definedName>
    <definedName name="blg4_4" localSheetId="14">'[2]Sqn _Main_ Abs'!#REF!</definedName>
    <definedName name="blg4_4" localSheetId="15">'[2]Sqn _Main_ Abs'!#REF!</definedName>
    <definedName name="blg4_4" localSheetId="17">'[2]Sqn _Main_ Abs'!#REF!</definedName>
    <definedName name="blg4_4">'[2]Sqn _Main_ Abs'!#REF!</definedName>
    <definedName name="blg4_8" localSheetId="15">'[2]Sqn _Main_ Abs'!#REF!</definedName>
    <definedName name="blg4_8" localSheetId="17">'[2]Sqn _Main_ Abs'!#REF!</definedName>
    <definedName name="blg4_8">'[2]Sqn _Main_ Abs'!#REF!</definedName>
    <definedName name="blg4_9" localSheetId="15">'[2]Sqn _Main_ Abs'!#REF!</definedName>
    <definedName name="blg4_9" localSheetId="17">'[2]Sqn _Main_ Abs'!#REF!</definedName>
    <definedName name="blg4_9">'[2]Sqn _Main_ Abs'!#REF!</definedName>
    <definedName name="bli" localSheetId="15">'[10]WO_Abs _G_2_ 6 DUs'!#REF!</definedName>
    <definedName name="bli" localSheetId="17">'[10]WO_Abs _G_2_ 6 DUs'!#REF!</definedName>
    <definedName name="bli">'[10]WO_Abs _G_2_ 6 DUs'!#REF!</definedName>
    <definedName name="bli_1" localSheetId="15">'[10]WO_Abs _G_2_ 6 DUs'!#REF!</definedName>
    <definedName name="bli_1" localSheetId="17">'[10]WO_Abs _G_2_ 6 DUs'!#REF!</definedName>
    <definedName name="bli_1">'[10]WO_Abs _G_2_ 6 DUs'!#REF!</definedName>
    <definedName name="bli_10" localSheetId="15">'[10]WO_Abs _G_2_ 6 DUs'!#REF!</definedName>
    <definedName name="bli_10" localSheetId="17">'[10]WO_Abs _G_2_ 6 DUs'!#REF!</definedName>
    <definedName name="bli_10">'[10]WO_Abs _G_2_ 6 DUs'!#REF!</definedName>
    <definedName name="bli_11" localSheetId="15">'[10]WO_Abs _G_2_ 6 DUs'!#REF!</definedName>
    <definedName name="bli_11" localSheetId="17">'[10]WO_Abs _G_2_ 6 DUs'!#REF!</definedName>
    <definedName name="bli_11">'[10]WO_Abs _G_2_ 6 DUs'!#REF!</definedName>
    <definedName name="bli_14" localSheetId="15">'[11]WO_Abs _G_2_ 6 DUs'!#REF!</definedName>
    <definedName name="bli_14" localSheetId="17">'[11]WO_Abs _G_2_ 6 DUs'!#REF!</definedName>
    <definedName name="bli_14">'[11]WO_Abs _G_2_ 6 DUs'!#REF!</definedName>
    <definedName name="bli_4" localSheetId="15">'[10]WO_Abs _G_2_ 6 DUs'!#REF!</definedName>
    <definedName name="bli_4" localSheetId="17">'[10]WO_Abs _G_2_ 6 DUs'!#REF!</definedName>
    <definedName name="bli_4">'[10]WO_Abs _G_2_ 6 DUs'!#REF!</definedName>
    <definedName name="bli_8" localSheetId="15">'[10]WO_Abs _G_2_ 6 DUs'!#REF!</definedName>
    <definedName name="bli_8" localSheetId="17">'[10]WO_Abs _G_2_ 6 DUs'!#REF!</definedName>
    <definedName name="bli_8">'[10]WO_Abs _G_2_ 6 DUs'!#REF!</definedName>
    <definedName name="bli_9" localSheetId="15">'[10]WO_Abs _G_2_ 6 DUs'!#REF!</definedName>
    <definedName name="bli_9" localSheetId="17">'[10]WO_Abs _G_2_ 6 DUs'!#REF!</definedName>
    <definedName name="bli_9">'[10]WO_Abs _G_2_ 6 DUs'!#REF!</definedName>
    <definedName name="Bls" localSheetId="14">#REF!</definedName>
    <definedName name="Bls" localSheetId="15">#REF!</definedName>
    <definedName name="Bls" localSheetId="17">#REF!</definedName>
    <definedName name="Bls">#REF!</definedName>
    <definedName name="bmpccrate" localSheetId="14">#REF!</definedName>
    <definedName name="bmpccrate" localSheetId="15">#REF!</definedName>
    <definedName name="bmpccrate" localSheetId="17">#REF!</definedName>
    <definedName name="bmpccrate">#REF!</definedName>
    <definedName name="BMSFR" localSheetId="14">#REF!</definedName>
    <definedName name="BMSFR" localSheetId="15">#REF!</definedName>
    <definedName name="BMSFR" localSheetId="17">#REF!</definedName>
    <definedName name="BMSFR">#REF!</definedName>
    <definedName name="bo" localSheetId="14">#REF!</definedName>
    <definedName name="bo" localSheetId="15">#REF!</definedName>
    <definedName name="bo" localSheetId="17">#REF!</definedName>
    <definedName name="bo">#REF!</definedName>
    <definedName name="bondstone" localSheetId="14">#REF!</definedName>
    <definedName name="bondstone" localSheetId="15">#REF!</definedName>
    <definedName name="bondstone" localSheetId="17">#REF!</definedName>
    <definedName name="bondstone">#REF!</definedName>
    <definedName name="bor" localSheetId="15">#REF!</definedName>
    <definedName name="bor" localSheetId="17">#REF!</definedName>
    <definedName name="bor">#REF!</definedName>
    <definedName name="bottom">[7]s!$H$8</definedName>
    <definedName name="boulder" localSheetId="14">#REF!</definedName>
    <definedName name="boulder" localSheetId="15">#REF!</definedName>
    <definedName name="boulder" localSheetId="17">#REF!</definedName>
    <definedName name="boulder">#REF!</definedName>
    <definedName name="Bp" localSheetId="14">#REF!</definedName>
    <definedName name="Bp" localSheetId="15">#REF!</definedName>
    <definedName name="Bp" localSheetId="17">#REF!</definedName>
    <definedName name="Bp">#REF!</definedName>
    <definedName name="bp20cum" localSheetId="14">#REF!</definedName>
    <definedName name="bp20cum" localSheetId="15">#REF!</definedName>
    <definedName name="bp20cum" localSheetId="17">#REF!</definedName>
    <definedName name="bp20cum">#REF!</definedName>
    <definedName name="br" localSheetId="14">#REF!</definedName>
    <definedName name="br" localSheetId="15">#REF!</definedName>
    <definedName name="br" localSheetId="17">#REF!</definedName>
    <definedName name="br">#REF!</definedName>
    <definedName name="BRAKE1">[12]Annex!$D$11</definedName>
    <definedName name="brc" localSheetId="14">#REF!</definedName>
    <definedName name="brc" localSheetId="15">#REF!</definedName>
    <definedName name="brc" localSheetId="17">#REF!</definedName>
    <definedName name="brc">#REF!</definedName>
    <definedName name="brglvl">[13]Intro!$L$257</definedName>
    <definedName name="brick" localSheetId="14">#REF!</definedName>
    <definedName name="brick" localSheetId="15">#REF!</definedName>
    <definedName name="brick" localSheetId="17">#REF!</definedName>
    <definedName name="brick">#REF!</definedName>
    <definedName name="bricklead" localSheetId="14">#REF!</definedName>
    <definedName name="bricklead" localSheetId="15">#REF!</definedName>
    <definedName name="bricklead" localSheetId="17">#REF!</definedName>
    <definedName name="bricklead">#REF!</definedName>
    <definedName name="bricks" localSheetId="14">#REF!</definedName>
    <definedName name="bricks" localSheetId="15">#REF!</definedName>
    <definedName name="bricks" localSheetId="17">#REF!</definedName>
    <definedName name="bricks">#REF!</definedName>
    <definedName name="broom" localSheetId="14">#REF!</definedName>
    <definedName name="broom" localSheetId="15">#REF!</definedName>
    <definedName name="broom" localSheetId="17">#REF!</definedName>
    <definedName name="broom">#REF!</definedName>
    <definedName name="bs" localSheetId="14">#REF!</definedName>
    <definedName name="bs" localSheetId="15">#REF!</definedName>
    <definedName name="bs" localSheetId="17">#REF!</definedName>
    <definedName name="bs">#REF!</definedName>
    <definedName name="bs_14" localSheetId="14">#REF!</definedName>
    <definedName name="bs_14" localSheetId="15">#REF!</definedName>
    <definedName name="bs_14" localSheetId="17">#REF!</definedName>
    <definedName name="bs_14">#REF!</definedName>
    <definedName name="bs_25" localSheetId="14">#REF!</definedName>
    <definedName name="bs_25" localSheetId="15">#REF!</definedName>
    <definedName name="bs_25" localSheetId="17">#REF!</definedName>
    <definedName name="bs_25">#REF!</definedName>
    <definedName name="bsc" localSheetId="14">#REF!</definedName>
    <definedName name="bsc" localSheetId="15">#REF!</definedName>
    <definedName name="bsc" localSheetId="17">#REF!</definedName>
    <definedName name="bsc">#REF!</definedName>
    <definedName name="bsslab10" localSheetId="14">#REF!</definedName>
    <definedName name="bsslab10" localSheetId="15">#REF!</definedName>
    <definedName name="bsslab10" localSheetId="17">#REF!</definedName>
    <definedName name="bsslab10">#REF!</definedName>
    <definedName name="building2" localSheetId="15">#REF!</definedName>
    <definedName name="building2" localSheetId="17">#REF!</definedName>
    <definedName name="building2">#REF!</definedName>
    <definedName name="Buildingevelopment." localSheetId="15">#REF!</definedName>
    <definedName name="Buildingevelopment." localSheetId="17">#REF!</definedName>
    <definedName name="Buildingevelopment.">#REF!</definedName>
    <definedName name="bun" localSheetId="15">#REF!</definedName>
    <definedName name="bun" localSheetId="17">#REF!</definedName>
    <definedName name="bun">#REF!</definedName>
    <definedName name="bwmc">'[14]basic-data'!$D$17</definedName>
    <definedName name="c.data" localSheetId="14">#REF!</definedName>
    <definedName name="c.data" localSheetId="15">#REF!</definedName>
    <definedName name="c.data" localSheetId="17">#REF!</definedName>
    <definedName name="c.data">#REF!</definedName>
    <definedName name="c641." localSheetId="14">#REF!</definedName>
    <definedName name="c641." localSheetId="15">#REF!</definedName>
    <definedName name="c641." localSheetId="17">#REF!</definedName>
    <definedName name="c641.">#REF!</definedName>
    <definedName name="Ca" localSheetId="14">#REF!</definedName>
    <definedName name="Ca" localSheetId="15">#REF!</definedName>
    <definedName name="Ca" localSheetId="17">#REF!</definedName>
    <definedName name="Ca">#REF!</definedName>
    <definedName name="CaA" localSheetId="14">#REF!</definedName>
    <definedName name="CaA" localSheetId="15">#REF!</definedName>
    <definedName name="CaA" localSheetId="17">#REF!</definedName>
    <definedName name="CaA">#REF!</definedName>
    <definedName name="CABLE" localSheetId="14">#REF!</definedName>
    <definedName name="CABLE" localSheetId="15">#REF!</definedName>
    <definedName name="CABLE" localSheetId="17">#REF!</definedName>
    <definedName name="CABLE">#REF!</definedName>
    <definedName name="caI" localSheetId="14">#REF!</definedName>
    <definedName name="caI" localSheetId="15">#REF!</definedName>
    <definedName name="caI" localSheetId="17">#REF!</definedName>
    <definedName name="caI">#REF!</definedName>
    <definedName name="caI_14" localSheetId="14">#REF!</definedName>
    <definedName name="caI_14" localSheetId="15">#REF!</definedName>
    <definedName name="caI_14" localSheetId="17">#REF!</definedName>
    <definedName name="caI_14">#REF!</definedName>
    <definedName name="caII" localSheetId="14">#REF!</definedName>
    <definedName name="caII" localSheetId="15">#REF!</definedName>
    <definedName name="caII" localSheetId="17">#REF!</definedName>
    <definedName name="caII">#REF!</definedName>
    <definedName name="caII_14" localSheetId="14">#REF!</definedName>
    <definedName name="caII_14" localSheetId="15">#REF!</definedName>
    <definedName name="caII_14" localSheetId="17">#REF!</definedName>
    <definedName name="caII_14">#REF!</definedName>
    <definedName name="cal" localSheetId="14">#REF!</definedName>
    <definedName name="cal" localSheetId="15">#REF!</definedName>
    <definedName name="cal" localSheetId="17">#REF!</definedName>
    <definedName name="cal">#REF!</definedName>
    <definedName name="cal_14" localSheetId="14">#REF!</definedName>
    <definedName name="cal_14" localSheetId="15">#REF!</definedName>
    <definedName name="cal_14" localSheetId="17">#REF!</definedName>
    <definedName name="cal_14">#REF!</definedName>
    <definedName name="CANT1">[3]girder!$H$74</definedName>
    <definedName name="CANT2">[3]girder!$H$75</definedName>
    <definedName name="car" localSheetId="14">#REF!</definedName>
    <definedName name="car" localSheetId="15">#REF!</definedName>
    <definedName name="car" localSheetId="17">#REF!</definedName>
    <definedName name="car">#REF!</definedName>
    <definedName name="car_14" localSheetId="14">#REF!</definedName>
    <definedName name="car_14" localSheetId="15">#REF!</definedName>
    <definedName name="car_14" localSheetId="17">#REF!</definedName>
    <definedName name="car_14">#REF!</definedName>
    <definedName name="car2_14" localSheetId="14">#REF!</definedName>
    <definedName name="car2_14" localSheetId="15">#REF!</definedName>
    <definedName name="car2_14" localSheetId="17">#REF!</definedName>
    <definedName name="car2_14">#REF!</definedName>
    <definedName name="carpenter" localSheetId="14">#REF!</definedName>
    <definedName name="carpenter" localSheetId="15">#REF!</definedName>
    <definedName name="carpenter" localSheetId="17">#REF!</definedName>
    <definedName name="carpenter">#REF!</definedName>
    <definedName name="carpenterII" localSheetId="14">#REF!</definedName>
    <definedName name="carpenterII" localSheetId="15">#REF!</definedName>
    <definedName name="carpenterII" localSheetId="17">#REF!</definedName>
    <definedName name="carpenterII">#REF!</definedName>
    <definedName name="carrage_of_coarse_sand" localSheetId="14">#REF!</definedName>
    <definedName name="carrage_of_coarse_sand" localSheetId="15">#REF!</definedName>
    <definedName name="carrage_of_coarse_sand" localSheetId="17">#REF!</definedName>
    <definedName name="carrage_of_coarse_sand">#REF!</definedName>
    <definedName name="carrage_of_Stone_Agg_40mm_and_above" localSheetId="14">#REF!</definedName>
    <definedName name="carrage_of_Stone_Agg_40mm_and_above" localSheetId="15">#REF!</definedName>
    <definedName name="carrage_of_Stone_Agg_40mm_and_above" localSheetId="17">#REF!</definedName>
    <definedName name="carrage_of_Stone_Agg_40mm_and_above">#REF!</definedName>
    <definedName name="carrage_of_Stone_Agg_40mm_below" localSheetId="14">#REF!</definedName>
    <definedName name="carrage_of_Stone_Agg_40mm_below" localSheetId="15">#REF!</definedName>
    <definedName name="carrage_of_Stone_Agg_40mm_below" localSheetId="17">#REF!</definedName>
    <definedName name="carrage_of_Stone_Agg_40mm_below">#REF!</definedName>
    <definedName name="cbe" localSheetId="14">#REF!</definedName>
    <definedName name="cbe" localSheetId="15">#REF!</definedName>
    <definedName name="cbe" localSheetId="17">#REF!</definedName>
    <definedName name="cbe">#REF!</definedName>
    <definedName name="cbe_1">'[15]Civil (RA) _Resi_'!$J$12</definedName>
    <definedName name="cbh" localSheetId="14">#REF!</definedName>
    <definedName name="cbh" localSheetId="15">#REF!</definedName>
    <definedName name="cbh" localSheetId="17">#REF!</definedName>
    <definedName name="cbh">#REF!</definedName>
    <definedName name="cbl" localSheetId="14">#REF!</definedName>
    <definedName name="cbl" localSheetId="15">#REF!</definedName>
    <definedName name="cbl" localSheetId="17">#REF!</definedName>
    <definedName name="cbl">#REF!</definedName>
    <definedName name="cbm" localSheetId="14">#REF!</definedName>
    <definedName name="cbm" localSheetId="15">#REF!</definedName>
    <definedName name="cbm" localSheetId="17">#REF!</definedName>
    <definedName name="cbm">#REF!</definedName>
    <definedName name="cbxcpr">[13]Intro!$L$157</definedName>
    <definedName name="ccbrg">[13]Intro!$L$120</definedName>
    <definedName name="cce" localSheetId="14">#REF!</definedName>
    <definedName name="cce" localSheetId="15">#REF!</definedName>
    <definedName name="cce" localSheetId="17">#REF!</definedName>
    <definedName name="cce">#REF!</definedName>
    <definedName name="ccmii" localSheetId="14">#REF!</definedName>
    <definedName name="ccmii" localSheetId="15">#REF!</definedName>
    <definedName name="ccmii" localSheetId="17">#REF!</definedName>
    <definedName name="ccmii">#REF!</definedName>
    <definedName name="ccmiii" localSheetId="14">#REF!</definedName>
    <definedName name="ccmiii" localSheetId="15">#REF!</definedName>
    <definedName name="ccmiii" localSheetId="17">#REF!</definedName>
    <definedName name="ccmiii">#REF!</definedName>
    <definedName name="ccmiii_1" localSheetId="14">#REF!</definedName>
    <definedName name="ccmiii_1" localSheetId="15">#REF!</definedName>
    <definedName name="ccmiii_1" localSheetId="17">#REF!</definedName>
    <definedName name="ccmiii_1">#REF!</definedName>
    <definedName name="ccmiv" localSheetId="14">#REF!</definedName>
    <definedName name="ccmiv" localSheetId="15">#REF!</definedName>
    <definedName name="ccmiv" localSheetId="17">#REF!</definedName>
    <definedName name="ccmiv">#REF!</definedName>
    <definedName name="ccmiv_1" localSheetId="14">#REF!</definedName>
    <definedName name="ccmiv_1" localSheetId="15">#REF!</definedName>
    <definedName name="ccmiv_1" localSheetId="17">#REF!</definedName>
    <definedName name="ccmiv_1">#REF!</definedName>
    <definedName name="ccmv" localSheetId="14">#REF!</definedName>
    <definedName name="ccmv" localSheetId="15">#REF!</definedName>
    <definedName name="ccmv" localSheetId="17">#REF!</definedName>
    <definedName name="ccmv">#REF!</definedName>
    <definedName name="ccn">'[16]2.civil-RA'!$I$13</definedName>
    <definedName name="cco" localSheetId="14">#REF!</definedName>
    <definedName name="cco" localSheetId="15">#REF!</definedName>
    <definedName name="cco" localSheetId="17">#REF!</definedName>
    <definedName name="cco">#REF!</definedName>
    <definedName name="cco_1">'[15]Civil (RA) _Resi_'!$J$13</definedName>
    <definedName name="ccs" localSheetId="14">#REF!</definedName>
    <definedName name="ccs" localSheetId="15">#REF!</definedName>
    <definedName name="ccs" localSheetId="17">#REF!</definedName>
    <definedName name="ccs">#REF!</definedName>
    <definedName name="ccspanbx">[13]Intro!$L$118</definedName>
    <definedName name="ccspanx">[13]Intro!$L$116</definedName>
    <definedName name="cd" localSheetId="14">#REF!</definedName>
    <definedName name="cd" localSheetId="15">#REF!</definedName>
    <definedName name="cd" localSheetId="17">#REF!</definedName>
    <definedName name="cd">#REF!</definedName>
    <definedName name="cd_14" localSheetId="14">#REF!</definedName>
    <definedName name="cd_14" localSheetId="15">#REF!</definedName>
    <definedName name="cd_14" localSheetId="17">#REF!</definedName>
    <definedName name="cd_14">#REF!</definedName>
    <definedName name="Ce" localSheetId="14">#REF!</definedName>
    <definedName name="Ce" localSheetId="15">#REF!</definedName>
    <definedName name="Ce" localSheetId="17">#REF!</definedName>
    <definedName name="Ce">#REF!</definedName>
    <definedName name="ce_14" localSheetId="14">#REF!</definedName>
    <definedName name="ce_14" localSheetId="15">#REF!</definedName>
    <definedName name="ce_14" localSheetId="17">#REF!</definedName>
    <definedName name="ce_14">#REF!</definedName>
    <definedName name="Cement" localSheetId="14">#REF!</definedName>
    <definedName name="Cement" localSheetId="15">#REF!</definedName>
    <definedName name="Cement" localSheetId="17">#REF!</definedName>
    <definedName name="Cement">#REF!</definedName>
    <definedName name="Cement_14" localSheetId="14">#REF!</definedName>
    <definedName name="Cement_14" localSheetId="15">#REF!</definedName>
    <definedName name="Cement_14" localSheetId="17">#REF!</definedName>
    <definedName name="Cement_14">#REF!</definedName>
    <definedName name="cemlead" localSheetId="14">#REF!</definedName>
    <definedName name="cemlead" localSheetId="15">#REF!</definedName>
    <definedName name="cemlead" localSheetId="17">#REF!</definedName>
    <definedName name="cemlead">#REF!</definedName>
    <definedName name="cfdc" localSheetId="15">#REF!</definedName>
    <definedName name="cfdc" localSheetId="17">#REF!</definedName>
    <definedName name="cfdc">#REF!</definedName>
    <definedName name="cfi" localSheetId="14">#REF!</definedName>
    <definedName name="cfi" localSheetId="15">#REF!</definedName>
    <definedName name="cfi" localSheetId="17">#REF!</definedName>
    <definedName name="cfi">#REF!</definedName>
    <definedName name="Cgrade">'[14]basic-data'!$D$27</definedName>
    <definedName name="ch" localSheetId="14">#REF!</definedName>
    <definedName name="ch" localSheetId="15">#REF!</definedName>
    <definedName name="ch" localSheetId="17">#REF!</definedName>
    <definedName name="ch">#REF!</definedName>
    <definedName name="chiseler" localSheetId="14">#REF!</definedName>
    <definedName name="chiseler" localSheetId="15">#REF!</definedName>
    <definedName name="chiseler" localSheetId="17">#REF!</definedName>
    <definedName name="chiseler">#REF!</definedName>
    <definedName name="ci" localSheetId="14">#REF!</definedName>
    <definedName name="ci" localSheetId="15">#REF!</definedName>
    <definedName name="ci" localSheetId="17">#REF!</definedName>
    <definedName name="ci">#REF!</definedName>
    <definedName name="ci_1" localSheetId="14">#REF!</definedName>
    <definedName name="ci_1" localSheetId="15">#REF!</definedName>
    <definedName name="ci_1" localSheetId="17">#REF!</definedName>
    <definedName name="ci_1">#REF!</definedName>
    <definedName name="ci_11" localSheetId="14">#REF!</definedName>
    <definedName name="ci_11" localSheetId="15">#REF!</definedName>
    <definedName name="ci_11" localSheetId="17">#REF!</definedName>
    <definedName name="ci_11">#REF!</definedName>
    <definedName name="ci_13" localSheetId="14">#REF!</definedName>
    <definedName name="ci_13" localSheetId="15">#REF!</definedName>
    <definedName name="ci_13" localSheetId="17">#REF!</definedName>
    <definedName name="ci_13">#REF!</definedName>
    <definedName name="ci_14" localSheetId="14">#REF!</definedName>
    <definedName name="ci_14" localSheetId="15">#REF!</definedName>
    <definedName name="ci_14" localSheetId="17">#REF!</definedName>
    <definedName name="ci_14">#REF!</definedName>
    <definedName name="ci_2" localSheetId="14">#REF!</definedName>
    <definedName name="ci_2" localSheetId="15">#REF!</definedName>
    <definedName name="ci_2" localSheetId="17">#REF!</definedName>
    <definedName name="ci_2">#REF!</definedName>
    <definedName name="ci_4" localSheetId="14">#REF!</definedName>
    <definedName name="ci_4" localSheetId="15">#REF!</definedName>
    <definedName name="ci_4" localSheetId="17">#REF!</definedName>
    <definedName name="ci_4">#REF!</definedName>
    <definedName name="ci_5" localSheetId="14">#REF!</definedName>
    <definedName name="ci_5" localSheetId="15">#REF!</definedName>
    <definedName name="ci_5" localSheetId="17">#REF!</definedName>
    <definedName name="ci_5">#REF!</definedName>
    <definedName name="ci_6" localSheetId="14">#REF!</definedName>
    <definedName name="ci_6" localSheetId="15">#REF!</definedName>
    <definedName name="ci_6" localSheetId="17">#REF!</definedName>
    <definedName name="ci_6">#REF!</definedName>
    <definedName name="ci_7" localSheetId="14">#REF!</definedName>
    <definedName name="ci_7" localSheetId="15">#REF!</definedName>
    <definedName name="ci_7" localSheetId="17">#REF!</definedName>
    <definedName name="ci_7">#REF!</definedName>
    <definedName name="ci_9" localSheetId="14">#REF!</definedName>
    <definedName name="ci_9" localSheetId="15">#REF!</definedName>
    <definedName name="ci_9" localSheetId="17">#REF!</definedName>
    <definedName name="ci_9">#REF!</definedName>
    <definedName name="CI_m" localSheetId="14">#REF!</definedName>
    <definedName name="CI_m" localSheetId="15">#REF!</definedName>
    <definedName name="CI_m" localSheetId="17">#REF!</definedName>
    <definedName name="CI_m">#REF!</definedName>
    <definedName name="civ" localSheetId="14">#REF!</definedName>
    <definedName name="civ" localSheetId="15">#REF!</definedName>
    <definedName name="civ" localSheetId="17">#REF!</definedName>
    <definedName name="civ">#REF!</definedName>
    <definedName name="civ_1" localSheetId="15">'[17]1.Civil-RA'!#REF!</definedName>
    <definedName name="civ_1" localSheetId="17">'[17]1.Civil-RA'!#REF!</definedName>
    <definedName name="civ_1">'[17]1.Civil-RA'!#REF!</definedName>
    <definedName name="cluster" localSheetId="14">#REF!</definedName>
    <definedName name="cluster" localSheetId="15">#REF!</definedName>
    <definedName name="cluster" localSheetId="17">#REF!</definedName>
    <definedName name="cluster">#REF!</definedName>
    <definedName name="CM_vi" localSheetId="14">#REF!</definedName>
    <definedName name="CM_vi" localSheetId="15">#REF!</definedName>
    <definedName name="CM_vi" localSheetId="17">#REF!</definedName>
    <definedName name="CM_vi">#REF!</definedName>
    <definedName name="cm1.3" localSheetId="14">#REF!</definedName>
    <definedName name="cm1.3" localSheetId="15">#REF!</definedName>
    <definedName name="cm1.3" localSheetId="17">#REF!</definedName>
    <definedName name="cm1.3">#REF!</definedName>
    <definedName name="cmas" localSheetId="14">#REF!</definedName>
    <definedName name="cmas" localSheetId="15">#REF!</definedName>
    <definedName name="cmas" localSheetId="17">#REF!</definedName>
    <definedName name="cmas">#REF!</definedName>
    <definedName name="cmas_1">'[15]Civil (RA) _Resi_'!$J$15</definedName>
    <definedName name="cmas1" localSheetId="14">#REF!</definedName>
    <definedName name="cmas1" localSheetId="15">#REF!</definedName>
    <definedName name="cmas1" localSheetId="17">#REF!</definedName>
    <definedName name="cmas1">#REF!</definedName>
    <definedName name="cmas2">'[18]2.civil-RA'!$I$16</definedName>
    <definedName name="cmaz" localSheetId="14">#REF!</definedName>
    <definedName name="cmaz" localSheetId="15">#REF!</definedName>
    <definedName name="cmaz" localSheetId="17">#REF!</definedName>
    <definedName name="cmaz">#REF!</definedName>
    <definedName name="CMDA" localSheetId="14">#REF!</definedName>
    <definedName name="CMDA" localSheetId="15">#REF!</definedName>
    <definedName name="CMDA" localSheetId="17">#REF!</definedName>
    <definedName name="CMDA">#REF!</definedName>
    <definedName name="CMDA1" localSheetId="14">#REF!</definedName>
    <definedName name="CMDA1" localSheetId="15">#REF!</definedName>
    <definedName name="CMDA1" localSheetId="17">#REF!</definedName>
    <definedName name="CMDA1">#REF!</definedName>
    <definedName name="cmii" localSheetId="14">#REF!</definedName>
    <definedName name="cmii" localSheetId="15">#REF!</definedName>
    <definedName name="cmii" localSheetId="17">#REF!</definedName>
    <definedName name="cmii">#REF!</definedName>
    <definedName name="cmii_1" localSheetId="14">#REF!</definedName>
    <definedName name="cmii_1" localSheetId="15">#REF!</definedName>
    <definedName name="cmii_1" localSheetId="17">#REF!</definedName>
    <definedName name="cmii_1">#REF!</definedName>
    <definedName name="cmiii" localSheetId="14">#REF!</definedName>
    <definedName name="cmiii" localSheetId="15">#REF!</definedName>
    <definedName name="cmiii" localSheetId="17">#REF!</definedName>
    <definedName name="cmiii">#REF!</definedName>
    <definedName name="CMiii_" localSheetId="14">#REF!</definedName>
    <definedName name="CMiii_" localSheetId="15">#REF!</definedName>
    <definedName name="CMiii_" localSheetId="17">#REF!</definedName>
    <definedName name="CMiii_">#REF!</definedName>
    <definedName name="cmiii_1" localSheetId="14">#REF!</definedName>
    <definedName name="cmiii_1" localSheetId="15">#REF!</definedName>
    <definedName name="cmiii_1" localSheetId="17">#REF!</definedName>
    <definedName name="cmiii_1">#REF!</definedName>
    <definedName name="cmiii_2" localSheetId="14">#REF!</definedName>
    <definedName name="cmiii_2" localSheetId="15">#REF!</definedName>
    <definedName name="cmiii_2" localSheetId="17">#REF!</definedName>
    <definedName name="cmiii_2">#REF!</definedName>
    <definedName name="cmiv" localSheetId="14">#REF!</definedName>
    <definedName name="cmiv" localSheetId="15">#REF!</definedName>
    <definedName name="cmiv" localSheetId="17">#REF!</definedName>
    <definedName name="cmiv">#REF!</definedName>
    <definedName name="cmiv_1" localSheetId="14">#REF!</definedName>
    <definedName name="cmiv_1" localSheetId="15">#REF!</definedName>
    <definedName name="cmiv_1" localSheetId="17">#REF!</definedName>
    <definedName name="cmiv_1">#REF!</definedName>
    <definedName name="cmiv_2" localSheetId="14">#REF!</definedName>
    <definedName name="cmiv_2" localSheetId="15">#REF!</definedName>
    <definedName name="cmiv_2" localSheetId="17">#REF!</definedName>
    <definedName name="cmiv_2">#REF!</definedName>
    <definedName name="cmv" localSheetId="14">#REF!</definedName>
    <definedName name="cmv" localSheetId="15">#REF!</definedName>
    <definedName name="cmv" localSheetId="17">#REF!</definedName>
    <definedName name="cmv">#REF!</definedName>
    <definedName name="CMV_" localSheetId="14">#REF!</definedName>
    <definedName name="CMV_" localSheetId="15">#REF!</definedName>
    <definedName name="CMV_" localSheetId="17">#REF!</definedName>
    <definedName name="CMV_">#REF!</definedName>
    <definedName name="CMvi" localSheetId="14">#REF!</definedName>
    <definedName name="CMvi" localSheetId="15">#REF!</definedName>
    <definedName name="CMvi" localSheetId="17">#REF!</definedName>
    <definedName name="CMvi">#REF!</definedName>
    <definedName name="cmvi_2" localSheetId="14">#REF!</definedName>
    <definedName name="cmvi_2" localSheetId="15">#REF!</definedName>
    <definedName name="cmvi_2" localSheetId="17">#REF!</definedName>
    <definedName name="cmvi_2">#REF!</definedName>
    <definedName name="co" localSheetId="14">#REF!</definedName>
    <definedName name="co" localSheetId="15">#REF!</definedName>
    <definedName name="co" localSheetId="17">#REF!</definedName>
    <definedName name="co">#REF!</definedName>
    <definedName name="co_1" localSheetId="14">#REF!</definedName>
    <definedName name="co_1" localSheetId="15">#REF!</definedName>
    <definedName name="co_1" localSheetId="17">#REF!</definedName>
    <definedName name="co_1">#REF!</definedName>
    <definedName name="co_14" localSheetId="14">#REF!</definedName>
    <definedName name="co_14" localSheetId="15">#REF!</definedName>
    <definedName name="co_14" localSheetId="17">#REF!</definedName>
    <definedName name="co_14">#REF!</definedName>
    <definedName name="co_2" localSheetId="14">#REF!</definedName>
    <definedName name="co_2" localSheetId="15">#REF!</definedName>
    <definedName name="co_2" localSheetId="17">#REF!</definedName>
    <definedName name="co_2">#REF!</definedName>
    <definedName name="compressor" localSheetId="14">#REF!</definedName>
    <definedName name="compressor" localSheetId="15">#REF!</definedName>
    <definedName name="compressor" localSheetId="17">#REF!</definedName>
    <definedName name="compressor">#REF!</definedName>
    <definedName name="concbatch" localSheetId="14">#REF!</definedName>
    <definedName name="concbatch" localSheetId="15">#REF!</definedName>
    <definedName name="concbatch" localSheetId="17">#REF!</definedName>
    <definedName name="concbatch">#REF!</definedName>
    <definedName name="concretepump" localSheetId="14">#REF!</definedName>
    <definedName name="concretepump" localSheetId="15">#REF!</definedName>
    <definedName name="concretepump" localSheetId="17">#REF!</definedName>
    <definedName name="concretepump">#REF!</definedName>
    <definedName name="coo">'[19]Cost Index'!$D$28</definedName>
    <definedName name="coo_14">'[20]Cost Index'!$D$28</definedName>
    <definedName name="copperplate" localSheetId="14">#REF!</definedName>
    <definedName name="copperplate" localSheetId="15">#REF!</definedName>
    <definedName name="copperplate" localSheetId="17">#REF!</definedName>
    <definedName name="copperplate">#REF!</definedName>
    <definedName name="cov">[21]data!$I$13</definedName>
    <definedName name="cp" localSheetId="14">#REF!</definedName>
    <definedName name="cp" localSheetId="15">#REF!</definedName>
    <definedName name="cp" localSheetId="17">#REF!</definedName>
    <definedName name="cp">#REF!</definedName>
    <definedName name="cpa" localSheetId="14">#REF!</definedName>
    <definedName name="cpa" localSheetId="15">#REF!</definedName>
    <definedName name="cpa" localSheetId="17">#REF!</definedName>
    <definedName name="cpa">#REF!</definedName>
    <definedName name="cpb" localSheetId="14">#REF!</definedName>
    <definedName name="cpb" localSheetId="15">#REF!</definedName>
    <definedName name="cpb" localSheetId="17">#REF!</definedName>
    <definedName name="cpb">#REF!</definedName>
    <definedName name="cpl" localSheetId="14">#REF!</definedName>
    <definedName name="cpl" localSheetId="15">#REF!</definedName>
    <definedName name="cpl" localSheetId="17">#REF!</definedName>
    <definedName name="cpl">#REF!</definedName>
    <definedName name="Cr" localSheetId="14">#REF!</definedName>
    <definedName name="Cr" localSheetId="15">#REF!</definedName>
    <definedName name="Cr" localSheetId="17">#REF!</definedName>
    <definedName name="Cr">#REF!</definedName>
    <definedName name="crane" localSheetId="14">#REF!</definedName>
    <definedName name="crane" localSheetId="15">#REF!</definedName>
    <definedName name="crane" localSheetId="17">#REF!</definedName>
    <definedName name="crane">#REF!</definedName>
    <definedName name="crane3t" localSheetId="14">#REF!</definedName>
    <definedName name="crane3t" localSheetId="15">#REF!</definedName>
    <definedName name="crane3t" localSheetId="17">#REF!</definedName>
    <definedName name="crane3t">#REF!</definedName>
    <definedName name="crm1.3pcc" localSheetId="14">#REF!</definedName>
    <definedName name="crm1.3pcc" localSheetId="15">#REF!</definedName>
    <definedName name="crm1.3pcc" localSheetId="17">#REF!</definedName>
    <definedName name="crm1.3pcc">#REF!</definedName>
    <definedName name="crmb" localSheetId="14">#REF!</definedName>
    <definedName name="crmb" localSheetId="15">#REF!</definedName>
    <definedName name="crmb" localSheetId="17">#REF!</definedName>
    <definedName name="crmb">#REF!</definedName>
    <definedName name="crs" localSheetId="14">#REF!</definedName>
    <definedName name="crs" localSheetId="15">#REF!</definedName>
    <definedName name="crs" localSheetId="17">#REF!</definedName>
    <definedName name="crs">#REF!</definedName>
    <definedName name="Cs" localSheetId="14">#REF!</definedName>
    <definedName name="Cs" localSheetId="15">#REF!</definedName>
    <definedName name="Cs" localSheetId="17">#REF!</definedName>
    <definedName name="Cs">#REF!</definedName>
    <definedName name="cst" localSheetId="14">#REF!</definedName>
    <definedName name="cst" localSheetId="15">#REF!</definedName>
    <definedName name="cst" localSheetId="17">#REF!</definedName>
    <definedName name="cst">#REF!</definedName>
    <definedName name="cutback" localSheetId="14">#REF!</definedName>
    <definedName name="cutback" localSheetId="15">#REF!</definedName>
    <definedName name="cutback" localSheetId="17">#REF!</definedName>
    <definedName name="cutback">#REF!</definedName>
    <definedName name="cvb" localSheetId="15">#REF!</definedName>
    <definedName name="cvb" localSheetId="17">#REF!</definedName>
    <definedName name="cvb">#REF!</definedName>
    <definedName name="cvdb" localSheetId="14">#REF!</definedName>
    <definedName name="cvdb" localSheetId="15">#REF!</definedName>
    <definedName name="cvdb" localSheetId="17">#REF!</definedName>
    <definedName name="cvdb">#REF!</definedName>
    <definedName name="cwa" localSheetId="14">#REF!</definedName>
    <definedName name="cwa" localSheetId="15">#REF!</definedName>
    <definedName name="cwa" localSheetId="17">#REF!</definedName>
    <definedName name="cwa">#REF!</definedName>
    <definedName name="cwc" localSheetId="14">#REF!</definedName>
    <definedName name="cwc" localSheetId="15">#REF!</definedName>
    <definedName name="cwc" localSheetId="17">#REF!</definedName>
    <definedName name="cwc">#REF!</definedName>
    <definedName name="cx" localSheetId="15">#REF!</definedName>
    <definedName name="cx" localSheetId="17">#REF!</definedName>
    <definedName name="cx">#REF!</definedName>
    <definedName name="d" localSheetId="14">#REF!</definedName>
    <definedName name="d" localSheetId="15">#REF!</definedName>
    <definedName name="d" localSheetId="17">#REF!</definedName>
    <definedName name="d">#REF!</definedName>
    <definedName name="da" localSheetId="15">#REF!</definedName>
    <definedName name="da" localSheetId="17">#REF!</definedName>
    <definedName name="da">#REF!</definedName>
    <definedName name="dadz" localSheetId="15">#REF!</definedName>
    <definedName name="dadz" localSheetId="17">#REF!</definedName>
    <definedName name="dadz">#REF!</definedName>
    <definedName name="dasd" localSheetId="15">#REF!</definedName>
    <definedName name="dasd" localSheetId="17">#REF!</definedName>
    <definedName name="dasd">#REF!</definedName>
    <definedName name="Data" localSheetId="14">#REF!</definedName>
    <definedName name="Data" localSheetId="15">#REF!</definedName>
    <definedName name="Data" localSheetId="17">#REF!</definedName>
    <definedName name="Data">#REF!</definedName>
    <definedName name="datonators" localSheetId="14">#REF!</definedName>
    <definedName name="datonators" localSheetId="15">#REF!</definedName>
    <definedName name="datonators" localSheetId="17">#REF!</definedName>
    <definedName name="datonators">#REF!</definedName>
    <definedName name="dayworktotal" localSheetId="14">#REF!</definedName>
    <definedName name="dayworktotal" localSheetId="15">#REF!</definedName>
    <definedName name="dayworktotal" localSheetId="17">#REF!</definedName>
    <definedName name="dayworktotal">#REF!</definedName>
    <definedName name="dd" localSheetId="14">#REF!</definedName>
    <definedName name="dd" localSheetId="15">#REF!</definedName>
    <definedName name="dd" localSheetId="17">#REF!</definedName>
    <definedName name="dd">#REF!</definedName>
    <definedName name="ddd" localSheetId="15">#REF!</definedName>
    <definedName name="ddd" localSheetId="17">#REF!</definedName>
    <definedName name="ddd">#REF!</definedName>
    <definedName name="ddddd" localSheetId="15">#REF!</definedName>
    <definedName name="ddddd" localSheetId="17">#REF!</definedName>
    <definedName name="ddddd">#REF!</definedName>
    <definedName name="dde" localSheetId="15">#REF!</definedName>
    <definedName name="dde" localSheetId="17">#REF!</definedName>
    <definedName name="dde">#REF!</definedName>
    <definedName name="de" localSheetId="14">#REF!</definedName>
    <definedName name="de" localSheetId="15">#REF!</definedName>
    <definedName name="de" localSheetId="17">#REF!</definedName>
    <definedName name="de">#REF!</definedName>
    <definedName name="delineators" localSheetId="14">#REF!</definedName>
    <definedName name="delineators" localSheetId="15">#REF!</definedName>
    <definedName name="delineators" localSheetId="17">#REF!</definedName>
    <definedName name="delineators">#REF!</definedName>
    <definedName name="Demolishing_lime_concrete_manually_by_mechanical_means_and_disposal_of_material_as_directed">"CPWD 15.1"</definedName>
    <definedName name="DEN">[22]girder!$H$55</definedName>
    <definedName name="depth" localSheetId="14">#REF!</definedName>
    <definedName name="depth" localSheetId="15">#REF!</definedName>
    <definedName name="depth" localSheetId="17">#REF!</definedName>
    <definedName name="depth">#REF!</definedName>
    <definedName name="DEPTH1">[3]girder!$H$17</definedName>
    <definedName name="DEPTH2">[3]girder!$H$18</definedName>
    <definedName name="Details_furnished_by_the__CE__TNPHC_to_DIG" localSheetId="14">#REF!</definedName>
    <definedName name="Details_furnished_by_the__CE__TNPHC_to_DIG" localSheetId="15">#REF!</definedName>
    <definedName name="Details_furnished_by_the__CE__TNPHC_to_DIG" localSheetId="17">#REF!</definedName>
    <definedName name="Details_furnished_by_the__CE__TNPHC_to_DIG">#REF!</definedName>
    <definedName name="detonators" localSheetId="14">#REF!</definedName>
    <definedName name="detonators" localSheetId="15">#REF!</definedName>
    <definedName name="detonators" localSheetId="17">#REF!</definedName>
    <definedName name="detonators">#REF!</definedName>
    <definedName name="detpada" localSheetId="14">#REF!</definedName>
    <definedName name="detpada" localSheetId="15">#REF!</definedName>
    <definedName name="detpada" localSheetId="17">#REF!</definedName>
    <definedName name="detpada">#REF!</definedName>
    <definedName name="Df" localSheetId="14">'[14]basic-data'!$D$10</definedName>
    <definedName name="Df" localSheetId="15">'[14]basic-data'!$D$10</definedName>
    <definedName name="Df" localSheetId="17">'[14]basic-data'!$D$10</definedName>
    <definedName name="df">#REF!</definedName>
    <definedName name="dfg" localSheetId="14">#REF!</definedName>
    <definedName name="dfg" localSheetId="15">#REF!</definedName>
    <definedName name="dfg" localSheetId="17">#REF!</definedName>
    <definedName name="dfg">#REF!</definedName>
    <definedName name="DG100kva" localSheetId="14">#REF!</definedName>
    <definedName name="DG100kva" localSheetId="15">#REF!</definedName>
    <definedName name="DG100kva" localSheetId="17">#REF!</definedName>
    <definedName name="DG100kva">#REF!</definedName>
    <definedName name="DG125kva" localSheetId="14">#REF!</definedName>
    <definedName name="DG125kva" localSheetId="15">#REF!</definedName>
    <definedName name="DG125kva" localSheetId="17">#REF!</definedName>
    <definedName name="DG125kva">#REF!</definedName>
    <definedName name="DG33kva" localSheetId="14">#REF!</definedName>
    <definedName name="DG33kva" localSheetId="15">#REF!</definedName>
    <definedName name="DG33kva" localSheetId="17">#REF!</definedName>
    <definedName name="DG33kva">#REF!</definedName>
    <definedName name="dgbmpccrate" localSheetId="14">#REF!</definedName>
    <definedName name="dgbmpccrate" localSheetId="15">#REF!</definedName>
    <definedName name="dgbmpccrate" localSheetId="17">#REF!</definedName>
    <definedName name="dgbmpccrate">#REF!</definedName>
    <definedName name="Di">[21]data!$I$35</definedName>
    <definedName name="dia">[23]Intro!$L$151</definedName>
    <definedName name="diesel" localSheetId="14">#REF!</definedName>
    <definedName name="diesel" localSheetId="15">#REF!</definedName>
    <definedName name="diesel" localSheetId="17">#REF!</definedName>
    <definedName name="diesel">#REF!</definedName>
    <definedName name="dis">'[18]2.civil-RA'!$I$15</definedName>
    <definedName name="disman">'[18]2.civil-RA'!$I$14</definedName>
    <definedName name="dismandling">'[18]2.civil-RA'!$O$16</definedName>
    <definedName name="dlbm" localSheetId="14">#REF!</definedName>
    <definedName name="dlbm" localSheetId="15">#REF!</definedName>
    <definedName name="dlbm" localSheetId="17">#REF!</definedName>
    <definedName name="dlbm">#REF!</definedName>
    <definedName name="dlbx" localSheetId="14">#REF!</definedName>
    <definedName name="dlbx" localSheetId="15">#REF!</definedName>
    <definedName name="dlbx" localSheetId="17">#REF!</definedName>
    <definedName name="dlbx">#REF!</definedName>
    <definedName name="Dmg">'[14]basic-data'!$D$16</definedName>
    <definedName name="dnconc">[13]Intro!$L$222</definedName>
    <definedName name="dnsoil">[13]Intro!$L$226</definedName>
    <definedName name="Do">[21]data!$I$32</definedName>
    <definedName name="dozer" localSheetId="14">#REF!</definedName>
    <definedName name="dozer" localSheetId="15">#REF!</definedName>
    <definedName name="dozer" localSheetId="17">#REF!</definedName>
    <definedName name="dozer">#REF!</definedName>
    <definedName name="dozer200" localSheetId="14">#REF!</definedName>
    <definedName name="dozer200" localSheetId="15">#REF!</definedName>
    <definedName name="dozer200" localSheetId="17">#REF!</definedName>
    <definedName name="dozer200">#REF!</definedName>
    <definedName name="dozeroperator" localSheetId="14">#REF!</definedName>
    <definedName name="dozeroperator" localSheetId="15">#REF!</definedName>
    <definedName name="dozeroperator" localSheetId="17">#REF!</definedName>
    <definedName name="dozeroperator">#REF!</definedName>
    <definedName name="dresser" localSheetId="14">#REF!</definedName>
    <definedName name="dresser" localSheetId="15">#REF!</definedName>
    <definedName name="dresser" localSheetId="17">#REF!</definedName>
    <definedName name="dresser">#REF!</definedName>
    <definedName name="driller" localSheetId="14">#REF!</definedName>
    <definedName name="driller" localSheetId="15">#REF!</definedName>
    <definedName name="driller" localSheetId="17">#REF!</definedName>
    <definedName name="driller">#REF!</definedName>
    <definedName name="drillingequipment" localSheetId="14">#REF!</definedName>
    <definedName name="drillingequipment" localSheetId="15">#REF!</definedName>
    <definedName name="drillingequipment" localSheetId="17">#REF!</definedName>
    <definedName name="drillingequipment">#REF!</definedName>
    <definedName name="driverhmv" localSheetId="14">#REF!</definedName>
    <definedName name="driverhmv" localSheetId="15">#REF!</definedName>
    <definedName name="driverhmv" localSheetId="17">#REF!</definedName>
    <definedName name="driverhmv">#REF!</definedName>
    <definedName name="driverlmv" localSheetId="14">#REF!</definedName>
    <definedName name="driverlmv" localSheetId="15">#REF!</definedName>
    <definedName name="driverlmv" localSheetId="17">#REF!</definedName>
    <definedName name="driverlmv">#REF!</definedName>
    <definedName name="dry" localSheetId="15">#REF!</definedName>
    <definedName name="dry" localSheetId="17">#REF!</definedName>
    <definedName name="dry">#REF!</definedName>
    <definedName name="Dslab">[24]dlvoid!$H$25</definedName>
    <definedName name="dsz" localSheetId="14">#REF!</definedName>
    <definedName name="dsz" localSheetId="15">#REF!</definedName>
    <definedName name="dsz" localSheetId="17">#REF!</definedName>
    <definedName name="dsz">#REF!</definedName>
    <definedName name="du" localSheetId="14">'[10]Sqn_Abs_G_6_ '!#REF!</definedName>
    <definedName name="du" localSheetId="15">'[10]Sqn_Abs_G_6_ '!#REF!</definedName>
    <definedName name="du" localSheetId="17">'[10]Sqn_Abs_G_6_ '!#REF!</definedName>
    <definedName name="du">'[10]Sqn_Abs_G_6_ '!#REF!</definedName>
    <definedName name="du_1" localSheetId="14">'[10]Sqn_Abs_G_6_ '!#REF!</definedName>
    <definedName name="du_1" localSheetId="15">'[10]Sqn_Abs_G_6_ '!#REF!</definedName>
    <definedName name="du_1" localSheetId="17">'[10]Sqn_Abs_G_6_ '!#REF!</definedName>
    <definedName name="du_1">'[10]Sqn_Abs_G_6_ '!#REF!</definedName>
    <definedName name="du_10" localSheetId="15">'[10]Sqn_Abs_G_6_ '!#REF!</definedName>
    <definedName name="du_10" localSheetId="17">'[10]Sqn_Abs_G_6_ '!#REF!</definedName>
    <definedName name="du_10">'[10]Sqn_Abs_G_6_ '!#REF!</definedName>
    <definedName name="du_11" localSheetId="15">'[10]Sqn_Abs_G_6_ '!#REF!</definedName>
    <definedName name="du_11" localSheetId="17">'[10]Sqn_Abs_G_6_ '!#REF!</definedName>
    <definedName name="du_11">'[10]Sqn_Abs_G_6_ '!#REF!</definedName>
    <definedName name="du_14" localSheetId="15">'[11]Sqn_Abs_G_6_ '!#REF!</definedName>
    <definedName name="du_14" localSheetId="17">'[11]Sqn_Abs_G_6_ '!#REF!</definedName>
    <definedName name="du_14">'[11]Sqn_Abs_G_6_ '!#REF!</definedName>
    <definedName name="du_4" localSheetId="15">'[10]Sqn_Abs_G_6_ '!#REF!</definedName>
    <definedName name="du_4" localSheetId="17">'[10]Sqn_Abs_G_6_ '!#REF!</definedName>
    <definedName name="du_4">'[10]Sqn_Abs_G_6_ '!#REF!</definedName>
    <definedName name="du_8" localSheetId="15">'[10]Sqn_Abs_G_6_ '!#REF!</definedName>
    <definedName name="du_8" localSheetId="17">'[10]Sqn_Abs_G_6_ '!#REF!</definedName>
    <definedName name="du_8">'[10]Sqn_Abs_G_6_ '!#REF!</definedName>
    <definedName name="du_9" localSheetId="15">'[10]Sqn_Abs_G_6_ '!#REF!</definedName>
    <definedName name="du_9" localSheetId="17">'[10]Sqn_Abs_G_6_ '!#REF!</definedName>
    <definedName name="du_9">'[10]Sqn_Abs_G_6_ '!#REF!</definedName>
    <definedName name="duct" localSheetId="14">#REF!</definedName>
    <definedName name="duct" localSheetId="15">#REF!</definedName>
    <definedName name="duct" localSheetId="17">#REF!</definedName>
    <definedName name="duct">#REF!</definedName>
    <definedName name="dui" localSheetId="14">'[10]WO_Abs _G_2_ 6 DUs'!#REF!</definedName>
    <definedName name="dui" localSheetId="15">'[10]WO_Abs _G_2_ 6 DUs'!#REF!</definedName>
    <definedName name="dui" localSheetId="17">'[10]WO_Abs _G_2_ 6 DUs'!#REF!</definedName>
    <definedName name="dui">'[10]WO_Abs _G_2_ 6 DUs'!#REF!</definedName>
    <definedName name="dui_1" localSheetId="14">'[10]WO_Abs _G_2_ 6 DUs'!#REF!</definedName>
    <definedName name="dui_1" localSheetId="15">'[10]WO_Abs _G_2_ 6 DUs'!#REF!</definedName>
    <definedName name="dui_1" localSheetId="17">'[10]WO_Abs _G_2_ 6 DUs'!#REF!</definedName>
    <definedName name="dui_1">'[10]WO_Abs _G_2_ 6 DUs'!#REF!</definedName>
    <definedName name="dui_10" localSheetId="15">'[10]WO_Abs _G_2_ 6 DUs'!#REF!</definedName>
    <definedName name="dui_10" localSheetId="17">'[10]WO_Abs _G_2_ 6 DUs'!#REF!</definedName>
    <definedName name="dui_10">'[10]WO_Abs _G_2_ 6 DUs'!#REF!</definedName>
    <definedName name="dui_11" localSheetId="15">'[10]WO_Abs _G_2_ 6 DUs'!#REF!</definedName>
    <definedName name="dui_11" localSheetId="17">'[10]WO_Abs _G_2_ 6 DUs'!#REF!</definedName>
    <definedName name="dui_11">'[10]WO_Abs _G_2_ 6 DUs'!#REF!</definedName>
    <definedName name="dui_14" localSheetId="15">'[11]WO_Abs _G_2_ 6 DUs'!#REF!</definedName>
    <definedName name="dui_14" localSheetId="17">'[11]WO_Abs _G_2_ 6 DUs'!#REF!</definedName>
    <definedName name="dui_14">'[11]WO_Abs _G_2_ 6 DUs'!#REF!</definedName>
    <definedName name="dui_4" localSheetId="15">'[10]WO_Abs _G_2_ 6 DUs'!#REF!</definedName>
    <definedName name="dui_4" localSheetId="17">'[10]WO_Abs _G_2_ 6 DUs'!#REF!</definedName>
    <definedName name="dui_4">'[10]WO_Abs _G_2_ 6 DUs'!#REF!</definedName>
    <definedName name="dui_8" localSheetId="15">'[10]WO_Abs _G_2_ 6 DUs'!#REF!</definedName>
    <definedName name="dui_8" localSheetId="17">'[10]WO_Abs _G_2_ 6 DUs'!#REF!</definedName>
    <definedName name="dui_8">'[10]WO_Abs _G_2_ 6 DUs'!#REF!</definedName>
    <definedName name="dui_9" localSheetId="15">'[10]WO_Abs _G_2_ 6 DUs'!#REF!</definedName>
    <definedName name="dui_9" localSheetId="17">'[10]WO_Abs _G_2_ 6 DUs'!#REF!</definedName>
    <definedName name="dui_9">'[10]WO_Abs _G_2_ 6 DUs'!#REF!</definedName>
    <definedName name="Dust" localSheetId="14">#REF!</definedName>
    <definedName name="Dust" localSheetId="15">#REF!</definedName>
    <definedName name="Dust" localSheetId="17">#REF!</definedName>
    <definedName name="Dust">#REF!</definedName>
    <definedName name="DW" localSheetId="14">'[10]Sqn_Abs_G_6_ '!#REF!</definedName>
    <definedName name="DW" localSheetId="15">'[10]Sqn_Abs_G_6_ '!#REF!</definedName>
    <definedName name="DW" localSheetId="17">'[10]Sqn_Abs_G_6_ '!#REF!</definedName>
    <definedName name="DW">'[10]Sqn_Abs_G_6_ '!#REF!</definedName>
    <definedName name="DW_1" localSheetId="14">'[10]Sqn_Abs_G_6_ '!#REF!</definedName>
    <definedName name="DW_1" localSheetId="15">'[10]Sqn_Abs_G_6_ '!#REF!</definedName>
    <definedName name="DW_1" localSheetId="17">'[10]Sqn_Abs_G_6_ '!#REF!</definedName>
    <definedName name="DW_1">'[10]Sqn_Abs_G_6_ '!#REF!</definedName>
    <definedName name="DW_10" localSheetId="15">'[10]Sqn_Abs_G_6_ '!#REF!</definedName>
    <definedName name="DW_10" localSheetId="17">'[10]Sqn_Abs_G_6_ '!#REF!</definedName>
    <definedName name="DW_10">'[10]Sqn_Abs_G_6_ '!#REF!</definedName>
    <definedName name="DW_11" localSheetId="15">'[10]Sqn_Abs_G_6_ '!#REF!</definedName>
    <definedName name="DW_11" localSheetId="17">'[10]Sqn_Abs_G_6_ '!#REF!</definedName>
    <definedName name="DW_11">'[10]Sqn_Abs_G_6_ '!#REF!</definedName>
    <definedName name="DW_14" localSheetId="15">'[11]Sqn_Abs_G_6_ '!#REF!</definedName>
    <definedName name="DW_14" localSheetId="17">'[11]Sqn_Abs_G_6_ '!#REF!</definedName>
    <definedName name="DW_14">'[11]Sqn_Abs_G_6_ '!#REF!</definedName>
    <definedName name="DW_4" localSheetId="15">'[10]Sqn_Abs_G_6_ '!#REF!</definedName>
    <definedName name="DW_4" localSheetId="17">'[10]Sqn_Abs_G_6_ '!#REF!</definedName>
    <definedName name="DW_4">'[10]Sqn_Abs_G_6_ '!#REF!</definedName>
    <definedName name="DW_8" localSheetId="15">'[10]Sqn_Abs_G_6_ '!#REF!</definedName>
    <definedName name="DW_8" localSheetId="17">'[10]Sqn_Abs_G_6_ '!#REF!</definedName>
    <definedName name="DW_8">'[10]Sqn_Abs_G_6_ '!#REF!</definedName>
    <definedName name="DW_9" localSheetId="15">'[10]Sqn_Abs_G_6_ '!#REF!</definedName>
    <definedName name="DW_9" localSheetId="17">'[10]Sqn_Abs_G_6_ '!#REF!</definedName>
    <definedName name="DW_9">'[10]Sqn_Abs_G_6_ '!#REF!</definedName>
    <definedName name="dwrl" localSheetId="14">#REF!</definedName>
    <definedName name="dwrl" localSheetId="15">#REF!</definedName>
    <definedName name="dwrl" localSheetId="17">#REF!</definedName>
    <definedName name="dwrl">#REF!</definedName>
    <definedName name="dwrm" localSheetId="14">#REF!</definedName>
    <definedName name="dwrm" localSheetId="15">#REF!</definedName>
    <definedName name="dwrm" localSheetId="17">#REF!</definedName>
    <definedName name="dwrm">#REF!</definedName>
    <definedName name="dwrp" localSheetId="14">#REF!</definedName>
    <definedName name="dwrp" localSheetId="15">#REF!</definedName>
    <definedName name="dwrp" localSheetId="17">#REF!</definedName>
    <definedName name="dwrp">#REF!</definedName>
    <definedName name="dwsd">#N/A</definedName>
    <definedName name="el" localSheetId="14">#REF!</definedName>
    <definedName name="el" localSheetId="15">#REF!</definedName>
    <definedName name="el" localSheetId="17">#REF!</definedName>
    <definedName name="el">#REF!</definedName>
    <definedName name="el_14" localSheetId="14">#REF!</definedName>
    <definedName name="el_14" localSheetId="15">#REF!</definedName>
    <definedName name="el_14" localSheetId="17">#REF!</definedName>
    <definedName name="el_14">#REF!</definedName>
    <definedName name="elasto" localSheetId="14">#REF!</definedName>
    <definedName name="elasto" localSheetId="15">#REF!</definedName>
    <definedName name="elasto" localSheetId="17">#REF!</definedName>
    <definedName name="elasto">#REF!</definedName>
    <definedName name="electri" localSheetId="14">#REF!</definedName>
    <definedName name="electri" localSheetId="15">#REF!</definedName>
    <definedName name="electri" localSheetId="17">#REF!</definedName>
    <definedName name="electri">#REF!</definedName>
    <definedName name="electrician" localSheetId="14">#REF!</definedName>
    <definedName name="electrician" localSheetId="15">#REF!</definedName>
    <definedName name="electrician" localSheetId="17">#REF!</definedName>
    <definedName name="electrician">#REF!</definedName>
    <definedName name="emuldistr" localSheetId="14">#REF!</definedName>
    <definedName name="emuldistr" localSheetId="15">#REF!</definedName>
    <definedName name="emuldistr" localSheetId="17">#REF!</definedName>
    <definedName name="emuldistr">#REF!</definedName>
    <definedName name="enamelpaint" localSheetId="14">#REF!</definedName>
    <definedName name="enamelpaint" localSheetId="15">#REF!</definedName>
    <definedName name="enamelpaint" localSheetId="17">#REF!</definedName>
    <definedName name="enamelpaint">#REF!</definedName>
    <definedName name="End_Bal" localSheetId="14">#REF!</definedName>
    <definedName name="End_Bal" localSheetId="15">#REF!</definedName>
    <definedName name="End_Bal" localSheetId="17">#REF!</definedName>
    <definedName name="End_Bal">#REF!</definedName>
    <definedName name="epoxy" localSheetId="14">#REF!</definedName>
    <definedName name="epoxy" localSheetId="15">#REF!</definedName>
    <definedName name="epoxy" localSheetId="17">#REF!</definedName>
    <definedName name="epoxy">#REF!</definedName>
    <definedName name="er" localSheetId="14">#REF!</definedName>
    <definedName name="er" localSheetId="15">#REF!</definedName>
    <definedName name="er" localSheetId="17">#REF!</definedName>
    <definedName name="er">#REF!</definedName>
    <definedName name="ere" localSheetId="15">#REF!</definedName>
    <definedName name="ere" localSheetId="17">#REF!</definedName>
    <definedName name="ere">#REF!</definedName>
    <definedName name="et" localSheetId="15">[25]Sqn_Abs!#REF!</definedName>
    <definedName name="et" localSheetId="17">[25]Sqn_Abs!#REF!</definedName>
    <definedName name="et">[25]Sqn_Abs!#REF!</definedName>
    <definedName name="et_1" localSheetId="15">[25]Sqn_Abs!#REF!</definedName>
    <definedName name="et_1" localSheetId="17">[25]Sqn_Abs!#REF!</definedName>
    <definedName name="et_1">[25]Sqn_Abs!#REF!</definedName>
    <definedName name="et_10" localSheetId="15">[25]Sqn_Abs!#REF!</definedName>
    <definedName name="et_10" localSheetId="17">[25]Sqn_Abs!#REF!</definedName>
    <definedName name="et_10">[25]Sqn_Abs!#REF!</definedName>
    <definedName name="et_11" localSheetId="15">[25]Sqn_Abs!#REF!</definedName>
    <definedName name="et_11" localSheetId="17">[25]Sqn_Abs!#REF!</definedName>
    <definedName name="et_11">[25]Sqn_Abs!#REF!</definedName>
    <definedName name="et_4" localSheetId="15">[25]Sqn_Abs!#REF!</definedName>
    <definedName name="et_4" localSheetId="17">[25]Sqn_Abs!#REF!</definedName>
    <definedName name="et_4">[25]Sqn_Abs!#REF!</definedName>
    <definedName name="et_8" localSheetId="15">[25]Sqn_Abs!#REF!</definedName>
    <definedName name="et_8" localSheetId="17">[25]Sqn_Abs!#REF!</definedName>
    <definedName name="et_8">[25]Sqn_Abs!#REF!</definedName>
    <definedName name="et_9" localSheetId="15">[25]Sqn_Abs!#REF!</definedName>
    <definedName name="et_9" localSheetId="17">[25]Sqn_Abs!#REF!</definedName>
    <definedName name="et_9">[25]Sqn_Abs!#REF!</definedName>
    <definedName name="ew" localSheetId="14">#REF!</definedName>
    <definedName name="ew" localSheetId="15">#REF!</definedName>
    <definedName name="ew" localSheetId="17">#REF!</definedName>
    <definedName name="ew">#REF!</definedName>
    <definedName name="excavator" localSheetId="14">#REF!</definedName>
    <definedName name="excavator" localSheetId="15">#REF!</definedName>
    <definedName name="excavator" localSheetId="17">#REF!</definedName>
    <definedName name="excavator">#REF!</definedName>
    <definedName name="excavnosculvert" localSheetId="14">#REF!</definedName>
    <definedName name="excavnosculvert" localSheetId="15">#REF!</definedName>
    <definedName name="excavnosculvert" localSheetId="17">#REF!</definedName>
    <definedName name="excavnosculvert">#REF!</definedName>
    <definedName name="expnjntbitu20pcc" localSheetId="14">#REF!</definedName>
    <definedName name="expnjntbitu20pcc" localSheetId="15">#REF!</definedName>
    <definedName name="expnjntbitu20pcc" localSheetId="17">#REF!</definedName>
    <definedName name="expnjntbitu20pcc">#REF!</definedName>
    <definedName name="Extra_Pay" localSheetId="14">#REF!</definedName>
    <definedName name="Extra_Pay" localSheetId="15">#REF!</definedName>
    <definedName name="Extra_Pay" localSheetId="17">#REF!</definedName>
    <definedName name="Extra_Pay">#REF!</definedName>
    <definedName name="f" localSheetId="14">[26]Quotation!$AK$4</definedName>
    <definedName name="f" localSheetId="15">[26]Quotation!$AK$4</definedName>
    <definedName name="f" localSheetId="17">[26]Quotation!$AK$4</definedName>
    <definedName name="f">#REF!</definedName>
    <definedName name="fab" localSheetId="14">#REF!</definedName>
    <definedName name="fab" localSheetId="15">#REF!</definedName>
    <definedName name="fab" localSheetId="17">#REF!</definedName>
    <definedName name="fab">#REF!</definedName>
    <definedName name="fab_14" localSheetId="14">#REF!</definedName>
    <definedName name="fab_14" localSheetId="15">#REF!</definedName>
    <definedName name="fab_14" localSheetId="17">#REF!</definedName>
    <definedName name="fab_14">#REF!</definedName>
    <definedName name="facia" localSheetId="14">#REF!</definedName>
    <definedName name="facia" localSheetId="15">#REF!</definedName>
    <definedName name="facia" localSheetId="17">#REF!</definedName>
    <definedName name="facia">#REF!</definedName>
    <definedName name="fb">[27]Formula!$D$39</definedName>
    <definedName name="fbl" localSheetId="14">#REF!</definedName>
    <definedName name="fbl" localSheetId="15">#REF!</definedName>
    <definedName name="fbl" localSheetId="17">#REF!</definedName>
    <definedName name="fbl">#REF!</definedName>
    <definedName name="fbl_14" localSheetId="14">#REF!</definedName>
    <definedName name="fbl_14" localSheetId="15">#REF!</definedName>
    <definedName name="fbl_14" localSheetId="17">#REF!</definedName>
    <definedName name="fbl_14">#REF!</definedName>
    <definedName name="fbl_17" localSheetId="14">#REF!</definedName>
    <definedName name="fbl_17" localSheetId="15">#REF!</definedName>
    <definedName name="fbl_17" localSheetId="17">#REF!</definedName>
    <definedName name="fbl_17">#REF!</definedName>
    <definedName name="fbl_18" localSheetId="14">#REF!</definedName>
    <definedName name="fbl_18" localSheetId="15">#REF!</definedName>
    <definedName name="fbl_18" localSheetId="17">#REF!</definedName>
    <definedName name="fbl_18">#REF!</definedName>
    <definedName name="fbl_19" localSheetId="14">#REF!</definedName>
    <definedName name="fbl_19" localSheetId="15">#REF!</definedName>
    <definedName name="fbl_19" localSheetId="17">#REF!</definedName>
    <definedName name="fbl_19">#REF!</definedName>
    <definedName name="fbl_20" localSheetId="14">#REF!</definedName>
    <definedName name="fbl_20" localSheetId="15">#REF!</definedName>
    <definedName name="fbl_20" localSheetId="17">#REF!</definedName>
    <definedName name="fbl_20">#REF!</definedName>
    <definedName name="fbl_23" localSheetId="14">#REF!</definedName>
    <definedName name="fbl_23" localSheetId="15">#REF!</definedName>
    <definedName name="fbl_23" localSheetId="17">#REF!</definedName>
    <definedName name="fbl_23">#REF!</definedName>
    <definedName name="fbl_3" localSheetId="14">#REF!</definedName>
    <definedName name="fbl_3" localSheetId="15">#REF!</definedName>
    <definedName name="fbl_3" localSheetId="17">#REF!</definedName>
    <definedName name="fbl_3">#REF!</definedName>
    <definedName name="fc">'[14]basic-data'!$D$33</definedName>
    <definedName name="fcd" localSheetId="14">#REF!</definedName>
    <definedName name="fcd" localSheetId="15">#REF!</definedName>
    <definedName name="fcd" localSheetId="17">#REF!</definedName>
    <definedName name="fcd">#REF!</definedName>
    <definedName name="FCK">[28]analysis!$D$195</definedName>
    <definedName name="fcs" localSheetId="14">#REF!</definedName>
    <definedName name="fcs" localSheetId="15">#REF!</definedName>
    <definedName name="fcs" localSheetId="17">#REF!</definedName>
    <definedName name="fcs">#REF!</definedName>
    <definedName name="fd" localSheetId="14">#REF!</definedName>
    <definedName name="fd" localSheetId="15">#REF!</definedName>
    <definedName name="fd" localSheetId="17">#REF!</definedName>
    <definedName name="fd">#REF!</definedName>
    <definedName name="fd_1" localSheetId="14">#REF!</definedName>
    <definedName name="fd_1" localSheetId="15">#REF!</definedName>
    <definedName name="fd_1" localSheetId="17">#REF!</definedName>
    <definedName name="fd_1">#REF!</definedName>
    <definedName name="fd_10" localSheetId="14">#REF!</definedName>
    <definedName name="fd_10" localSheetId="15">#REF!</definedName>
    <definedName name="fd_10" localSheetId="17">#REF!</definedName>
    <definedName name="fd_10">#REF!</definedName>
    <definedName name="fd_11" localSheetId="14">#REF!</definedName>
    <definedName name="fd_11" localSheetId="15">#REF!</definedName>
    <definedName name="fd_11" localSheetId="17">#REF!</definedName>
    <definedName name="fd_11">#REF!</definedName>
    <definedName name="fd_13" localSheetId="14">#REF!</definedName>
    <definedName name="fd_13" localSheetId="15">#REF!</definedName>
    <definedName name="fd_13" localSheetId="17">#REF!</definedName>
    <definedName name="fd_13">#REF!</definedName>
    <definedName name="fd_14" localSheetId="14">#REF!</definedName>
    <definedName name="fd_14" localSheetId="15">#REF!</definedName>
    <definedName name="fd_14" localSheetId="17">#REF!</definedName>
    <definedName name="fd_14">#REF!</definedName>
    <definedName name="fd_15" localSheetId="14">#REF!</definedName>
    <definedName name="fd_15" localSheetId="15">#REF!</definedName>
    <definedName name="fd_15" localSheetId="17">#REF!</definedName>
    <definedName name="fd_15">#REF!</definedName>
    <definedName name="fd_16" localSheetId="14">#REF!</definedName>
    <definedName name="fd_16" localSheetId="15">#REF!</definedName>
    <definedName name="fd_16" localSheetId="17">#REF!</definedName>
    <definedName name="fd_16">#REF!</definedName>
    <definedName name="fd_17" localSheetId="14">#REF!</definedName>
    <definedName name="fd_17" localSheetId="15">#REF!</definedName>
    <definedName name="fd_17" localSheetId="17">#REF!</definedName>
    <definedName name="fd_17">#REF!</definedName>
    <definedName name="fd_18" localSheetId="14">#REF!</definedName>
    <definedName name="fd_18" localSheetId="15">#REF!</definedName>
    <definedName name="fd_18" localSheetId="17">#REF!</definedName>
    <definedName name="fd_18">#REF!</definedName>
    <definedName name="fd_19" localSheetId="14">#REF!</definedName>
    <definedName name="fd_19" localSheetId="15">#REF!</definedName>
    <definedName name="fd_19" localSheetId="17">#REF!</definedName>
    <definedName name="fd_19">#REF!</definedName>
    <definedName name="fd_20" localSheetId="14">#REF!</definedName>
    <definedName name="fd_20" localSheetId="15">#REF!</definedName>
    <definedName name="fd_20" localSheetId="17">#REF!</definedName>
    <definedName name="fd_20">#REF!</definedName>
    <definedName name="fd_23" localSheetId="14">#REF!</definedName>
    <definedName name="fd_23" localSheetId="15">#REF!</definedName>
    <definedName name="fd_23" localSheetId="17">#REF!</definedName>
    <definedName name="fd_23">#REF!</definedName>
    <definedName name="fd_3" localSheetId="14">#REF!</definedName>
    <definedName name="fd_3" localSheetId="15">#REF!</definedName>
    <definedName name="fd_3" localSheetId="17">#REF!</definedName>
    <definedName name="fd_3">#REF!</definedName>
    <definedName name="fd_4" localSheetId="14">#REF!</definedName>
    <definedName name="fd_4" localSheetId="15">#REF!</definedName>
    <definedName name="fd_4" localSheetId="17">#REF!</definedName>
    <definedName name="fd_4">#REF!</definedName>
    <definedName name="fd_8" localSheetId="14">#REF!</definedName>
    <definedName name="fd_8" localSheetId="15">#REF!</definedName>
    <definedName name="fd_8" localSheetId="17">#REF!</definedName>
    <definedName name="fd_8">#REF!</definedName>
    <definedName name="fd_9" localSheetId="14">#REF!</definedName>
    <definedName name="fd_9" localSheetId="15">#REF!</definedName>
    <definedName name="fd_9" localSheetId="17">#REF!</definedName>
    <definedName name="fd_9">#REF!</definedName>
    <definedName name="fdd" localSheetId="15">#REF!</definedName>
    <definedName name="fdd" localSheetId="17">#REF!</definedName>
    <definedName name="fdd">#REF!</definedName>
    <definedName name="fdf" localSheetId="15">#REF!</definedName>
    <definedName name="fdf" localSheetId="17">#REF!</definedName>
    <definedName name="fdf">#REF!</definedName>
    <definedName name="fe" localSheetId="15">'[2]Sqn _Main_ Abs'!#REF!</definedName>
    <definedName name="fe" localSheetId="17">'[2]Sqn _Main_ Abs'!#REF!</definedName>
    <definedName name="fe">'[2]Sqn _Main_ Abs'!#REF!</definedName>
    <definedName name="fe_1" localSheetId="15">'[2]Sqn _Main_ Abs'!#REF!</definedName>
    <definedName name="fe_1" localSheetId="17">'[2]Sqn _Main_ Abs'!#REF!</definedName>
    <definedName name="fe_1">'[2]Sqn _Main_ Abs'!#REF!</definedName>
    <definedName name="fe_10" localSheetId="15">'[2]Sqn _Main_ Abs'!#REF!</definedName>
    <definedName name="fe_10" localSheetId="17">'[2]Sqn _Main_ Abs'!#REF!</definedName>
    <definedName name="fe_10">'[2]Sqn _Main_ Abs'!#REF!</definedName>
    <definedName name="fe_11" localSheetId="15">'[2]Sqn _Main_ Abs'!#REF!</definedName>
    <definedName name="fe_11" localSheetId="17">'[2]Sqn _Main_ Abs'!#REF!</definedName>
    <definedName name="fe_11">'[2]Sqn _Main_ Abs'!#REF!</definedName>
    <definedName name="fe_4" localSheetId="15">'[2]Sqn _Main_ Abs'!#REF!</definedName>
    <definedName name="fe_4" localSheetId="17">'[2]Sqn _Main_ Abs'!#REF!</definedName>
    <definedName name="fe_4">'[2]Sqn _Main_ Abs'!#REF!</definedName>
    <definedName name="fe_8" localSheetId="15">'[2]Sqn _Main_ Abs'!#REF!</definedName>
    <definedName name="fe_8" localSheetId="17">'[2]Sqn _Main_ Abs'!#REF!</definedName>
    <definedName name="fe_8">'[2]Sqn _Main_ Abs'!#REF!</definedName>
    <definedName name="fe_9" localSheetId="15">'[2]Sqn _Main_ Abs'!#REF!</definedName>
    <definedName name="fe_9" localSheetId="17">'[2]Sqn _Main_ Abs'!#REF!</definedName>
    <definedName name="fe_9">'[2]Sqn _Main_ Abs'!#REF!</definedName>
    <definedName name="ff" localSheetId="14">[29]OHT_Abs!#REF!</definedName>
    <definedName name="ff" localSheetId="15">[29]OHT_Abs!#REF!</definedName>
    <definedName name="ff" localSheetId="17">[29]OHT_Abs!#REF!</definedName>
    <definedName name="ff">[29]OHT_Abs!#REF!</definedName>
    <definedName name="ff_1" localSheetId="15">[29]OHT_Abs!#REF!</definedName>
    <definedName name="ff_1" localSheetId="17">[29]OHT_Abs!#REF!</definedName>
    <definedName name="ff_1">[29]OHT_Abs!#REF!</definedName>
    <definedName name="ff_10" localSheetId="15">[29]OHT_Abs!#REF!</definedName>
    <definedName name="ff_10" localSheetId="17">[29]OHT_Abs!#REF!</definedName>
    <definedName name="ff_10">[29]OHT_Abs!#REF!</definedName>
    <definedName name="ff_11" localSheetId="15">[29]OHT_Abs!#REF!</definedName>
    <definedName name="ff_11" localSheetId="17">[29]OHT_Abs!#REF!</definedName>
    <definedName name="ff_11">[29]OHT_Abs!#REF!</definedName>
    <definedName name="ff_13" localSheetId="15">[30]OHT_Abs!#REF!</definedName>
    <definedName name="ff_13" localSheetId="17">[30]OHT_Abs!#REF!</definedName>
    <definedName name="ff_13">[30]OHT_Abs!#REF!</definedName>
    <definedName name="ff_14" localSheetId="15">[30]Retainingwall_f!#REF!</definedName>
    <definedName name="ff_14" localSheetId="17">[30]Retainingwall_f!#REF!</definedName>
    <definedName name="ff_14">[30]Retainingwall_f!#REF!</definedName>
    <definedName name="ff_15" localSheetId="15">[31]OHT_Abs!#REF!</definedName>
    <definedName name="ff_15" localSheetId="17">[31]OHT_Abs!#REF!</definedName>
    <definedName name="ff_15">[31]OHT_Abs!#REF!</definedName>
    <definedName name="ff_16" localSheetId="15">[30]OHT_Abs!#REF!</definedName>
    <definedName name="ff_16" localSheetId="17">[30]OHT_Abs!#REF!</definedName>
    <definedName name="ff_16">[30]OHT_Abs!#REF!</definedName>
    <definedName name="ff_17" localSheetId="15">[32]OHT_Abs!#REF!</definedName>
    <definedName name="ff_17" localSheetId="17">[32]OHT_Abs!#REF!</definedName>
    <definedName name="ff_17">[32]OHT_Abs!#REF!</definedName>
    <definedName name="ff_19" localSheetId="15">[30]OHT_Abs!#REF!</definedName>
    <definedName name="ff_19" localSheetId="17">[30]OHT_Abs!#REF!</definedName>
    <definedName name="ff_19">[30]OHT_Abs!#REF!</definedName>
    <definedName name="ff_20" localSheetId="15">[30]OHT_Abs!#REF!</definedName>
    <definedName name="ff_20" localSheetId="17">[30]OHT_Abs!#REF!</definedName>
    <definedName name="ff_20">[30]OHT_Abs!#REF!</definedName>
    <definedName name="ff_23" localSheetId="15">[30]OHT_Abs!#REF!</definedName>
    <definedName name="ff_23" localSheetId="17">[30]OHT_Abs!#REF!</definedName>
    <definedName name="ff_23">[30]OHT_Abs!#REF!</definedName>
    <definedName name="ff_3" localSheetId="14">#REF!</definedName>
    <definedName name="ff_3" localSheetId="15">#REF!</definedName>
    <definedName name="ff_3" localSheetId="17">#REF!</definedName>
    <definedName name="ff_3">#REF!</definedName>
    <definedName name="ff_4" localSheetId="14">[29]OHT_Abs!#REF!</definedName>
    <definedName name="ff_4" localSheetId="15">[29]OHT_Abs!#REF!</definedName>
    <definedName name="ff_4" localSheetId="17">[29]OHT_Abs!#REF!</definedName>
    <definedName name="ff_4">[29]OHT_Abs!#REF!</definedName>
    <definedName name="ff_8" localSheetId="14">[29]OHT_Abs!#REF!</definedName>
    <definedName name="ff_8" localSheetId="15">[29]OHT_Abs!#REF!</definedName>
    <definedName name="ff_8" localSheetId="17">[29]OHT_Abs!#REF!</definedName>
    <definedName name="ff_8">[29]OHT_Abs!#REF!</definedName>
    <definedName name="ff_9" localSheetId="15">[29]OHT_Abs!#REF!</definedName>
    <definedName name="ff_9" localSheetId="17">[29]OHT_Abs!#REF!</definedName>
    <definedName name="ff_9">[29]OHT_Abs!#REF!</definedName>
    <definedName name="ffff" localSheetId="14">#REF!</definedName>
    <definedName name="ffff" localSheetId="15">#REF!</definedName>
    <definedName name="ffff" localSheetId="17">#REF!</definedName>
    <definedName name="ffff">#REF!</definedName>
    <definedName name="fggg" localSheetId="14">#REF!</definedName>
    <definedName name="fggg" localSheetId="15">#REF!</definedName>
    <definedName name="fggg" localSheetId="17">#REF!</definedName>
    <definedName name="fggg">#REF!</definedName>
    <definedName name="fhd" localSheetId="14">#REF!</definedName>
    <definedName name="fhd" localSheetId="15">#REF!</definedName>
    <definedName name="fhd" localSheetId="17">#REF!</definedName>
    <definedName name="fhd">#REF!</definedName>
    <definedName name="fi" localSheetId="14">#REF!</definedName>
    <definedName name="fi" localSheetId="15">#REF!</definedName>
    <definedName name="fi" localSheetId="17">#REF!</definedName>
    <definedName name="fi">#REF!</definedName>
    <definedName name="fi_12" localSheetId="14">#REF!</definedName>
    <definedName name="fi_12" localSheetId="15">#REF!</definedName>
    <definedName name="fi_12" localSheetId="17">#REF!</definedName>
    <definedName name="fi_12">#REF!</definedName>
    <definedName name="fi_13" localSheetId="14">#REF!</definedName>
    <definedName name="fi_13" localSheetId="15">#REF!</definedName>
    <definedName name="fi_13" localSheetId="17">#REF!</definedName>
    <definedName name="fi_13">#REF!</definedName>
    <definedName name="fi_14" localSheetId="14">#REF!</definedName>
    <definedName name="fi_14" localSheetId="15">#REF!</definedName>
    <definedName name="fi_14" localSheetId="17">#REF!</definedName>
    <definedName name="fi_14">#REF!</definedName>
    <definedName name="fi_15" localSheetId="14">#REF!</definedName>
    <definedName name="fi_15" localSheetId="15">#REF!</definedName>
    <definedName name="fi_15" localSheetId="17">#REF!</definedName>
    <definedName name="fi_15">#REF!</definedName>
    <definedName name="fi_16" localSheetId="14">#REF!</definedName>
    <definedName name="fi_16" localSheetId="15">#REF!</definedName>
    <definedName name="fi_16" localSheetId="17">#REF!</definedName>
    <definedName name="fi_16">#REF!</definedName>
    <definedName name="fi_17" localSheetId="14">#REF!</definedName>
    <definedName name="fi_17" localSheetId="15">#REF!</definedName>
    <definedName name="fi_17" localSheetId="17">#REF!</definedName>
    <definedName name="fi_17">#REF!</definedName>
    <definedName name="fi_19" localSheetId="14">#REF!</definedName>
    <definedName name="fi_19" localSheetId="15">#REF!</definedName>
    <definedName name="fi_19" localSheetId="17">#REF!</definedName>
    <definedName name="fi_19">#REF!</definedName>
    <definedName name="fi_2" localSheetId="14">#REF!</definedName>
    <definedName name="fi_2" localSheetId="15">#REF!</definedName>
    <definedName name="fi_2" localSheetId="17">#REF!</definedName>
    <definedName name="fi_2">#REF!</definedName>
    <definedName name="fi_20" localSheetId="14">#REF!</definedName>
    <definedName name="fi_20" localSheetId="15">#REF!</definedName>
    <definedName name="fi_20" localSheetId="17">#REF!</definedName>
    <definedName name="fi_20">#REF!</definedName>
    <definedName name="fi_21" localSheetId="14">#REF!</definedName>
    <definedName name="fi_21" localSheetId="15">#REF!</definedName>
    <definedName name="fi_21" localSheetId="17">#REF!</definedName>
    <definedName name="fi_21">#REF!</definedName>
    <definedName name="fi_23" localSheetId="14">#REF!</definedName>
    <definedName name="fi_23" localSheetId="15">#REF!</definedName>
    <definedName name="fi_23" localSheetId="17">#REF!</definedName>
    <definedName name="fi_23">#REF!</definedName>
    <definedName name="fi_3" localSheetId="14">#REF!</definedName>
    <definedName name="fi_3" localSheetId="15">#REF!</definedName>
    <definedName name="fi_3" localSheetId="17">#REF!</definedName>
    <definedName name="fi_3">#REF!</definedName>
    <definedName name="fiberboard12" localSheetId="14">#REF!</definedName>
    <definedName name="fiberboard12" localSheetId="15">#REF!</definedName>
    <definedName name="fiberboard12" localSheetId="17">#REF!</definedName>
    <definedName name="fiberboard12">#REF!</definedName>
    <definedName name="fiberboard18" localSheetId="14">#REF!</definedName>
    <definedName name="fiberboard18" localSheetId="15">#REF!</definedName>
    <definedName name="fiberboard18" localSheetId="17">#REF!</definedName>
    <definedName name="fiberboard18">#REF!</definedName>
    <definedName name="fiberboard20" localSheetId="14">#REF!</definedName>
    <definedName name="fiberboard20" localSheetId="15">#REF!</definedName>
    <definedName name="fiberboard20" localSheetId="17">#REF!</definedName>
    <definedName name="fiberboard20">#REF!</definedName>
    <definedName name="fiberboard25" localSheetId="14">#REF!</definedName>
    <definedName name="fiberboard25" localSheetId="15">#REF!</definedName>
    <definedName name="fiberboard25" localSheetId="17">#REF!</definedName>
    <definedName name="fiberboard25">#REF!</definedName>
    <definedName name="fiberboard5" localSheetId="14">#REF!</definedName>
    <definedName name="fiberboard5" localSheetId="15">#REF!</definedName>
    <definedName name="fiberboard5" localSheetId="17">#REF!</definedName>
    <definedName name="fiberboard5">#REF!</definedName>
    <definedName name="filedcquarter" localSheetId="15">#REF!</definedName>
    <definedName name="filedcquarter" localSheetId="17">#REF!</definedName>
    <definedName name="filedcquarter">#REF!</definedName>
    <definedName name="Filling_Coarse_Sand" localSheetId="14">#REF!</definedName>
    <definedName name="Filling_Coarse_Sand" localSheetId="15">#REF!</definedName>
    <definedName name="Filling_Coarse_Sand" localSheetId="17">#REF!</definedName>
    <definedName name="Filling_Coarse_Sand">#REF!</definedName>
    <definedName name="filterpcc" localSheetId="14">#REF!</definedName>
    <definedName name="filterpcc" localSheetId="15">#REF!</definedName>
    <definedName name="filterpcc" localSheetId="17">#REF!</definedName>
    <definedName name="filterpcc">#REF!</definedName>
    <definedName name="Fine_sand__Pit_Sand" localSheetId="14">#REF!</definedName>
    <definedName name="Fine_sand__Pit_Sand" localSheetId="15">#REF!</definedName>
    <definedName name="Fine_sand__Pit_Sand" localSheetId="17">#REF!</definedName>
    <definedName name="Fine_sand__Pit_Sand">#REF!</definedName>
    <definedName name="Fit" localSheetId="14">#REF!</definedName>
    <definedName name="Fit" localSheetId="15">#REF!</definedName>
    <definedName name="Fit" localSheetId="17">#REF!</definedName>
    <definedName name="Fit">#REF!</definedName>
    <definedName name="Fit_1" localSheetId="14">#REF!</definedName>
    <definedName name="Fit_1" localSheetId="15">#REF!</definedName>
    <definedName name="Fit_1" localSheetId="17">#REF!</definedName>
    <definedName name="Fit_1">#REF!</definedName>
    <definedName name="Fit_10" localSheetId="14">#REF!</definedName>
    <definedName name="Fit_10" localSheetId="15">#REF!</definedName>
    <definedName name="Fit_10" localSheetId="17">#REF!</definedName>
    <definedName name="Fit_10">#REF!</definedName>
    <definedName name="Fit_11" localSheetId="14">#REF!</definedName>
    <definedName name="Fit_11" localSheetId="15">#REF!</definedName>
    <definedName name="Fit_11" localSheetId="17">#REF!</definedName>
    <definedName name="Fit_11">#REF!</definedName>
    <definedName name="Fit_13" localSheetId="14">#REF!</definedName>
    <definedName name="Fit_13" localSheetId="15">#REF!</definedName>
    <definedName name="Fit_13" localSheetId="17">#REF!</definedName>
    <definedName name="Fit_13">#REF!</definedName>
    <definedName name="Fit_14" localSheetId="14">#REF!</definedName>
    <definedName name="Fit_14" localSheetId="15">#REF!</definedName>
    <definedName name="Fit_14" localSheetId="17">#REF!</definedName>
    <definedName name="Fit_14">#REF!</definedName>
    <definedName name="Fit_15" localSheetId="14">#REF!</definedName>
    <definedName name="Fit_15" localSheetId="15">#REF!</definedName>
    <definedName name="Fit_15" localSheetId="17">#REF!</definedName>
    <definedName name="Fit_15">#REF!</definedName>
    <definedName name="Fit_16" localSheetId="14">#REF!</definedName>
    <definedName name="Fit_16" localSheetId="15">#REF!</definedName>
    <definedName name="Fit_16" localSheetId="17">#REF!</definedName>
    <definedName name="Fit_16">#REF!</definedName>
    <definedName name="Fit_17" localSheetId="14">#REF!</definedName>
    <definedName name="Fit_17" localSheetId="15">#REF!</definedName>
    <definedName name="Fit_17" localSheetId="17">#REF!</definedName>
    <definedName name="Fit_17">#REF!</definedName>
    <definedName name="Fit_18" localSheetId="14">#REF!</definedName>
    <definedName name="Fit_18" localSheetId="15">#REF!</definedName>
    <definedName name="Fit_18" localSheetId="17">#REF!</definedName>
    <definedName name="Fit_18">#REF!</definedName>
    <definedName name="Fit_19" localSheetId="14">#REF!</definedName>
    <definedName name="Fit_19" localSheetId="15">#REF!</definedName>
    <definedName name="Fit_19" localSheetId="17">#REF!</definedName>
    <definedName name="Fit_19">#REF!</definedName>
    <definedName name="Fit_20" localSheetId="14">#REF!</definedName>
    <definedName name="Fit_20" localSheetId="15">#REF!</definedName>
    <definedName name="Fit_20" localSheetId="17">#REF!</definedName>
    <definedName name="Fit_20">#REF!</definedName>
    <definedName name="Fit_23" localSheetId="14">#REF!</definedName>
    <definedName name="Fit_23" localSheetId="15">#REF!</definedName>
    <definedName name="Fit_23" localSheetId="17">#REF!</definedName>
    <definedName name="Fit_23">#REF!</definedName>
    <definedName name="Fit_3" localSheetId="14">#REF!</definedName>
    <definedName name="Fit_3" localSheetId="15">#REF!</definedName>
    <definedName name="Fit_3" localSheetId="17">#REF!</definedName>
    <definedName name="Fit_3">#REF!</definedName>
    <definedName name="Fit_4" localSheetId="14">#REF!</definedName>
    <definedName name="Fit_4" localSheetId="15">#REF!</definedName>
    <definedName name="Fit_4" localSheetId="17">#REF!</definedName>
    <definedName name="Fit_4">#REF!</definedName>
    <definedName name="Fit_8" localSheetId="14">#REF!</definedName>
    <definedName name="Fit_8" localSheetId="15">#REF!</definedName>
    <definedName name="Fit_8" localSheetId="17">#REF!</definedName>
    <definedName name="Fit_8">#REF!</definedName>
    <definedName name="Fit_9" localSheetId="14">#REF!</definedName>
    <definedName name="Fit_9" localSheetId="15">#REF!</definedName>
    <definedName name="Fit_9" localSheetId="17">#REF!</definedName>
    <definedName name="Fit_9">#REF!</definedName>
    <definedName name="fitter" localSheetId="14">#REF!</definedName>
    <definedName name="fitter" localSheetId="15">#REF!</definedName>
    <definedName name="fitter" localSheetId="17">#REF!</definedName>
    <definedName name="fitter">#REF!</definedName>
    <definedName name="fitter_1" localSheetId="14">#REF!</definedName>
    <definedName name="fitter_1" localSheetId="15">#REF!</definedName>
    <definedName name="fitter_1" localSheetId="17">#REF!</definedName>
    <definedName name="fitter_1">#REF!</definedName>
    <definedName name="fitter_10" localSheetId="14">#REF!</definedName>
    <definedName name="fitter_10" localSheetId="15">#REF!</definedName>
    <definedName name="fitter_10" localSheetId="17">#REF!</definedName>
    <definedName name="fitter_10">#REF!</definedName>
    <definedName name="fitter_11" localSheetId="14">#REF!</definedName>
    <definedName name="fitter_11" localSheetId="15">#REF!</definedName>
    <definedName name="fitter_11" localSheetId="17">#REF!</definedName>
    <definedName name="fitter_11">#REF!</definedName>
    <definedName name="fitter_13" localSheetId="14">#REF!</definedName>
    <definedName name="fitter_13" localSheetId="15">#REF!</definedName>
    <definedName name="fitter_13" localSheetId="17">#REF!</definedName>
    <definedName name="fitter_13">#REF!</definedName>
    <definedName name="fitter_14" localSheetId="14">#REF!</definedName>
    <definedName name="fitter_14" localSheetId="15">#REF!</definedName>
    <definedName name="fitter_14" localSheetId="17">#REF!</definedName>
    <definedName name="fitter_14">#REF!</definedName>
    <definedName name="fitter_15" localSheetId="14">#REF!</definedName>
    <definedName name="fitter_15" localSheetId="15">#REF!</definedName>
    <definedName name="fitter_15" localSheetId="17">#REF!</definedName>
    <definedName name="fitter_15">#REF!</definedName>
    <definedName name="fitter_16" localSheetId="14">#REF!</definedName>
    <definedName name="fitter_16" localSheetId="15">#REF!</definedName>
    <definedName name="fitter_16" localSheetId="17">#REF!</definedName>
    <definedName name="fitter_16">#REF!</definedName>
    <definedName name="fitter_17" localSheetId="14">#REF!</definedName>
    <definedName name="fitter_17" localSheetId="15">#REF!</definedName>
    <definedName name="fitter_17" localSheetId="17">#REF!</definedName>
    <definedName name="fitter_17">#REF!</definedName>
    <definedName name="fitter_18" localSheetId="14">#REF!</definedName>
    <definedName name="fitter_18" localSheetId="15">#REF!</definedName>
    <definedName name="fitter_18" localSheetId="17">#REF!</definedName>
    <definedName name="fitter_18">#REF!</definedName>
    <definedName name="fitter_19" localSheetId="14">#REF!</definedName>
    <definedName name="fitter_19" localSheetId="15">#REF!</definedName>
    <definedName name="fitter_19" localSheetId="17">#REF!</definedName>
    <definedName name="fitter_19">#REF!</definedName>
    <definedName name="fitter_20" localSheetId="14">#REF!</definedName>
    <definedName name="fitter_20" localSheetId="15">#REF!</definedName>
    <definedName name="fitter_20" localSheetId="17">#REF!</definedName>
    <definedName name="fitter_20">#REF!</definedName>
    <definedName name="fitter_23" localSheetId="14">#REF!</definedName>
    <definedName name="fitter_23" localSheetId="15">#REF!</definedName>
    <definedName name="fitter_23" localSheetId="17">#REF!</definedName>
    <definedName name="fitter_23">#REF!</definedName>
    <definedName name="fitter_3" localSheetId="14">#REF!</definedName>
    <definedName name="fitter_3" localSheetId="15">#REF!</definedName>
    <definedName name="fitter_3" localSheetId="17">#REF!</definedName>
    <definedName name="fitter_3">#REF!</definedName>
    <definedName name="fitter_4" localSheetId="14">#REF!</definedName>
    <definedName name="fitter_4" localSheetId="15">#REF!</definedName>
    <definedName name="fitter_4" localSheetId="17">#REF!</definedName>
    <definedName name="fitter_4">#REF!</definedName>
    <definedName name="fitter_8" localSheetId="14">#REF!</definedName>
    <definedName name="fitter_8" localSheetId="15">#REF!</definedName>
    <definedName name="fitter_8" localSheetId="17">#REF!</definedName>
    <definedName name="fitter_8">#REF!</definedName>
    <definedName name="fitter_9" localSheetId="14">#REF!</definedName>
    <definedName name="fitter_9" localSheetId="15">#REF!</definedName>
    <definedName name="fitter_9" localSheetId="17">#REF!</definedName>
    <definedName name="fitter_9">#REF!</definedName>
    <definedName name="fl" localSheetId="14">#REF!</definedName>
    <definedName name="fl" localSheetId="15">#REF!</definedName>
    <definedName name="fl" localSheetId="17">#REF!</definedName>
    <definedName name="fl">#REF!</definedName>
    <definedName name="FLL" localSheetId="15">[6]Rocker!#REF!</definedName>
    <definedName name="FLL" localSheetId="17">[6]Rocker!#REF!</definedName>
    <definedName name="FLL">[6]Rocker!#REF!</definedName>
    <definedName name="fo" localSheetId="14">#REF!</definedName>
    <definedName name="fo" localSheetId="15">#REF!</definedName>
    <definedName name="fo" localSheetId="17">#REF!</definedName>
    <definedName name="fo">#REF!</definedName>
    <definedName name="fo_13" localSheetId="14">#REF!</definedName>
    <definedName name="fo_13" localSheetId="15">#REF!</definedName>
    <definedName name="fo_13" localSheetId="17">#REF!</definedName>
    <definedName name="fo_13">#REF!</definedName>
    <definedName name="fo_14" localSheetId="14">#REF!</definedName>
    <definedName name="fo_14" localSheetId="15">#REF!</definedName>
    <definedName name="fo_14" localSheetId="17">#REF!</definedName>
    <definedName name="fo_14">#REF!</definedName>
    <definedName name="fo_15" localSheetId="14">#REF!</definedName>
    <definedName name="fo_15" localSheetId="15">#REF!</definedName>
    <definedName name="fo_15" localSheetId="17">#REF!</definedName>
    <definedName name="fo_15">#REF!</definedName>
    <definedName name="fo_16" localSheetId="14">#REF!</definedName>
    <definedName name="fo_16" localSheetId="15">#REF!</definedName>
    <definedName name="fo_16" localSheetId="17">#REF!</definedName>
    <definedName name="fo_16">#REF!</definedName>
    <definedName name="fo_17" localSheetId="14">#REF!</definedName>
    <definedName name="fo_17" localSheetId="15">#REF!</definedName>
    <definedName name="fo_17" localSheetId="17">#REF!</definedName>
    <definedName name="fo_17">#REF!</definedName>
    <definedName name="fo_19" localSheetId="14">#REF!</definedName>
    <definedName name="fo_19" localSheetId="15">#REF!</definedName>
    <definedName name="fo_19" localSheetId="17">#REF!</definedName>
    <definedName name="fo_19">#REF!</definedName>
    <definedName name="fo_20" localSheetId="14">#REF!</definedName>
    <definedName name="fo_20" localSheetId="15">#REF!</definedName>
    <definedName name="fo_20" localSheetId="17">#REF!</definedName>
    <definedName name="fo_20">#REF!</definedName>
    <definedName name="fo_21" localSheetId="14">#REF!</definedName>
    <definedName name="fo_21" localSheetId="15">#REF!</definedName>
    <definedName name="fo_21" localSheetId="17">#REF!</definedName>
    <definedName name="fo_21">#REF!</definedName>
    <definedName name="fo_23" localSheetId="14">#REF!</definedName>
    <definedName name="fo_23" localSheetId="15">#REF!</definedName>
    <definedName name="fo_23" localSheetId="17">#REF!</definedName>
    <definedName name="fo_23">#REF!</definedName>
    <definedName name="fr" localSheetId="14">#REF!</definedName>
    <definedName name="fr" localSheetId="15">#REF!</definedName>
    <definedName name="fr" localSheetId="17">#REF!</definedName>
    <definedName name="fr">#REF!</definedName>
    <definedName name="fr_13" localSheetId="14">#REF!</definedName>
    <definedName name="fr_13" localSheetId="15">#REF!</definedName>
    <definedName name="fr_13" localSheetId="17">#REF!</definedName>
    <definedName name="fr_13">#REF!</definedName>
    <definedName name="fr_14" localSheetId="14">#REF!</definedName>
    <definedName name="fr_14" localSheetId="15">#REF!</definedName>
    <definedName name="fr_14" localSheetId="17">#REF!</definedName>
    <definedName name="fr_14">#REF!</definedName>
    <definedName name="fr_15" localSheetId="14">#REF!</definedName>
    <definedName name="fr_15" localSheetId="15">#REF!</definedName>
    <definedName name="fr_15" localSheetId="17">#REF!</definedName>
    <definedName name="fr_15">#REF!</definedName>
    <definedName name="fr_16" localSheetId="14">#REF!</definedName>
    <definedName name="fr_16" localSheetId="15">#REF!</definedName>
    <definedName name="fr_16" localSheetId="17">#REF!</definedName>
    <definedName name="fr_16">#REF!</definedName>
    <definedName name="fr_17" localSheetId="14">#REF!</definedName>
    <definedName name="fr_17" localSheetId="15">#REF!</definedName>
    <definedName name="fr_17" localSheetId="17">#REF!</definedName>
    <definedName name="fr_17">#REF!</definedName>
    <definedName name="fr_19" localSheetId="14">#REF!</definedName>
    <definedName name="fr_19" localSheetId="15">#REF!</definedName>
    <definedName name="fr_19" localSheetId="17">#REF!</definedName>
    <definedName name="fr_19">#REF!</definedName>
    <definedName name="fr_20" localSheetId="14">#REF!</definedName>
    <definedName name="fr_20" localSheetId="15">#REF!</definedName>
    <definedName name="fr_20" localSheetId="17">#REF!</definedName>
    <definedName name="fr_20">#REF!</definedName>
    <definedName name="fr_21" localSheetId="14">#REF!</definedName>
    <definedName name="fr_21" localSheetId="15">#REF!</definedName>
    <definedName name="fr_21" localSheetId="17">#REF!</definedName>
    <definedName name="fr_21">#REF!</definedName>
    <definedName name="fr_23" localSheetId="14">#REF!</definedName>
    <definedName name="fr_23" localSheetId="15">#REF!</definedName>
    <definedName name="fr_23" localSheetId="17">#REF!</definedName>
    <definedName name="fr_23">#REF!</definedName>
    <definedName name="fr_3" localSheetId="14">#REF!</definedName>
    <definedName name="fr_3" localSheetId="15">#REF!</definedName>
    <definedName name="fr_3" localSheetId="17">#REF!</definedName>
    <definedName name="fr_3">#REF!</definedName>
    <definedName name="frlvclcw" localSheetId="15">[13]Intro!#REF!</definedName>
    <definedName name="frlvclcw" localSheetId="17">[13]Intro!#REF!</definedName>
    <definedName name="frlvclcw">[13]Intro!#REF!</definedName>
    <definedName name="frlvclpr" localSheetId="15">[13]Intro!#REF!</definedName>
    <definedName name="frlvclpr" localSheetId="17">[13]Intro!#REF!</definedName>
    <definedName name="frlvclpr">[13]Intro!#REF!</definedName>
    <definedName name="FRT" localSheetId="15">[33]horizontal!#REF!</definedName>
    <definedName name="FRT" localSheetId="17">[33]horizontal!#REF!</definedName>
    <definedName name="FRT">[33]horizontal!#REF!</definedName>
    <definedName name="fs" localSheetId="15">'[10]Sqn_Abs_G_6_ '!#REF!</definedName>
    <definedName name="fs" localSheetId="17">'[10]Sqn_Abs_G_6_ '!#REF!</definedName>
    <definedName name="fs">'[10]Sqn_Abs_G_6_ '!#REF!</definedName>
    <definedName name="fs_1" localSheetId="15">'[10]Sqn_Abs_G_6_ '!#REF!</definedName>
    <definedName name="fs_1" localSheetId="17">'[10]Sqn_Abs_G_6_ '!#REF!</definedName>
    <definedName name="fs_1">'[10]Sqn_Abs_G_6_ '!#REF!</definedName>
    <definedName name="fs_10" localSheetId="15">'[10]Sqn_Abs_G_6_ '!#REF!</definedName>
    <definedName name="fs_10" localSheetId="17">'[10]Sqn_Abs_G_6_ '!#REF!</definedName>
    <definedName name="fs_10">'[10]Sqn_Abs_G_6_ '!#REF!</definedName>
    <definedName name="fs_11" localSheetId="15">'[10]Sqn_Abs_G_6_ '!#REF!</definedName>
    <definedName name="fs_11" localSheetId="17">'[10]Sqn_Abs_G_6_ '!#REF!</definedName>
    <definedName name="fs_11">'[10]Sqn_Abs_G_6_ '!#REF!</definedName>
    <definedName name="fs_13" localSheetId="15">'[11]Sqn_Abs_G_6_ '!#REF!</definedName>
    <definedName name="fs_13" localSheetId="17">'[11]Sqn_Abs_G_6_ '!#REF!</definedName>
    <definedName name="fs_13">'[11]Sqn_Abs_G_6_ '!#REF!</definedName>
    <definedName name="fs_14" localSheetId="15">'[11]Sqn_Abs_G_6_ '!#REF!</definedName>
    <definedName name="fs_14" localSheetId="17">'[11]Sqn_Abs_G_6_ '!#REF!</definedName>
    <definedName name="fs_14">'[11]Sqn_Abs_G_6_ '!#REF!</definedName>
    <definedName name="fs_16" localSheetId="15">'[11]Sqn_Abs_G_6_ '!#REF!</definedName>
    <definedName name="fs_16" localSheetId="17">'[11]Sqn_Abs_G_6_ '!#REF!</definedName>
    <definedName name="fs_16">'[11]Sqn_Abs_G_6_ '!#REF!</definedName>
    <definedName name="fs_17" localSheetId="15">'[10]Sqn_Abs_G_6_ '!#REF!</definedName>
    <definedName name="fs_17" localSheetId="17">'[10]Sqn_Abs_G_6_ '!#REF!</definedName>
    <definedName name="fs_17">'[10]Sqn_Abs_G_6_ '!#REF!</definedName>
    <definedName name="fs_19" localSheetId="15">'[11]Sqn_Abs_G_6_ '!#REF!</definedName>
    <definedName name="fs_19" localSheetId="17">'[11]Sqn_Abs_G_6_ '!#REF!</definedName>
    <definedName name="fs_19">'[11]Sqn_Abs_G_6_ '!#REF!</definedName>
    <definedName name="fs_20" localSheetId="15">'[11]Sqn_Abs_G_6_ '!#REF!</definedName>
    <definedName name="fs_20" localSheetId="17">'[11]Sqn_Abs_G_6_ '!#REF!</definedName>
    <definedName name="fs_20">'[11]Sqn_Abs_G_6_ '!#REF!</definedName>
    <definedName name="fs_23" localSheetId="15">'[11]Sqn_Abs_G_6_ '!#REF!</definedName>
    <definedName name="fs_23" localSheetId="17">'[11]Sqn_Abs_G_6_ '!#REF!</definedName>
    <definedName name="fs_23">'[11]Sqn_Abs_G_6_ '!#REF!</definedName>
    <definedName name="fs_4" localSheetId="15">'[10]Sqn_Abs_G_6_ '!#REF!</definedName>
    <definedName name="fs_4" localSheetId="17">'[10]Sqn_Abs_G_6_ '!#REF!</definedName>
    <definedName name="fs_4">'[10]Sqn_Abs_G_6_ '!#REF!</definedName>
    <definedName name="fs_8" localSheetId="15">'[10]Sqn_Abs_G_6_ '!#REF!</definedName>
    <definedName name="fs_8" localSheetId="17">'[10]Sqn_Abs_G_6_ '!#REF!</definedName>
    <definedName name="fs_8">'[10]Sqn_Abs_G_6_ '!#REF!</definedName>
    <definedName name="fs_9" localSheetId="15">'[10]Sqn_Abs_G_6_ '!#REF!</definedName>
    <definedName name="fs_9" localSheetId="17">'[10]Sqn_Abs_G_6_ '!#REF!</definedName>
    <definedName name="fs_9">'[10]Sqn_Abs_G_6_ '!#REF!</definedName>
    <definedName name="fsb" localSheetId="15">'[10]Sqn_Abs_G_6_ '!#REF!</definedName>
    <definedName name="fsb" localSheetId="17">'[10]Sqn_Abs_G_6_ '!#REF!</definedName>
    <definedName name="fsb">'[10]Sqn_Abs_G_6_ '!#REF!</definedName>
    <definedName name="fsb_1" localSheetId="15">'[10]Sqn_Abs_G_6_ '!#REF!</definedName>
    <definedName name="fsb_1" localSheetId="17">'[10]Sqn_Abs_G_6_ '!#REF!</definedName>
    <definedName name="fsb_1">'[10]Sqn_Abs_G_6_ '!#REF!</definedName>
    <definedName name="fsb_10" localSheetId="15">'[10]Sqn_Abs_G_6_ '!#REF!</definedName>
    <definedName name="fsb_10" localSheetId="17">'[10]Sqn_Abs_G_6_ '!#REF!</definedName>
    <definedName name="fsb_10">'[10]Sqn_Abs_G_6_ '!#REF!</definedName>
    <definedName name="fsb_11" localSheetId="15">'[10]Sqn_Abs_G_6_ '!#REF!</definedName>
    <definedName name="fsb_11" localSheetId="17">'[10]Sqn_Abs_G_6_ '!#REF!</definedName>
    <definedName name="fsb_11">'[10]Sqn_Abs_G_6_ '!#REF!</definedName>
    <definedName name="fsb_13" localSheetId="15">'[11]Sqn_Abs_G_6_ '!#REF!</definedName>
    <definedName name="fsb_13" localSheetId="17">'[11]Sqn_Abs_G_6_ '!#REF!</definedName>
    <definedName name="fsb_13">'[11]Sqn_Abs_G_6_ '!#REF!</definedName>
    <definedName name="fsb_14" localSheetId="15">'[11]Sqn_Abs_G_6_ '!#REF!</definedName>
    <definedName name="fsb_14" localSheetId="17">'[11]Sqn_Abs_G_6_ '!#REF!</definedName>
    <definedName name="fsb_14">'[11]Sqn_Abs_G_6_ '!#REF!</definedName>
    <definedName name="fsb_16" localSheetId="15">'[11]Sqn_Abs_G_6_ '!#REF!</definedName>
    <definedName name="fsb_16" localSheetId="17">'[11]Sqn_Abs_G_6_ '!#REF!</definedName>
    <definedName name="fsb_16">'[11]Sqn_Abs_G_6_ '!#REF!</definedName>
    <definedName name="fsb_17" localSheetId="15">'[10]Sqn_Abs_G_6_ '!#REF!</definedName>
    <definedName name="fsb_17" localSheetId="17">'[10]Sqn_Abs_G_6_ '!#REF!</definedName>
    <definedName name="fsb_17">'[10]Sqn_Abs_G_6_ '!#REF!</definedName>
    <definedName name="fsb_19" localSheetId="15">'[11]Sqn_Abs_G_6_ '!#REF!</definedName>
    <definedName name="fsb_19" localSheetId="17">'[11]Sqn_Abs_G_6_ '!#REF!</definedName>
    <definedName name="fsb_19">'[11]Sqn_Abs_G_6_ '!#REF!</definedName>
    <definedName name="fsb_20" localSheetId="15">'[11]Sqn_Abs_G_6_ '!#REF!</definedName>
    <definedName name="fsb_20" localSheetId="17">'[11]Sqn_Abs_G_6_ '!#REF!</definedName>
    <definedName name="fsb_20">'[11]Sqn_Abs_G_6_ '!#REF!</definedName>
    <definedName name="fsb_23" localSheetId="15">'[11]Sqn_Abs_G_6_ '!#REF!</definedName>
    <definedName name="fsb_23" localSheetId="17">'[11]Sqn_Abs_G_6_ '!#REF!</definedName>
    <definedName name="fsb_23">'[11]Sqn_Abs_G_6_ '!#REF!</definedName>
    <definedName name="fsb_4" localSheetId="15">'[10]Sqn_Abs_G_6_ '!#REF!</definedName>
    <definedName name="fsb_4" localSheetId="17">'[10]Sqn_Abs_G_6_ '!#REF!</definedName>
    <definedName name="fsb_4">'[10]Sqn_Abs_G_6_ '!#REF!</definedName>
    <definedName name="fsb_8" localSheetId="15">'[10]Sqn_Abs_G_6_ '!#REF!</definedName>
    <definedName name="fsb_8" localSheetId="17">'[10]Sqn_Abs_G_6_ '!#REF!</definedName>
    <definedName name="fsb_8">'[10]Sqn_Abs_G_6_ '!#REF!</definedName>
    <definedName name="fsb_9" localSheetId="15">'[10]Sqn_Abs_G_6_ '!#REF!</definedName>
    <definedName name="fsb_9" localSheetId="17">'[10]Sqn_Abs_G_6_ '!#REF!</definedName>
    <definedName name="fsb_9">'[10]Sqn_Abs_G_6_ '!#REF!</definedName>
    <definedName name="fsbl" localSheetId="15">'[10]Sqn_Abs_G_6_ '!#REF!</definedName>
    <definedName name="fsbl" localSheetId="17">'[10]Sqn_Abs_G_6_ '!#REF!</definedName>
    <definedName name="fsbl">'[10]Sqn_Abs_G_6_ '!#REF!</definedName>
    <definedName name="fsbl_1" localSheetId="15">'[10]Sqn_Abs_G_6_ '!#REF!</definedName>
    <definedName name="fsbl_1" localSheetId="17">'[10]Sqn_Abs_G_6_ '!#REF!</definedName>
    <definedName name="fsbl_1">'[10]Sqn_Abs_G_6_ '!#REF!</definedName>
    <definedName name="fsbl_10" localSheetId="15">'[10]Sqn_Abs_G_6_ '!#REF!</definedName>
    <definedName name="fsbl_10" localSheetId="17">'[10]Sqn_Abs_G_6_ '!#REF!</definedName>
    <definedName name="fsbl_10">'[10]Sqn_Abs_G_6_ '!#REF!</definedName>
    <definedName name="fsbl_11" localSheetId="15">'[10]Sqn_Abs_G_6_ '!#REF!</definedName>
    <definedName name="fsbl_11" localSheetId="17">'[10]Sqn_Abs_G_6_ '!#REF!</definedName>
    <definedName name="fsbl_11">'[10]Sqn_Abs_G_6_ '!#REF!</definedName>
    <definedName name="fsbl_13" localSheetId="15">'[11]Sqn_Abs_G_6_ '!#REF!</definedName>
    <definedName name="fsbl_13" localSheetId="17">'[11]Sqn_Abs_G_6_ '!#REF!</definedName>
    <definedName name="fsbl_13">'[11]Sqn_Abs_G_6_ '!#REF!</definedName>
    <definedName name="fsbl_14" localSheetId="15">'[11]Sqn_Abs_G_6_ '!#REF!</definedName>
    <definedName name="fsbl_14" localSheetId="17">'[11]Sqn_Abs_G_6_ '!#REF!</definedName>
    <definedName name="fsbl_14">'[11]Sqn_Abs_G_6_ '!#REF!</definedName>
    <definedName name="fsbl_16" localSheetId="15">'[11]Sqn_Abs_G_6_ '!#REF!</definedName>
    <definedName name="fsbl_16" localSheetId="17">'[11]Sqn_Abs_G_6_ '!#REF!</definedName>
    <definedName name="fsbl_16">'[11]Sqn_Abs_G_6_ '!#REF!</definedName>
    <definedName name="fsbl_17" localSheetId="15">'[10]Sqn_Abs_G_6_ '!#REF!</definedName>
    <definedName name="fsbl_17" localSheetId="17">'[10]Sqn_Abs_G_6_ '!#REF!</definedName>
    <definedName name="fsbl_17">'[10]Sqn_Abs_G_6_ '!#REF!</definedName>
    <definedName name="fsbl_19" localSheetId="15">'[11]Sqn_Abs_G_6_ '!#REF!</definedName>
    <definedName name="fsbl_19" localSheetId="17">'[11]Sqn_Abs_G_6_ '!#REF!</definedName>
    <definedName name="fsbl_19">'[11]Sqn_Abs_G_6_ '!#REF!</definedName>
    <definedName name="fsbl_20" localSheetId="15">'[11]Sqn_Abs_G_6_ '!#REF!</definedName>
    <definedName name="fsbl_20" localSheetId="17">'[11]Sqn_Abs_G_6_ '!#REF!</definedName>
    <definedName name="fsbl_20">'[11]Sqn_Abs_G_6_ '!#REF!</definedName>
    <definedName name="fsbl_23" localSheetId="15">'[11]Sqn_Abs_G_6_ '!#REF!</definedName>
    <definedName name="fsbl_23" localSheetId="17">'[11]Sqn_Abs_G_6_ '!#REF!</definedName>
    <definedName name="fsbl_23">'[11]Sqn_Abs_G_6_ '!#REF!</definedName>
    <definedName name="fsbl_4" localSheetId="15">'[10]Sqn_Abs_G_6_ '!#REF!</definedName>
    <definedName name="fsbl_4" localSheetId="17">'[10]Sqn_Abs_G_6_ '!#REF!</definedName>
    <definedName name="fsbl_4">'[10]Sqn_Abs_G_6_ '!#REF!</definedName>
    <definedName name="fsbl_8" localSheetId="15">'[10]Sqn_Abs_G_6_ '!#REF!</definedName>
    <definedName name="fsbl_8" localSheetId="17">'[10]Sqn_Abs_G_6_ '!#REF!</definedName>
    <definedName name="fsbl_8">'[10]Sqn_Abs_G_6_ '!#REF!</definedName>
    <definedName name="fsbl_9" localSheetId="15">'[10]Sqn_Abs_G_6_ '!#REF!</definedName>
    <definedName name="fsbl_9" localSheetId="17">'[10]Sqn_Abs_G_6_ '!#REF!</definedName>
    <definedName name="fsbl_9">'[10]Sqn_Abs_G_6_ '!#REF!</definedName>
    <definedName name="fsi" localSheetId="15">'[10]Sqn_Abs_G_6_ '!#REF!</definedName>
    <definedName name="fsi" localSheetId="17">'[10]Sqn_Abs_G_6_ '!#REF!</definedName>
    <definedName name="fsi">'[10]Sqn_Abs_G_6_ '!#REF!</definedName>
    <definedName name="fsi_1" localSheetId="15">'[10]Sqn_Abs_G_6_ '!#REF!</definedName>
    <definedName name="fsi_1" localSheetId="17">'[10]Sqn_Abs_G_6_ '!#REF!</definedName>
    <definedName name="fsi_1">'[10]Sqn_Abs_G_6_ '!#REF!</definedName>
    <definedName name="fsi_10" localSheetId="15">'[10]Sqn_Abs_G_6_ '!#REF!</definedName>
    <definedName name="fsi_10" localSheetId="17">'[10]Sqn_Abs_G_6_ '!#REF!</definedName>
    <definedName name="fsi_10">'[10]Sqn_Abs_G_6_ '!#REF!</definedName>
    <definedName name="fsi_11" localSheetId="15">'[10]Sqn_Abs_G_6_ '!#REF!</definedName>
    <definedName name="fsi_11" localSheetId="17">'[10]Sqn_Abs_G_6_ '!#REF!</definedName>
    <definedName name="fsi_11">'[10]Sqn_Abs_G_6_ '!#REF!</definedName>
    <definedName name="fsi_13" localSheetId="15">'[11]Sqn_Abs_G_6_ '!#REF!</definedName>
    <definedName name="fsi_13" localSheetId="17">'[11]Sqn_Abs_G_6_ '!#REF!</definedName>
    <definedName name="fsi_13">'[11]Sqn_Abs_G_6_ '!#REF!</definedName>
    <definedName name="fsi_14" localSheetId="15">'[11]Sqn_Abs_G_6_ '!#REF!</definedName>
    <definedName name="fsi_14" localSheetId="17">'[11]Sqn_Abs_G_6_ '!#REF!</definedName>
    <definedName name="fsi_14">'[11]Sqn_Abs_G_6_ '!#REF!</definedName>
    <definedName name="fsi_16" localSheetId="15">'[11]Sqn_Abs_G_6_ '!#REF!</definedName>
    <definedName name="fsi_16" localSheetId="17">'[11]Sqn_Abs_G_6_ '!#REF!</definedName>
    <definedName name="fsi_16">'[11]Sqn_Abs_G_6_ '!#REF!</definedName>
    <definedName name="fsi_17" localSheetId="15">'[10]Sqn_Abs_G_6_ '!#REF!</definedName>
    <definedName name="fsi_17" localSheetId="17">'[10]Sqn_Abs_G_6_ '!#REF!</definedName>
    <definedName name="fsi_17">'[10]Sqn_Abs_G_6_ '!#REF!</definedName>
    <definedName name="fsi_19" localSheetId="15">'[11]Sqn_Abs_G_6_ '!#REF!</definedName>
    <definedName name="fsi_19" localSheetId="17">'[11]Sqn_Abs_G_6_ '!#REF!</definedName>
    <definedName name="fsi_19">'[11]Sqn_Abs_G_6_ '!#REF!</definedName>
    <definedName name="fsi_20" localSheetId="15">'[11]Sqn_Abs_G_6_ '!#REF!</definedName>
    <definedName name="fsi_20" localSheetId="17">'[11]Sqn_Abs_G_6_ '!#REF!</definedName>
    <definedName name="fsi_20">'[11]Sqn_Abs_G_6_ '!#REF!</definedName>
    <definedName name="fsi_23" localSheetId="15">'[11]Sqn_Abs_G_6_ '!#REF!</definedName>
    <definedName name="fsi_23" localSheetId="17">'[11]Sqn_Abs_G_6_ '!#REF!</definedName>
    <definedName name="fsi_23">'[11]Sqn_Abs_G_6_ '!#REF!</definedName>
    <definedName name="fsi_4" localSheetId="15">'[10]Sqn_Abs_G_6_ '!#REF!</definedName>
    <definedName name="fsi_4" localSheetId="17">'[10]Sqn_Abs_G_6_ '!#REF!</definedName>
    <definedName name="fsi_4">'[10]Sqn_Abs_G_6_ '!#REF!</definedName>
    <definedName name="fsi_8" localSheetId="15">'[10]Sqn_Abs_G_6_ '!#REF!</definedName>
    <definedName name="fsi_8" localSheetId="17">'[10]Sqn_Abs_G_6_ '!#REF!</definedName>
    <definedName name="fsi_8">'[10]Sqn_Abs_G_6_ '!#REF!</definedName>
    <definedName name="fsi_9" localSheetId="15">'[10]Sqn_Abs_G_6_ '!#REF!</definedName>
    <definedName name="fsi_9" localSheetId="17">'[10]Sqn_Abs_G_6_ '!#REF!</definedName>
    <definedName name="fsi_9">'[10]Sqn_Abs_G_6_ '!#REF!</definedName>
    <definedName name="fst">[7]analysis!$G$195</definedName>
    <definedName name="Full_Print" localSheetId="14">#REF!</definedName>
    <definedName name="Full_Print" localSheetId="15">#REF!</definedName>
    <definedName name="Full_Print" localSheetId="17">#REF!</definedName>
    <definedName name="Full_Print">#REF!</definedName>
    <definedName name="fusewire" localSheetId="14">#REF!</definedName>
    <definedName name="fusewire" localSheetId="15">#REF!</definedName>
    <definedName name="fusewire" localSheetId="17">#REF!</definedName>
    <definedName name="fusewire">#REF!</definedName>
    <definedName name="G" localSheetId="14">#REF!</definedName>
    <definedName name="G" localSheetId="15">#REF!</definedName>
    <definedName name="G" localSheetId="17">#REF!</definedName>
    <definedName name="G">#REF!</definedName>
    <definedName name="gelatine" localSheetId="14">#REF!</definedName>
    <definedName name="gelatine" localSheetId="15">#REF!</definedName>
    <definedName name="gelatine" localSheetId="17">#REF!</definedName>
    <definedName name="gelatine">#REF!</definedName>
    <definedName name="geo" localSheetId="14">#REF!</definedName>
    <definedName name="geo" localSheetId="15">#REF!</definedName>
    <definedName name="geo" localSheetId="17">#REF!</definedName>
    <definedName name="geo">#REF!</definedName>
    <definedName name="GF" localSheetId="14">#REF!</definedName>
    <definedName name="GF" localSheetId="15">#REF!</definedName>
    <definedName name="GF" localSheetId="17">#REF!</definedName>
    <definedName name="GF">#REF!</definedName>
    <definedName name="GF_13" localSheetId="14">#REF!</definedName>
    <definedName name="GF_13" localSheetId="15">#REF!</definedName>
    <definedName name="GF_13" localSheetId="17">#REF!</definedName>
    <definedName name="GF_13">#REF!</definedName>
    <definedName name="GF_14" localSheetId="14">#REF!</definedName>
    <definedName name="GF_14" localSheetId="15">#REF!</definedName>
    <definedName name="GF_14" localSheetId="17">#REF!</definedName>
    <definedName name="GF_14">#REF!</definedName>
    <definedName name="GF_16" localSheetId="14">#REF!</definedName>
    <definedName name="GF_16" localSheetId="15">#REF!</definedName>
    <definedName name="GF_16" localSheetId="17">#REF!</definedName>
    <definedName name="GF_16">#REF!</definedName>
    <definedName name="GF_17" localSheetId="14">#REF!</definedName>
    <definedName name="GF_17" localSheetId="15">#REF!</definedName>
    <definedName name="GF_17" localSheetId="17">#REF!</definedName>
    <definedName name="GF_17">#REF!</definedName>
    <definedName name="GF_19" localSheetId="14">#REF!</definedName>
    <definedName name="GF_19" localSheetId="15">#REF!</definedName>
    <definedName name="GF_19" localSheetId="17">#REF!</definedName>
    <definedName name="GF_19">#REF!</definedName>
    <definedName name="GF_20" localSheetId="14">#REF!</definedName>
    <definedName name="GF_20" localSheetId="15">#REF!</definedName>
    <definedName name="GF_20" localSheetId="17">#REF!</definedName>
    <definedName name="GF_20">#REF!</definedName>
    <definedName name="GF_23" localSheetId="14">#REF!</definedName>
    <definedName name="GF_23" localSheetId="15">#REF!</definedName>
    <definedName name="GF_23" localSheetId="17">#REF!</definedName>
    <definedName name="GF_23">#REF!</definedName>
    <definedName name="GF_3" localSheetId="15">'[34]sqn_ldr_3 Unit_2_'!#REF!</definedName>
    <definedName name="GF_3" localSheetId="17">'[34]sqn_ldr_3 Unit_2_'!#REF!</definedName>
    <definedName name="GF_3">'[34]sqn_ldr_3 Unit_2_'!#REF!</definedName>
    <definedName name="gfbl" localSheetId="15">'[10]Sqn_Abs_G_6_ '!#REF!</definedName>
    <definedName name="gfbl" localSheetId="17">'[10]Sqn_Abs_G_6_ '!#REF!</definedName>
    <definedName name="gfbl">'[10]Sqn_Abs_G_6_ '!#REF!</definedName>
    <definedName name="gfbl_1" localSheetId="15">'[10]Sqn_Abs_G_6_ '!#REF!</definedName>
    <definedName name="gfbl_1" localSheetId="17">'[10]Sqn_Abs_G_6_ '!#REF!</definedName>
    <definedName name="gfbl_1">'[10]Sqn_Abs_G_6_ '!#REF!</definedName>
    <definedName name="gfbl_10" localSheetId="15">'[10]Sqn_Abs_G_6_ '!#REF!</definedName>
    <definedName name="gfbl_10" localSheetId="17">'[10]Sqn_Abs_G_6_ '!#REF!</definedName>
    <definedName name="gfbl_10">'[10]Sqn_Abs_G_6_ '!#REF!</definedName>
    <definedName name="gfbl_11" localSheetId="15">'[10]Sqn_Abs_G_6_ '!#REF!</definedName>
    <definedName name="gfbl_11" localSheetId="17">'[10]Sqn_Abs_G_6_ '!#REF!</definedName>
    <definedName name="gfbl_11">'[10]Sqn_Abs_G_6_ '!#REF!</definedName>
    <definedName name="gfbl_13" localSheetId="15">'[11]Sqn_Abs_G_6_ '!#REF!</definedName>
    <definedName name="gfbl_13" localSheetId="17">'[11]Sqn_Abs_G_6_ '!#REF!</definedName>
    <definedName name="gfbl_13">'[11]Sqn_Abs_G_6_ '!#REF!</definedName>
    <definedName name="gfbl_14" localSheetId="15">'[11]Sqn_Abs_G_6_ '!#REF!</definedName>
    <definedName name="gfbl_14" localSheetId="17">'[11]Sqn_Abs_G_6_ '!#REF!</definedName>
    <definedName name="gfbl_14">'[11]Sqn_Abs_G_6_ '!#REF!</definedName>
    <definedName name="gfbl_16" localSheetId="15">'[11]Sqn_Abs_G_6_ '!#REF!</definedName>
    <definedName name="gfbl_16" localSheetId="17">'[11]Sqn_Abs_G_6_ '!#REF!</definedName>
    <definedName name="gfbl_16">'[11]Sqn_Abs_G_6_ '!#REF!</definedName>
    <definedName name="gfbl_17" localSheetId="15">'[10]Sqn_Abs_G_6_ '!#REF!</definedName>
    <definedName name="gfbl_17" localSheetId="17">'[10]Sqn_Abs_G_6_ '!#REF!</definedName>
    <definedName name="gfbl_17">'[10]Sqn_Abs_G_6_ '!#REF!</definedName>
    <definedName name="gfbl_19" localSheetId="15">'[11]Sqn_Abs_G_6_ '!#REF!</definedName>
    <definedName name="gfbl_19" localSheetId="17">'[11]Sqn_Abs_G_6_ '!#REF!</definedName>
    <definedName name="gfbl_19">'[11]Sqn_Abs_G_6_ '!#REF!</definedName>
    <definedName name="gfbl_20" localSheetId="15">'[11]Sqn_Abs_G_6_ '!#REF!</definedName>
    <definedName name="gfbl_20" localSheetId="17">'[11]Sqn_Abs_G_6_ '!#REF!</definedName>
    <definedName name="gfbl_20">'[11]Sqn_Abs_G_6_ '!#REF!</definedName>
    <definedName name="gfbl_23" localSheetId="15">'[11]Sqn_Abs_G_6_ '!#REF!</definedName>
    <definedName name="gfbl_23" localSheetId="17">'[11]Sqn_Abs_G_6_ '!#REF!</definedName>
    <definedName name="gfbl_23">'[11]Sqn_Abs_G_6_ '!#REF!</definedName>
    <definedName name="gfbl_4" localSheetId="15">'[10]Sqn_Abs_G_6_ '!#REF!</definedName>
    <definedName name="gfbl_4" localSheetId="17">'[10]Sqn_Abs_G_6_ '!#REF!</definedName>
    <definedName name="gfbl_4">'[10]Sqn_Abs_G_6_ '!#REF!</definedName>
    <definedName name="gfbl_8" localSheetId="15">'[10]Sqn_Abs_G_6_ '!#REF!</definedName>
    <definedName name="gfbl_8" localSheetId="17">'[10]Sqn_Abs_G_6_ '!#REF!</definedName>
    <definedName name="gfbl_8">'[10]Sqn_Abs_G_6_ '!#REF!</definedName>
    <definedName name="gfbl_9" localSheetId="15">'[10]Sqn_Abs_G_6_ '!#REF!</definedName>
    <definedName name="gfbl_9" localSheetId="17">'[10]Sqn_Abs_G_6_ '!#REF!</definedName>
    <definedName name="gfbl_9">'[10]Sqn_Abs_G_6_ '!#REF!</definedName>
    <definedName name="gfi" localSheetId="15">'[10]Air_Abs_G_6_ 23 DUs'!#REF!</definedName>
    <definedName name="gfi" localSheetId="17">'[10]Air_Abs_G_6_ 23 DUs'!#REF!</definedName>
    <definedName name="gfi">'[10]Air_Abs_G_6_ 23 DUs'!#REF!</definedName>
    <definedName name="gfi_1" localSheetId="15">'[10]Air_Abs_G_6_ 23 DUs'!#REF!</definedName>
    <definedName name="gfi_1" localSheetId="17">'[10]Air_Abs_G_6_ 23 DUs'!#REF!</definedName>
    <definedName name="gfi_1">'[10]Air_Abs_G_6_ 23 DUs'!#REF!</definedName>
    <definedName name="gfi_10" localSheetId="15">'[10]Air_Abs_G_6_ 23 DUs'!#REF!</definedName>
    <definedName name="gfi_10" localSheetId="17">'[10]Air_Abs_G_6_ 23 DUs'!#REF!</definedName>
    <definedName name="gfi_10">'[10]Air_Abs_G_6_ 23 DUs'!#REF!</definedName>
    <definedName name="gfi_11" localSheetId="15">'[10]Air_Abs_G_6_ 23 DUs'!#REF!</definedName>
    <definedName name="gfi_11" localSheetId="17">'[10]Air_Abs_G_6_ 23 DUs'!#REF!</definedName>
    <definedName name="gfi_11">'[10]Air_Abs_G_6_ 23 DUs'!#REF!</definedName>
    <definedName name="gfi_13" localSheetId="15">'[11]Air_Abs_G_6_ 23 DUs'!#REF!</definedName>
    <definedName name="gfi_13" localSheetId="17">'[11]Air_Abs_G_6_ 23 DUs'!#REF!</definedName>
    <definedName name="gfi_13">'[11]Air_Abs_G_6_ 23 DUs'!#REF!</definedName>
    <definedName name="gfi_14" localSheetId="15">'[11]Air_Abs_G_6_ 23 DUs'!#REF!</definedName>
    <definedName name="gfi_14" localSheetId="17">'[11]Air_Abs_G_6_ 23 DUs'!#REF!</definedName>
    <definedName name="gfi_14">'[11]Air_Abs_G_6_ 23 DUs'!#REF!</definedName>
    <definedName name="gfi_16" localSheetId="15">'[11]Air_Abs_G_6_ 23 DUs'!#REF!</definedName>
    <definedName name="gfi_16" localSheetId="17">'[11]Air_Abs_G_6_ 23 DUs'!#REF!</definedName>
    <definedName name="gfi_16">'[11]Air_Abs_G_6_ 23 DUs'!#REF!</definedName>
    <definedName name="gfi_17" localSheetId="15">'[10]Air_Abs_G_6_ 23 DUs'!#REF!</definedName>
    <definedName name="gfi_17" localSheetId="17">'[10]Air_Abs_G_6_ 23 DUs'!#REF!</definedName>
    <definedName name="gfi_17">'[10]Air_Abs_G_6_ 23 DUs'!#REF!</definedName>
    <definedName name="gfi_19" localSheetId="15">'[11]Air_Abs_G_6_ 23 DUs'!#REF!</definedName>
    <definedName name="gfi_19" localSheetId="17">'[11]Air_Abs_G_6_ 23 DUs'!#REF!</definedName>
    <definedName name="gfi_19">'[11]Air_Abs_G_6_ 23 DUs'!#REF!</definedName>
    <definedName name="gfi_20" localSheetId="15">'[11]Air_Abs_G_6_ 23 DUs'!#REF!</definedName>
    <definedName name="gfi_20" localSheetId="17">'[11]Air_Abs_G_6_ 23 DUs'!#REF!</definedName>
    <definedName name="gfi_20">'[11]Air_Abs_G_6_ 23 DUs'!#REF!</definedName>
    <definedName name="gfi_23" localSheetId="15">'[11]Air_Abs_G_6_ 23 DUs'!#REF!</definedName>
    <definedName name="gfi_23" localSheetId="17">'[11]Air_Abs_G_6_ 23 DUs'!#REF!</definedName>
    <definedName name="gfi_23">'[11]Air_Abs_G_6_ 23 DUs'!#REF!</definedName>
    <definedName name="gfi_4" localSheetId="15">'[10]Air_Abs_G_6_ 23 DUs'!#REF!</definedName>
    <definedName name="gfi_4" localSheetId="17">'[10]Air_Abs_G_6_ 23 DUs'!#REF!</definedName>
    <definedName name="gfi_4">'[10]Air_Abs_G_6_ 23 DUs'!#REF!</definedName>
    <definedName name="gfi_8" localSheetId="15">'[10]Air_Abs_G_6_ 23 DUs'!#REF!</definedName>
    <definedName name="gfi_8" localSheetId="17">'[10]Air_Abs_G_6_ 23 DUs'!#REF!</definedName>
    <definedName name="gfi_8">'[10]Air_Abs_G_6_ 23 DUs'!#REF!</definedName>
    <definedName name="gfi_9" localSheetId="15">'[10]Air_Abs_G_6_ 23 DUs'!#REF!</definedName>
    <definedName name="gfi_9" localSheetId="17">'[10]Air_Abs_G_6_ 23 DUs'!#REF!</definedName>
    <definedName name="gfi_9">'[10]Air_Abs_G_6_ 23 DUs'!#REF!</definedName>
    <definedName name="GIRDERDIST">[22]girder!$H$32</definedName>
    <definedName name="GIRDERWMS">[3]girder!$H$28</definedName>
    <definedName name="GIRDERWS">[3]girder!$H$27</definedName>
    <definedName name="glassbeads" localSheetId="14">#REF!</definedName>
    <definedName name="glassbeads" localSheetId="15">#REF!</definedName>
    <definedName name="glassbeads" localSheetId="17">#REF!</definedName>
    <definedName name="glassbeads">#REF!</definedName>
    <definedName name="gm_25" localSheetId="14">#REF!</definedName>
    <definedName name="gm_25" localSheetId="15">#REF!</definedName>
    <definedName name="gm_25" localSheetId="17">#REF!</definedName>
    <definedName name="gm_25">#REF!</definedName>
    <definedName name="gm_32" localSheetId="14">#REF!</definedName>
    <definedName name="gm_32" localSheetId="15">#REF!</definedName>
    <definedName name="gm_32" localSheetId="17">#REF!</definedName>
    <definedName name="gm_32">#REF!</definedName>
    <definedName name="gm_40" localSheetId="14">#REF!</definedName>
    <definedName name="gm_40" localSheetId="15">#REF!</definedName>
    <definedName name="gm_40" localSheetId="17">#REF!</definedName>
    <definedName name="gm_40">#REF!</definedName>
    <definedName name="gm_50" localSheetId="14">#REF!</definedName>
    <definedName name="gm_50" localSheetId="15">#REF!</definedName>
    <definedName name="gm_50" localSheetId="17">#REF!</definedName>
    <definedName name="gm_50">#REF!</definedName>
    <definedName name="gm_65" localSheetId="14">#REF!</definedName>
    <definedName name="gm_65" localSheetId="15">#REF!</definedName>
    <definedName name="gm_65" localSheetId="17">#REF!</definedName>
    <definedName name="gm_65">#REF!</definedName>
    <definedName name="gm_80" localSheetId="14">#REF!</definedName>
    <definedName name="gm_80" localSheetId="15">#REF!</definedName>
    <definedName name="gm_80" localSheetId="17">#REF!</definedName>
    <definedName name="gm_80">#REF!</definedName>
    <definedName name="grader" localSheetId="14">#REF!</definedName>
    <definedName name="grader" localSheetId="15">#REF!</definedName>
    <definedName name="grader" localSheetId="17">#REF!</definedName>
    <definedName name="grader">#REF!</definedName>
    <definedName name="grinstone" localSheetId="14">#REF!</definedName>
    <definedName name="grinstone" localSheetId="15">#REF!</definedName>
    <definedName name="grinstone" localSheetId="17">#REF!</definedName>
    <definedName name="grinstone">#REF!</definedName>
    <definedName name="groutpump" localSheetId="14">#REF!</definedName>
    <definedName name="groutpump" localSheetId="15">#REF!</definedName>
    <definedName name="groutpump" localSheetId="17">#REF!</definedName>
    <definedName name="groutpump">#REF!</definedName>
    <definedName name="gsbplantrate" localSheetId="14">#REF!</definedName>
    <definedName name="gsbplantrate" localSheetId="15">#REF!</definedName>
    <definedName name="gsbplantrate" localSheetId="17">#REF!</definedName>
    <definedName name="gsbplantrate">#REF!</definedName>
    <definedName name="gspllant" localSheetId="14">#REF!</definedName>
    <definedName name="gspllant" localSheetId="15">#REF!</definedName>
    <definedName name="gspllant" localSheetId="17">#REF!</definedName>
    <definedName name="gspllant">#REF!</definedName>
    <definedName name="gt" localSheetId="15">'[10]Sqn_Abs_G_6_ '!#REF!</definedName>
    <definedName name="gt" localSheetId="17">'[10]Sqn_Abs_G_6_ '!#REF!</definedName>
    <definedName name="gt">'[10]Sqn_Abs_G_6_ '!#REF!</definedName>
    <definedName name="gt_1" localSheetId="15">'[10]Sqn_Abs_G_6_ '!#REF!</definedName>
    <definedName name="gt_1" localSheetId="17">'[10]Sqn_Abs_G_6_ '!#REF!</definedName>
    <definedName name="gt_1">'[10]Sqn_Abs_G_6_ '!#REF!</definedName>
    <definedName name="gt_10" localSheetId="15">'[10]Sqn_Abs_G_6_ '!#REF!</definedName>
    <definedName name="gt_10" localSheetId="17">'[10]Sqn_Abs_G_6_ '!#REF!</definedName>
    <definedName name="gt_10">'[10]Sqn_Abs_G_6_ '!#REF!</definedName>
    <definedName name="gt_11" localSheetId="15">'[10]Sqn_Abs_G_6_ '!#REF!</definedName>
    <definedName name="gt_11" localSheetId="17">'[10]Sqn_Abs_G_6_ '!#REF!</definedName>
    <definedName name="gt_11">'[10]Sqn_Abs_G_6_ '!#REF!</definedName>
    <definedName name="gt_13" localSheetId="15">'[11]Sqn_Abs_G_6_ '!#REF!</definedName>
    <definedName name="gt_13" localSheetId="17">'[11]Sqn_Abs_G_6_ '!#REF!</definedName>
    <definedName name="gt_13">'[11]Sqn_Abs_G_6_ '!#REF!</definedName>
    <definedName name="gt_14" localSheetId="15">'[11]Sqn_Abs_G_6_ '!#REF!</definedName>
    <definedName name="gt_14" localSheetId="17">'[11]Sqn_Abs_G_6_ '!#REF!</definedName>
    <definedName name="gt_14">'[11]Sqn_Abs_G_6_ '!#REF!</definedName>
    <definedName name="gt_16" localSheetId="15">'[11]Sqn_Abs_G_6_ '!#REF!</definedName>
    <definedName name="gt_16" localSheetId="17">'[11]Sqn_Abs_G_6_ '!#REF!</definedName>
    <definedName name="gt_16">'[11]Sqn_Abs_G_6_ '!#REF!</definedName>
    <definedName name="gt_17" localSheetId="15">'[10]Sqn_Abs_G_6_ '!#REF!</definedName>
    <definedName name="gt_17" localSheetId="17">'[10]Sqn_Abs_G_6_ '!#REF!</definedName>
    <definedName name="gt_17">'[10]Sqn_Abs_G_6_ '!#REF!</definedName>
    <definedName name="gt_19" localSheetId="15">'[11]Sqn_Abs_G_6_ '!#REF!</definedName>
    <definedName name="gt_19" localSheetId="17">'[11]Sqn_Abs_G_6_ '!#REF!</definedName>
    <definedName name="gt_19">'[11]Sqn_Abs_G_6_ '!#REF!</definedName>
    <definedName name="gt_20" localSheetId="15">'[11]Sqn_Abs_G_6_ '!#REF!</definedName>
    <definedName name="gt_20" localSheetId="17">'[11]Sqn_Abs_G_6_ '!#REF!</definedName>
    <definedName name="gt_20">'[11]Sqn_Abs_G_6_ '!#REF!</definedName>
    <definedName name="gt_23" localSheetId="15">'[11]Sqn_Abs_G_6_ '!#REF!</definedName>
    <definedName name="gt_23" localSheetId="17">'[11]Sqn_Abs_G_6_ '!#REF!</definedName>
    <definedName name="gt_23">'[11]Sqn_Abs_G_6_ '!#REF!</definedName>
    <definedName name="gt_4" localSheetId="15">'[10]Sqn_Abs_G_6_ '!#REF!</definedName>
    <definedName name="gt_4" localSheetId="17">'[10]Sqn_Abs_G_6_ '!#REF!</definedName>
    <definedName name="gt_4">'[10]Sqn_Abs_G_6_ '!#REF!</definedName>
    <definedName name="gt_8" localSheetId="15">'[10]Sqn_Abs_G_6_ '!#REF!</definedName>
    <definedName name="gt_8" localSheetId="17">'[10]Sqn_Abs_G_6_ '!#REF!</definedName>
    <definedName name="gt_8">'[10]Sqn_Abs_G_6_ '!#REF!</definedName>
    <definedName name="gt_9" localSheetId="15">'[10]Sqn_Abs_G_6_ '!#REF!</definedName>
    <definedName name="gt_9" localSheetId="17">'[10]Sqn_Abs_G_6_ '!#REF!</definedName>
    <definedName name="gt_9">'[10]Sqn_Abs_G_6_ '!#REF!</definedName>
    <definedName name="gtbl" localSheetId="15">'[10]Sqn_Abs_G_6_ '!#REF!</definedName>
    <definedName name="gtbl" localSheetId="17">'[10]Sqn_Abs_G_6_ '!#REF!</definedName>
    <definedName name="gtbl">'[10]Sqn_Abs_G_6_ '!#REF!</definedName>
    <definedName name="gtbl_1" localSheetId="15">'[10]Sqn_Abs_G_6_ '!#REF!</definedName>
    <definedName name="gtbl_1" localSheetId="17">'[10]Sqn_Abs_G_6_ '!#REF!</definedName>
    <definedName name="gtbl_1">'[10]Sqn_Abs_G_6_ '!#REF!</definedName>
    <definedName name="gtbl_10" localSheetId="15">'[10]Sqn_Abs_G_6_ '!#REF!</definedName>
    <definedName name="gtbl_10" localSheetId="17">'[10]Sqn_Abs_G_6_ '!#REF!</definedName>
    <definedName name="gtbl_10">'[10]Sqn_Abs_G_6_ '!#REF!</definedName>
    <definedName name="gtbl_11" localSheetId="15">'[10]Sqn_Abs_G_6_ '!#REF!</definedName>
    <definedName name="gtbl_11" localSheetId="17">'[10]Sqn_Abs_G_6_ '!#REF!</definedName>
    <definedName name="gtbl_11">'[10]Sqn_Abs_G_6_ '!#REF!</definedName>
    <definedName name="gtbl_13" localSheetId="15">'[11]Sqn_Abs_G_6_ '!#REF!</definedName>
    <definedName name="gtbl_13" localSheetId="17">'[11]Sqn_Abs_G_6_ '!#REF!</definedName>
    <definedName name="gtbl_13">'[11]Sqn_Abs_G_6_ '!#REF!</definedName>
    <definedName name="gtbl_14" localSheetId="15">'[11]Sqn_Abs_G_6_ '!#REF!</definedName>
    <definedName name="gtbl_14" localSheetId="17">'[11]Sqn_Abs_G_6_ '!#REF!</definedName>
    <definedName name="gtbl_14">'[11]Sqn_Abs_G_6_ '!#REF!</definedName>
    <definedName name="gtbl_16" localSheetId="15">'[11]Sqn_Abs_G_6_ '!#REF!</definedName>
    <definedName name="gtbl_16" localSheetId="17">'[11]Sqn_Abs_G_6_ '!#REF!</definedName>
    <definedName name="gtbl_16">'[11]Sqn_Abs_G_6_ '!#REF!</definedName>
    <definedName name="gtbl_17" localSheetId="15">'[10]Sqn_Abs_G_6_ '!#REF!</definedName>
    <definedName name="gtbl_17" localSheetId="17">'[10]Sqn_Abs_G_6_ '!#REF!</definedName>
    <definedName name="gtbl_17">'[10]Sqn_Abs_G_6_ '!#REF!</definedName>
    <definedName name="gtbl_19" localSheetId="15">'[11]Sqn_Abs_G_6_ '!#REF!</definedName>
    <definedName name="gtbl_19" localSheetId="17">'[11]Sqn_Abs_G_6_ '!#REF!</definedName>
    <definedName name="gtbl_19">'[11]Sqn_Abs_G_6_ '!#REF!</definedName>
    <definedName name="gtbl_20" localSheetId="15">'[11]Sqn_Abs_G_6_ '!#REF!</definedName>
    <definedName name="gtbl_20" localSheetId="17">'[11]Sqn_Abs_G_6_ '!#REF!</definedName>
    <definedName name="gtbl_20">'[11]Sqn_Abs_G_6_ '!#REF!</definedName>
    <definedName name="gtbl_23" localSheetId="15">'[11]Sqn_Abs_G_6_ '!#REF!</definedName>
    <definedName name="gtbl_23" localSheetId="17">'[11]Sqn_Abs_G_6_ '!#REF!</definedName>
    <definedName name="gtbl_23">'[11]Sqn_Abs_G_6_ '!#REF!</definedName>
    <definedName name="gtbl_4" localSheetId="15">'[10]Sqn_Abs_G_6_ '!#REF!</definedName>
    <definedName name="gtbl_4" localSheetId="17">'[10]Sqn_Abs_G_6_ '!#REF!</definedName>
    <definedName name="gtbl_4">'[10]Sqn_Abs_G_6_ '!#REF!</definedName>
    <definedName name="gtbl_8" localSheetId="15">'[10]Sqn_Abs_G_6_ '!#REF!</definedName>
    <definedName name="gtbl_8" localSheetId="17">'[10]Sqn_Abs_G_6_ '!#REF!</definedName>
    <definedName name="gtbl_8">'[10]Sqn_Abs_G_6_ '!#REF!</definedName>
    <definedName name="gtbl_9" localSheetId="15">'[10]Sqn_Abs_G_6_ '!#REF!</definedName>
    <definedName name="gtbl_9" localSheetId="17">'[10]Sqn_Abs_G_6_ '!#REF!</definedName>
    <definedName name="gtbl_9">'[10]Sqn_Abs_G_6_ '!#REF!</definedName>
    <definedName name="gti" localSheetId="15">'[10]Sqn_Abs_G_6_ '!#REF!</definedName>
    <definedName name="gti" localSheetId="17">'[10]Sqn_Abs_G_6_ '!#REF!</definedName>
    <definedName name="gti">'[10]Sqn_Abs_G_6_ '!#REF!</definedName>
    <definedName name="gti_1" localSheetId="15">'[10]Sqn_Abs_G_6_ '!#REF!</definedName>
    <definedName name="gti_1" localSheetId="17">'[10]Sqn_Abs_G_6_ '!#REF!</definedName>
    <definedName name="gti_1">'[10]Sqn_Abs_G_6_ '!#REF!</definedName>
    <definedName name="gti_10" localSheetId="15">'[10]Sqn_Abs_G_6_ '!#REF!</definedName>
    <definedName name="gti_10" localSheetId="17">'[10]Sqn_Abs_G_6_ '!#REF!</definedName>
    <definedName name="gti_10">'[10]Sqn_Abs_G_6_ '!#REF!</definedName>
    <definedName name="gti_11" localSheetId="15">'[10]Sqn_Abs_G_6_ '!#REF!</definedName>
    <definedName name="gti_11" localSheetId="17">'[10]Sqn_Abs_G_6_ '!#REF!</definedName>
    <definedName name="gti_11">'[10]Sqn_Abs_G_6_ '!#REF!</definedName>
    <definedName name="gti_13" localSheetId="15">'[11]Sqn_Abs_G_6_ '!#REF!</definedName>
    <definedName name="gti_13" localSheetId="17">'[11]Sqn_Abs_G_6_ '!#REF!</definedName>
    <definedName name="gti_13">'[11]Sqn_Abs_G_6_ '!#REF!</definedName>
    <definedName name="gti_14" localSheetId="15">'[11]Sqn_Abs_G_6_ '!#REF!</definedName>
    <definedName name="gti_14" localSheetId="17">'[11]Sqn_Abs_G_6_ '!#REF!</definedName>
    <definedName name="gti_14">'[11]Sqn_Abs_G_6_ '!#REF!</definedName>
    <definedName name="gti_16" localSheetId="15">'[11]Sqn_Abs_G_6_ '!#REF!</definedName>
    <definedName name="gti_16" localSheetId="17">'[11]Sqn_Abs_G_6_ '!#REF!</definedName>
    <definedName name="gti_16">'[11]Sqn_Abs_G_6_ '!#REF!</definedName>
    <definedName name="gti_17" localSheetId="15">'[10]Sqn_Abs_G_6_ '!#REF!</definedName>
    <definedName name="gti_17" localSheetId="17">'[10]Sqn_Abs_G_6_ '!#REF!</definedName>
    <definedName name="gti_17">'[10]Sqn_Abs_G_6_ '!#REF!</definedName>
    <definedName name="gti_19" localSheetId="15">'[11]Sqn_Abs_G_6_ '!#REF!</definedName>
    <definedName name="gti_19" localSheetId="17">'[11]Sqn_Abs_G_6_ '!#REF!</definedName>
    <definedName name="gti_19">'[11]Sqn_Abs_G_6_ '!#REF!</definedName>
    <definedName name="gti_20" localSheetId="15">'[11]Sqn_Abs_G_6_ '!#REF!</definedName>
    <definedName name="gti_20" localSheetId="17">'[11]Sqn_Abs_G_6_ '!#REF!</definedName>
    <definedName name="gti_20">'[11]Sqn_Abs_G_6_ '!#REF!</definedName>
    <definedName name="gti_23" localSheetId="15">'[11]Sqn_Abs_G_6_ '!#REF!</definedName>
    <definedName name="gti_23" localSheetId="17">'[11]Sqn_Abs_G_6_ '!#REF!</definedName>
    <definedName name="gti_23">'[11]Sqn_Abs_G_6_ '!#REF!</definedName>
    <definedName name="gti_4" localSheetId="15">'[10]Sqn_Abs_G_6_ '!#REF!</definedName>
    <definedName name="gti_4" localSheetId="17">'[10]Sqn_Abs_G_6_ '!#REF!</definedName>
    <definedName name="gti_4">'[10]Sqn_Abs_G_6_ '!#REF!</definedName>
    <definedName name="gti_8" localSheetId="15">'[10]Sqn_Abs_G_6_ '!#REF!</definedName>
    <definedName name="gti_8" localSheetId="17">'[10]Sqn_Abs_G_6_ '!#REF!</definedName>
    <definedName name="gti_8">'[10]Sqn_Abs_G_6_ '!#REF!</definedName>
    <definedName name="gti_9" localSheetId="15">'[10]Sqn_Abs_G_6_ '!#REF!</definedName>
    <definedName name="gti_9" localSheetId="17">'[10]Sqn_Abs_G_6_ '!#REF!</definedName>
    <definedName name="gti_9">'[10]Sqn_Abs_G_6_ '!#REF!</definedName>
    <definedName name="gtib" localSheetId="15">'[10]Sqn_Abs_G_6_ '!#REF!</definedName>
    <definedName name="gtib" localSheetId="17">'[10]Sqn_Abs_G_6_ '!#REF!</definedName>
    <definedName name="gtib">'[10]Sqn_Abs_G_6_ '!#REF!</definedName>
    <definedName name="gtib_1" localSheetId="15">'[10]Sqn_Abs_G_6_ '!#REF!</definedName>
    <definedName name="gtib_1" localSheetId="17">'[10]Sqn_Abs_G_6_ '!#REF!</definedName>
    <definedName name="gtib_1">'[10]Sqn_Abs_G_6_ '!#REF!</definedName>
    <definedName name="gtib_10" localSheetId="15">'[10]Sqn_Abs_G_6_ '!#REF!</definedName>
    <definedName name="gtib_10" localSheetId="17">'[10]Sqn_Abs_G_6_ '!#REF!</definedName>
    <definedName name="gtib_10">'[10]Sqn_Abs_G_6_ '!#REF!</definedName>
    <definedName name="gtib_11" localSheetId="15">'[10]Sqn_Abs_G_6_ '!#REF!</definedName>
    <definedName name="gtib_11" localSheetId="17">'[10]Sqn_Abs_G_6_ '!#REF!</definedName>
    <definedName name="gtib_11">'[10]Sqn_Abs_G_6_ '!#REF!</definedName>
    <definedName name="gtib_13" localSheetId="15">'[11]Sqn_Abs_G_6_ '!#REF!</definedName>
    <definedName name="gtib_13" localSheetId="17">'[11]Sqn_Abs_G_6_ '!#REF!</definedName>
    <definedName name="gtib_13">'[11]Sqn_Abs_G_6_ '!#REF!</definedName>
    <definedName name="gtib_14" localSheetId="15">'[11]Sqn_Abs_G_6_ '!#REF!</definedName>
    <definedName name="gtib_14" localSheetId="17">'[11]Sqn_Abs_G_6_ '!#REF!</definedName>
    <definedName name="gtib_14">'[11]Sqn_Abs_G_6_ '!#REF!</definedName>
    <definedName name="gtib_16" localSheetId="15">'[11]Sqn_Abs_G_6_ '!#REF!</definedName>
    <definedName name="gtib_16" localSheetId="17">'[11]Sqn_Abs_G_6_ '!#REF!</definedName>
    <definedName name="gtib_16">'[11]Sqn_Abs_G_6_ '!#REF!</definedName>
    <definedName name="gtib_17" localSheetId="15">'[10]Sqn_Abs_G_6_ '!#REF!</definedName>
    <definedName name="gtib_17" localSheetId="17">'[10]Sqn_Abs_G_6_ '!#REF!</definedName>
    <definedName name="gtib_17">'[10]Sqn_Abs_G_6_ '!#REF!</definedName>
    <definedName name="gtib_19" localSheetId="15">'[11]Sqn_Abs_G_6_ '!#REF!</definedName>
    <definedName name="gtib_19" localSheetId="17">'[11]Sqn_Abs_G_6_ '!#REF!</definedName>
    <definedName name="gtib_19">'[11]Sqn_Abs_G_6_ '!#REF!</definedName>
    <definedName name="gtib_20" localSheetId="15">'[11]Sqn_Abs_G_6_ '!#REF!</definedName>
    <definedName name="gtib_20" localSheetId="17">'[11]Sqn_Abs_G_6_ '!#REF!</definedName>
    <definedName name="gtib_20">'[11]Sqn_Abs_G_6_ '!#REF!</definedName>
    <definedName name="gtib_23" localSheetId="15">'[11]Sqn_Abs_G_6_ '!#REF!</definedName>
    <definedName name="gtib_23" localSheetId="17">'[11]Sqn_Abs_G_6_ '!#REF!</definedName>
    <definedName name="gtib_23">'[11]Sqn_Abs_G_6_ '!#REF!</definedName>
    <definedName name="gtib_4" localSheetId="15">'[10]Sqn_Abs_G_6_ '!#REF!</definedName>
    <definedName name="gtib_4" localSheetId="17">'[10]Sqn_Abs_G_6_ '!#REF!</definedName>
    <definedName name="gtib_4">'[10]Sqn_Abs_G_6_ '!#REF!</definedName>
    <definedName name="gtib_8" localSheetId="15">'[10]Sqn_Abs_G_6_ '!#REF!</definedName>
    <definedName name="gtib_8" localSheetId="17">'[10]Sqn_Abs_G_6_ '!#REF!</definedName>
    <definedName name="gtib_8">'[10]Sqn_Abs_G_6_ '!#REF!</definedName>
    <definedName name="gtib_9" localSheetId="15">'[10]Sqn_Abs_G_6_ '!#REF!</definedName>
    <definedName name="gtib_9" localSheetId="17">'[10]Sqn_Abs_G_6_ '!#REF!</definedName>
    <definedName name="gtib_9">'[10]Sqn_Abs_G_6_ '!#REF!</definedName>
    <definedName name="gyudfudfghjdfg" localSheetId="15">[35]Electrical!#REF!</definedName>
    <definedName name="gyudfudfghjdfg" localSheetId="17">[35]Electrical!#REF!</definedName>
    <definedName name="gyudfudfghjdfg">[35]Electrical!#REF!</definedName>
    <definedName name="gyudfudfghjdfg_1" localSheetId="15">[35]Electrical!#REF!</definedName>
    <definedName name="gyudfudfghjdfg_1" localSheetId="17">[35]Electrical!#REF!</definedName>
    <definedName name="gyudfudfghjdfg_1">[35]Electrical!#REF!</definedName>
    <definedName name="gyudfudfghjdfg_10" localSheetId="15">[35]Electrical!#REF!</definedName>
    <definedName name="gyudfudfghjdfg_10" localSheetId="17">[35]Electrical!#REF!</definedName>
    <definedName name="gyudfudfghjdfg_10">[35]Electrical!#REF!</definedName>
    <definedName name="gyudfudfghjdfg_11" localSheetId="15">[35]Electrical!#REF!</definedName>
    <definedName name="gyudfudfghjdfg_11" localSheetId="17">[35]Electrical!#REF!</definedName>
    <definedName name="gyudfudfghjdfg_11">[35]Electrical!#REF!</definedName>
    <definedName name="gyudfudfghjdfg_12" localSheetId="15">[35]Electrical!#REF!</definedName>
    <definedName name="gyudfudfghjdfg_12" localSheetId="17">[35]Electrical!#REF!</definedName>
    <definedName name="gyudfudfghjdfg_12">[35]Electrical!#REF!</definedName>
    <definedName name="gyudfudfghjdfg_13" localSheetId="15">[35]Electrical!#REF!</definedName>
    <definedName name="gyudfudfghjdfg_13" localSheetId="17">[35]Electrical!#REF!</definedName>
    <definedName name="gyudfudfghjdfg_13">[35]Electrical!#REF!</definedName>
    <definedName name="gyudfudfghjdfg_15" localSheetId="15">[35]Electrical!#REF!</definedName>
    <definedName name="gyudfudfghjdfg_15" localSheetId="17">[35]Electrical!#REF!</definedName>
    <definedName name="gyudfudfghjdfg_15">[35]Electrical!#REF!</definedName>
    <definedName name="gyudfudfghjdfg_16" localSheetId="15">[35]Electrical!#REF!</definedName>
    <definedName name="gyudfudfghjdfg_16" localSheetId="17">[35]Electrical!#REF!</definedName>
    <definedName name="gyudfudfghjdfg_16">[35]Electrical!#REF!</definedName>
    <definedName name="gyudfudfghjdfg_17" localSheetId="15">[35]Electrical!#REF!</definedName>
    <definedName name="gyudfudfghjdfg_17" localSheetId="17">[35]Electrical!#REF!</definedName>
    <definedName name="gyudfudfghjdfg_17">[35]Electrical!#REF!</definedName>
    <definedName name="gyudfudfghjdfg_19" localSheetId="15">[35]Electrical!#REF!</definedName>
    <definedName name="gyudfudfghjdfg_19" localSheetId="17">[35]Electrical!#REF!</definedName>
    <definedName name="gyudfudfghjdfg_19">[35]Electrical!#REF!</definedName>
    <definedName name="gyudfudfghjdfg_4" localSheetId="15">[35]Electrical!#REF!</definedName>
    <definedName name="gyudfudfghjdfg_4" localSheetId="17">[35]Electrical!#REF!</definedName>
    <definedName name="gyudfudfghjdfg_4">[35]Electrical!#REF!</definedName>
    <definedName name="gyudfudfghjdfg_8" localSheetId="15">[35]Electrical!#REF!</definedName>
    <definedName name="gyudfudfghjdfg_8" localSheetId="17">[35]Electrical!#REF!</definedName>
    <definedName name="gyudfudfghjdfg_8">[35]Electrical!#REF!</definedName>
    <definedName name="gyudfudfghjdfg_9" localSheetId="15">[35]Electrical!#REF!</definedName>
    <definedName name="gyudfudfghjdfg_9" localSheetId="17">[35]Electrical!#REF!</definedName>
    <definedName name="gyudfudfghjdfg_9">[35]Electrical!#REF!</definedName>
    <definedName name="h">[26]Quotation!$AK$4</definedName>
    <definedName name="H810." localSheetId="14">#REF!</definedName>
    <definedName name="H810." localSheetId="15">#REF!</definedName>
    <definedName name="H810." localSheetId="17">#REF!</definedName>
    <definedName name="H810.">#REF!</definedName>
    <definedName name="H810._13" localSheetId="14">#REF!</definedName>
    <definedName name="H810._13" localSheetId="15">#REF!</definedName>
    <definedName name="H810._13" localSheetId="17">#REF!</definedName>
    <definedName name="H810._13">#REF!</definedName>
    <definedName name="H810._14" localSheetId="14">#REF!</definedName>
    <definedName name="H810._14" localSheetId="15">#REF!</definedName>
    <definedName name="H810._14" localSheetId="17">#REF!</definedName>
    <definedName name="H810._14">#REF!</definedName>
    <definedName name="H810._16" localSheetId="14">#REF!</definedName>
    <definedName name="H810._16" localSheetId="15">#REF!</definedName>
    <definedName name="H810._16" localSheetId="17">#REF!</definedName>
    <definedName name="H810._16">#REF!</definedName>
    <definedName name="H810._17" localSheetId="14">#REF!</definedName>
    <definedName name="H810._17" localSheetId="15">#REF!</definedName>
    <definedName name="H810._17" localSheetId="17">#REF!</definedName>
    <definedName name="H810._17">#REF!</definedName>
    <definedName name="H810._19" localSheetId="14">#REF!</definedName>
    <definedName name="H810._19" localSheetId="15">#REF!</definedName>
    <definedName name="H810._19" localSheetId="17">#REF!</definedName>
    <definedName name="H810._19">#REF!</definedName>
    <definedName name="H810._20" localSheetId="14">#REF!</definedName>
    <definedName name="H810._20" localSheetId="15">#REF!</definedName>
    <definedName name="H810._20" localSheetId="17">#REF!</definedName>
    <definedName name="H810._20">#REF!</definedName>
    <definedName name="H810._23" localSheetId="14">#REF!</definedName>
    <definedName name="H810._23" localSheetId="15">#REF!</definedName>
    <definedName name="H810._23" localSheetId="17">#REF!</definedName>
    <definedName name="H810._23">#REF!</definedName>
    <definedName name="H810._3" localSheetId="14">#REF!</definedName>
    <definedName name="H810._3" localSheetId="15">#REF!</definedName>
    <definedName name="H810._3" localSheetId="17">#REF!</definedName>
    <definedName name="H810._3">#REF!</definedName>
    <definedName name="Ham" localSheetId="14">#REF!</definedName>
    <definedName name="Ham" localSheetId="15">#REF!</definedName>
    <definedName name="Ham" localSheetId="17">#REF!</definedName>
    <definedName name="Ham">#REF!</definedName>
    <definedName name="Ham_1" localSheetId="14">#REF!</definedName>
    <definedName name="Ham_1" localSheetId="15">#REF!</definedName>
    <definedName name="Ham_1" localSheetId="17">#REF!</definedName>
    <definedName name="Ham_1">#REF!</definedName>
    <definedName name="Ham_10" localSheetId="14">#REF!</definedName>
    <definedName name="Ham_10" localSheetId="15">#REF!</definedName>
    <definedName name="Ham_10" localSheetId="17">#REF!</definedName>
    <definedName name="Ham_10">#REF!</definedName>
    <definedName name="Ham_11" localSheetId="14">#REF!</definedName>
    <definedName name="Ham_11" localSheetId="15">#REF!</definedName>
    <definedName name="Ham_11" localSheetId="17">#REF!</definedName>
    <definedName name="Ham_11">#REF!</definedName>
    <definedName name="Ham_13" localSheetId="14">#REF!</definedName>
    <definedName name="Ham_13" localSheetId="15">#REF!</definedName>
    <definedName name="Ham_13" localSheetId="17">#REF!</definedName>
    <definedName name="Ham_13">#REF!</definedName>
    <definedName name="Ham_14" localSheetId="14">#REF!</definedName>
    <definedName name="Ham_14" localSheetId="15">#REF!</definedName>
    <definedName name="Ham_14" localSheetId="17">#REF!</definedName>
    <definedName name="Ham_14">#REF!</definedName>
    <definedName name="Ham_15" localSheetId="14">#REF!</definedName>
    <definedName name="Ham_15" localSheetId="15">#REF!</definedName>
    <definedName name="Ham_15" localSheetId="17">#REF!</definedName>
    <definedName name="Ham_15">#REF!</definedName>
    <definedName name="Ham_16" localSheetId="14">#REF!</definedName>
    <definedName name="Ham_16" localSheetId="15">#REF!</definedName>
    <definedName name="Ham_16" localSheetId="17">#REF!</definedName>
    <definedName name="Ham_16">#REF!</definedName>
    <definedName name="Ham_17" localSheetId="14">#REF!</definedName>
    <definedName name="Ham_17" localSheetId="15">#REF!</definedName>
    <definedName name="Ham_17" localSheetId="17">#REF!</definedName>
    <definedName name="Ham_17">#REF!</definedName>
    <definedName name="Ham_18" localSheetId="14">#REF!</definedName>
    <definedName name="Ham_18" localSheetId="15">#REF!</definedName>
    <definedName name="Ham_18" localSheetId="17">#REF!</definedName>
    <definedName name="Ham_18">#REF!</definedName>
    <definedName name="Ham_19" localSheetId="14">#REF!</definedName>
    <definedName name="Ham_19" localSheetId="15">#REF!</definedName>
    <definedName name="Ham_19" localSheetId="17">#REF!</definedName>
    <definedName name="Ham_19">#REF!</definedName>
    <definedName name="Ham_20" localSheetId="14">#REF!</definedName>
    <definedName name="Ham_20" localSheetId="15">#REF!</definedName>
    <definedName name="Ham_20" localSheetId="17">#REF!</definedName>
    <definedName name="Ham_20">#REF!</definedName>
    <definedName name="Ham_23" localSheetId="14">#REF!</definedName>
    <definedName name="Ham_23" localSheetId="15">#REF!</definedName>
    <definedName name="Ham_23" localSheetId="17">#REF!</definedName>
    <definedName name="Ham_23">#REF!</definedName>
    <definedName name="Ham_3" localSheetId="14">#REF!</definedName>
    <definedName name="Ham_3" localSheetId="15">#REF!</definedName>
    <definedName name="Ham_3" localSheetId="17">#REF!</definedName>
    <definedName name="Ham_3">#REF!</definedName>
    <definedName name="Ham_4" localSheetId="14">#REF!</definedName>
    <definedName name="Ham_4" localSheetId="15">#REF!</definedName>
    <definedName name="Ham_4" localSheetId="17">#REF!</definedName>
    <definedName name="Ham_4">#REF!</definedName>
    <definedName name="Ham_8" localSheetId="14">#REF!</definedName>
    <definedName name="Ham_8" localSheetId="15">#REF!</definedName>
    <definedName name="Ham_8" localSheetId="17">#REF!</definedName>
    <definedName name="Ham_8">#REF!</definedName>
    <definedName name="Ham_9" localSheetId="14">#REF!</definedName>
    <definedName name="Ham_9" localSheetId="15">#REF!</definedName>
    <definedName name="Ham_9" localSheetId="17">#REF!</definedName>
    <definedName name="Ham_9">#REF!</definedName>
    <definedName name="Hammerman" localSheetId="14">#REF!</definedName>
    <definedName name="Hammerman" localSheetId="15">#REF!</definedName>
    <definedName name="Hammerman" localSheetId="17">#REF!</definedName>
    <definedName name="Hammerman">#REF!</definedName>
    <definedName name="hcurb">[21]data!$I$38</definedName>
    <definedName name="He" localSheetId="14">#REF!</definedName>
    <definedName name="He" localSheetId="15">#REF!</definedName>
    <definedName name="He" localSheetId="17">#REF!</definedName>
    <definedName name="He">#REF!</definedName>
    <definedName name="he_13" localSheetId="14">#REF!</definedName>
    <definedName name="he_13" localSheetId="15">#REF!</definedName>
    <definedName name="he_13" localSheetId="17">#REF!</definedName>
    <definedName name="he_13">#REF!</definedName>
    <definedName name="he_14" localSheetId="14">#REF!</definedName>
    <definedName name="he_14" localSheetId="15">#REF!</definedName>
    <definedName name="he_14" localSheetId="17">#REF!</definedName>
    <definedName name="he_14">#REF!</definedName>
    <definedName name="he_15" localSheetId="14">#REF!</definedName>
    <definedName name="he_15" localSheetId="15">#REF!</definedName>
    <definedName name="he_15" localSheetId="17">#REF!</definedName>
    <definedName name="he_15">#REF!</definedName>
    <definedName name="he_16" localSheetId="14">#REF!</definedName>
    <definedName name="he_16" localSheetId="15">#REF!</definedName>
    <definedName name="he_16" localSheetId="17">#REF!</definedName>
    <definedName name="he_16">#REF!</definedName>
    <definedName name="he_17" localSheetId="14">#REF!</definedName>
    <definedName name="he_17" localSheetId="15">#REF!</definedName>
    <definedName name="he_17" localSheetId="17">#REF!</definedName>
    <definedName name="he_17">#REF!</definedName>
    <definedName name="he_19" localSheetId="14">#REF!</definedName>
    <definedName name="he_19" localSheetId="15">#REF!</definedName>
    <definedName name="he_19" localSheetId="17">#REF!</definedName>
    <definedName name="he_19">#REF!</definedName>
    <definedName name="he_20" localSheetId="14">#REF!</definedName>
    <definedName name="he_20" localSheetId="15">#REF!</definedName>
    <definedName name="he_20" localSheetId="17">#REF!</definedName>
    <definedName name="he_20">#REF!</definedName>
    <definedName name="he_21" localSheetId="14">#REF!</definedName>
    <definedName name="he_21" localSheetId="15">#REF!</definedName>
    <definedName name="he_21" localSheetId="17">#REF!</definedName>
    <definedName name="he_21">#REF!</definedName>
    <definedName name="he_23" localSheetId="14">#REF!</definedName>
    <definedName name="he_23" localSheetId="15">#REF!</definedName>
    <definedName name="he_23" localSheetId="17">#REF!</definedName>
    <definedName name="he_23">#REF!</definedName>
    <definedName name="he_3" localSheetId="14">#REF!</definedName>
    <definedName name="he_3" localSheetId="15">#REF!</definedName>
    <definedName name="he_3" localSheetId="17">#REF!</definedName>
    <definedName name="he_3">#REF!</definedName>
    <definedName name="headblacksmith" localSheetId="14">#REF!</definedName>
    <definedName name="headblacksmith" localSheetId="15">#REF!</definedName>
    <definedName name="headblacksmith" localSheetId="17">#REF!</definedName>
    <definedName name="headblacksmith">#REF!</definedName>
    <definedName name="Header_Row" localSheetId="14">ROW(#REF!)</definedName>
    <definedName name="Header_Row" localSheetId="15">ROW(#REF!)</definedName>
    <definedName name="Header_Row" localSheetId="17">ROW(#REF!)</definedName>
    <definedName name="Header_Row">ROW(#REF!)</definedName>
    <definedName name="headmason" localSheetId="14">#REF!</definedName>
    <definedName name="headmason" localSheetId="15">#REF!</definedName>
    <definedName name="headmason" localSheetId="17">#REF!</definedName>
    <definedName name="headmason">#REF!</definedName>
    <definedName name="Hel" localSheetId="14">#REF!</definedName>
    <definedName name="Hel" localSheetId="15">#REF!</definedName>
    <definedName name="Hel" localSheetId="17">#REF!</definedName>
    <definedName name="Hel">#REF!</definedName>
    <definedName name="Hel_1" localSheetId="14">#REF!</definedName>
    <definedName name="Hel_1" localSheetId="15">#REF!</definedName>
    <definedName name="Hel_1" localSheetId="17">#REF!</definedName>
    <definedName name="Hel_1">#REF!</definedName>
    <definedName name="Hel_10" localSheetId="14">#REF!</definedName>
    <definedName name="Hel_10" localSheetId="15">#REF!</definedName>
    <definedName name="Hel_10" localSheetId="17">#REF!</definedName>
    <definedName name="Hel_10">#REF!</definedName>
    <definedName name="Hel_11" localSheetId="14">#REF!</definedName>
    <definedName name="Hel_11" localSheetId="15">#REF!</definedName>
    <definedName name="Hel_11" localSheetId="17">#REF!</definedName>
    <definedName name="Hel_11">#REF!</definedName>
    <definedName name="Hel_13" localSheetId="14">#REF!</definedName>
    <definedName name="Hel_13" localSheetId="15">#REF!</definedName>
    <definedName name="Hel_13" localSheetId="17">#REF!</definedName>
    <definedName name="Hel_13">#REF!</definedName>
    <definedName name="Hel_14" localSheetId="14">#REF!</definedName>
    <definedName name="Hel_14" localSheetId="15">#REF!</definedName>
    <definedName name="Hel_14" localSheetId="17">#REF!</definedName>
    <definedName name="Hel_14">#REF!</definedName>
    <definedName name="Hel_15" localSheetId="14">#REF!</definedName>
    <definedName name="Hel_15" localSheetId="15">#REF!</definedName>
    <definedName name="Hel_15" localSheetId="17">#REF!</definedName>
    <definedName name="Hel_15">#REF!</definedName>
    <definedName name="Hel_16" localSheetId="14">#REF!</definedName>
    <definedName name="Hel_16" localSheetId="15">#REF!</definedName>
    <definedName name="Hel_16" localSheetId="17">#REF!</definedName>
    <definedName name="Hel_16">#REF!</definedName>
    <definedName name="Hel_17" localSheetId="14">#REF!</definedName>
    <definedName name="Hel_17" localSheetId="15">#REF!</definedName>
    <definedName name="Hel_17" localSheetId="17">#REF!</definedName>
    <definedName name="Hel_17">#REF!</definedName>
    <definedName name="Hel_18" localSheetId="14">#REF!</definedName>
    <definedName name="Hel_18" localSheetId="15">#REF!</definedName>
    <definedName name="Hel_18" localSheetId="17">#REF!</definedName>
    <definedName name="Hel_18">#REF!</definedName>
    <definedName name="Hel_19" localSheetId="14">#REF!</definedName>
    <definedName name="Hel_19" localSheetId="15">#REF!</definedName>
    <definedName name="Hel_19" localSheetId="17">#REF!</definedName>
    <definedName name="Hel_19">#REF!</definedName>
    <definedName name="Hel_20" localSheetId="14">#REF!</definedName>
    <definedName name="Hel_20" localSheetId="15">#REF!</definedName>
    <definedName name="Hel_20" localSheetId="17">#REF!</definedName>
    <definedName name="Hel_20">#REF!</definedName>
    <definedName name="Hel_23" localSheetId="14">#REF!</definedName>
    <definedName name="Hel_23" localSheetId="15">#REF!</definedName>
    <definedName name="Hel_23" localSheetId="17">#REF!</definedName>
    <definedName name="Hel_23">#REF!</definedName>
    <definedName name="Hel_3" localSheetId="14">#REF!</definedName>
    <definedName name="Hel_3" localSheetId="15">#REF!</definedName>
    <definedName name="Hel_3" localSheetId="17">#REF!</definedName>
    <definedName name="Hel_3">#REF!</definedName>
    <definedName name="Hel_4" localSheetId="14">#REF!</definedName>
    <definedName name="Hel_4" localSheetId="15">#REF!</definedName>
    <definedName name="Hel_4" localSheetId="17">#REF!</definedName>
    <definedName name="Hel_4">#REF!</definedName>
    <definedName name="Hel_8" localSheetId="14">#REF!</definedName>
    <definedName name="Hel_8" localSheetId="15">#REF!</definedName>
    <definedName name="Hel_8" localSheetId="17">#REF!</definedName>
    <definedName name="Hel_8">#REF!</definedName>
    <definedName name="Hel_9" localSheetId="14">#REF!</definedName>
    <definedName name="Hel_9" localSheetId="15">#REF!</definedName>
    <definedName name="Hel_9" localSheetId="17">#REF!</definedName>
    <definedName name="Hel_9">#REF!</definedName>
    <definedName name="HFL" localSheetId="14">[36]loadcal!#REF!</definedName>
    <definedName name="HFL" localSheetId="15">[36]loadcal!#REF!</definedName>
    <definedName name="HFL" localSheetId="17">[36]loadcal!#REF!</definedName>
    <definedName name="HFL">[36]loadcal!#REF!</definedName>
    <definedName name="hha" localSheetId="14">#REF!</definedName>
    <definedName name="hha" localSheetId="15">#REF!</definedName>
    <definedName name="hha" localSheetId="17">#REF!</definedName>
    <definedName name="hha">#REF!</definedName>
    <definedName name="hi" localSheetId="14">#REF!</definedName>
    <definedName name="hi" localSheetId="15">#REF!</definedName>
    <definedName name="hi" localSheetId="17">#REF!</definedName>
    <definedName name="hi">#REF!</definedName>
    <definedName name="hia" localSheetId="14">#REF!</definedName>
    <definedName name="hia" localSheetId="15">#REF!</definedName>
    <definedName name="hia" localSheetId="17">#REF!</definedName>
    <definedName name="hia">#REF!</definedName>
    <definedName name="hj" localSheetId="14">#REF!</definedName>
    <definedName name="hj" localSheetId="15">#REF!</definedName>
    <definedName name="hj" localSheetId="17">#REF!</definedName>
    <definedName name="hj">#REF!</definedName>
    <definedName name="hl">[27]Formula!$D$36</definedName>
    <definedName name="hmplant" localSheetId="14">#REF!</definedName>
    <definedName name="hmplant" localSheetId="15">#REF!</definedName>
    <definedName name="hmplant" localSheetId="17">#REF!</definedName>
    <definedName name="hmplant">#REF!</definedName>
    <definedName name="ho" localSheetId="14">#REF!</definedName>
    <definedName name="ho" localSheetId="15">#REF!</definedName>
    <definedName name="ho" localSheetId="17">#REF!</definedName>
    <definedName name="ho">#REF!</definedName>
    <definedName name="hotmixplant" localSheetId="14">#REF!</definedName>
    <definedName name="hotmixplant" localSheetId="15">#REF!</definedName>
    <definedName name="hotmixplant" localSheetId="17">#REF!</definedName>
    <definedName name="hotmixplant">#REF!</definedName>
    <definedName name="hotmixsmall" localSheetId="14">#REF!</definedName>
    <definedName name="hotmixsmall" localSheetId="15">#REF!</definedName>
    <definedName name="hotmixsmall" localSheetId="17">#REF!</definedName>
    <definedName name="hotmixsmall">#REF!</definedName>
    <definedName name="Hp" localSheetId="14">#REF!</definedName>
    <definedName name="Hp" localSheetId="15">#REF!</definedName>
    <definedName name="Hp" localSheetId="17">#REF!</definedName>
    <definedName name="Hp">#REF!</definedName>
    <definedName name="Hrl" localSheetId="14">#REF!</definedName>
    <definedName name="Hrl" localSheetId="15">#REF!</definedName>
    <definedName name="Hrl" localSheetId="17">#REF!</definedName>
    <definedName name="Hrl">#REF!</definedName>
    <definedName name="hrt" localSheetId="14">#REF!</definedName>
    <definedName name="hrt" localSheetId="15">#REF!</definedName>
    <definedName name="hrt" localSheetId="17">#REF!</definedName>
    <definedName name="hrt">#REF!</definedName>
    <definedName name="humepipe1200">'[37]Material '!$G$48</definedName>
    <definedName name="hvbglb" localSheetId="14">#REF!</definedName>
    <definedName name="hvbglb" localSheetId="15">#REF!</definedName>
    <definedName name="hvbglb" localSheetId="17">#REF!</definedName>
    <definedName name="hvbglb">#REF!</definedName>
    <definedName name="hydexcavator" localSheetId="14">#REF!</definedName>
    <definedName name="hydexcavator" localSheetId="15">#REF!</definedName>
    <definedName name="hydexcavator" localSheetId="17">#REF!</definedName>
    <definedName name="hydexcavator">#REF!</definedName>
    <definedName name="hysd">'[16]2.civil-RA'!$J$89</definedName>
    <definedName name="hysdpcc" localSheetId="14">#REF!</definedName>
    <definedName name="hysdpcc" localSheetId="15">#REF!</definedName>
    <definedName name="hysdpcc" localSheetId="17">#REF!</definedName>
    <definedName name="hysdpcc">#REF!</definedName>
    <definedName name="i" localSheetId="14">#REF!</definedName>
    <definedName name="i" localSheetId="15">#REF!</definedName>
    <definedName name="i" localSheetId="17">#REF!</definedName>
    <definedName name="i">#REF!</definedName>
    <definedName name="ic" localSheetId="14">#REF!</definedName>
    <definedName name="ic" localSheetId="15">#REF!</definedName>
    <definedName name="ic" localSheetId="17">#REF!</definedName>
    <definedName name="ic">#REF!</definedName>
    <definedName name="ic_4" localSheetId="14">#REF!</definedName>
    <definedName name="ic_4" localSheetId="15">#REF!</definedName>
    <definedName name="ic_4" localSheetId="17">#REF!</definedName>
    <definedName name="ic_4">#REF!</definedName>
    <definedName name="ICGD">[22]girder!$H$40</definedName>
    <definedName name="ICGTHK">[22]girder!$H$41</definedName>
    <definedName name="ICGW">[22]girder!$H$79</definedName>
    <definedName name="ilkj" localSheetId="14">#REF!</definedName>
    <definedName name="ilkj" localSheetId="15">#REF!</definedName>
    <definedName name="ilkj" localSheetId="17">#REF!</definedName>
    <definedName name="ilkj">#REF!</definedName>
    <definedName name="inAst1" localSheetId="14">#REF!</definedName>
    <definedName name="inAst1" localSheetId="15">#REF!</definedName>
    <definedName name="inAst1" localSheetId="17">#REF!</definedName>
    <definedName name="inAst1">#REF!</definedName>
    <definedName name="inAst3" localSheetId="14">#REF!</definedName>
    <definedName name="inAst3" localSheetId="15">#REF!</definedName>
    <definedName name="inAst3" localSheetId="17">#REF!</definedName>
    <definedName name="inAst3">#REF!</definedName>
    <definedName name="inAst4" localSheetId="14">#REF!</definedName>
    <definedName name="inAst4" localSheetId="15">#REF!</definedName>
    <definedName name="inAst4" localSheetId="17">#REF!</definedName>
    <definedName name="inAst4">#REF!</definedName>
    <definedName name="incgl" localSheetId="14">#REF!</definedName>
    <definedName name="incgl" localSheetId="15">#REF!</definedName>
    <definedName name="incgl" localSheetId="17">#REF!</definedName>
    <definedName name="incgl">#REF!</definedName>
    <definedName name="inexudl" localSheetId="14">#REF!</definedName>
    <definedName name="inexudl" localSheetId="15">#REF!</definedName>
    <definedName name="inexudl" localSheetId="17">#REF!</definedName>
    <definedName name="inexudl">#REF!</definedName>
    <definedName name="ins" localSheetId="14">#REF!</definedName>
    <definedName name="ins" localSheetId="15">#REF!</definedName>
    <definedName name="ins" localSheetId="17">#REF!</definedName>
    <definedName name="ins">#REF!</definedName>
    <definedName name="insp" localSheetId="15">#REF!</definedName>
    <definedName name="insp" localSheetId="17">#REF!</definedName>
    <definedName name="insp">#REF!</definedName>
    <definedName name="Int" localSheetId="14">#REF!</definedName>
    <definedName name="Int" localSheetId="15">#REF!</definedName>
    <definedName name="Int" localSheetId="17">#REF!</definedName>
    <definedName name="Int">#REF!</definedName>
    <definedName name="Interest_Rate" localSheetId="14">#REF!</definedName>
    <definedName name="Interest_Rate" localSheetId="15">#REF!</definedName>
    <definedName name="Interest_Rate" localSheetId="17">#REF!</definedName>
    <definedName name="Interest_Rate">#REF!</definedName>
    <definedName name="ITT" localSheetId="14">#REF!</definedName>
    <definedName name="ITT" localSheetId="15">#REF!</definedName>
    <definedName name="ITT" localSheetId="17">#REF!</definedName>
    <definedName name="ITT">#REF!</definedName>
    <definedName name="IWT" localSheetId="14">#REF!</definedName>
    <definedName name="IWT" localSheetId="15">#REF!</definedName>
    <definedName name="IWT" localSheetId="17">#REF!</definedName>
    <definedName name="IWT">#REF!</definedName>
    <definedName name="j">[7]analysis!$E$196</definedName>
    <definedName name="jack" localSheetId="14">#REF!</definedName>
    <definedName name="jack" localSheetId="15">#REF!</definedName>
    <definedName name="jack" localSheetId="17">#REF!</definedName>
    <definedName name="jack">#REF!</definedName>
    <definedName name="jayavel" localSheetId="14">#REF!</definedName>
    <definedName name="jayavel" localSheetId="15">#REF!</definedName>
    <definedName name="jayavel" localSheetId="17">#REF!</definedName>
    <definedName name="jayavel">#REF!</definedName>
    <definedName name="Jcm" localSheetId="14">#REF!</definedName>
    <definedName name="Jcm" localSheetId="15">#REF!</definedName>
    <definedName name="Jcm" localSheetId="17">#REF!</definedName>
    <definedName name="Jcm">#REF!</definedName>
    <definedName name="Junior_Engineer" localSheetId="15">#REF!</definedName>
    <definedName name="Junior_Engineer" localSheetId="17">#REF!</definedName>
    <definedName name="Junior_Engineer">#REF!</definedName>
    <definedName name="K" localSheetId="14">#REF!</definedName>
    <definedName name="K" localSheetId="15">#REF!</definedName>
    <definedName name="K" localSheetId="17">#REF!</definedName>
    <definedName name="K">#REF!</definedName>
    <definedName name="k404." localSheetId="14">#REF!</definedName>
    <definedName name="k404." localSheetId="15">#REF!</definedName>
    <definedName name="k404." localSheetId="17">#REF!</definedName>
    <definedName name="k404.">#REF!</definedName>
    <definedName name="kasper" localSheetId="14">#REF!</definedName>
    <definedName name="kasper" localSheetId="15">#REF!</definedName>
    <definedName name="kasper" localSheetId="17">#REF!</definedName>
    <definedName name="kasper">#REF!</definedName>
    <definedName name="kci">[38]Comparative!$K$4</definedName>
    <definedName name="keerthi">'[18]2.civil-RA'!$K$13</definedName>
    <definedName name="Kerbcast" localSheetId="14">#REF!</definedName>
    <definedName name="Kerbcast" localSheetId="15">#REF!</definedName>
    <definedName name="Kerbcast" localSheetId="17">#REF!</definedName>
    <definedName name="Kerbcast">#REF!</definedName>
    <definedName name="KERBW">[3]girder!$H$30</definedName>
    <definedName name="khalasi" localSheetId="14">#REF!</definedName>
    <definedName name="khalasi" localSheetId="15">#REF!</definedName>
    <definedName name="khalasi" localSheetId="17">#REF!</definedName>
    <definedName name="khalasi">#REF!</definedName>
    <definedName name="kkkkkkkkkkkkk" localSheetId="14">#REF!</definedName>
    <definedName name="kkkkkkkkkkkkk" localSheetId="15">#REF!</definedName>
    <definedName name="kkkkkkkkkkkkk" localSheetId="17">#REF!</definedName>
    <definedName name="kkkkkkkkkkkkk">#REF!</definedName>
    <definedName name="kur" localSheetId="14">#REF!</definedName>
    <definedName name="kur" localSheetId="15">#REF!</definedName>
    <definedName name="kur" localSheetId="17">#REF!</definedName>
    <definedName name="kur">#REF!</definedName>
    <definedName name="l" localSheetId="14">#REF!</definedName>
    <definedName name="l" localSheetId="15">#REF!</definedName>
    <definedName name="l" localSheetId="17">#REF!</definedName>
    <definedName name="l">#REF!</definedName>
    <definedName name="Last_Row" localSheetId="14">#N/A</definedName>
    <definedName name="Last_Row" localSheetId="15">#N/A</definedName>
    <definedName name="Last_Row" localSheetId="17">#N/A</definedName>
    <definedName name="Last_Row">IF([0]!Values_Entered,Header_Row+[0]!Number_of_Payments,Header_Row)</definedName>
    <definedName name="Lcan">'[14]basic-data'!$D$12</definedName>
    <definedName name="le" localSheetId="14">#REF!</definedName>
    <definedName name="le" localSheetId="15">#REF!</definedName>
    <definedName name="le" localSheetId="17">#REF!</definedName>
    <definedName name="le">#REF!</definedName>
    <definedName name="len">[23]Intro!$L$153</definedName>
    <definedName name="limcount" hidden="1">1</definedName>
    <definedName name="Lin" localSheetId="14">#REF!</definedName>
    <definedName name="Lin" localSheetId="15">#REF!</definedName>
    <definedName name="Lin" localSheetId="17">#REF!</definedName>
    <definedName name="Lin">#REF!</definedName>
    <definedName name="Lin_1" localSheetId="14">#REF!</definedName>
    <definedName name="Lin_1" localSheetId="15">#REF!</definedName>
    <definedName name="Lin_1" localSheetId="17">#REF!</definedName>
    <definedName name="Lin_1">#REF!</definedName>
    <definedName name="Lin_10" localSheetId="14">#REF!</definedName>
    <definedName name="Lin_10" localSheetId="15">#REF!</definedName>
    <definedName name="Lin_10" localSheetId="17">#REF!</definedName>
    <definedName name="Lin_10">#REF!</definedName>
    <definedName name="Lin_11" localSheetId="14">#REF!</definedName>
    <definedName name="Lin_11" localSheetId="15">#REF!</definedName>
    <definedName name="Lin_11" localSheetId="17">#REF!</definedName>
    <definedName name="Lin_11">#REF!</definedName>
    <definedName name="Lin_13" localSheetId="14">#REF!</definedName>
    <definedName name="Lin_13" localSheetId="15">#REF!</definedName>
    <definedName name="Lin_13" localSheetId="17">#REF!</definedName>
    <definedName name="Lin_13">#REF!</definedName>
    <definedName name="Lin_14" localSheetId="14">#REF!</definedName>
    <definedName name="Lin_14" localSheetId="15">#REF!</definedName>
    <definedName name="Lin_14" localSheetId="17">#REF!</definedName>
    <definedName name="Lin_14">#REF!</definedName>
    <definedName name="Lin_15" localSheetId="14">#REF!</definedName>
    <definedName name="Lin_15" localSheetId="15">#REF!</definedName>
    <definedName name="Lin_15" localSheetId="17">#REF!</definedName>
    <definedName name="Lin_15">#REF!</definedName>
    <definedName name="Lin_16" localSheetId="14">#REF!</definedName>
    <definedName name="Lin_16" localSheetId="15">#REF!</definedName>
    <definedName name="Lin_16" localSheetId="17">#REF!</definedName>
    <definedName name="Lin_16">#REF!</definedName>
    <definedName name="Lin_17" localSheetId="14">#REF!</definedName>
    <definedName name="Lin_17" localSheetId="15">#REF!</definedName>
    <definedName name="Lin_17" localSheetId="17">#REF!</definedName>
    <definedName name="Lin_17">#REF!</definedName>
    <definedName name="Lin_18" localSheetId="14">#REF!</definedName>
    <definedName name="Lin_18" localSheetId="15">#REF!</definedName>
    <definedName name="Lin_18" localSheetId="17">#REF!</definedName>
    <definedName name="Lin_18">#REF!</definedName>
    <definedName name="Lin_19" localSheetId="14">#REF!</definedName>
    <definedName name="Lin_19" localSheetId="15">#REF!</definedName>
    <definedName name="Lin_19" localSheetId="17">#REF!</definedName>
    <definedName name="Lin_19">#REF!</definedName>
    <definedName name="Lin_20" localSheetId="14">#REF!</definedName>
    <definedName name="Lin_20" localSheetId="15">#REF!</definedName>
    <definedName name="Lin_20" localSheetId="17">#REF!</definedName>
    <definedName name="Lin_20">#REF!</definedName>
    <definedName name="Lin_23" localSheetId="14">#REF!</definedName>
    <definedName name="Lin_23" localSheetId="15">#REF!</definedName>
    <definedName name="Lin_23" localSheetId="17">#REF!</definedName>
    <definedName name="Lin_23">#REF!</definedName>
    <definedName name="Lin_3" localSheetId="14">#REF!</definedName>
    <definedName name="Lin_3" localSheetId="15">#REF!</definedName>
    <definedName name="Lin_3" localSheetId="17">#REF!</definedName>
    <definedName name="Lin_3">#REF!</definedName>
    <definedName name="Lin_4" localSheetId="14">#REF!</definedName>
    <definedName name="Lin_4" localSheetId="15">#REF!</definedName>
    <definedName name="Lin_4" localSheetId="17">#REF!</definedName>
    <definedName name="Lin_4">#REF!</definedName>
    <definedName name="Lin_8" localSheetId="14">#REF!</definedName>
    <definedName name="Lin_8" localSheetId="15">#REF!</definedName>
    <definedName name="Lin_8" localSheetId="17">#REF!</definedName>
    <definedName name="Lin_8">#REF!</definedName>
    <definedName name="Lin_9" localSheetId="14">#REF!</definedName>
    <definedName name="Lin_9" localSheetId="15">#REF!</definedName>
    <definedName name="Lin_9" localSheetId="17">#REF!</definedName>
    <definedName name="Lin_9">#REF!</definedName>
    <definedName name="lmfa" localSheetId="14">#REF!</definedName>
    <definedName name="lmfa" localSheetId="15">#REF!</definedName>
    <definedName name="lmfa" localSheetId="17">#REF!</definedName>
    <definedName name="lmfa">#REF!</definedName>
    <definedName name="lmfr" localSheetId="14">#REF!</definedName>
    <definedName name="lmfr" localSheetId="15">#REF!</definedName>
    <definedName name="lmfr" localSheetId="17">#REF!</definedName>
    <definedName name="lmfr">#REF!</definedName>
    <definedName name="lo" localSheetId="14">#REF!</definedName>
    <definedName name="lo" localSheetId="15">#REF!</definedName>
    <definedName name="lo" localSheetId="17">#REF!</definedName>
    <definedName name="lo">#REF!</definedName>
    <definedName name="loader" localSheetId="14">#REF!</definedName>
    <definedName name="loader" localSheetId="15">#REF!</definedName>
    <definedName name="loader" localSheetId="17">#REF!</definedName>
    <definedName name="loader">#REF!</definedName>
    <definedName name="Loan_Amount" localSheetId="14">#REF!</definedName>
    <definedName name="Loan_Amount" localSheetId="15">#REF!</definedName>
    <definedName name="Loan_Amount" localSheetId="17">#REF!</definedName>
    <definedName name="Loan_Amount">#REF!</definedName>
    <definedName name="Loan_Start" localSheetId="14">#REF!</definedName>
    <definedName name="Loan_Start" localSheetId="15">#REF!</definedName>
    <definedName name="Loan_Start" localSheetId="17">#REF!</definedName>
    <definedName name="Loan_Start">#REF!</definedName>
    <definedName name="Loan_Years" localSheetId="14">#REF!</definedName>
    <definedName name="Loan_Years" localSheetId="15">#REF!</definedName>
    <definedName name="Loan_Years" localSheetId="17">#REF!</definedName>
    <definedName name="Loan_Years">#REF!</definedName>
    <definedName name="LWL" localSheetId="15">[36]loadcal!#REF!</definedName>
    <definedName name="LWL" localSheetId="17">[36]loadcal!#REF!</definedName>
    <definedName name="LWL">[36]loadcal!#REF!</definedName>
    <definedName name="m" localSheetId="14">#REF!</definedName>
    <definedName name="m" localSheetId="15">#REF!</definedName>
    <definedName name="m" localSheetId="17">#REF!</definedName>
    <definedName name="m">#REF!</definedName>
    <definedName name="m_13" localSheetId="14">#REF!</definedName>
    <definedName name="m_13" localSheetId="15">#REF!</definedName>
    <definedName name="m_13" localSheetId="17">#REF!</definedName>
    <definedName name="m_13">#REF!</definedName>
    <definedName name="m_14" localSheetId="14">#REF!</definedName>
    <definedName name="m_14" localSheetId="15">#REF!</definedName>
    <definedName name="m_14" localSheetId="17">#REF!</definedName>
    <definedName name="m_14">#REF!</definedName>
    <definedName name="m_15" localSheetId="14">#REF!</definedName>
    <definedName name="m_15" localSheetId="15">#REF!</definedName>
    <definedName name="m_15" localSheetId="17">#REF!</definedName>
    <definedName name="m_15">#REF!</definedName>
    <definedName name="m_16" localSheetId="14">#REF!</definedName>
    <definedName name="m_16" localSheetId="15">#REF!</definedName>
    <definedName name="m_16" localSheetId="17">#REF!</definedName>
    <definedName name="m_16">#REF!</definedName>
    <definedName name="m_17" localSheetId="14">#REF!</definedName>
    <definedName name="m_17" localSheetId="15">#REF!</definedName>
    <definedName name="m_17" localSheetId="17">#REF!</definedName>
    <definedName name="m_17">#REF!</definedName>
    <definedName name="m_18" localSheetId="14">#REF!</definedName>
    <definedName name="m_18" localSheetId="15">#REF!</definedName>
    <definedName name="m_18" localSheetId="17">#REF!</definedName>
    <definedName name="m_18">#REF!</definedName>
    <definedName name="m_19" localSheetId="14">#REF!</definedName>
    <definedName name="m_19" localSheetId="15">#REF!</definedName>
    <definedName name="m_19" localSheetId="17">#REF!</definedName>
    <definedName name="m_19">#REF!</definedName>
    <definedName name="m_20" localSheetId="14">#REF!</definedName>
    <definedName name="m_20" localSheetId="15">#REF!</definedName>
    <definedName name="m_20" localSheetId="17">#REF!</definedName>
    <definedName name="m_20">#REF!</definedName>
    <definedName name="m_23" localSheetId="14">#REF!</definedName>
    <definedName name="m_23" localSheetId="15">#REF!</definedName>
    <definedName name="m_23" localSheetId="17">#REF!</definedName>
    <definedName name="m_23">#REF!</definedName>
    <definedName name="m_3" localSheetId="14">#REF!</definedName>
    <definedName name="m_3" localSheetId="15">#REF!</definedName>
    <definedName name="m_3" localSheetId="17">#REF!</definedName>
    <definedName name="m_3">#REF!</definedName>
    <definedName name="m20deckpcc" localSheetId="14">#REF!</definedName>
    <definedName name="m20deckpcc" localSheetId="15">#REF!</definedName>
    <definedName name="m20deckpcc" localSheetId="17">#REF!</definedName>
    <definedName name="m20deckpcc">#REF!</definedName>
    <definedName name="m35pile" localSheetId="14">#REF!</definedName>
    <definedName name="m35pile" localSheetId="15">#REF!</definedName>
    <definedName name="m35pile" localSheetId="17">#REF!</definedName>
    <definedName name="m35pile">#REF!</definedName>
    <definedName name="Ma" localSheetId="14">#REF!</definedName>
    <definedName name="Ma" localSheetId="15">#REF!</definedName>
    <definedName name="Ma" localSheetId="17">#REF!</definedName>
    <definedName name="Ma">#REF!</definedName>
    <definedName name="ma_12" localSheetId="14">#REF!</definedName>
    <definedName name="ma_12" localSheetId="15">#REF!</definedName>
    <definedName name="ma_12" localSheetId="17">#REF!</definedName>
    <definedName name="ma_12">#REF!</definedName>
    <definedName name="ma_13" localSheetId="14">#REF!</definedName>
    <definedName name="ma_13" localSheetId="15">#REF!</definedName>
    <definedName name="ma_13" localSheetId="17">#REF!</definedName>
    <definedName name="ma_13">#REF!</definedName>
    <definedName name="ma_14" localSheetId="14">#REF!</definedName>
    <definedName name="ma_14" localSheetId="15">#REF!</definedName>
    <definedName name="ma_14" localSheetId="17">#REF!</definedName>
    <definedName name="ma_14">#REF!</definedName>
    <definedName name="ma_15" localSheetId="14">#REF!</definedName>
    <definedName name="ma_15" localSheetId="15">#REF!</definedName>
    <definedName name="ma_15" localSheetId="17">#REF!</definedName>
    <definedName name="ma_15">#REF!</definedName>
    <definedName name="ma_16" localSheetId="14">#REF!</definedName>
    <definedName name="ma_16" localSheetId="15">#REF!</definedName>
    <definedName name="ma_16" localSheetId="17">#REF!</definedName>
    <definedName name="ma_16">#REF!</definedName>
    <definedName name="ma_17" localSheetId="14">#REF!</definedName>
    <definedName name="ma_17" localSheetId="15">#REF!</definedName>
    <definedName name="ma_17" localSheetId="17">#REF!</definedName>
    <definedName name="ma_17">#REF!</definedName>
    <definedName name="ma_19" localSheetId="14">#REF!</definedName>
    <definedName name="ma_19" localSheetId="15">#REF!</definedName>
    <definedName name="ma_19" localSheetId="17">#REF!</definedName>
    <definedName name="ma_19">#REF!</definedName>
    <definedName name="ma_20" localSheetId="14">#REF!</definedName>
    <definedName name="ma_20" localSheetId="15">#REF!</definedName>
    <definedName name="ma_20" localSheetId="17">#REF!</definedName>
    <definedName name="ma_20">#REF!</definedName>
    <definedName name="ma_21" localSheetId="14">#REF!</definedName>
    <definedName name="ma_21" localSheetId="15">#REF!</definedName>
    <definedName name="ma_21" localSheetId="17">#REF!</definedName>
    <definedName name="ma_21">#REF!</definedName>
    <definedName name="ma_23" localSheetId="14">#REF!</definedName>
    <definedName name="ma_23" localSheetId="15">#REF!</definedName>
    <definedName name="ma_23" localSheetId="17">#REF!</definedName>
    <definedName name="ma_23">#REF!</definedName>
    <definedName name="ma_3" localSheetId="14">#REF!</definedName>
    <definedName name="ma_3" localSheetId="15">#REF!</definedName>
    <definedName name="ma_3" localSheetId="17">#REF!</definedName>
    <definedName name="ma_3">#REF!</definedName>
    <definedName name="ma1_13" localSheetId="14">#REF!</definedName>
    <definedName name="ma1_13" localSheetId="15">#REF!</definedName>
    <definedName name="ma1_13" localSheetId="17">#REF!</definedName>
    <definedName name="ma1_13">#REF!</definedName>
    <definedName name="ma1_14" localSheetId="14">#REF!</definedName>
    <definedName name="ma1_14" localSheetId="15">#REF!</definedName>
    <definedName name="ma1_14" localSheetId="17">#REF!</definedName>
    <definedName name="ma1_14">#REF!</definedName>
    <definedName name="ma1_15" localSheetId="14">#REF!</definedName>
    <definedName name="ma1_15" localSheetId="15">#REF!</definedName>
    <definedName name="ma1_15" localSheetId="17">#REF!</definedName>
    <definedName name="ma1_15">#REF!</definedName>
    <definedName name="ma1_16" localSheetId="14">#REF!</definedName>
    <definedName name="ma1_16" localSheetId="15">#REF!</definedName>
    <definedName name="ma1_16" localSheetId="17">#REF!</definedName>
    <definedName name="ma1_16">#REF!</definedName>
    <definedName name="ma1_17" localSheetId="14">#REF!</definedName>
    <definedName name="ma1_17" localSheetId="15">#REF!</definedName>
    <definedName name="ma1_17" localSheetId="17">#REF!</definedName>
    <definedName name="ma1_17">#REF!</definedName>
    <definedName name="ma1_19" localSheetId="14">#REF!</definedName>
    <definedName name="ma1_19" localSheetId="15">#REF!</definedName>
    <definedName name="ma1_19" localSheetId="17">#REF!</definedName>
    <definedName name="ma1_19">#REF!</definedName>
    <definedName name="ma1_2" localSheetId="15">'[16]2.civil-RA'!#REF!</definedName>
    <definedName name="ma1_2" localSheetId="17">'[16]2.civil-RA'!#REF!</definedName>
    <definedName name="ma1_2">'[16]2.civil-RA'!#REF!</definedName>
    <definedName name="ma1_20" localSheetId="14">#REF!</definedName>
    <definedName name="ma1_20" localSheetId="15">#REF!</definedName>
    <definedName name="ma1_20" localSheetId="17">#REF!</definedName>
    <definedName name="ma1_20">#REF!</definedName>
    <definedName name="ma1_21" localSheetId="14">#REF!</definedName>
    <definedName name="ma1_21" localSheetId="15">#REF!</definedName>
    <definedName name="ma1_21" localSheetId="17">#REF!</definedName>
    <definedName name="ma1_21">#REF!</definedName>
    <definedName name="ma1_23" localSheetId="14">#REF!</definedName>
    <definedName name="ma1_23" localSheetId="15">#REF!</definedName>
    <definedName name="ma1_23" localSheetId="17">#REF!</definedName>
    <definedName name="ma1_23">#REF!</definedName>
    <definedName name="ma1_3" localSheetId="14">#REF!</definedName>
    <definedName name="ma1_3" localSheetId="15">#REF!</definedName>
    <definedName name="ma1_3" localSheetId="17">#REF!</definedName>
    <definedName name="ma1_3">#REF!</definedName>
    <definedName name="ma2_13" localSheetId="14">#REF!</definedName>
    <definedName name="ma2_13" localSheetId="15">#REF!</definedName>
    <definedName name="ma2_13" localSheetId="17">#REF!</definedName>
    <definedName name="ma2_13">#REF!</definedName>
    <definedName name="ma2_14" localSheetId="14">#REF!</definedName>
    <definedName name="ma2_14" localSheetId="15">#REF!</definedName>
    <definedName name="ma2_14" localSheetId="17">#REF!</definedName>
    <definedName name="ma2_14">#REF!</definedName>
    <definedName name="ma2_15" localSheetId="14">#REF!</definedName>
    <definedName name="ma2_15" localSheetId="15">#REF!</definedName>
    <definedName name="ma2_15" localSheetId="17">#REF!</definedName>
    <definedName name="ma2_15">#REF!</definedName>
    <definedName name="ma2_16" localSheetId="14">#REF!</definedName>
    <definedName name="ma2_16" localSheetId="15">#REF!</definedName>
    <definedName name="ma2_16" localSheetId="17">#REF!</definedName>
    <definedName name="ma2_16">#REF!</definedName>
    <definedName name="ma2_17" localSheetId="14">#REF!</definedName>
    <definedName name="ma2_17" localSheetId="15">#REF!</definedName>
    <definedName name="ma2_17" localSheetId="17">#REF!</definedName>
    <definedName name="ma2_17">#REF!</definedName>
    <definedName name="ma2_19" localSheetId="14">#REF!</definedName>
    <definedName name="ma2_19" localSheetId="15">#REF!</definedName>
    <definedName name="ma2_19" localSheetId="17">#REF!</definedName>
    <definedName name="ma2_19">#REF!</definedName>
    <definedName name="ma2_20" localSheetId="14">#REF!</definedName>
    <definedName name="ma2_20" localSheetId="15">#REF!</definedName>
    <definedName name="ma2_20" localSheetId="17">#REF!</definedName>
    <definedName name="ma2_20">#REF!</definedName>
    <definedName name="ma2_21" localSheetId="14">#REF!</definedName>
    <definedName name="ma2_21" localSheetId="15">#REF!</definedName>
    <definedName name="ma2_21" localSheetId="17">#REF!</definedName>
    <definedName name="ma2_21">#REF!</definedName>
    <definedName name="ma2_23" localSheetId="14">#REF!</definedName>
    <definedName name="ma2_23" localSheetId="15">#REF!</definedName>
    <definedName name="ma2_23" localSheetId="17">#REF!</definedName>
    <definedName name="ma2_23">#REF!</definedName>
    <definedName name="ma2_3" localSheetId="14">#REF!</definedName>
    <definedName name="ma2_3" localSheetId="15">#REF!</definedName>
    <definedName name="ma2_3" localSheetId="17">#REF!</definedName>
    <definedName name="ma2_3">#REF!</definedName>
    <definedName name="manure" localSheetId="14">#REF!</definedName>
    <definedName name="manure" localSheetId="15">#REF!</definedName>
    <definedName name="manure" localSheetId="17">#REF!</definedName>
    <definedName name="manure">#REF!</definedName>
    <definedName name="markingmachine" localSheetId="14">#REF!</definedName>
    <definedName name="markingmachine" localSheetId="15">#REF!</definedName>
    <definedName name="markingmachine" localSheetId="17">#REF!</definedName>
    <definedName name="markingmachine">#REF!</definedName>
    <definedName name="mas" localSheetId="14">#REF!</definedName>
    <definedName name="mas" localSheetId="15">#REF!</definedName>
    <definedName name="mas" localSheetId="17">#REF!</definedName>
    <definedName name="mas">#REF!</definedName>
    <definedName name="Mas_1" localSheetId="14">#REF!</definedName>
    <definedName name="Mas_1" localSheetId="15">#REF!</definedName>
    <definedName name="Mas_1" localSheetId="17">#REF!</definedName>
    <definedName name="Mas_1">#REF!</definedName>
    <definedName name="Mas_10" localSheetId="14">#REF!</definedName>
    <definedName name="Mas_10" localSheetId="15">#REF!</definedName>
    <definedName name="Mas_10" localSheetId="17">#REF!</definedName>
    <definedName name="Mas_10">#REF!</definedName>
    <definedName name="Mas_11" localSheetId="14">#REF!</definedName>
    <definedName name="Mas_11" localSheetId="15">#REF!</definedName>
    <definedName name="Mas_11" localSheetId="17">#REF!</definedName>
    <definedName name="Mas_11">#REF!</definedName>
    <definedName name="Mas_13" localSheetId="14">#REF!</definedName>
    <definedName name="Mas_13" localSheetId="15">#REF!</definedName>
    <definedName name="Mas_13" localSheetId="17">#REF!</definedName>
    <definedName name="Mas_13">#REF!</definedName>
    <definedName name="Mas_14" localSheetId="14">#REF!</definedName>
    <definedName name="Mas_14" localSheetId="15">#REF!</definedName>
    <definedName name="Mas_14" localSheetId="17">#REF!</definedName>
    <definedName name="Mas_14">#REF!</definedName>
    <definedName name="Mas_15" localSheetId="14">#REF!</definedName>
    <definedName name="Mas_15" localSheetId="15">#REF!</definedName>
    <definedName name="Mas_15" localSheetId="17">#REF!</definedName>
    <definedName name="Mas_15">#REF!</definedName>
    <definedName name="Mas_16" localSheetId="14">#REF!</definedName>
    <definedName name="Mas_16" localSheetId="15">#REF!</definedName>
    <definedName name="Mas_16" localSheetId="17">#REF!</definedName>
    <definedName name="Mas_16">#REF!</definedName>
    <definedName name="Mas_17" localSheetId="14">#REF!</definedName>
    <definedName name="Mas_17" localSheetId="15">#REF!</definedName>
    <definedName name="Mas_17" localSheetId="17">#REF!</definedName>
    <definedName name="Mas_17">#REF!</definedName>
    <definedName name="Mas_18" localSheetId="14">#REF!</definedName>
    <definedName name="Mas_18" localSheetId="15">#REF!</definedName>
    <definedName name="Mas_18" localSheetId="17">#REF!</definedName>
    <definedName name="Mas_18">#REF!</definedName>
    <definedName name="Mas_19" localSheetId="14">#REF!</definedName>
    <definedName name="Mas_19" localSheetId="15">#REF!</definedName>
    <definedName name="Mas_19" localSheetId="17">#REF!</definedName>
    <definedName name="Mas_19">#REF!</definedName>
    <definedName name="Mas_20" localSheetId="14">#REF!</definedName>
    <definedName name="Mas_20" localSheetId="15">#REF!</definedName>
    <definedName name="Mas_20" localSheetId="17">#REF!</definedName>
    <definedName name="Mas_20">#REF!</definedName>
    <definedName name="Mas_23" localSheetId="14">#REF!</definedName>
    <definedName name="Mas_23" localSheetId="15">#REF!</definedName>
    <definedName name="Mas_23" localSheetId="17">#REF!</definedName>
    <definedName name="Mas_23">#REF!</definedName>
    <definedName name="mas_3" localSheetId="14">#REF!</definedName>
    <definedName name="mas_3" localSheetId="15">#REF!</definedName>
    <definedName name="mas_3" localSheetId="17">#REF!</definedName>
    <definedName name="mas_3">#REF!</definedName>
    <definedName name="Mas_4" localSheetId="14">#REF!</definedName>
    <definedName name="Mas_4" localSheetId="15">#REF!</definedName>
    <definedName name="Mas_4" localSheetId="17">#REF!</definedName>
    <definedName name="Mas_4">#REF!</definedName>
    <definedName name="Mas_8" localSheetId="14">#REF!</definedName>
    <definedName name="Mas_8" localSheetId="15">#REF!</definedName>
    <definedName name="Mas_8" localSheetId="17">#REF!</definedName>
    <definedName name="Mas_8">#REF!</definedName>
    <definedName name="Mas_9" localSheetId="14">#REF!</definedName>
    <definedName name="Mas_9" localSheetId="15">#REF!</definedName>
    <definedName name="Mas_9" localSheetId="17">#REF!</definedName>
    <definedName name="Mas_9">#REF!</definedName>
    <definedName name="masii">'[19]Cost Index'!$D$35</definedName>
    <definedName name="masii_13">'[20]Cost Index'!$D$35</definedName>
    <definedName name="masii_14">'[20]Cost Index'!$D$35</definedName>
    <definedName name="masii_15">'[20]Cost Index'!$D$35</definedName>
    <definedName name="masii_16">'[20]Cost Index'!$D$35</definedName>
    <definedName name="masii_17">'[20]Cost Index'!$D$35</definedName>
    <definedName name="masii_19">'[20]Cost Index'!$D$35</definedName>
    <definedName name="masii_20">'[20]Cost Index'!$D$35</definedName>
    <definedName name="masii_23">'[20]Cost Index'!$D$35</definedName>
    <definedName name="masii_3">'[20]Cost Index'!$D$35</definedName>
    <definedName name="Maso" localSheetId="14">#REF!</definedName>
    <definedName name="Maso" localSheetId="15">#REF!</definedName>
    <definedName name="Maso" localSheetId="17">#REF!</definedName>
    <definedName name="Maso">#REF!</definedName>
    <definedName name="mason" localSheetId="14">#REF!</definedName>
    <definedName name="mason" localSheetId="15">#REF!</definedName>
    <definedName name="mason" localSheetId="17">#REF!</definedName>
    <definedName name="mason">#REF!</definedName>
    <definedName name="Mason_2nd_class" localSheetId="14">#REF!</definedName>
    <definedName name="Mason_2nd_class" localSheetId="15">#REF!</definedName>
    <definedName name="Mason_2nd_class" localSheetId="17">#REF!</definedName>
    <definedName name="Mason_2nd_class">#REF!</definedName>
    <definedName name="mason1">'[37]Labour &amp; Plant'!$C$14</definedName>
    <definedName name="mason2">'[37]Labour &amp; Plant'!$C$15</definedName>
    <definedName name="masonhelper" localSheetId="14">#REF!</definedName>
    <definedName name="masonhelper" localSheetId="15">#REF!</definedName>
    <definedName name="masonhelper" localSheetId="17">#REF!</definedName>
    <definedName name="masonhelper">#REF!</definedName>
    <definedName name="mastcooker" localSheetId="14">#REF!</definedName>
    <definedName name="mastcooker" localSheetId="15">#REF!</definedName>
    <definedName name="mastcooker" localSheetId="17">#REF!</definedName>
    <definedName name="mastcooker">#REF!</definedName>
    <definedName name="mat" localSheetId="14">#REF!</definedName>
    <definedName name="mat" localSheetId="15">#REF!</definedName>
    <definedName name="mat" localSheetId="17">#REF!</definedName>
    <definedName name="mat">#REF!</definedName>
    <definedName name="mat_1" localSheetId="14">#REF!</definedName>
    <definedName name="mat_1" localSheetId="15">#REF!</definedName>
    <definedName name="mat_1" localSheetId="17">#REF!</definedName>
    <definedName name="mat_1">#REF!</definedName>
    <definedName name="mat_10" localSheetId="14">#REF!</definedName>
    <definedName name="mat_10" localSheetId="15">#REF!</definedName>
    <definedName name="mat_10" localSheetId="17">#REF!</definedName>
    <definedName name="mat_10">#REF!</definedName>
    <definedName name="mat_11" localSheetId="14">#REF!</definedName>
    <definedName name="mat_11" localSheetId="15">#REF!</definedName>
    <definedName name="mat_11" localSheetId="17">#REF!</definedName>
    <definedName name="mat_11">#REF!</definedName>
    <definedName name="mat_13" localSheetId="14">#REF!</definedName>
    <definedName name="mat_13" localSheetId="15">#REF!</definedName>
    <definedName name="mat_13" localSheetId="17">#REF!</definedName>
    <definedName name="mat_13">#REF!</definedName>
    <definedName name="mat_14" localSheetId="14">#REF!</definedName>
    <definedName name="mat_14" localSheetId="15">#REF!</definedName>
    <definedName name="mat_14" localSheetId="17">#REF!</definedName>
    <definedName name="mat_14">#REF!</definedName>
    <definedName name="mat_15" localSheetId="14">#REF!</definedName>
    <definedName name="mat_15" localSheetId="15">#REF!</definedName>
    <definedName name="mat_15" localSheetId="17">#REF!</definedName>
    <definedName name="mat_15">#REF!</definedName>
    <definedName name="mat_16" localSheetId="14">#REF!</definedName>
    <definedName name="mat_16" localSheetId="15">#REF!</definedName>
    <definedName name="mat_16" localSheetId="17">#REF!</definedName>
    <definedName name="mat_16">#REF!</definedName>
    <definedName name="mat_17" localSheetId="14">#REF!</definedName>
    <definedName name="mat_17" localSheetId="15">#REF!</definedName>
    <definedName name="mat_17" localSheetId="17">#REF!</definedName>
    <definedName name="mat_17">#REF!</definedName>
    <definedName name="mat_18" localSheetId="14">#REF!</definedName>
    <definedName name="mat_18" localSheetId="15">#REF!</definedName>
    <definedName name="mat_18" localSheetId="17">#REF!</definedName>
    <definedName name="mat_18">#REF!</definedName>
    <definedName name="mat_19" localSheetId="14">#REF!</definedName>
    <definedName name="mat_19" localSheetId="15">#REF!</definedName>
    <definedName name="mat_19" localSheetId="17">#REF!</definedName>
    <definedName name="mat_19">#REF!</definedName>
    <definedName name="mat_20" localSheetId="14">#REF!</definedName>
    <definedName name="mat_20" localSheetId="15">#REF!</definedName>
    <definedName name="mat_20" localSheetId="17">#REF!</definedName>
    <definedName name="mat_20">#REF!</definedName>
    <definedName name="mat_23" localSheetId="14">#REF!</definedName>
    <definedName name="mat_23" localSheetId="15">#REF!</definedName>
    <definedName name="mat_23" localSheetId="17">#REF!</definedName>
    <definedName name="mat_23">#REF!</definedName>
    <definedName name="mat_3" localSheetId="14">#REF!</definedName>
    <definedName name="mat_3" localSheetId="15">#REF!</definedName>
    <definedName name="mat_3" localSheetId="17">#REF!</definedName>
    <definedName name="mat_3">#REF!</definedName>
    <definedName name="mat_4" localSheetId="14">#REF!</definedName>
    <definedName name="mat_4" localSheetId="15">#REF!</definedName>
    <definedName name="mat_4" localSheetId="17">#REF!</definedName>
    <definedName name="mat_4">#REF!</definedName>
    <definedName name="mat_8" localSheetId="14">#REF!</definedName>
    <definedName name="mat_8" localSheetId="15">#REF!</definedName>
    <definedName name="mat_8" localSheetId="17">#REF!</definedName>
    <definedName name="mat_8">#REF!</definedName>
    <definedName name="mat_9" localSheetId="14">#REF!</definedName>
    <definedName name="mat_9" localSheetId="15">#REF!</definedName>
    <definedName name="mat_9" localSheetId="17">#REF!</definedName>
    <definedName name="mat_9">#REF!</definedName>
    <definedName name="Mate" localSheetId="14">#REF!</definedName>
    <definedName name="Mate" localSheetId="15">#REF!</definedName>
    <definedName name="Mate" localSheetId="17">#REF!</definedName>
    <definedName name="Mate">#REF!</definedName>
    <definedName name="mathi" localSheetId="15">#REF!</definedName>
    <definedName name="mathi" localSheetId="17">#REF!</definedName>
    <definedName name="mathi">#REF!</definedName>
    <definedName name="maz" localSheetId="14">#REF!</definedName>
    <definedName name="maz" localSheetId="15">#REF!</definedName>
    <definedName name="maz" localSheetId="17">#REF!</definedName>
    <definedName name="maz">#REF!</definedName>
    <definedName name="Maz_1" localSheetId="14">#REF!</definedName>
    <definedName name="Maz_1" localSheetId="15">#REF!</definedName>
    <definedName name="Maz_1" localSheetId="17">#REF!</definedName>
    <definedName name="Maz_1">#REF!</definedName>
    <definedName name="Maz_10" localSheetId="14">#REF!</definedName>
    <definedName name="Maz_10" localSheetId="15">#REF!</definedName>
    <definedName name="Maz_10" localSheetId="17">#REF!</definedName>
    <definedName name="Maz_10">#REF!</definedName>
    <definedName name="Maz_11" localSheetId="14">#REF!</definedName>
    <definedName name="Maz_11" localSheetId="15">#REF!</definedName>
    <definedName name="Maz_11" localSheetId="17">#REF!</definedName>
    <definedName name="Maz_11">#REF!</definedName>
    <definedName name="Maz_13" localSheetId="14">#REF!</definedName>
    <definedName name="Maz_13" localSheetId="15">#REF!</definedName>
    <definedName name="Maz_13" localSheetId="17">#REF!</definedName>
    <definedName name="Maz_13">#REF!</definedName>
    <definedName name="Maz_14" localSheetId="14">#REF!</definedName>
    <definedName name="Maz_14" localSheetId="15">#REF!</definedName>
    <definedName name="Maz_14" localSheetId="17">#REF!</definedName>
    <definedName name="Maz_14">#REF!</definedName>
    <definedName name="Maz_15" localSheetId="14">#REF!</definedName>
    <definedName name="Maz_15" localSheetId="15">#REF!</definedName>
    <definedName name="Maz_15" localSheetId="17">#REF!</definedName>
    <definedName name="Maz_15">#REF!</definedName>
    <definedName name="Maz_16" localSheetId="14">#REF!</definedName>
    <definedName name="Maz_16" localSheetId="15">#REF!</definedName>
    <definedName name="Maz_16" localSheetId="17">#REF!</definedName>
    <definedName name="Maz_16">#REF!</definedName>
    <definedName name="Maz_17" localSheetId="14">#REF!</definedName>
    <definedName name="Maz_17" localSheetId="15">#REF!</definedName>
    <definedName name="Maz_17" localSheetId="17">#REF!</definedName>
    <definedName name="Maz_17">#REF!</definedName>
    <definedName name="Maz_18" localSheetId="14">#REF!</definedName>
    <definedName name="Maz_18" localSheetId="15">#REF!</definedName>
    <definedName name="Maz_18" localSheetId="17">#REF!</definedName>
    <definedName name="Maz_18">#REF!</definedName>
    <definedName name="Maz_19" localSheetId="14">#REF!</definedName>
    <definedName name="Maz_19" localSheetId="15">#REF!</definedName>
    <definedName name="Maz_19" localSheetId="17">#REF!</definedName>
    <definedName name="Maz_19">#REF!</definedName>
    <definedName name="Maz_2" localSheetId="14">#REF!</definedName>
    <definedName name="Maz_2" localSheetId="15">#REF!</definedName>
    <definedName name="Maz_2" localSheetId="17">#REF!</definedName>
    <definedName name="Maz_2">#REF!</definedName>
    <definedName name="Maz_20" localSheetId="14">#REF!</definedName>
    <definedName name="Maz_20" localSheetId="15">#REF!</definedName>
    <definedName name="Maz_20" localSheetId="17">#REF!</definedName>
    <definedName name="Maz_20">#REF!</definedName>
    <definedName name="Maz_23" localSheetId="14">#REF!</definedName>
    <definedName name="Maz_23" localSheetId="15">#REF!</definedName>
    <definedName name="Maz_23" localSheetId="17">#REF!</definedName>
    <definedName name="Maz_23">#REF!</definedName>
    <definedName name="maz_3" localSheetId="14">#REF!</definedName>
    <definedName name="maz_3" localSheetId="15">#REF!</definedName>
    <definedName name="maz_3" localSheetId="17">#REF!</definedName>
    <definedName name="maz_3">#REF!</definedName>
    <definedName name="Maz_4" localSheetId="14">#REF!</definedName>
    <definedName name="Maz_4" localSheetId="15">#REF!</definedName>
    <definedName name="Maz_4" localSheetId="17">#REF!</definedName>
    <definedName name="Maz_4">#REF!</definedName>
    <definedName name="Maz_8" localSheetId="14">#REF!</definedName>
    <definedName name="Maz_8" localSheetId="15">#REF!</definedName>
    <definedName name="Maz_8" localSheetId="17">#REF!</definedName>
    <definedName name="Maz_8">#REF!</definedName>
    <definedName name="Maz_9" localSheetId="14">#REF!</definedName>
    <definedName name="Maz_9" localSheetId="15">#REF!</definedName>
    <definedName name="Maz_9" localSheetId="17">#REF!</definedName>
    <definedName name="Maz_9">#REF!</definedName>
    <definedName name="Mazdoor" localSheetId="14">#REF!</definedName>
    <definedName name="Mazdoor" localSheetId="15">#REF!</definedName>
    <definedName name="Mazdoor" localSheetId="17">#REF!</definedName>
    <definedName name="Mazdoor">#REF!</definedName>
    <definedName name="Mazdoor__Female" localSheetId="14">#REF!</definedName>
    <definedName name="Mazdoor__Female" localSheetId="15">#REF!</definedName>
    <definedName name="Mazdoor__Female" localSheetId="17">#REF!</definedName>
    <definedName name="Mazdoor__Female">#REF!</definedName>
    <definedName name="mazf" localSheetId="14">#REF!</definedName>
    <definedName name="mazf" localSheetId="15">#REF!</definedName>
    <definedName name="mazf" localSheetId="17">#REF!</definedName>
    <definedName name="mazf">#REF!</definedName>
    <definedName name="mci" localSheetId="14">#REF!</definedName>
    <definedName name="mci" localSheetId="15">#REF!</definedName>
    <definedName name="mci" localSheetId="17">#REF!</definedName>
    <definedName name="mci">#REF!</definedName>
    <definedName name="mci_1" localSheetId="14">#REF!</definedName>
    <definedName name="mci_1" localSheetId="15">#REF!</definedName>
    <definedName name="mci_1" localSheetId="17">#REF!</definedName>
    <definedName name="mci_1">#REF!</definedName>
    <definedName name="mci_12" localSheetId="14">#REF!</definedName>
    <definedName name="mci_12" localSheetId="15">#REF!</definedName>
    <definedName name="mci_12" localSheetId="17">#REF!</definedName>
    <definedName name="mci_12">#REF!</definedName>
    <definedName name="mci_13" localSheetId="14">#REF!</definedName>
    <definedName name="mci_13" localSheetId="15">#REF!</definedName>
    <definedName name="mci_13" localSheetId="17">#REF!</definedName>
    <definedName name="mci_13">#REF!</definedName>
    <definedName name="mci_15" localSheetId="14">#REF!</definedName>
    <definedName name="mci_15" localSheetId="15">#REF!</definedName>
    <definedName name="mci_15" localSheetId="17">#REF!</definedName>
    <definedName name="mci_15">#REF!</definedName>
    <definedName name="mci_16" localSheetId="14">#REF!</definedName>
    <definedName name="mci_16" localSheetId="15">#REF!</definedName>
    <definedName name="mci_16" localSheetId="17">#REF!</definedName>
    <definedName name="mci_16">#REF!</definedName>
    <definedName name="mci_17" localSheetId="14">#REF!</definedName>
    <definedName name="mci_17" localSheetId="15">#REF!</definedName>
    <definedName name="mci_17" localSheetId="17">#REF!</definedName>
    <definedName name="mci_17">#REF!</definedName>
    <definedName name="mci_2" localSheetId="14">#REF!</definedName>
    <definedName name="mci_2" localSheetId="15">#REF!</definedName>
    <definedName name="mci_2" localSheetId="17">#REF!</definedName>
    <definedName name="mci_2">#REF!</definedName>
    <definedName name="mechbroom" localSheetId="14">#REF!</definedName>
    <definedName name="mechbroom" localSheetId="15">#REF!</definedName>
    <definedName name="mechbroom" localSheetId="17">#REF!</definedName>
    <definedName name="mechbroom">#REF!</definedName>
    <definedName name="mhsplca">[13]Intro!$L$91</definedName>
    <definedName name="mixer" localSheetId="14">#REF!</definedName>
    <definedName name="mixer" localSheetId="15">#REF!</definedName>
    <definedName name="mixer" localSheetId="17">#REF!</definedName>
    <definedName name="mixer">#REF!</definedName>
    <definedName name="mixer4028" localSheetId="14">#REF!</definedName>
    <definedName name="mixer4028" localSheetId="15">#REF!</definedName>
    <definedName name="mixer4028" localSheetId="17">#REF!</definedName>
    <definedName name="mixer4028">#REF!</definedName>
    <definedName name="mmm" localSheetId="14">#REF!</definedName>
    <definedName name="mmm" localSheetId="15">#REF!</definedName>
    <definedName name="mmm" localSheetId="17">#REF!</definedName>
    <definedName name="mmm">#REF!</definedName>
    <definedName name="MOP" localSheetId="14">#REF!</definedName>
    <definedName name="MOP" localSheetId="15">#REF!</definedName>
    <definedName name="MOP" localSheetId="17">#REF!</definedName>
    <definedName name="MOP">#REF!</definedName>
    <definedName name="mr" localSheetId="14">#REF!</definedName>
    <definedName name="mr" localSheetId="15">#REF!</definedName>
    <definedName name="mr" localSheetId="17">#REF!</definedName>
    <definedName name="mr">#REF!</definedName>
    <definedName name="ms6_12" localSheetId="14">#REF!</definedName>
    <definedName name="ms6_12" localSheetId="15">#REF!</definedName>
    <definedName name="ms6_12" localSheetId="17">#REF!</definedName>
    <definedName name="ms6_12">#REF!</definedName>
    <definedName name="ms6_13" localSheetId="14">#REF!</definedName>
    <definedName name="ms6_13" localSheetId="15">#REF!</definedName>
    <definedName name="ms6_13" localSheetId="17">#REF!</definedName>
    <definedName name="ms6_13">#REF!</definedName>
    <definedName name="ms6_14" localSheetId="14">#REF!</definedName>
    <definedName name="ms6_14" localSheetId="15">#REF!</definedName>
    <definedName name="ms6_14" localSheetId="17">#REF!</definedName>
    <definedName name="ms6_14">#REF!</definedName>
    <definedName name="ms6_15" localSheetId="14">#REF!</definedName>
    <definedName name="ms6_15" localSheetId="15">#REF!</definedName>
    <definedName name="ms6_15" localSheetId="17">#REF!</definedName>
    <definedName name="ms6_15">#REF!</definedName>
    <definedName name="ms6_16" localSheetId="14">#REF!</definedName>
    <definedName name="ms6_16" localSheetId="15">#REF!</definedName>
    <definedName name="ms6_16" localSheetId="17">#REF!</definedName>
    <definedName name="ms6_16">#REF!</definedName>
    <definedName name="ms6_17" localSheetId="14">#REF!</definedName>
    <definedName name="ms6_17" localSheetId="15">#REF!</definedName>
    <definedName name="ms6_17" localSheetId="17">#REF!</definedName>
    <definedName name="ms6_17">#REF!</definedName>
    <definedName name="ms6_19" localSheetId="14">#REF!</definedName>
    <definedName name="ms6_19" localSheetId="15">#REF!</definedName>
    <definedName name="ms6_19" localSheetId="17">#REF!</definedName>
    <definedName name="ms6_19">#REF!</definedName>
    <definedName name="ms6_2" localSheetId="15">'[16]2.civil-RA'!#REF!</definedName>
    <definedName name="ms6_2" localSheetId="17">'[16]2.civil-RA'!#REF!</definedName>
    <definedName name="ms6_2">'[16]2.civil-RA'!#REF!</definedName>
    <definedName name="ms6_20" localSheetId="14">#REF!</definedName>
    <definedName name="ms6_20" localSheetId="15">#REF!</definedName>
    <definedName name="ms6_20" localSheetId="17">#REF!</definedName>
    <definedName name="ms6_20">#REF!</definedName>
    <definedName name="ms6_23" localSheetId="14">#REF!</definedName>
    <definedName name="ms6_23" localSheetId="15">#REF!</definedName>
    <definedName name="ms6_23" localSheetId="17">#REF!</definedName>
    <definedName name="ms6_23">#REF!</definedName>
    <definedName name="ms6_3" localSheetId="14">#REF!</definedName>
    <definedName name="ms6_3" localSheetId="15">#REF!</definedName>
    <definedName name="ms6_3" localSheetId="17">#REF!</definedName>
    <definedName name="ms6_3">#REF!</definedName>
    <definedName name="ms8_12" localSheetId="14">#REF!</definedName>
    <definedName name="ms8_12" localSheetId="15">#REF!</definedName>
    <definedName name="ms8_12" localSheetId="17">#REF!</definedName>
    <definedName name="ms8_12">#REF!</definedName>
    <definedName name="ms8_13" localSheetId="14">#REF!</definedName>
    <definedName name="ms8_13" localSheetId="15">#REF!</definedName>
    <definedName name="ms8_13" localSheetId="17">#REF!</definedName>
    <definedName name="ms8_13">#REF!</definedName>
    <definedName name="ms8_14" localSheetId="14">#REF!</definedName>
    <definedName name="ms8_14" localSheetId="15">#REF!</definedName>
    <definedName name="ms8_14" localSheetId="17">#REF!</definedName>
    <definedName name="ms8_14">#REF!</definedName>
    <definedName name="ms8_15" localSheetId="14">#REF!</definedName>
    <definedName name="ms8_15" localSheetId="15">#REF!</definedName>
    <definedName name="ms8_15" localSheetId="17">#REF!</definedName>
    <definedName name="ms8_15">#REF!</definedName>
    <definedName name="ms8_16" localSheetId="14">#REF!</definedName>
    <definedName name="ms8_16" localSheetId="15">#REF!</definedName>
    <definedName name="ms8_16" localSheetId="17">#REF!</definedName>
    <definedName name="ms8_16">#REF!</definedName>
    <definedName name="ms8_17" localSheetId="14">#REF!</definedName>
    <definedName name="ms8_17" localSheetId="15">#REF!</definedName>
    <definedName name="ms8_17" localSheetId="17">#REF!</definedName>
    <definedName name="ms8_17">#REF!</definedName>
    <definedName name="ms8_19" localSheetId="14">#REF!</definedName>
    <definedName name="ms8_19" localSheetId="15">#REF!</definedName>
    <definedName name="ms8_19" localSheetId="17">#REF!</definedName>
    <definedName name="ms8_19">#REF!</definedName>
    <definedName name="ms8_2" localSheetId="15">'[16]2.civil-RA'!#REF!</definedName>
    <definedName name="ms8_2" localSheetId="17">'[16]2.civil-RA'!#REF!</definedName>
    <definedName name="ms8_2">'[16]2.civil-RA'!#REF!</definedName>
    <definedName name="ms8_20" localSheetId="14">#REF!</definedName>
    <definedName name="ms8_20" localSheetId="15">#REF!</definedName>
    <definedName name="ms8_20" localSheetId="17">#REF!</definedName>
    <definedName name="ms8_20">#REF!</definedName>
    <definedName name="ms8_23" localSheetId="14">#REF!</definedName>
    <definedName name="ms8_23" localSheetId="15">#REF!</definedName>
    <definedName name="ms8_23" localSheetId="17">#REF!</definedName>
    <definedName name="ms8_23">#REF!</definedName>
    <definedName name="ms8_3" localSheetId="14">#REF!</definedName>
    <definedName name="ms8_3" localSheetId="15">#REF!</definedName>
    <definedName name="ms8_3" localSheetId="17">#REF!</definedName>
    <definedName name="ms8_3">#REF!</definedName>
    <definedName name="msbars" localSheetId="14">#REF!</definedName>
    <definedName name="msbars" localSheetId="15">#REF!</definedName>
    <definedName name="msbars" localSheetId="17">#REF!</definedName>
    <definedName name="msbars">#REF!</definedName>
    <definedName name="mssplantrate" localSheetId="14">#REF!</definedName>
    <definedName name="mssplantrate" localSheetId="15">#REF!</definedName>
    <definedName name="mssplantrate" localSheetId="17">#REF!</definedName>
    <definedName name="mssplantrate">#REF!</definedName>
    <definedName name="Mu" localSheetId="14">#REF!</definedName>
    <definedName name="Mu" localSheetId="15">#REF!</definedName>
    <definedName name="Mu" localSheetId="17">#REF!</definedName>
    <definedName name="Mu">#REF!</definedName>
    <definedName name="Muram" localSheetId="14">#REF!</definedName>
    <definedName name="Muram" localSheetId="15">#REF!</definedName>
    <definedName name="Muram" localSheetId="17">#REF!</definedName>
    <definedName name="Muram">#REF!</definedName>
    <definedName name="muramfillpcc" localSheetId="14">#REF!</definedName>
    <definedName name="muramfillpcc" localSheetId="15">#REF!</definedName>
    <definedName name="muramfillpcc" localSheetId="17">#REF!</definedName>
    <definedName name="muramfillpcc">#REF!</definedName>
    <definedName name="mz1_13" localSheetId="14">#REF!</definedName>
    <definedName name="mz1_13" localSheetId="15">#REF!</definedName>
    <definedName name="mz1_13" localSheetId="17">#REF!</definedName>
    <definedName name="mz1_13">#REF!</definedName>
    <definedName name="mz1_14" localSheetId="14">#REF!</definedName>
    <definedName name="mz1_14" localSheetId="15">#REF!</definedName>
    <definedName name="mz1_14" localSheetId="17">#REF!</definedName>
    <definedName name="mz1_14">#REF!</definedName>
    <definedName name="mz1_15" localSheetId="14">#REF!</definedName>
    <definedName name="mz1_15" localSheetId="15">#REF!</definedName>
    <definedName name="mz1_15" localSheetId="17">#REF!</definedName>
    <definedName name="mz1_15">#REF!</definedName>
    <definedName name="mz1_16" localSheetId="14">#REF!</definedName>
    <definedName name="mz1_16" localSheetId="15">#REF!</definedName>
    <definedName name="mz1_16" localSheetId="17">#REF!</definedName>
    <definedName name="mz1_16">#REF!</definedName>
    <definedName name="mz1_17" localSheetId="14">#REF!</definedName>
    <definedName name="mz1_17" localSheetId="15">#REF!</definedName>
    <definedName name="mz1_17" localSheetId="17">#REF!</definedName>
    <definedName name="mz1_17">#REF!</definedName>
    <definedName name="mz1_19" localSheetId="14">#REF!</definedName>
    <definedName name="mz1_19" localSheetId="15">#REF!</definedName>
    <definedName name="mz1_19" localSheetId="17">#REF!</definedName>
    <definedName name="mz1_19">#REF!</definedName>
    <definedName name="mz1_20" localSheetId="14">#REF!</definedName>
    <definedName name="mz1_20" localSheetId="15">#REF!</definedName>
    <definedName name="mz1_20" localSheetId="17">#REF!</definedName>
    <definedName name="mz1_20">#REF!</definedName>
    <definedName name="mz1_21" localSheetId="14">#REF!</definedName>
    <definedName name="mz1_21" localSheetId="15">#REF!</definedName>
    <definedName name="mz1_21" localSheetId="17">#REF!</definedName>
    <definedName name="mz1_21">#REF!</definedName>
    <definedName name="mz1_23" localSheetId="14">#REF!</definedName>
    <definedName name="mz1_23" localSheetId="15">#REF!</definedName>
    <definedName name="mz1_23" localSheetId="17">#REF!</definedName>
    <definedName name="mz1_23">#REF!</definedName>
    <definedName name="mz1_3" localSheetId="14">#REF!</definedName>
    <definedName name="mz1_3" localSheetId="15">#REF!</definedName>
    <definedName name="mz1_3" localSheetId="17">#REF!</definedName>
    <definedName name="mz1_3">#REF!</definedName>
    <definedName name="mz2_13" localSheetId="14">#REF!</definedName>
    <definedName name="mz2_13" localSheetId="15">#REF!</definedName>
    <definedName name="mz2_13" localSheetId="17">#REF!</definedName>
    <definedName name="mz2_13">#REF!</definedName>
    <definedName name="mz2_14" localSheetId="14">#REF!</definedName>
    <definedName name="mz2_14" localSheetId="15">#REF!</definedName>
    <definedName name="mz2_14" localSheetId="17">#REF!</definedName>
    <definedName name="mz2_14">#REF!</definedName>
    <definedName name="mz2_15" localSheetId="14">#REF!</definedName>
    <definedName name="mz2_15" localSheetId="15">#REF!</definedName>
    <definedName name="mz2_15" localSheetId="17">#REF!</definedName>
    <definedName name="mz2_15">#REF!</definedName>
    <definedName name="mz2_16" localSheetId="14">#REF!</definedName>
    <definedName name="mz2_16" localSheetId="15">#REF!</definedName>
    <definedName name="mz2_16" localSheetId="17">#REF!</definedName>
    <definedName name="mz2_16">#REF!</definedName>
    <definedName name="mz2_17" localSheetId="14">#REF!</definedName>
    <definedName name="mz2_17" localSheetId="15">#REF!</definedName>
    <definedName name="mz2_17" localSheetId="17">#REF!</definedName>
    <definedName name="mz2_17">#REF!</definedName>
    <definedName name="mz2_19" localSheetId="14">#REF!</definedName>
    <definedName name="mz2_19" localSheetId="15">#REF!</definedName>
    <definedName name="mz2_19" localSheetId="17">#REF!</definedName>
    <definedName name="mz2_19">#REF!</definedName>
    <definedName name="mz2_20" localSheetId="14">#REF!</definedName>
    <definedName name="mz2_20" localSheetId="15">#REF!</definedName>
    <definedName name="mz2_20" localSheetId="17">#REF!</definedName>
    <definedName name="mz2_20">#REF!</definedName>
    <definedName name="mz2_21" localSheetId="14">#REF!</definedName>
    <definedName name="mz2_21" localSheetId="15">#REF!</definedName>
    <definedName name="mz2_21" localSheetId="17">#REF!</definedName>
    <definedName name="mz2_21">#REF!</definedName>
    <definedName name="mz2_23" localSheetId="14">#REF!</definedName>
    <definedName name="mz2_23" localSheetId="15">#REF!</definedName>
    <definedName name="mz2_23" localSheetId="17">#REF!</definedName>
    <definedName name="mz2_23">#REF!</definedName>
    <definedName name="mz2_3" localSheetId="14">#REF!</definedName>
    <definedName name="mz2_3" localSheetId="15">#REF!</definedName>
    <definedName name="mz2_3" localSheetId="17">#REF!</definedName>
    <definedName name="mz2_3">#REF!</definedName>
    <definedName name="neoprene" localSheetId="14">#REF!</definedName>
    <definedName name="neoprene" localSheetId="15">#REF!</definedName>
    <definedName name="neoprene" localSheetId="17">#REF!</definedName>
    <definedName name="neoprene">#REF!</definedName>
    <definedName name="NH4hume600" localSheetId="14">#REF!</definedName>
    <definedName name="NH4hume600" localSheetId="15">#REF!</definedName>
    <definedName name="NH4hume600" localSheetId="17">#REF!</definedName>
    <definedName name="NH4hume600">#REF!</definedName>
    <definedName name="np2hp300" localSheetId="14">#REF!</definedName>
    <definedName name="np2hp300" localSheetId="15">#REF!</definedName>
    <definedName name="np2hp300" localSheetId="17">#REF!</definedName>
    <definedName name="np2hp300">#REF!</definedName>
    <definedName name="np3hp450" localSheetId="14">#REF!</definedName>
    <definedName name="np3hp450" localSheetId="15">#REF!</definedName>
    <definedName name="np3hp450" localSheetId="17">#REF!</definedName>
    <definedName name="np3hp450">#REF!</definedName>
    <definedName name="NP3HP600" localSheetId="14">#REF!</definedName>
    <definedName name="NP3HP600" localSheetId="15">#REF!</definedName>
    <definedName name="NP3HP600" localSheetId="17">#REF!</definedName>
    <definedName name="NP3HP600">#REF!</definedName>
    <definedName name="NP3HP750" localSheetId="14">#REF!</definedName>
    <definedName name="NP3HP750" localSheetId="15">#REF!</definedName>
    <definedName name="NP3HP750" localSheetId="17">#REF!</definedName>
    <definedName name="NP3HP750">#REF!</definedName>
    <definedName name="NP4hume1.2" localSheetId="14">#REF!</definedName>
    <definedName name="NP4hume1.2" localSheetId="15">#REF!</definedName>
    <definedName name="NP4hume1.2" localSheetId="17">#REF!</definedName>
    <definedName name="NP4hume1.2">#REF!</definedName>
    <definedName name="NP4hume1000" localSheetId="14">#REF!</definedName>
    <definedName name="NP4hume1000" localSheetId="15">#REF!</definedName>
    <definedName name="NP4hume1000" localSheetId="17">#REF!</definedName>
    <definedName name="NP4hume1000">#REF!</definedName>
    <definedName name="NP4hume300" localSheetId="14">#REF!</definedName>
    <definedName name="NP4hume300" localSheetId="15">#REF!</definedName>
    <definedName name="NP4hume300" localSheetId="17">#REF!</definedName>
    <definedName name="NP4hume300">#REF!</definedName>
    <definedName name="NP4hume450" localSheetId="14">#REF!</definedName>
    <definedName name="NP4hume450" localSheetId="15">#REF!</definedName>
    <definedName name="NP4hume450" localSheetId="17">#REF!</definedName>
    <definedName name="NP4hume450">#REF!</definedName>
    <definedName name="NP4hume900" localSheetId="14">#REF!</definedName>
    <definedName name="NP4hume900" localSheetId="15">#REF!</definedName>
    <definedName name="NP4hume900" localSheetId="17">#REF!</definedName>
    <definedName name="NP4hume900">#REF!</definedName>
    <definedName name="nr_40" localSheetId="14">#REF!</definedName>
    <definedName name="nr_40" localSheetId="15">#REF!</definedName>
    <definedName name="nr_40" localSheetId="17">#REF!</definedName>
    <definedName name="nr_40">#REF!</definedName>
    <definedName name="nr_65" localSheetId="14">#REF!</definedName>
    <definedName name="nr_65" localSheetId="15">#REF!</definedName>
    <definedName name="nr_65" localSheetId="17">#REF!</definedName>
    <definedName name="nr_65">#REF!</definedName>
    <definedName name="NSL" localSheetId="15">[36]loadcal!#REF!</definedName>
    <definedName name="NSL" localSheetId="17">[36]loadcal!#REF!</definedName>
    <definedName name="NSL">[36]loadcal!#REF!</definedName>
    <definedName name="Num_Pmt_Per_Year" localSheetId="14">#REF!</definedName>
    <definedName name="Num_Pmt_Per_Year" localSheetId="15">#REF!</definedName>
    <definedName name="Num_Pmt_Per_Year" localSheetId="17">#REF!</definedName>
    <definedName name="Num_Pmt_Per_Year">#REF!</definedName>
    <definedName name="Number_of_Payments" localSheetId="14">MATCH(0.01,codng!End_Bal,-1)+1</definedName>
    <definedName name="Number_of_Payments" localSheetId="15">MATCH(0.01,CS!End_Bal,-1)+1</definedName>
    <definedName name="Number_of_Payments" localSheetId="17">MATCH(0.01,'CS (2)'!End_Bal,-1)+1</definedName>
    <definedName name="Number_of_Payments">MATCH(0.01,End_Bal,-1)+1</definedName>
    <definedName name="nut" localSheetId="14">#REF!</definedName>
    <definedName name="nut" localSheetId="15">#REF!</definedName>
    <definedName name="nut" localSheetId="17">#REF!</definedName>
    <definedName name="nut">#REF!</definedName>
    <definedName name="oAst1" localSheetId="14">#REF!</definedName>
    <definedName name="oAst1" localSheetId="15">#REF!</definedName>
    <definedName name="oAst1" localSheetId="17">#REF!</definedName>
    <definedName name="oAst1">#REF!</definedName>
    <definedName name="oAst2" localSheetId="14">#REF!</definedName>
    <definedName name="oAst2" localSheetId="15">#REF!</definedName>
    <definedName name="oAst2" localSheetId="17">#REF!</definedName>
    <definedName name="oAst2">#REF!</definedName>
    <definedName name="oAst3" localSheetId="14">#REF!</definedName>
    <definedName name="oAst3" localSheetId="15">#REF!</definedName>
    <definedName name="oAst3" localSheetId="17">#REF!</definedName>
    <definedName name="oAst3">#REF!</definedName>
    <definedName name="oAst4" localSheetId="14">#REF!</definedName>
    <definedName name="oAst4" localSheetId="15">#REF!</definedName>
    <definedName name="oAst4" localSheetId="17">#REF!</definedName>
    <definedName name="oAst4">#REF!</definedName>
    <definedName name="ocgl" localSheetId="14">#REF!</definedName>
    <definedName name="ocgl" localSheetId="15">#REF!</definedName>
    <definedName name="ocgl" localSheetId="17">#REF!</definedName>
    <definedName name="ocgl">#REF!</definedName>
    <definedName name="ododsksmsmdmxosxs" localSheetId="14">#REF!</definedName>
    <definedName name="ododsksmsmdmxosxs" localSheetId="15">#REF!</definedName>
    <definedName name="ododsksmsmdmxosxs" localSheetId="17">#REF!</definedName>
    <definedName name="ododsksmsmdmxosxs">#REF!</definedName>
    <definedName name="oexudl" localSheetId="14">#REF!</definedName>
    <definedName name="oexudl" localSheetId="15">#REF!</definedName>
    <definedName name="oexudl" localSheetId="17">#REF!</definedName>
    <definedName name="oexudl">#REF!</definedName>
    <definedName name="oh" localSheetId="14">#REF!</definedName>
    <definedName name="oh" localSheetId="15">#REF!</definedName>
    <definedName name="oh" localSheetId="17">#REF!</definedName>
    <definedName name="oh">#REF!</definedName>
    <definedName name="oh_1" localSheetId="14">#REF!</definedName>
    <definedName name="oh_1" localSheetId="15">#REF!</definedName>
    <definedName name="oh_1" localSheetId="17">#REF!</definedName>
    <definedName name="oh_1">#REF!</definedName>
    <definedName name="oh_12" localSheetId="14">#REF!</definedName>
    <definedName name="oh_12" localSheetId="15">#REF!</definedName>
    <definedName name="oh_12" localSheetId="17">#REF!</definedName>
    <definedName name="oh_12">#REF!</definedName>
    <definedName name="oh_13" localSheetId="14">#REF!</definedName>
    <definedName name="oh_13" localSheetId="15">#REF!</definedName>
    <definedName name="oh_13" localSheetId="17">#REF!</definedName>
    <definedName name="oh_13">#REF!</definedName>
    <definedName name="oh_15" localSheetId="14">#REF!</definedName>
    <definedName name="oh_15" localSheetId="15">#REF!</definedName>
    <definedName name="oh_15" localSheetId="17">#REF!</definedName>
    <definedName name="oh_15">#REF!</definedName>
    <definedName name="oh_16" localSheetId="14">#REF!</definedName>
    <definedName name="oh_16" localSheetId="15">#REF!</definedName>
    <definedName name="oh_16" localSheetId="17">#REF!</definedName>
    <definedName name="oh_16">#REF!</definedName>
    <definedName name="oh_17" localSheetId="14">#REF!</definedName>
    <definedName name="oh_17" localSheetId="15">#REF!</definedName>
    <definedName name="oh_17" localSheetId="17">#REF!</definedName>
    <definedName name="oh_17">#REF!</definedName>
    <definedName name="oh_2" localSheetId="14">#REF!</definedName>
    <definedName name="oh_2" localSheetId="15">#REF!</definedName>
    <definedName name="oh_2" localSheetId="17">#REF!</definedName>
    <definedName name="oh_2">#REF!</definedName>
    <definedName name="OHP">[39]Quotation!$AC$4</definedName>
    <definedName name="OHP_3" localSheetId="14">#REF!</definedName>
    <definedName name="OHP_3" localSheetId="15">#REF!</definedName>
    <definedName name="OHP_3" localSheetId="17">#REF!</definedName>
    <definedName name="OHP_3">#REF!</definedName>
    <definedName name="OHP_4">[39]Quotation!$AC$4</definedName>
    <definedName name="ohp1_13" localSheetId="14">#REF!</definedName>
    <definedName name="ohp1_13" localSheetId="15">#REF!</definedName>
    <definedName name="ohp1_13" localSheetId="17">#REF!</definedName>
    <definedName name="ohp1_13">#REF!</definedName>
    <definedName name="ohp1_14" localSheetId="14">#REF!</definedName>
    <definedName name="ohp1_14" localSheetId="15">#REF!</definedName>
    <definedName name="ohp1_14" localSheetId="17">#REF!</definedName>
    <definedName name="ohp1_14">#REF!</definedName>
    <definedName name="ohp1_15" localSheetId="14">#REF!</definedName>
    <definedName name="ohp1_15" localSheetId="15">#REF!</definedName>
    <definedName name="ohp1_15" localSheetId="17">#REF!</definedName>
    <definedName name="ohp1_15">#REF!</definedName>
    <definedName name="ohp1_16" localSheetId="14">#REF!</definedName>
    <definedName name="ohp1_16" localSheetId="15">#REF!</definedName>
    <definedName name="ohp1_16" localSheetId="17">#REF!</definedName>
    <definedName name="ohp1_16">#REF!</definedName>
    <definedName name="ohp1_17" localSheetId="14">#REF!</definedName>
    <definedName name="ohp1_17" localSheetId="15">#REF!</definedName>
    <definedName name="ohp1_17" localSheetId="17">#REF!</definedName>
    <definedName name="ohp1_17">#REF!</definedName>
    <definedName name="ohp1_19" localSheetId="14">#REF!</definedName>
    <definedName name="ohp1_19" localSheetId="15">#REF!</definedName>
    <definedName name="ohp1_19" localSheetId="17">#REF!</definedName>
    <definedName name="ohp1_19">#REF!</definedName>
    <definedName name="ohp1_20" localSheetId="14">#REF!</definedName>
    <definedName name="ohp1_20" localSheetId="15">#REF!</definedName>
    <definedName name="ohp1_20" localSheetId="17">#REF!</definedName>
    <definedName name="ohp1_20">#REF!</definedName>
    <definedName name="ohp1_21" localSheetId="14">#REF!</definedName>
    <definedName name="ohp1_21" localSheetId="15">#REF!</definedName>
    <definedName name="ohp1_21" localSheetId="17">#REF!</definedName>
    <definedName name="ohp1_21">#REF!</definedName>
    <definedName name="ohp1_23" localSheetId="14">#REF!</definedName>
    <definedName name="ohp1_23" localSheetId="15">#REF!</definedName>
    <definedName name="ohp1_23" localSheetId="17">#REF!</definedName>
    <definedName name="ohp1_23">#REF!</definedName>
    <definedName name="ohp1_3" localSheetId="14">#REF!</definedName>
    <definedName name="ohp1_3" localSheetId="15">#REF!</definedName>
    <definedName name="ohp1_3" localSheetId="17">#REF!</definedName>
    <definedName name="ohp1_3">#REF!</definedName>
    <definedName name="omaxm1" localSheetId="14">#REF!</definedName>
    <definedName name="omaxm1" localSheetId="15">#REF!</definedName>
    <definedName name="omaxm1" localSheetId="17">#REF!</definedName>
    <definedName name="omaxm1">#REF!</definedName>
    <definedName name="omaxm2" localSheetId="14">#REF!</definedName>
    <definedName name="omaxm2" localSheetId="15">#REF!</definedName>
    <definedName name="omaxm2" localSheetId="17">#REF!</definedName>
    <definedName name="omaxm2">#REF!</definedName>
    <definedName name="omaxm3" localSheetId="14">#REF!</definedName>
    <definedName name="omaxm3" localSheetId="15">#REF!</definedName>
    <definedName name="omaxm3" localSheetId="17">#REF!</definedName>
    <definedName name="omaxm3">#REF!</definedName>
    <definedName name="omaxm4" localSheetId="14">#REF!</definedName>
    <definedName name="omaxm4" localSheetId="15">#REF!</definedName>
    <definedName name="omaxm4" localSheetId="17">#REF!</definedName>
    <definedName name="omaxm4">#REF!</definedName>
    <definedName name="ooo" localSheetId="14">#REF!</definedName>
    <definedName name="ooo" localSheetId="15">#REF!</definedName>
    <definedName name="ooo" localSheetId="17">#REF!</definedName>
    <definedName name="ooo">#REF!</definedName>
    <definedName name="OrdinaryRodBinder" localSheetId="14">#REF!</definedName>
    <definedName name="OrdinaryRodBinder" localSheetId="15">#REF!</definedName>
    <definedName name="OrdinaryRodBinder" localSheetId="17">#REF!</definedName>
    <definedName name="OrdinaryRodBinder">#REF!</definedName>
    <definedName name="oudl" localSheetId="14">#REF!</definedName>
    <definedName name="oudl" localSheetId="15">#REF!</definedName>
    <definedName name="oudl" localSheetId="17">#REF!</definedName>
    <definedName name="oudl">#REF!</definedName>
    <definedName name="p" localSheetId="14">'[40]RA-markate'!$A$389:$B$1034</definedName>
    <definedName name="p" localSheetId="15">'[40]RA-markate'!$A$389:$B$1034</definedName>
    <definedName name="p" localSheetId="17">'[40]RA-markate'!$A$389:$B$1034</definedName>
    <definedName name="p">'[40]RA-markate'!$A$389:$B$1034</definedName>
    <definedName name="Pa" localSheetId="14">#REF!</definedName>
    <definedName name="Pa" localSheetId="15">#REF!</definedName>
    <definedName name="Pa" localSheetId="17">#REF!</definedName>
    <definedName name="Pa">#REF!</definedName>
    <definedName name="pa_1" localSheetId="14">#REF!</definedName>
    <definedName name="pa_1" localSheetId="15">#REF!</definedName>
    <definedName name="pa_1" localSheetId="17">#REF!</definedName>
    <definedName name="pa_1">#REF!</definedName>
    <definedName name="pa_12" localSheetId="14">#REF!</definedName>
    <definedName name="pa_12" localSheetId="15">#REF!</definedName>
    <definedName name="pa_12" localSheetId="17">#REF!</definedName>
    <definedName name="pa_12">#REF!</definedName>
    <definedName name="pa_13" localSheetId="14">#REF!</definedName>
    <definedName name="pa_13" localSheetId="15">#REF!</definedName>
    <definedName name="pa_13" localSheetId="17">#REF!</definedName>
    <definedName name="pa_13">#REF!</definedName>
    <definedName name="pa_14" localSheetId="14">#REF!</definedName>
    <definedName name="pa_14" localSheetId="15">#REF!</definedName>
    <definedName name="pa_14" localSheetId="17">#REF!</definedName>
    <definedName name="pa_14">#REF!</definedName>
    <definedName name="pa_15" localSheetId="14">#REF!</definedName>
    <definedName name="pa_15" localSheetId="15">#REF!</definedName>
    <definedName name="pa_15" localSheetId="17">#REF!</definedName>
    <definedName name="pa_15">#REF!</definedName>
    <definedName name="pa_16" localSheetId="14">#REF!</definedName>
    <definedName name="pa_16" localSheetId="15">#REF!</definedName>
    <definedName name="pa_16" localSheetId="17">#REF!</definedName>
    <definedName name="pa_16">#REF!</definedName>
    <definedName name="pa_17" localSheetId="14">#REF!</definedName>
    <definedName name="pa_17" localSheetId="15">#REF!</definedName>
    <definedName name="pa_17" localSheetId="17">#REF!</definedName>
    <definedName name="pa_17">#REF!</definedName>
    <definedName name="pa_19" localSheetId="14">#REF!</definedName>
    <definedName name="pa_19" localSheetId="15">#REF!</definedName>
    <definedName name="pa_19" localSheetId="17">#REF!</definedName>
    <definedName name="pa_19">#REF!</definedName>
    <definedName name="pa_2" localSheetId="14">#REF!</definedName>
    <definedName name="pa_2" localSheetId="15">#REF!</definedName>
    <definedName name="pa_2" localSheetId="17">#REF!</definedName>
    <definedName name="pa_2">#REF!</definedName>
    <definedName name="pa_20" localSheetId="14">#REF!</definedName>
    <definedName name="pa_20" localSheetId="15">#REF!</definedName>
    <definedName name="pa_20" localSheetId="17">#REF!</definedName>
    <definedName name="pa_20">#REF!</definedName>
    <definedName name="pa_21" localSheetId="14">#REF!</definedName>
    <definedName name="pa_21" localSheetId="15">#REF!</definedName>
    <definedName name="pa_21" localSheetId="17">#REF!</definedName>
    <definedName name="pa_21">#REF!</definedName>
    <definedName name="pa_23" localSheetId="14">#REF!</definedName>
    <definedName name="pa_23" localSheetId="15">#REF!</definedName>
    <definedName name="pa_23" localSheetId="17">#REF!</definedName>
    <definedName name="pa_23">#REF!</definedName>
    <definedName name="pa_3" localSheetId="14">#REF!</definedName>
    <definedName name="pa_3" localSheetId="15">#REF!</definedName>
    <definedName name="pa_3" localSheetId="17">#REF!</definedName>
    <definedName name="pa_3">#REF!</definedName>
    <definedName name="Pai" localSheetId="14">#REF!</definedName>
    <definedName name="Pai" localSheetId="15">#REF!</definedName>
    <definedName name="Pai" localSheetId="17">#REF!</definedName>
    <definedName name="Pai">#REF!</definedName>
    <definedName name="Pai_1" localSheetId="14">#REF!</definedName>
    <definedName name="Pai_1" localSheetId="15">#REF!</definedName>
    <definedName name="Pai_1" localSheetId="17">#REF!</definedName>
    <definedName name="Pai_1">#REF!</definedName>
    <definedName name="Pai_10" localSheetId="14">#REF!</definedName>
    <definedName name="Pai_10" localSheetId="15">#REF!</definedName>
    <definedName name="Pai_10" localSheetId="17">#REF!</definedName>
    <definedName name="Pai_10">#REF!</definedName>
    <definedName name="Pai_11" localSheetId="14">#REF!</definedName>
    <definedName name="Pai_11" localSheetId="15">#REF!</definedName>
    <definedName name="Pai_11" localSheetId="17">#REF!</definedName>
    <definedName name="Pai_11">#REF!</definedName>
    <definedName name="Pai_13" localSheetId="14">#REF!</definedName>
    <definedName name="Pai_13" localSheetId="15">#REF!</definedName>
    <definedName name="Pai_13" localSheetId="17">#REF!</definedName>
    <definedName name="Pai_13">#REF!</definedName>
    <definedName name="Pai_14" localSheetId="14">#REF!</definedName>
    <definedName name="Pai_14" localSheetId="15">#REF!</definedName>
    <definedName name="Pai_14" localSheetId="17">#REF!</definedName>
    <definedName name="Pai_14">#REF!</definedName>
    <definedName name="Pai_15" localSheetId="14">#REF!</definedName>
    <definedName name="Pai_15" localSheetId="15">#REF!</definedName>
    <definedName name="Pai_15" localSheetId="17">#REF!</definedName>
    <definedName name="Pai_15">#REF!</definedName>
    <definedName name="Pai_16" localSheetId="14">#REF!</definedName>
    <definedName name="Pai_16" localSheetId="15">#REF!</definedName>
    <definedName name="Pai_16" localSheetId="17">#REF!</definedName>
    <definedName name="Pai_16">#REF!</definedName>
    <definedName name="Pai_17" localSheetId="14">#REF!</definedName>
    <definedName name="Pai_17" localSheetId="15">#REF!</definedName>
    <definedName name="Pai_17" localSheetId="17">#REF!</definedName>
    <definedName name="Pai_17">#REF!</definedName>
    <definedName name="Pai_18" localSheetId="14">#REF!</definedName>
    <definedName name="Pai_18" localSheetId="15">#REF!</definedName>
    <definedName name="Pai_18" localSheetId="17">#REF!</definedName>
    <definedName name="Pai_18">#REF!</definedName>
    <definedName name="Pai_19" localSheetId="14">#REF!</definedName>
    <definedName name="Pai_19" localSheetId="15">#REF!</definedName>
    <definedName name="Pai_19" localSheetId="17">#REF!</definedName>
    <definedName name="Pai_19">#REF!</definedName>
    <definedName name="Pai_20" localSheetId="14">#REF!</definedName>
    <definedName name="Pai_20" localSheetId="15">#REF!</definedName>
    <definedName name="Pai_20" localSheetId="17">#REF!</definedName>
    <definedName name="Pai_20">#REF!</definedName>
    <definedName name="Pai_23" localSheetId="14">#REF!</definedName>
    <definedName name="Pai_23" localSheetId="15">#REF!</definedName>
    <definedName name="Pai_23" localSheetId="17">#REF!</definedName>
    <definedName name="Pai_23">#REF!</definedName>
    <definedName name="Pai_3" localSheetId="14">#REF!</definedName>
    <definedName name="Pai_3" localSheetId="15">#REF!</definedName>
    <definedName name="Pai_3" localSheetId="17">#REF!</definedName>
    <definedName name="Pai_3">#REF!</definedName>
    <definedName name="Pai_4" localSheetId="14">#REF!</definedName>
    <definedName name="Pai_4" localSheetId="15">#REF!</definedName>
    <definedName name="Pai_4" localSheetId="17">#REF!</definedName>
    <definedName name="Pai_4">#REF!</definedName>
    <definedName name="Pai_8" localSheetId="14">#REF!</definedName>
    <definedName name="Pai_8" localSheetId="15">#REF!</definedName>
    <definedName name="Pai_8" localSheetId="17">#REF!</definedName>
    <definedName name="Pai_8">#REF!</definedName>
    <definedName name="Pai_9" localSheetId="14">#REF!</definedName>
    <definedName name="Pai_9" localSheetId="15">#REF!</definedName>
    <definedName name="Pai_9" localSheetId="17">#REF!</definedName>
    <definedName name="Pai_9">#REF!</definedName>
    <definedName name="painter" localSheetId="14">#REF!</definedName>
    <definedName name="painter" localSheetId="15">#REF!</definedName>
    <definedName name="painter" localSheetId="17">#REF!</definedName>
    <definedName name="painter">#REF!</definedName>
    <definedName name="parapet" localSheetId="14">#REF!</definedName>
    <definedName name="parapet" localSheetId="15">#REF!</definedName>
    <definedName name="parapet" localSheetId="17">#REF!</definedName>
    <definedName name="parapet">#REF!</definedName>
    <definedName name="part">'[40]RA-markate'!$A$389:$B$1034</definedName>
    <definedName name="paver" localSheetId="14">#REF!</definedName>
    <definedName name="paver" localSheetId="15">#REF!</definedName>
    <definedName name="paver" localSheetId="17">#REF!</definedName>
    <definedName name="paver">#REF!</definedName>
    <definedName name="pavpaint" localSheetId="14">#REF!</definedName>
    <definedName name="pavpaint" localSheetId="15">#REF!</definedName>
    <definedName name="pavpaint" localSheetId="17">#REF!</definedName>
    <definedName name="pavpaint">#REF!</definedName>
    <definedName name="Pay_Date" localSheetId="14">#REF!</definedName>
    <definedName name="Pay_Date" localSheetId="15">#REF!</definedName>
    <definedName name="Pay_Date" localSheetId="17">#REF!</definedName>
    <definedName name="Pay_Date">#REF!</definedName>
    <definedName name="Pay_Num" localSheetId="14">#REF!</definedName>
    <definedName name="Pay_Num" localSheetId="15">#REF!</definedName>
    <definedName name="Pay_Num" localSheetId="17">#REF!</definedName>
    <definedName name="Pay_Num">#REF!</definedName>
    <definedName name="payment" localSheetId="14">#REF!</definedName>
    <definedName name="payment" localSheetId="15">#REF!</definedName>
    <definedName name="payment" localSheetId="17">#REF!</definedName>
    <definedName name="payment">#REF!</definedName>
    <definedName name="Payment_Date" localSheetId="14">DATE(YEAR(codng!Loan_Start),MONTH(codng!Loan_Start)+Payment_Number,DAY(codng!Loan_Start))</definedName>
    <definedName name="Payment_Date" localSheetId="15">DATE(YEAR(CS!Loan_Start),MONTH(CS!Loan_Start)+Payment_Number,DAY(CS!Loan_Start))</definedName>
    <definedName name="Payment_Date" localSheetId="17">DATE(YEAR('CS (2)'!Loan_Start),MONTH('CS (2)'!Loan_Start)+Payment_Number,DAY('CS (2)'!Loan_Start))</definedName>
    <definedName name="Payment_Date">DATE(YEAR(Loan_Start),MONTH(Loan_Start)+Payment_Number,DAY(Loan_Start))</definedName>
    <definedName name="Pbot" localSheetId="14">[41]strand!#REF!</definedName>
    <definedName name="Pbot" localSheetId="15">[41]strand!#REF!</definedName>
    <definedName name="Pbot" localSheetId="17">[41]strand!#REF!</definedName>
    <definedName name="Pbot">[41]strand!#REF!</definedName>
    <definedName name="pc" localSheetId="14">#REF!</definedName>
    <definedName name="pc" localSheetId="15">#REF!</definedName>
    <definedName name="pc" localSheetId="17">#REF!</definedName>
    <definedName name="pc">#REF!</definedName>
    <definedName name="pcc1.3.6pcc" localSheetId="14">#REF!</definedName>
    <definedName name="pcc1.3.6pcc" localSheetId="15">#REF!</definedName>
    <definedName name="pcc1.3.6pcc" localSheetId="17">#REF!</definedName>
    <definedName name="pcc1.3.6pcc">#REF!</definedName>
    <definedName name="pcc148_3" localSheetId="14">#REF!</definedName>
    <definedName name="pcc148_3" localSheetId="15">#REF!</definedName>
    <definedName name="pcc148_3" localSheetId="17">#REF!</definedName>
    <definedName name="pcc148_3">#REF!</definedName>
    <definedName name="pccm15foundnpcc" localSheetId="14">#REF!</definedName>
    <definedName name="pccm15foundnpcc" localSheetId="15">#REF!</definedName>
    <definedName name="pccm15foundnpcc" localSheetId="17">#REF!</definedName>
    <definedName name="pccm15foundnpcc">#REF!</definedName>
    <definedName name="pi" localSheetId="14">[42]Rate_Analysis!#REF!</definedName>
    <definedName name="pi" localSheetId="15">[42]Rate_Analysis!#REF!</definedName>
    <definedName name="pi" localSheetId="17">[42]Rate_Analysis!#REF!</definedName>
    <definedName name="pi">[42]Rate_Analysis!#REF!</definedName>
    <definedName name="pi_1" localSheetId="14">[42]Rate_Analysis!#REF!</definedName>
    <definedName name="pi_1" localSheetId="15">[42]Rate_Analysis!#REF!</definedName>
    <definedName name="pi_1" localSheetId="17">[42]Rate_Analysis!#REF!</definedName>
    <definedName name="pi_1">[42]Rate_Analysis!#REF!</definedName>
    <definedName name="pi_10" localSheetId="14">[42]Rate_Analysis!#REF!</definedName>
    <definedName name="pi_10" localSheetId="15">[42]Rate_Analysis!#REF!</definedName>
    <definedName name="pi_10" localSheetId="17">[42]Rate_Analysis!#REF!</definedName>
    <definedName name="pi_10">[42]Rate_Analysis!#REF!</definedName>
    <definedName name="pi_11" localSheetId="14">[42]Rate_Analysis!#REF!</definedName>
    <definedName name="pi_11" localSheetId="15">[42]Rate_Analysis!#REF!</definedName>
    <definedName name="pi_11" localSheetId="17">[42]Rate_Analysis!#REF!</definedName>
    <definedName name="pi_11">[42]Rate_Analysis!#REF!</definedName>
    <definedName name="pi_13" localSheetId="14">'[43]Civil '!#REF!</definedName>
    <definedName name="pi_13" localSheetId="15">'[43]Civil '!#REF!</definedName>
    <definedName name="pi_13" localSheetId="17">'[43]Civil '!#REF!</definedName>
    <definedName name="pi_13">'[43]Civil '!#REF!</definedName>
    <definedName name="pi_14" localSheetId="14">[44]Rate_Analysis!#REF!</definedName>
    <definedName name="pi_14" localSheetId="15">[44]Rate_Analysis!#REF!</definedName>
    <definedName name="pi_14" localSheetId="17">[44]Rate_Analysis!#REF!</definedName>
    <definedName name="pi_14">[44]Rate_Analysis!#REF!</definedName>
    <definedName name="pi_15" localSheetId="14">[44]Rate_Analysis!#REF!</definedName>
    <definedName name="pi_15" localSheetId="15">[44]Rate_Analysis!#REF!</definedName>
    <definedName name="pi_15" localSheetId="17">[44]Rate_Analysis!#REF!</definedName>
    <definedName name="pi_15">[44]Rate_Analysis!#REF!</definedName>
    <definedName name="pi_16" localSheetId="14">[44]Rate_Analysis!#REF!</definedName>
    <definedName name="pi_16" localSheetId="15">[44]Rate_Analysis!#REF!</definedName>
    <definedName name="pi_16" localSheetId="17">[44]Rate_Analysis!#REF!</definedName>
    <definedName name="pi_16">[44]Rate_Analysis!#REF!</definedName>
    <definedName name="pi_17" localSheetId="14">[45]Rate_Analysis!#REF!</definedName>
    <definedName name="pi_17" localSheetId="15">[45]Rate_Analysis!#REF!</definedName>
    <definedName name="pi_17" localSheetId="17">[45]Rate_Analysis!#REF!</definedName>
    <definedName name="pi_17">[45]Rate_Analysis!#REF!</definedName>
    <definedName name="pi_19" localSheetId="14">[44]Rate_Analysis!#REF!</definedName>
    <definedName name="pi_19" localSheetId="15">[44]Rate_Analysis!#REF!</definedName>
    <definedName name="pi_19" localSheetId="17">[44]Rate_Analysis!#REF!</definedName>
    <definedName name="pi_19">[44]Rate_Analysis!#REF!</definedName>
    <definedName name="pi_20" localSheetId="14">[44]Rate_Analysis!#REF!</definedName>
    <definedName name="pi_20" localSheetId="15">[44]Rate_Analysis!#REF!</definedName>
    <definedName name="pi_20" localSheetId="17">[44]Rate_Analysis!#REF!</definedName>
    <definedName name="pi_20">[44]Rate_Analysis!#REF!</definedName>
    <definedName name="pi_23" localSheetId="14">[44]Rate_Analysis!#REF!</definedName>
    <definedName name="pi_23" localSheetId="15">[44]Rate_Analysis!#REF!</definedName>
    <definedName name="pi_23" localSheetId="17">[44]Rate_Analysis!#REF!</definedName>
    <definedName name="pi_23">[44]Rate_Analysis!#REF!</definedName>
    <definedName name="pi_3" localSheetId="14">#REF!</definedName>
    <definedName name="pi_3" localSheetId="15">#REF!</definedName>
    <definedName name="pi_3" localSheetId="17">#REF!</definedName>
    <definedName name="pi_3">#REF!</definedName>
    <definedName name="pi_4" localSheetId="14">[42]Rate_Analysis!#REF!</definedName>
    <definedName name="pi_4" localSheetId="15">[42]Rate_Analysis!#REF!</definedName>
    <definedName name="pi_4" localSheetId="17">[42]Rate_Analysis!#REF!</definedName>
    <definedName name="pi_4">[42]Rate_Analysis!#REF!</definedName>
    <definedName name="pi_8" localSheetId="14">[42]Rate_Analysis!#REF!</definedName>
    <definedName name="pi_8" localSheetId="15">[42]Rate_Analysis!#REF!</definedName>
    <definedName name="pi_8" localSheetId="17">[42]Rate_Analysis!#REF!</definedName>
    <definedName name="pi_8">[42]Rate_Analysis!#REF!</definedName>
    <definedName name="pi_9" localSheetId="14">[42]Rate_Analysis!#REF!</definedName>
    <definedName name="pi_9" localSheetId="15">[42]Rate_Analysis!#REF!</definedName>
    <definedName name="pi_9" localSheetId="17">[42]Rate_Analysis!#REF!</definedName>
    <definedName name="pi_9">[42]Rate_Analysis!#REF!</definedName>
    <definedName name="Pier" localSheetId="14">#REF!</definedName>
    <definedName name="Pier" localSheetId="15">#REF!</definedName>
    <definedName name="Pier" localSheetId="17">#REF!</definedName>
    <definedName name="Pier">#REF!</definedName>
    <definedName name="piercap" localSheetId="14">#REF!</definedName>
    <definedName name="piercap" localSheetId="15">#REF!</definedName>
    <definedName name="piercap" localSheetId="17">#REF!</definedName>
    <definedName name="piercap">#REF!</definedName>
    <definedName name="pile" localSheetId="14">#REF!</definedName>
    <definedName name="pile" localSheetId="15">#REF!</definedName>
    <definedName name="pile" localSheetId="17">#REF!</definedName>
    <definedName name="pile">#REF!</definedName>
    <definedName name="pilecap" localSheetId="14">#REF!</definedName>
    <definedName name="pilecap" localSheetId="15">#REF!</definedName>
    <definedName name="pilecap" localSheetId="17">#REF!</definedName>
    <definedName name="pilecap">#REF!</definedName>
    <definedName name="pilingrig" localSheetId="14">#REF!</definedName>
    <definedName name="pilingrig" localSheetId="15">#REF!</definedName>
    <definedName name="pilingrig" localSheetId="17">#REF!</definedName>
    <definedName name="pilingrig">#REF!</definedName>
    <definedName name="pl" localSheetId="14">#REF!</definedName>
    <definedName name="pl" localSheetId="15">#REF!</definedName>
    <definedName name="pl" localSheetId="17">#REF!</definedName>
    <definedName name="pl">#REF!</definedName>
    <definedName name="plast1.3pcc" localSheetId="14">#REF!</definedName>
    <definedName name="plast1.3pcc" localSheetId="15">#REF!</definedName>
    <definedName name="plast1.3pcc" localSheetId="17">#REF!</definedName>
    <definedName name="plast1.3pcc">#REF!</definedName>
    <definedName name="platecompactor" localSheetId="14">#REF!</definedName>
    <definedName name="platecompactor" localSheetId="15">#REF!</definedName>
    <definedName name="platecompactor" localSheetId="17">#REF!</definedName>
    <definedName name="platecompactor">#REF!</definedName>
    <definedName name="plcablvl">[13]Intro!$L$192</definedName>
    <definedName name="plcath">[13]Intro!$L$196</definedName>
    <definedName name="plcawdl">[13]Intro!$L$200</definedName>
    <definedName name="plcawdt">[13]Intro!$L$204</definedName>
    <definedName name="Plu" localSheetId="14">#REF!</definedName>
    <definedName name="Plu" localSheetId="15">#REF!</definedName>
    <definedName name="Plu" localSheetId="17">#REF!</definedName>
    <definedName name="Plu">#REF!</definedName>
    <definedName name="Plu_1" localSheetId="14">#REF!</definedName>
    <definedName name="Plu_1" localSheetId="15">#REF!</definedName>
    <definedName name="Plu_1" localSheetId="17">#REF!</definedName>
    <definedName name="Plu_1">#REF!</definedName>
    <definedName name="Plu_10" localSheetId="14">#REF!</definedName>
    <definedName name="Plu_10" localSheetId="15">#REF!</definedName>
    <definedName name="Plu_10" localSheetId="17">#REF!</definedName>
    <definedName name="Plu_10">#REF!</definedName>
    <definedName name="Plu_11" localSheetId="14">#REF!</definedName>
    <definedName name="Plu_11" localSheetId="15">#REF!</definedName>
    <definedName name="Plu_11" localSheetId="17">#REF!</definedName>
    <definedName name="Plu_11">#REF!</definedName>
    <definedName name="Plu_13" localSheetId="14">#REF!</definedName>
    <definedName name="Plu_13" localSheetId="15">#REF!</definedName>
    <definedName name="Plu_13" localSheetId="17">#REF!</definedName>
    <definedName name="Plu_13">#REF!</definedName>
    <definedName name="Plu_14" localSheetId="14">#REF!</definedName>
    <definedName name="Plu_14" localSheetId="15">#REF!</definedName>
    <definedName name="Plu_14" localSheetId="17">#REF!</definedName>
    <definedName name="Plu_14">#REF!</definedName>
    <definedName name="Plu_15" localSheetId="14">#REF!</definedName>
    <definedName name="Plu_15" localSheetId="15">#REF!</definedName>
    <definedName name="Plu_15" localSheetId="17">#REF!</definedName>
    <definedName name="Plu_15">#REF!</definedName>
    <definedName name="Plu_16" localSheetId="14">#REF!</definedName>
    <definedName name="Plu_16" localSheetId="15">#REF!</definedName>
    <definedName name="Plu_16" localSheetId="17">#REF!</definedName>
    <definedName name="Plu_16">#REF!</definedName>
    <definedName name="Plu_17" localSheetId="14">#REF!</definedName>
    <definedName name="Plu_17" localSheetId="15">#REF!</definedName>
    <definedName name="Plu_17" localSheetId="17">#REF!</definedName>
    <definedName name="Plu_17">#REF!</definedName>
    <definedName name="Plu_18" localSheetId="14">#REF!</definedName>
    <definedName name="Plu_18" localSheetId="15">#REF!</definedName>
    <definedName name="Plu_18" localSheetId="17">#REF!</definedName>
    <definedName name="Plu_18">#REF!</definedName>
    <definedName name="Plu_19" localSheetId="14">#REF!</definedName>
    <definedName name="Plu_19" localSheetId="15">#REF!</definedName>
    <definedName name="Plu_19" localSheetId="17">#REF!</definedName>
    <definedName name="Plu_19">#REF!</definedName>
    <definedName name="Plu_20" localSheetId="14">#REF!</definedName>
    <definedName name="Plu_20" localSheetId="15">#REF!</definedName>
    <definedName name="Plu_20" localSheetId="17">#REF!</definedName>
    <definedName name="Plu_20">#REF!</definedName>
    <definedName name="Plu_23" localSheetId="14">#REF!</definedName>
    <definedName name="Plu_23" localSheetId="15">#REF!</definedName>
    <definedName name="Plu_23" localSheetId="17">#REF!</definedName>
    <definedName name="Plu_23">#REF!</definedName>
    <definedName name="Plu_3" localSheetId="14">#REF!</definedName>
    <definedName name="Plu_3" localSheetId="15">#REF!</definedName>
    <definedName name="Plu_3" localSheetId="17">#REF!</definedName>
    <definedName name="Plu_3">#REF!</definedName>
    <definedName name="Plu_4" localSheetId="14">#REF!</definedName>
    <definedName name="Plu_4" localSheetId="15">#REF!</definedName>
    <definedName name="Plu_4" localSheetId="17">#REF!</definedName>
    <definedName name="Plu_4">#REF!</definedName>
    <definedName name="Plu_8" localSheetId="14">#REF!</definedName>
    <definedName name="Plu_8" localSheetId="15">#REF!</definedName>
    <definedName name="Plu_8" localSheetId="17">#REF!</definedName>
    <definedName name="Plu_8">#REF!</definedName>
    <definedName name="Plu_9" localSheetId="14">#REF!</definedName>
    <definedName name="Plu_9" localSheetId="15">#REF!</definedName>
    <definedName name="Plu_9" localSheetId="17">#REF!</definedName>
    <definedName name="Plu_9">#REF!</definedName>
    <definedName name="plumber" localSheetId="14">#REF!</definedName>
    <definedName name="plumber" localSheetId="15">#REF!</definedName>
    <definedName name="plumber" localSheetId="17">#REF!</definedName>
    <definedName name="plumber">#REF!</definedName>
    <definedName name="pot" localSheetId="14">#REF!</definedName>
    <definedName name="pot" localSheetId="15">#REF!</definedName>
    <definedName name="pot" localSheetId="17">#REF!</definedName>
    <definedName name="pot">#REF!</definedName>
    <definedName name="PRA" localSheetId="14">#REF!</definedName>
    <definedName name="PRA" localSheetId="15">#REF!</definedName>
    <definedName name="PRA" localSheetId="17">#REF!</definedName>
    <definedName name="PRA">#REF!</definedName>
    <definedName name="PRABHU" localSheetId="14">#REF!</definedName>
    <definedName name="PRABHU" localSheetId="15">#REF!</definedName>
    <definedName name="PRABHU" localSheetId="17">#REF!</definedName>
    <definedName name="PRABHU">#REF!</definedName>
    <definedName name="prcathm">[13]Intro!$L$169</definedName>
    <definedName name="prcawi">[13]Intro!$L$167</definedName>
    <definedName name="prdia">[13]Intro!$L$178</definedName>
    <definedName name="premoulded" localSheetId="14">#REF!</definedName>
    <definedName name="premoulded" localSheetId="15">#REF!</definedName>
    <definedName name="premoulded" localSheetId="17">#REF!</definedName>
    <definedName name="premoulded">#REF!</definedName>
    <definedName name="pri" localSheetId="14">#REF!</definedName>
    <definedName name="pri" localSheetId="15">#REF!</definedName>
    <definedName name="pri" localSheetId="17">#REF!</definedName>
    <definedName name="pri">#REF!</definedName>
    <definedName name="PRIN_TITLES_MI" localSheetId="14">#REF!</definedName>
    <definedName name="PRIN_TITLES_MI" localSheetId="15">#REF!</definedName>
    <definedName name="PRIN_TITLES_MI" localSheetId="17">#REF!</definedName>
    <definedName name="PRIN_TITLES_MI">#REF!</definedName>
    <definedName name="Princ" localSheetId="14">#REF!</definedName>
    <definedName name="Princ" localSheetId="15">#REF!</definedName>
    <definedName name="Princ" localSheetId="17">#REF!</definedName>
    <definedName name="Princ">#REF!</definedName>
    <definedName name="print" localSheetId="14">#REF!</definedName>
    <definedName name="print" localSheetId="15">#REF!</definedName>
    <definedName name="print" localSheetId="17">#REF!</definedName>
    <definedName name="print">#REF!</definedName>
    <definedName name="PRINT_ARE" localSheetId="15">#REF!</definedName>
    <definedName name="PRINT_ARE" localSheetId="17">#REF!</definedName>
    <definedName name="PRINT_ARE">#REF!</definedName>
    <definedName name="_xlnm.Print_Area" localSheetId="1">'500 KVA genset 2'!$A$1:$G$23</definedName>
    <definedName name="_xlnm.Print_Area" localSheetId="10">'Air Conditioner 3'!$A$1:$G$23</definedName>
    <definedName name="_xlnm.Print_Area" localSheetId="4">'Air Conditioner 5'!$A$1:$G$15</definedName>
    <definedName name="_xlnm.Print_Area" localSheetId="16">'Ann-A'!$A$1:$H$143</definedName>
    <definedName name="_xlnm.Print_Area" localSheetId="14">codng!$A$1:$G$126</definedName>
    <definedName name="_xlnm.Print_Area" localSheetId="15">CS!$A$1:$P$129</definedName>
    <definedName name="_xlnm.Print_Area" localSheetId="17">'CS (2)'!$A$1:$H$122</definedName>
    <definedName name="_xlnm.Print_Area" localSheetId="12">'FSL building Mylapore'!$A$1:$G$124</definedName>
    <definedName name="_xlnm.Print_Area" localSheetId="13">'FSL building Mylapore (2)'!$A$1:$G$124</definedName>
    <definedName name="_xlnm.Print_Area" localSheetId="0">'Infrastructure facility 1'!$A$1:$G$49</definedName>
    <definedName name="_xlnm.Print_Area" localSheetId="5">'Infrastructure old building 1'!$A$1:$G$9</definedName>
    <definedName name="_xlnm.Print_Area" localSheetId="8">'InfrastructureLibrarybuilding1 '!$A$1:$G$39</definedName>
    <definedName name="_xlnm.Print_Area" localSheetId="9">'Interal electrical 2'!$A$1:$G$20</definedName>
    <definedName name="_xlnm.Print_Area" localSheetId="7">'Internal electrical 3'!$A$1:$G$12</definedName>
    <definedName name="_xlnm.Print_Area" localSheetId="6">'Modern work station 2'!$A$1:$G$20</definedName>
    <definedName name="_xlnm.Print_Area" localSheetId="2">'shed and concrete 3'!$A$1:$G$35</definedName>
    <definedName name="_xlnm.Print_Area" localSheetId="3">'Video conference hall 4'!$A$1:$G$18</definedName>
    <definedName name="_xlnm.Print_Area">#REF!</definedName>
    <definedName name="PRINT_AREA_" localSheetId="14">#REF!</definedName>
    <definedName name="PRINT_AREA_" localSheetId="15">#REF!</definedName>
    <definedName name="PRINT_AREA_" localSheetId="17">#REF!</definedName>
    <definedName name="PRINT_AREA_">#REF!</definedName>
    <definedName name="PRINT_AREA_M" localSheetId="14">#REF!</definedName>
    <definedName name="PRINT_AREA_M" localSheetId="15">#REF!</definedName>
    <definedName name="PRINT_AREA_M" localSheetId="17">#REF!</definedName>
    <definedName name="PRINT_AREA_M">#REF!</definedName>
    <definedName name="PRINT_AREA_MI" localSheetId="16">#REF!</definedName>
    <definedName name="PRINT_AREA_MI" localSheetId="14">#REF!</definedName>
    <definedName name="PRINT_AREA_MI" localSheetId="15">#REF!</definedName>
    <definedName name="PRINT_AREA_MI" localSheetId="17">#REF!</definedName>
    <definedName name="PRINT_AREA_MI">#REF!</definedName>
    <definedName name="Print_Area_Reset" localSheetId="14">OFFSET(codng!Full_Print,0,0,codng!Last_Row)</definedName>
    <definedName name="Print_Area_Reset" localSheetId="15">OFFSET(CS!Full_Print,0,0,CS!Last_Row)</definedName>
    <definedName name="Print_Area_Reset" localSheetId="17">OFFSET('CS (2)'!Full_Print,0,0,'CS (2)'!Last_Row)</definedName>
    <definedName name="Print_Area_Reset">OFFSET(Full_Print,0,0,Last_Row)</definedName>
    <definedName name="Print_T" localSheetId="14">#REF!</definedName>
    <definedName name="Print_T" localSheetId="15">#REF!</definedName>
    <definedName name="Print_T" localSheetId="17">#REF!</definedName>
    <definedName name="Print_T">#REF!</definedName>
    <definedName name="Print_Tit" localSheetId="14">#REF!</definedName>
    <definedName name="Print_Tit" localSheetId="15">#REF!</definedName>
    <definedName name="Print_Tit" localSheetId="17">#REF!</definedName>
    <definedName name="Print_Tit">#REF!</definedName>
    <definedName name="Print_Titl" localSheetId="14">#REF!</definedName>
    <definedName name="Print_Titl" localSheetId="15">#REF!</definedName>
    <definedName name="Print_Titl" localSheetId="17">#REF!</definedName>
    <definedName name="Print_Titl">#REF!</definedName>
    <definedName name="Print_Title" localSheetId="15">#REF!</definedName>
    <definedName name="Print_Title" localSheetId="17">#REF!</definedName>
    <definedName name="Print_Title">#REF!</definedName>
    <definedName name="_xlnm.Print_Titles" localSheetId="1">'500 KVA genset 2'!$3:$3</definedName>
    <definedName name="_xlnm.Print_Titles" localSheetId="10">'Air Conditioner 3'!$3:$3</definedName>
    <definedName name="_xlnm.Print_Titles" localSheetId="4">'Air Conditioner 5'!$5:$5</definedName>
    <definedName name="_xlnm.Print_Titles" localSheetId="16">'Ann-A'!$3:$4</definedName>
    <definedName name="_xlnm.Print_Titles" localSheetId="14">codng!$4:$4</definedName>
    <definedName name="_xlnm.Print_Titles" localSheetId="15">CS!$3:$4</definedName>
    <definedName name="_xlnm.Print_Titles" localSheetId="17">'CS (2)'!$1:$1</definedName>
    <definedName name="_xlnm.Print_Titles" localSheetId="11">'display cabinet 4'!$3:$3</definedName>
    <definedName name="_xlnm.Print_Titles" localSheetId="12">'FSL building Mylapore'!$3:$3</definedName>
    <definedName name="_xlnm.Print_Titles" localSheetId="13">'FSL building Mylapore (2)'!$3:$3</definedName>
    <definedName name="_xlnm.Print_Titles" localSheetId="0">'Infrastructure facility 1'!$3:$3</definedName>
    <definedName name="_xlnm.Print_Titles" localSheetId="8">'InfrastructureLibrarybuilding1 '!$3:$3</definedName>
    <definedName name="_xlnm.Print_Titles" localSheetId="9">'Interal electrical 2'!$3:$3</definedName>
    <definedName name="_xlnm.Print_Titles" localSheetId="7">'Internal electrical 3'!$3:$3</definedName>
    <definedName name="_xlnm.Print_Titles" localSheetId="6">'Modern work station 2'!$3:$3</definedName>
    <definedName name="_xlnm.Print_Titles" localSheetId="2">'shed and concrete 3'!$3:$3</definedName>
    <definedName name="_xlnm.Print_Titles" localSheetId="3">'Video conference hall 4'!$3:$3</definedName>
    <definedName name="_xlnm.Print_Titles">#REF!</definedName>
    <definedName name="PRINT_TITLES_MI" localSheetId="16">#REF!</definedName>
    <definedName name="PRINT_TITLES_MI" localSheetId="14">#REF!</definedName>
    <definedName name="PRINT_TITLES_MI" localSheetId="15">#REF!</definedName>
    <definedName name="PRINT_TITLES_MI" localSheetId="17">#REF!</definedName>
    <definedName name="PRINT_TITLES_MI">#REF!</definedName>
    <definedName name="Print_titlesnew" localSheetId="15">#REF!</definedName>
    <definedName name="Print_titlesnew" localSheetId="17">#REF!</definedName>
    <definedName name="Print_titlesnew">#REF!</definedName>
    <definedName name="printarea1" localSheetId="15">#REF!</definedName>
    <definedName name="printarea1" localSheetId="17">#REF!</definedName>
    <definedName name="printarea1">#REF!</definedName>
    <definedName name="ps" localSheetId="14">#REF!</definedName>
    <definedName name="ps" localSheetId="15">#REF!</definedName>
    <definedName name="ps" localSheetId="17">#REF!</definedName>
    <definedName name="ps">#REF!</definedName>
    <definedName name="ps_app" localSheetId="14">#REF!</definedName>
    <definedName name="ps_app" localSheetId="15">#REF!</definedName>
    <definedName name="ps_app" localSheetId="17">#REF!</definedName>
    <definedName name="ps_app">#REF!</definedName>
    <definedName name="ps_est" localSheetId="14">#REF!</definedName>
    <definedName name="ps_est" localSheetId="15">#REF!</definedName>
    <definedName name="ps_est" localSheetId="17">#REF!</definedName>
    <definedName name="ps_est">#REF!</definedName>
    <definedName name="ps_max" localSheetId="14">#REF!</definedName>
    <definedName name="ps_max" localSheetId="15">#REF!</definedName>
    <definedName name="ps_max" localSheetId="17">#REF!</definedName>
    <definedName name="ps_max">#REF!</definedName>
    <definedName name="ps_paid" localSheetId="14">#REF!</definedName>
    <definedName name="ps_paid" localSheetId="15">#REF!</definedName>
    <definedName name="ps_paid" localSheetId="17">#REF!</definedName>
    <definedName name="ps_paid">#REF!</definedName>
    <definedName name="ps_quo" localSheetId="14">#REF!</definedName>
    <definedName name="ps_quo" localSheetId="15">#REF!</definedName>
    <definedName name="ps_quo" localSheetId="17">#REF!</definedName>
    <definedName name="ps_quo">#REF!</definedName>
    <definedName name="ps_rec" localSheetId="14">#REF!</definedName>
    <definedName name="ps_rec" localSheetId="15">#REF!</definedName>
    <definedName name="ps_rec" localSheetId="17">#REF!</definedName>
    <definedName name="ps_rec">#REF!</definedName>
    <definedName name="Ptop" localSheetId="15">[41]strand!#REF!</definedName>
    <definedName name="Ptop" localSheetId="17">[41]strand!#REF!</definedName>
    <definedName name="Ptop">[41]strand!#REF!</definedName>
    <definedName name="Ptroller" localSheetId="14">#REF!</definedName>
    <definedName name="Ptroller" localSheetId="15">#REF!</definedName>
    <definedName name="Ptroller" localSheetId="17">#REF!</definedName>
    <definedName name="Ptroller">#REF!</definedName>
    <definedName name="pudupet" localSheetId="14">#REF!</definedName>
    <definedName name="pudupet" localSheetId="15">#REF!</definedName>
    <definedName name="pudupet" localSheetId="17">#REF!</definedName>
    <definedName name="pudupet">#REF!</definedName>
    <definedName name="pudupetai" localSheetId="14">#REF!</definedName>
    <definedName name="pudupetai" localSheetId="15">#REF!</definedName>
    <definedName name="pudupetai" localSheetId="17">#REF!</definedName>
    <definedName name="pudupetai">#REF!</definedName>
    <definedName name="pvcpipe100" localSheetId="14">#REF!</definedName>
    <definedName name="pvcpipe100" localSheetId="15">#REF!</definedName>
    <definedName name="pvcpipe100" localSheetId="17">#REF!</definedName>
    <definedName name="pvcpipe100">#REF!</definedName>
    <definedName name="pvcpipe150" localSheetId="14">#REF!</definedName>
    <definedName name="pvcpipe150" localSheetId="15">#REF!</definedName>
    <definedName name="pvcpipe150" localSheetId="17">#REF!</definedName>
    <definedName name="pvcpipe150">#REF!</definedName>
    <definedName name="pvcpipe50" localSheetId="14">#REF!</definedName>
    <definedName name="pvcpipe50" localSheetId="15">#REF!</definedName>
    <definedName name="pvcpipe50" localSheetId="17">#REF!</definedName>
    <definedName name="pvcpipe50">#REF!</definedName>
    <definedName name="Q" localSheetId="14">#REF!</definedName>
    <definedName name="Q" localSheetId="15">#REF!</definedName>
    <definedName name="Q" localSheetId="17">#REF!</definedName>
    <definedName name="Q">#REF!</definedName>
    <definedName name="qnetlat" localSheetId="15">[46]horizontal!#REF!</definedName>
    <definedName name="qnetlat" localSheetId="17">[46]horizontal!#REF!</definedName>
    <definedName name="qnetlat">[46]horizontal!#REF!</definedName>
    <definedName name="qnetseis" localSheetId="15">[46]horizontal!#REF!</definedName>
    <definedName name="qnetseis" localSheetId="17">[46]horizontal!#REF!</definedName>
    <definedName name="qnetseis">[46]horizontal!#REF!</definedName>
    <definedName name="QQE" localSheetId="14">#REF!</definedName>
    <definedName name="QQE" localSheetId="15">#REF!</definedName>
    <definedName name="QQE" localSheetId="17">#REF!</definedName>
    <definedName name="QQE">#REF!</definedName>
    <definedName name="qs" localSheetId="14">#REF!</definedName>
    <definedName name="qs" localSheetId="15">#REF!</definedName>
    <definedName name="qs" localSheetId="17">#REF!</definedName>
    <definedName name="qs">#REF!</definedName>
    <definedName name="QWE" localSheetId="14">#REF!</definedName>
    <definedName name="QWE" localSheetId="15">#REF!</definedName>
    <definedName name="QWE" localSheetId="17">#REF!</definedName>
    <definedName name="QWE">#REF!</definedName>
    <definedName name="r.1" localSheetId="14">#REF!</definedName>
    <definedName name="r.1" localSheetId="15">#REF!</definedName>
    <definedName name="r.1" localSheetId="17">#REF!</definedName>
    <definedName name="r.1">#REF!</definedName>
    <definedName name="Ra">'[18]2.civil-RA'!$O$17</definedName>
    <definedName name="raj" localSheetId="14">#REF!</definedName>
    <definedName name="raj" localSheetId="15">#REF!</definedName>
    <definedName name="raj" localSheetId="17">#REF!</definedName>
    <definedName name="raj">#REF!</definedName>
    <definedName name="raja" localSheetId="14">#REF!</definedName>
    <definedName name="raja" localSheetId="15">#REF!</definedName>
    <definedName name="raja" localSheetId="17">#REF!</definedName>
    <definedName name="raja">#REF!</definedName>
    <definedName name="rb" localSheetId="14">#REF!</definedName>
    <definedName name="rb" localSheetId="15">#REF!</definedName>
    <definedName name="rb" localSheetId="17">#REF!</definedName>
    <definedName name="rb">#REF!</definedName>
    <definedName name="rccm20pcc" localSheetId="14">#REF!</definedName>
    <definedName name="rccm20pcc" localSheetId="15">#REF!</definedName>
    <definedName name="rccm20pcc" localSheetId="17">#REF!</definedName>
    <definedName name="rccm20pcc">#REF!</definedName>
    <definedName name="rccm30pcc" localSheetId="14">#REF!</definedName>
    <definedName name="rccm30pcc" localSheetId="15">#REF!</definedName>
    <definedName name="rccm30pcc" localSheetId="17">#REF!</definedName>
    <definedName name="rccm30pcc">#REF!</definedName>
    <definedName name="Rdeck" localSheetId="14">'[14]mem-property'!#REF!</definedName>
    <definedName name="Rdeck" localSheetId="15">'[14]mem-property'!#REF!</definedName>
    <definedName name="Rdeck" localSheetId="17">'[14]mem-property'!#REF!</definedName>
    <definedName name="Rdeck">'[14]mem-property'!#REF!</definedName>
    <definedName name="re" localSheetId="14">#REF!</definedName>
    <definedName name="re" localSheetId="15">#REF!</definedName>
    <definedName name="re" localSheetId="17">#REF!</definedName>
    <definedName name="re">#REF!</definedName>
    <definedName name="re_13" localSheetId="14">#REF!</definedName>
    <definedName name="re_13" localSheetId="15">#REF!</definedName>
    <definedName name="re_13" localSheetId="17">#REF!</definedName>
    <definedName name="re_13">#REF!</definedName>
    <definedName name="re_14" localSheetId="14">#REF!</definedName>
    <definedName name="re_14" localSheetId="15">#REF!</definedName>
    <definedName name="re_14" localSheetId="17">#REF!</definedName>
    <definedName name="re_14">#REF!</definedName>
    <definedName name="re_15" localSheetId="14">#REF!</definedName>
    <definedName name="re_15" localSheetId="15">#REF!</definedName>
    <definedName name="re_15" localSheetId="17">#REF!</definedName>
    <definedName name="re_15">#REF!</definedName>
    <definedName name="re_16" localSheetId="14">#REF!</definedName>
    <definedName name="re_16" localSheetId="15">#REF!</definedName>
    <definedName name="re_16" localSheetId="17">#REF!</definedName>
    <definedName name="re_16">#REF!</definedName>
    <definedName name="re_17" localSheetId="14">#REF!</definedName>
    <definedName name="re_17" localSheetId="15">#REF!</definedName>
    <definedName name="re_17" localSheetId="17">#REF!</definedName>
    <definedName name="re_17">#REF!</definedName>
    <definedName name="re_19" localSheetId="14">#REF!</definedName>
    <definedName name="re_19" localSheetId="15">#REF!</definedName>
    <definedName name="re_19" localSheetId="17">#REF!</definedName>
    <definedName name="re_19">#REF!</definedName>
    <definedName name="re_20" localSheetId="14">#REF!</definedName>
    <definedName name="re_20" localSheetId="15">#REF!</definedName>
    <definedName name="re_20" localSheetId="17">#REF!</definedName>
    <definedName name="re_20">#REF!</definedName>
    <definedName name="re_23" localSheetId="14">#REF!</definedName>
    <definedName name="re_23" localSheetId="15">#REF!</definedName>
    <definedName name="re_23" localSheetId="17">#REF!</definedName>
    <definedName name="re_23">#REF!</definedName>
    <definedName name="re_3" localSheetId="14">#REF!</definedName>
    <definedName name="re_3" localSheetId="15">#REF!</definedName>
    <definedName name="re_3" localSheetId="17">#REF!</definedName>
    <definedName name="re_3">#REF!</definedName>
    <definedName name="red" localSheetId="15">#REF!</definedName>
    <definedName name="red" localSheetId="17">#REF!</definedName>
    <definedName name="red">#REF!</definedName>
    <definedName name="rekha" localSheetId="15">#REF!</definedName>
    <definedName name="rekha" localSheetId="17">#REF!</definedName>
    <definedName name="rekha">#REF!</definedName>
    <definedName name="rhd" localSheetId="14">#REF!</definedName>
    <definedName name="rhd" localSheetId="15">#REF!</definedName>
    <definedName name="rhd" localSheetId="17">#REF!</definedName>
    <definedName name="rhd">#REF!</definedName>
    <definedName name="rl" localSheetId="14">#REF!</definedName>
    <definedName name="rl" localSheetId="15">#REF!</definedName>
    <definedName name="rl" localSheetId="17">#REF!</definedName>
    <definedName name="rl">#REF!</definedName>
    <definedName name="RLLmax" localSheetId="15">[6]Rocker!#REF!</definedName>
    <definedName name="RLLmax" localSheetId="17">[6]Rocker!#REF!</definedName>
    <definedName name="RLLmax">[6]Rocker!#REF!</definedName>
    <definedName name="roadexcavation1pcc" localSheetId="14">#REF!</definedName>
    <definedName name="roadexcavation1pcc" localSheetId="15">#REF!</definedName>
    <definedName name="roadexcavation1pcc" localSheetId="17">#REF!</definedName>
    <definedName name="roadexcavation1pcc">#REF!</definedName>
    <definedName name="roller" localSheetId="14">#REF!</definedName>
    <definedName name="roller" localSheetId="15">#REF!</definedName>
    <definedName name="roller" localSheetId="17">#REF!</definedName>
    <definedName name="roller">#REF!</definedName>
    <definedName name="room" localSheetId="14">#REF!</definedName>
    <definedName name="room" localSheetId="15">#REF!</definedName>
    <definedName name="room" localSheetId="17">#REF!</definedName>
    <definedName name="room">#REF!</definedName>
    <definedName name="roughstone" localSheetId="14">#REF!</definedName>
    <definedName name="roughstone" localSheetId="15">#REF!</definedName>
    <definedName name="roughstone" localSheetId="17">#REF!</definedName>
    <definedName name="roughstone">#REF!</definedName>
    <definedName name="roya" localSheetId="14">#REF!</definedName>
    <definedName name="roya" localSheetId="15">#REF!</definedName>
    <definedName name="roya" localSheetId="17">#REF!</definedName>
    <definedName name="roya">#REF!</definedName>
    <definedName name="rs" localSheetId="14">#REF!</definedName>
    <definedName name="rs" localSheetId="15">#REF!</definedName>
    <definedName name="rs" localSheetId="17">#REF!</definedName>
    <definedName name="rs">#REF!</definedName>
    <definedName name="rwe" localSheetId="14">#REF!</definedName>
    <definedName name="rwe" localSheetId="15">#REF!</definedName>
    <definedName name="rwe" localSheetId="17">#REF!</definedName>
    <definedName name="rwe">#REF!</definedName>
    <definedName name="Rxy" localSheetId="15">'[14]mem-property'!#REF!</definedName>
    <definedName name="Rxy" localSheetId="17">'[14]mem-property'!#REF!</definedName>
    <definedName name="Rxy">'[14]mem-property'!#REF!</definedName>
    <definedName name="Ryx" localSheetId="15">'[14]mem-property'!#REF!</definedName>
    <definedName name="Ryx" localSheetId="17">'[14]mem-property'!#REF!</definedName>
    <definedName name="Ryx">'[14]mem-property'!#REF!</definedName>
    <definedName name="s" localSheetId="14">'[47]RA-markate'!$A$389:$B$1034</definedName>
    <definedName name="s" localSheetId="15">'[47]RA-markate'!$A$389:$B$1034</definedName>
    <definedName name="s" localSheetId="17">'[47]RA-markate'!$A$389:$B$1034</definedName>
    <definedName name="s">#REF!</definedName>
    <definedName name="sa" localSheetId="14">#REF!</definedName>
    <definedName name="sa" localSheetId="15">#REF!</definedName>
    <definedName name="sa" localSheetId="17">#REF!</definedName>
    <definedName name="sa">#REF!</definedName>
    <definedName name="sa_12" localSheetId="14">#REF!</definedName>
    <definedName name="sa_12" localSheetId="15">#REF!</definedName>
    <definedName name="sa_12" localSheetId="17">#REF!</definedName>
    <definedName name="sa_12">#REF!</definedName>
    <definedName name="sa_13" localSheetId="14">#REF!</definedName>
    <definedName name="sa_13" localSheetId="15">#REF!</definedName>
    <definedName name="sa_13" localSheetId="17">#REF!</definedName>
    <definedName name="sa_13">#REF!</definedName>
    <definedName name="sa_14" localSheetId="14">#REF!</definedName>
    <definedName name="sa_14" localSheetId="15">#REF!</definedName>
    <definedName name="sa_14" localSheetId="17">#REF!</definedName>
    <definedName name="sa_14">#REF!</definedName>
    <definedName name="sa_15" localSheetId="14">#REF!</definedName>
    <definedName name="sa_15" localSheetId="15">#REF!</definedName>
    <definedName name="sa_15" localSheetId="17">#REF!</definedName>
    <definedName name="sa_15">#REF!</definedName>
    <definedName name="sa_16" localSheetId="14">#REF!</definedName>
    <definedName name="sa_16" localSheetId="15">#REF!</definedName>
    <definedName name="sa_16" localSheetId="17">#REF!</definedName>
    <definedName name="sa_16">#REF!</definedName>
    <definedName name="sa_17" localSheetId="14">#REF!</definedName>
    <definedName name="sa_17" localSheetId="15">#REF!</definedName>
    <definedName name="sa_17" localSheetId="17">#REF!</definedName>
    <definedName name="sa_17">#REF!</definedName>
    <definedName name="sa_19" localSheetId="14">#REF!</definedName>
    <definedName name="sa_19" localSheetId="15">#REF!</definedName>
    <definedName name="sa_19" localSheetId="17">#REF!</definedName>
    <definedName name="sa_19">#REF!</definedName>
    <definedName name="sa_20" localSheetId="14">#REF!</definedName>
    <definedName name="sa_20" localSheetId="15">#REF!</definedName>
    <definedName name="sa_20" localSheetId="17">#REF!</definedName>
    <definedName name="sa_20">#REF!</definedName>
    <definedName name="sa_21" localSheetId="14">#REF!</definedName>
    <definedName name="sa_21" localSheetId="15">#REF!</definedName>
    <definedName name="sa_21" localSheetId="17">#REF!</definedName>
    <definedName name="sa_21">#REF!</definedName>
    <definedName name="sa_23" localSheetId="14">#REF!</definedName>
    <definedName name="sa_23" localSheetId="15">#REF!</definedName>
    <definedName name="sa_23" localSheetId="17">#REF!</definedName>
    <definedName name="sa_23">#REF!</definedName>
    <definedName name="sa_3" localSheetId="14">#REF!</definedName>
    <definedName name="sa_3" localSheetId="15">#REF!</definedName>
    <definedName name="sa_3" localSheetId="17">#REF!</definedName>
    <definedName name="sa_3">#REF!</definedName>
    <definedName name="salballies" localSheetId="14">#REF!</definedName>
    <definedName name="salballies" localSheetId="15">#REF!</definedName>
    <definedName name="salballies" localSheetId="17">#REF!</definedName>
    <definedName name="salballies">#REF!</definedName>
    <definedName name="Sand" localSheetId="14">#REF!</definedName>
    <definedName name="Sand" localSheetId="15">#REF!</definedName>
    <definedName name="Sand" localSheetId="17">#REF!</definedName>
    <definedName name="Sand">#REF!</definedName>
    <definedName name="Sand_13" localSheetId="14">#REF!</definedName>
    <definedName name="Sand_13" localSheetId="15">#REF!</definedName>
    <definedName name="Sand_13" localSheetId="17">#REF!</definedName>
    <definedName name="Sand_13">#REF!</definedName>
    <definedName name="Sand_14" localSheetId="14">#REF!</definedName>
    <definedName name="Sand_14" localSheetId="15">#REF!</definedName>
    <definedName name="Sand_14" localSheetId="17">#REF!</definedName>
    <definedName name="Sand_14">#REF!</definedName>
    <definedName name="Sand_15" localSheetId="14">#REF!</definedName>
    <definedName name="Sand_15" localSheetId="15">#REF!</definedName>
    <definedName name="Sand_15" localSheetId="17">#REF!</definedName>
    <definedName name="Sand_15">#REF!</definedName>
    <definedName name="Sand_16" localSheetId="14">#REF!</definedName>
    <definedName name="Sand_16" localSheetId="15">#REF!</definedName>
    <definedName name="Sand_16" localSheetId="17">#REF!</definedName>
    <definedName name="Sand_16">#REF!</definedName>
    <definedName name="Sand_17" localSheetId="14">#REF!</definedName>
    <definedName name="Sand_17" localSheetId="15">#REF!</definedName>
    <definedName name="Sand_17" localSheetId="17">#REF!</definedName>
    <definedName name="Sand_17">#REF!</definedName>
    <definedName name="Sand_19" localSheetId="14">#REF!</definedName>
    <definedName name="Sand_19" localSheetId="15">#REF!</definedName>
    <definedName name="Sand_19" localSheetId="17">#REF!</definedName>
    <definedName name="Sand_19">#REF!</definedName>
    <definedName name="Sand_20" localSheetId="14">#REF!</definedName>
    <definedName name="Sand_20" localSheetId="15">#REF!</definedName>
    <definedName name="Sand_20" localSheetId="17">#REF!</definedName>
    <definedName name="Sand_20">#REF!</definedName>
    <definedName name="Sand_21" localSheetId="14">#REF!</definedName>
    <definedName name="Sand_21" localSheetId="15">#REF!</definedName>
    <definedName name="Sand_21" localSheetId="17">#REF!</definedName>
    <definedName name="Sand_21">#REF!</definedName>
    <definedName name="Sand_23" localSheetId="14">#REF!</definedName>
    <definedName name="Sand_23" localSheetId="15">#REF!</definedName>
    <definedName name="Sand_23" localSheetId="17">#REF!</definedName>
    <definedName name="Sand_23">#REF!</definedName>
    <definedName name="Sand_3" localSheetId="14">#REF!</definedName>
    <definedName name="Sand_3" localSheetId="15">#REF!</definedName>
    <definedName name="Sand_3" localSheetId="17">#REF!</definedName>
    <definedName name="Sand_3">#REF!</definedName>
    <definedName name="sandlead" localSheetId="14">#REF!</definedName>
    <definedName name="sandlead" localSheetId="15">#REF!</definedName>
    <definedName name="sandlead" localSheetId="17">#REF!</definedName>
    <definedName name="sandlead">#REF!</definedName>
    <definedName name="saq" localSheetId="14">#REF!</definedName>
    <definedName name="saq" localSheetId="15">#REF!</definedName>
    <definedName name="saq" localSheetId="17">#REF!</definedName>
    <definedName name="saq">#REF!</definedName>
    <definedName name="sasi" localSheetId="14">#REF!</definedName>
    <definedName name="sasi" localSheetId="15">#REF!</definedName>
    <definedName name="sasi" localSheetId="17">#REF!</definedName>
    <definedName name="sasi">#REF!</definedName>
    <definedName name="Sbe" localSheetId="14">#REF!</definedName>
    <definedName name="Sbe" localSheetId="15">#REF!</definedName>
    <definedName name="Sbe" localSheetId="17">#REF!</definedName>
    <definedName name="Sbe">#REF!</definedName>
    <definedName name="sc" localSheetId="14">#REF!</definedName>
    <definedName name="sc" localSheetId="15">#REF!</definedName>
    <definedName name="sc" localSheetId="17">#REF!</definedName>
    <definedName name="sc">#REF!</definedName>
    <definedName name="sc_12" localSheetId="14">#REF!</definedName>
    <definedName name="sc_12" localSheetId="15">#REF!</definedName>
    <definedName name="sc_12" localSheetId="17">#REF!</definedName>
    <definedName name="sc_12">#REF!</definedName>
    <definedName name="sc_13" localSheetId="14">#REF!</definedName>
    <definedName name="sc_13" localSheetId="15">#REF!</definedName>
    <definedName name="sc_13" localSheetId="17">#REF!</definedName>
    <definedName name="sc_13">#REF!</definedName>
    <definedName name="sc_15" localSheetId="14">#REF!</definedName>
    <definedName name="sc_15" localSheetId="15">#REF!</definedName>
    <definedName name="sc_15" localSheetId="17">#REF!</definedName>
    <definedName name="sc_15">#REF!</definedName>
    <definedName name="sc_16" localSheetId="14">#REF!</definedName>
    <definedName name="sc_16" localSheetId="15">#REF!</definedName>
    <definedName name="sc_16" localSheetId="17">#REF!</definedName>
    <definedName name="sc_16">#REF!</definedName>
    <definedName name="sc_17" localSheetId="14">#REF!</definedName>
    <definedName name="sc_17" localSheetId="15">#REF!</definedName>
    <definedName name="sc_17" localSheetId="17">#REF!</definedName>
    <definedName name="sc_17">#REF!</definedName>
    <definedName name="sc_2" localSheetId="14">#REF!</definedName>
    <definedName name="sc_2" localSheetId="15">#REF!</definedName>
    <definedName name="sc_2" localSheetId="17">#REF!</definedName>
    <definedName name="sc_2">#REF!</definedName>
    <definedName name="Sched_Pay" localSheetId="14">#REF!</definedName>
    <definedName name="Sched_Pay" localSheetId="15">#REF!</definedName>
    <definedName name="Sched_Pay" localSheetId="17">#REF!</definedName>
    <definedName name="Sched_Pay">#REF!</definedName>
    <definedName name="Scheduled_Extra_Payments" localSheetId="14">#REF!</definedName>
    <definedName name="Scheduled_Extra_Payments" localSheetId="15">#REF!</definedName>
    <definedName name="Scheduled_Extra_Payments" localSheetId="17">#REF!</definedName>
    <definedName name="Scheduled_Extra_Payments">#REF!</definedName>
    <definedName name="Scheduled_Interest_Rate" localSheetId="14">#REF!</definedName>
    <definedName name="Scheduled_Interest_Rate" localSheetId="15">#REF!</definedName>
    <definedName name="Scheduled_Interest_Rate" localSheetId="17">#REF!</definedName>
    <definedName name="Scheduled_Interest_Rate">#REF!</definedName>
    <definedName name="Scheduled_Monthly_Payment" localSheetId="14">#REF!</definedName>
    <definedName name="Scheduled_Monthly_Payment" localSheetId="15">#REF!</definedName>
    <definedName name="Scheduled_Monthly_Payment" localSheetId="17">#REF!</definedName>
    <definedName name="Scheduled_Monthly_Payment">#REF!</definedName>
    <definedName name="scraper" localSheetId="14">#REF!</definedName>
    <definedName name="scraper" localSheetId="15">#REF!</definedName>
    <definedName name="scraper" localSheetId="17">#REF!</definedName>
    <definedName name="scraper">#REF!</definedName>
    <definedName name="sd1_1" localSheetId="15">[5]Electrical!#REF!</definedName>
    <definedName name="sd1_1" localSheetId="17">[5]Electrical!#REF!</definedName>
    <definedName name="sd1_1">[5]Electrical!#REF!</definedName>
    <definedName name="sd1_10" localSheetId="15">[5]Electrical!#REF!</definedName>
    <definedName name="sd1_10" localSheetId="17">[5]Electrical!#REF!</definedName>
    <definedName name="sd1_10">[5]Electrical!#REF!</definedName>
    <definedName name="sd1_11" localSheetId="15">[5]Electrical!#REF!</definedName>
    <definedName name="sd1_11" localSheetId="17">[5]Electrical!#REF!</definedName>
    <definedName name="sd1_11">[5]Electrical!#REF!</definedName>
    <definedName name="sd1_13" localSheetId="15">[48]Electrical!#REF!</definedName>
    <definedName name="sd1_13" localSheetId="17">[48]Electrical!#REF!</definedName>
    <definedName name="sd1_13">[48]Electrical!#REF!</definedName>
    <definedName name="sd1_14" localSheetId="15">[48]Electrical!#REF!</definedName>
    <definedName name="sd1_14" localSheetId="17">[48]Electrical!#REF!</definedName>
    <definedName name="sd1_14">[48]Electrical!#REF!</definedName>
    <definedName name="sd1_15" localSheetId="15">[49]Electrical!#REF!</definedName>
    <definedName name="sd1_15" localSheetId="17">[49]Electrical!#REF!</definedName>
    <definedName name="sd1_15">[49]Electrical!#REF!</definedName>
    <definedName name="sd1_16" localSheetId="15">[48]Electrical!#REF!</definedName>
    <definedName name="sd1_16" localSheetId="17">[48]Electrical!#REF!</definedName>
    <definedName name="sd1_16">[48]Electrical!#REF!</definedName>
    <definedName name="sd1_19" localSheetId="15">[48]Electrical!#REF!</definedName>
    <definedName name="sd1_19" localSheetId="17">[48]Electrical!#REF!</definedName>
    <definedName name="sd1_19">[48]Electrical!#REF!</definedName>
    <definedName name="sd1_20" localSheetId="15">[48]Electrical!#REF!</definedName>
    <definedName name="sd1_20" localSheetId="17">[48]Electrical!#REF!</definedName>
    <definedName name="sd1_20">[48]Electrical!#REF!</definedName>
    <definedName name="sd1_23" localSheetId="15">[48]Electrical!#REF!</definedName>
    <definedName name="sd1_23" localSheetId="17">[48]Electrical!#REF!</definedName>
    <definedName name="sd1_23">[48]Electrical!#REF!</definedName>
    <definedName name="sd1_3" localSheetId="14">#REF!</definedName>
    <definedName name="sd1_3" localSheetId="15">#REF!</definedName>
    <definedName name="sd1_3" localSheetId="17">#REF!</definedName>
    <definedName name="sd1_3">#REF!</definedName>
    <definedName name="sd1_4" localSheetId="14">[5]Electrical!#REF!</definedName>
    <definedName name="sd1_4" localSheetId="15">[5]Electrical!#REF!</definedName>
    <definedName name="sd1_4" localSheetId="17">[5]Electrical!#REF!</definedName>
    <definedName name="sd1_4">[5]Electrical!#REF!</definedName>
    <definedName name="sd1_8" localSheetId="14">[5]Electrical!#REF!</definedName>
    <definedName name="sd1_8" localSheetId="15">[5]Electrical!#REF!</definedName>
    <definedName name="sd1_8" localSheetId="17">[5]Electrical!#REF!</definedName>
    <definedName name="sd1_8">[5]Electrical!#REF!</definedName>
    <definedName name="sd1_9" localSheetId="15">[5]Electrical!#REF!</definedName>
    <definedName name="sd1_9" localSheetId="17">[5]Electrical!#REF!</definedName>
    <definedName name="sd1_9">[5]Electrical!#REF!</definedName>
    <definedName name="sd10_1" localSheetId="15">[5]Electrical!#REF!</definedName>
    <definedName name="sd10_1" localSheetId="17">[5]Electrical!#REF!</definedName>
    <definedName name="sd10_1">[5]Electrical!#REF!</definedName>
    <definedName name="sd10_10" localSheetId="15">[5]Electrical!#REF!</definedName>
    <definedName name="sd10_10" localSheetId="17">[5]Electrical!#REF!</definedName>
    <definedName name="sd10_10">[5]Electrical!#REF!</definedName>
    <definedName name="sd10_11" localSheetId="15">[5]Electrical!#REF!</definedName>
    <definedName name="sd10_11" localSheetId="17">[5]Electrical!#REF!</definedName>
    <definedName name="sd10_11">[5]Electrical!#REF!</definedName>
    <definedName name="sd10_13" localSheetId="15">[48]Electrical!#REF!</definedName>
    <definedName name="sd10_13" localSheetId="17">[48]Electrical!#REF!</definedName>
    <definedName name="sd10_13">[48]Electrical!#REF!</definedName>
    <definedName name="sd10_14" localSheetId="15">[48]Electrical!#REF!</definedName>
    <definedName name="sd10_14" localSheetId="17">[48]Electrical!#REF!</definedName>
    <definedName name="sd10_14">[48]Electrical!#REF!</definedName>
    <definedName name="sd10_15" localSheetId="15">[49]Electrical!#REF!</definedName>
    <definedName name="sd10_15" localSheetId="17">[49]Electrical!#REF!</definedName>
    <definedName name="sd10_15">[49]Electrical!#REF!</definedName>
    <definedName name="sd10_16" localSheetId="15">[48]Electrical!#REF!</definedName>
    <definedName name="sd10_16" localSheetId="17">[48]Electrical!#REF!</definedName>
    <definedName name="sd10_16">[48]Electrical!#REF!</definedName>
    <definedName name="sd10_19" localSheetId="15">[48]Electrical!#REF!</definedName>
    <definedName name="sd10_19" localSheetId="17">[48]Electrical!#REF!</definedName>
    <definedName name="sd10_19">[48]Electrical!#REF!</definedName>
    <definedName name="sd10_20" localSheetId="15">[48]Electrical!#REF!</definedName>
    <definedName name="sd10_20" localSheetId="17">[48]Electrical!#REF!</definedName>
    <definedName name="sd10_20">[48]Electrical!#REF!</definedName>
    <definedName name="sd10_23" localSheetId="15">[48]Electrical!#REF!</definedName>
    <definedName name="sd10_23" localSheetId="17">[48]Electrical!#REF!</definedName>
    <definedName name="sd10_23">[48]Electrical!#REF!</definedName>
    <definedName name="sd10_3" localSheetId="14">#REF!</definedName>
    <definedName name="sd10_3" localSheetId="15">#REF!</definedName>
    <definedName name="sd10_3" localSheetId="17">#REF!</definedName>
    <definedName name="sd10_3">#REF!</definedName>
    <definedName name="sd10_4" localSheetId="14">[5]Electrical!#REF!</definedName>
    <definedName name="sd10_4" localSheetId="15">[5]Electrical!#REF!</definedName>
    <definedName name="sd10_4" localSheetId="17">[5]Electrical!#REF!</definedName>
    <definedName name="sd10_4">[5]Electrical!#REF!</definedName>
    <definedName name="sd10_8" localSheetId="14">[5]Electrical!#REF!</definedName>
    <definedName name="sd10_8" localSheetId="15">[5]Electrical!#REF!</definedName>
    <definedName name="sd10_8" localSheetId="17">[5]Electrical!#REF!</definedName>
    <definedName name="sd10_8">[5]Electrical!#REF!</definedName>
    <definedName name="sd10_9" localSheetId="15">[5]Electrical!#REF!</definedName>
    <definedName name="sd10_9" localSheetId="17">[5]Electrical!#REF!</definedName>
    <definedName name="sd10_9">[5]Electrical!#REF!</definedName>
    <definedName name="sd11_1" localSheetId="15">[5]Electrical!#REF!</definedName>
    <definedName name="sd11_1" localSheetId="17">[5]Electrical!#REF!</definedName>
    <definedName name="sd11_1">[5]Electrical!#REF!</definedName>
    <definedName name="sd11_10" localSheetId="15">[5]Electrical!#REF!</definedName>
    <definedName name="sd11_10" localSheetId="17">[5]Electrical!#REF!</definedName>
    <definedName name="sd11_10">[5]Electrical!#REF!</definedName>
    <definedName name="sd11_11" localSheetId="15">[5]Electrical!#REF!</definedName>
    <definedName name="sd11_11" localSheetId="17">[5]Electrical!#REF!</definedName>
    <definedName name="sd11_11">[5]Electrical!#REF!</definedName>
    <definedName name="sd11_13" localSheetId="15">[48]Electrical!#REF!</definedName>
    <definedName name="sd11_13" localSheetId="17">[48]Electrical!#REF!</definedName>
    <definedName name="sd11_13">[48]Electrical!#REF!</definedName>
    <definedName name="sd11_14" localSheetId="15">[48]Electrical!#REF!</definedName>
    <definedName name="sd11_14" localSheetId="17">[48]Electrical!#REF!</definedName>
    <definedName name="sd11_14">[48]Electrical!#REF!</definedName>
    <definedName name="sd11_15" localSheetId="15">[49]Electrical!#REF!</definedName>
    <definedName name="sd11_15" localSheetId="17">[49]Electrical!#REF!</definedName>
    <definedName name="sd11_15">[49]Electrical!#REF!</definedName>
    <definedName name="sd11_16" localSheetId="15">[48]Electrical!#REF!</definedName>
    <definedName name="sd11_16" localSheetId="17">[48]Electrical!#REF!</definedName>
    <definedName name="sd11_16">[48]Electrical!#REF!</definedName>
    <definedName name="sd11_19" localSheetId="15">[48]Electrical!#REF!</definedName>
    <definedName name="sd11_19" localSheetId="17">[48]Electrical!#REF!</definedName>
    <definedName name="sd11_19">[48]Electrical!#REF!</definedName>
    <definedName name="sd11_20" localSheetId="15">[48]Electrical!#REF!</definedName>
    <definedName name="sd11_20" localSheetId="17">[48]Electrical!#REF!</definedName>
    <definedName name="sd11_20">[48]Electrical!#REF!</definedName>
    <definedName name="sd11_23" localSheetId="15">[48]Electrical!#REF!</definedName>
    <definedName name="sd11_23" localSheetId="17">[48]Electrical!#REF!</definedName>
    <definedName name="sd11_23">[48]Electrical!#REF!</definedName>
    <definedName name="sd11_3" localSheetId="14">#REF!</definedName>
    <definedName name="sd11_3" localSheetId="15">#REF!</definedName>
    <definedName name="sd11_3" localSheetId="17">#REF!</definedName>
    <definedName name="sd11_3">#REF!</definedName>
    <definedName name="sd11_4" localSheetId="14">[5]Electrical!#REF!</definedName>
    <definedName name="sd11_4" localSheetId="15">[5]Electrical!#REF!</definedName>
    <definedName name="sd11_4" localSheetId="17">[5]Electrical!#REF!</definedName>
    <definedName name="sd11_4">[5]Electrical!#REF!</definedName>
    <definedName name="sd11_8" localSheetId="14">[5]Electrical!#REF!</definedName>
    <definedName name="sd11_8" localSheetId="15">[5]Electrical!#REF!</definedName>
    <definedName name="sd11_8" localSheetId="17">[5]Electrical!#REF!</definedName>
    <definedName name="sd11_8">[5]Electrical!#REF!</definedName>
    <definedName name="sd11_9" localSheetId="15">[5]Electrical!#REF!</definedName>
    <definedName name="sd11_9" localSheetId="17">[5]Electrical!#REF!</definedName>
    <definedName name="sd11_9">[5]Electrical!#REF!</definedName>
    <definedName name="sd12_1" localSheetId="15">[5]Electrical!#REF!</definedName>
    <definedName name="sd12_1" localSheetId="17">[5]Electrical!#REF!</definedName>
    <definedName name="sd12_1">[5]Electrical!#REF!</definedName>
    <definedName name="sd12_10" localSheetId="15">[5]Electrical!#REF!</definedName>
    <definedName name="sd12_10" localSheetId="17">[5]Electrical!#REF!</definedName>
    <definedName name="sd12_10">[5]Electrical!#REF!</definedName>
    <definedName name="sd12_11" localSheetId="15">[5]Electrical!#REF!</definedName>
    <definedName name="sd12_11" localSheetId="17">[5]Electrical!#REF!</definedName>
    <definedName name="sd12_11">[5]Electrical!#REF!</definedName>
    <definedName name="sd12_13" localSheetId="15">[48]Electrical!#REF!</definedName>
    <definedName name="sd12_13" localSheetId="17">[48]Electrical!#REF!</definedName>
    <definedName name="sd12_13">[48]Electrical!#REF!</definedName>
    <definedName name="sd12_14" localSheetId="15">[48]Electrical!#REF!</definedName>
    <definedName name="sd12_14" localSheetId="17">[48]Electrical!#REF!</definedName>
    <definedName name="sd12_14">[48]Electrical!#REF!</definedName>
    <definedName name="sd12_15" localSheetId="15">[49]Electrical!#REF!</definedName>
    <definedName name="sd12_15" localSheetId="17">[49]Electrical!#REF!</definedName>
    <definedName name="sd12_15">[49]Electrical!#REF!</definedName>
    <definedName name="sd12_16" localSheetId="15">[48]Electrical!#REF!</definedName>
    <definedName name="sd12_16" localSheetId="17">[48]Electrical!#REF!</definedName>
    <definedName name="sd12_16">[48]Electrical!#REF!</definedName>
    <definedName name="sd12_19" localSheetId="15">[48]Electrical!#REF!</definedName>
    <definedName name="sd12_19" localSheetId="17">[48]Electrical!#REF!</definedName>
    <definedName name="sd12_19">[48]Electrical!#REF!</definedName>
    <definedName name="sd12_20" localSheetId="15">[48]Electrical!#REF!</definedName>
    <definedName name="sd12_20" localSheetId="17">[48]Electrical!#REF!</definedName>
    <definedName name="sd12_20">[48]Electrical!#REF!</definedName>
    <definedName name="sd12_23" localSheetId="15">[48]Electrical!#REF!</definedName>
    <definedName name="sd12_23" localSheetId="17">[48]Electrical!#REF!</definedName>
    <definedName name="sd12_23">[48]Electrical!#REF!</definedName>
    <definedName name="sd12_3" localSheetId="14">#REF!</definedName>
    <definedName name="sd12_3" localSheetId="15">#REF!</definedName>
    <definedName name="sd12_3" localSheetId="17">#REF!</definedName>
    <definedName name="sd12_3">#REF!</definedName>
    <definedName name="sd12_4" localSheetId="14">[5]Electrical!#REF!</definedName>
    <definedName name="sd12_4" localSheetId="15">[5]Electrical!#REF!</definedName>
    <definedName name="sd12_4" localSheetId="17">[5]Electrical!#REF!</definedName>
    <definedName name="sd12_4">[5]Electrical!#REF!</definedName>
    <definedName name="sd12_8" localSheetId="14">[5]Electrical!#REF!</definedName>
    <definedName name="sd12_8" localSheetId="15">[5]Electrical!#REF!</definedName>
    <definedName name="sd12_8" localSheetId="17">[5]Electrical!#REF!</definedName>
    <definedName name="sd12_8">[5]Electrical!#REF!</definedName>
    <definedName name="sd12_9" localSheetId="15">[5]Electrical!#REF!</definedName>
    <definedName name="sd12_9" localSheetId="17">[5]Electrical!#REF!</definedName>
    <definedName name="sd12_9">[5]Electrical!#REF!</definedName>
    <definedName name="sd13_1" localSheetId="15">[5]Electrical!#REF!</definedName>
    <definedName name="sd13_1" localSheetId="17">[5]Electrical!#REF!</definedName>
    <definedName name="sd13_1">[5]Electrical!#REF!</definedName>
    <definedName name="sd13_10" localSheetId="15">[5]Electrical!#REF!</definedName>
    <definedName name="sd13_10" localSheetId="17">[5]Electrical!#REF!</definedName>
    <definedName name="sd13_10">[5]Electrical!#REF!</definedName>
    <definedName name="sd13_11" localSheetId="15">[5]Electrical!#REF!</definedName>
    <definedName name="sd13_11" localSheetId="17">[5]Electrical!#REF!</definedName>
    <definedName name="sd13_11">[5]Electrical!#REF!</definedName>
    <definedName name="sd13_13" localSheetId="15">[48]Electrical!#REF!</definedName>
    <definedName name="sd13_13" localSheetId="17">[48]Electrical!#REF!</definedName>
    <definedName name="sd13_13">[48]Electrical!#REF!</definedName>
    <definedName name="sd13_14" localSheetId="15">[48]Electrical!#REF!</definedName>
    <definedName name="sd13_14" localSheetId="17">[48]Electrical!#REF!</definedName>
    <definedName name="sd13_14">[48]Electrical!#REF!</definedName>
    <definedName name="sd13_15" localSheetId="15">[49]Electrical!#REF!</definedName>
    <definedName name="sd13_15" localSheetId="17">[49]Electrical!#REF!</definedName>
    <definedName name="sd13_15">[49]Electrical!#REF!</definedName>
    <definedName name="sd13_16" localSheetId="15">[48]Electrical!#REF!</definedName>
    <definedName name="sd13_16" localSheetId="17">[48]Electrical!#REF!</definedName>
    <definedName name="sd13_16">[48]Electrical!#REF!</definedName>
    <definedName name="sd13_19" localSheetId="15">[48]Electrical!#REF!</definedName>
    <definedName name="sd13_19" localSheetId="17">[48]Electrical!#REF!</definedName>
    <definedName name="sd13_19">[48]Electrical!#REF!</definedName>
    <definedName name="sd13_20" localSheetId="15">[48]Electrical!#REF!</definedName>
    <definedName name="sd13_20" localSheetId="17">[48]Electrical!#REF!</definedName>
    <definedName name="sd13_20">[48]Electrical!#REF!</definedName>
    <definedName name="sd13_23" localSheetId="15">[48]Electrical!#REF!</definedName>
    <definedName name="sd13_23" localSheetId="17">[48]Electrical!#REF!</definedName>
    <definedName name="sd13_23">[48]Electrical!#REF!</definedName>
    <definedName name="sd13_3" localSheetId="14">#REF!</definedName>
    <definedName name="sd13_3" localSheetId="15">#REF!</definedName>
    <definedName name="sd13_3" localSheetId="17">#REF!</definedName>
    <definedName name="sd13_3">#REF!</definedName>
    <definedName name="sd13_4" localSheetId="14">[5]Electrical!#REF!</definedName>
    <definedName name="sd13_4" localSheetId="15">[5]Electrical!#REF!</definedName>
    <definedName name="sd13_4" localSheetId="17">[5]Electrical!#REF!</definedName>
    <definedName name="sd13_4">[5]Electrical!#REF!</definedName>
    <definedName name="sd13_8" localSheetId="14">[5]Electrical!#REF!</definedName>
    <definedName name="sd13_8" localSheetId="15">[5]Electrical!#REF!</definedName>
    <definedName name="sd13_8" localSheetId="17">[5]Electrical!#REF!</definedName>
    <definedName name="sd13_8">[5]Electrical!#REF!</definedName>
    <definedName name="sd13_9" localSheetId="15">[5]Electrical!#REF!</definedName>
    <definedName name="sd13_9" localSheetId="17">[5]Electrical!#REF!</definedName>
    <definedName name="sd13_9">[5]Electrical!#REF!</definedName>
    <definedName name="sd14_1" localSheetId="15">[5]Electrical!#REF!</definedName>
    <definedName name="sd14_1" localSheetId="17">[5]Electrical!#REF!</definedName>
    <definedName name="sd14_1">[5]Electrical!#REF!</definedName>
    <definedName name="sd14_10" localSheetId="15">[5]Electrical!#REF!</definedName>
    <definedName name="sd14_10" localSheetId="17">[5]Electrical!#REF!</definedName>
    <definedName name="sd14_10">[5]Electrical!#REF!</definedName>
    <definedName name="sd14_11" localSheetId="15">[5]Electrical!#REF!</definedName>
    <definedName name="sd14_11" localSheetId="17">[5]Electrical!#REF!</definedName>
    <definedName name="sd14_11">[5]Electrical!#REF!</definedName>
    <definedName name="sd14_13" localSheetId="15">[48]Electrical!#REF!</definedName>
    <definedName name="sd14_13" localSheetId="17">[48]Electrical!#REF!</definedName>
    <definedName name="sd14_13">[48]Electrical!#REF!</definedName>
    <definedName name="sd14_14" localSheetId="15">[48]Electrical!#REF!</definedName>
    <definedName name="sd14_14" localSheetId="17">[48]Electrical!#REF!</definedName>
    <definedName name="sd14_14">[48]Electrical!#REF!</definedName>
    <definedName name="sd14_15" localSheetId="15">[49]Electrical!#REF!</definedName>
    <definedName name="sd14_15" localSheetId="17">[49]Electrical!#REF!</definedName>
    <definedName name="sd14_15">[49]Electrical!#REF!</definedName>
    <definedName name="sd14_16" localSheetId="15">[48]Electrical!#REF!</definedName>
    <definedName name="sd14_16" localSheetId="17">[48]Electrical!#REF!</definedName>
    <definedName name="sd14_16">[48]Electrical!#REF!</definedName>
    <definedName name="sd14_19" localSheetId="15">[48]Electrical!#REF!</definedName>
    <definedName name="sd14_19" localSheetId="17">[48]Electrical!#REF!</definedName>
    <definedName name="sd14_19">[48]Electrical!#REF!</definedName>
    <definedName name="sd14_20" localSheetId="15">[48]Electrical!#REF!</definedName>
    <definedName name="sd14_20" localSheetId="17">[48]Electrical!#REF!</definedName>
    <definedName name="sd14_20">[48]Electrical!#REF!</definedName>
    <definedName name="sd14_23" localSheetId="15">[48]Electrical!#REF!</definedName>
    <definedName name="sd14_23" localSheetId="17">[48]Electrical!#REF!</definedName>
    <definedName name="sd14_23">[48]Electrical!#REF!</definedName>
    <definedName name="sd14_3" localSheetId="14">#REF!</definedName>
    <definedName name="sd14_3" localSheetId="15">#REF!</definedName>
    <definedName name="sd14_3" localSheetId="17">#REF!</definedName>
    <definedName name="sd14_3">#REF!</definedName>
    <definedName name="sd14_4" localSheetId="14">[5]Electrical!#REF!</definedName>
    <definedName name="sd14_4" localSheetId="15">[5]Electrical!#REF!</definedName>
    <definedName name="sd14_4" localSheetId="17">[5]Electrical!#REF!</definedName>
    <definedName name="sd14_4">[5]Electrical!#REF!</definedName>
    <definedName name="sd14_8" localSheetId="14">[5]Electrical!#REF!</definedName>
    <definedName name="sd14_8" localSheetId="15">[5]Electrical!#REF!</definedName>
    <definedName name="sd14_8" localSheetId="17">[5]Electrical!#REF!</definedName>
    <definedName name="sd14_8">[5]Electrical!#REF!</definedName>
    <definedName name="sd14_9" localSheetId="15">[5]Electrical!#REF!</definedName>
    <definedName name="sd14_9" localSheetId="17">[5]Electrical!#REF!</definedName>
    <definedName name="sd14_9">[5]Electrical!#REF!</definedName>
    <definedName name="sd2_1" localSheetId="15">[5]Electrical!#REF!</definedName>
    <definedName name="sd2_1" localSheetId="17">[5]Electrical!#REF!</definedName>
    <definedName name="sd2_1">[5]Electrical!#REF!</definedName>
    <definedName name="sd2_10" localSheetId="15">[5]Electrical!#REF!</definedName>
    <definedName name="sd2_10" localSheetId="17">[5]Electrical!#REF!</definedName>
    <definedName name="sd2_10">[5]Electrical!#REF!</definedName>
    <definedName name="sd2_11" localSheetId="15">[5]Electrical!#REF!</definedName>
    <definedName name="sd2_11" localSheetId="17">[5]Electrical!#REF!</definedName>
    <definedName name="sd2_11">[5]Electrical!#REF!</definedName>
    <definedName name="sd2_13" localSheetId="15">[48]Electrical!#REF!</definedName>
    <definedName name="sd2_13" localSheetId="17">[48]Electrical!#REF!</definedName>
    <definedName name="sd2_13">[48]Electrical!#REF!</definedName>
    <definedName name="sd2_14" localSheetId="15">[48]Electrical!#REF!</definedName>
    <definedName name="sd2_14" localSheetId="17">[48]Electrical!#REF!</definedName>
    <definedName name="sd2_14">[48]Electrical!#REF!</definedName>
    <definedName name="sd2_15" localSheetId="15">[49]Electrical!#REF!</definedName>
    <definedName name="sd2_15" localSheetId="17">[49]Electrical!#REF!</definedName>
    <definedName name="sd2_15">[49]Electrical!#REF!</definedName>
    <definedName name="sd2_16" localSheetId="15">[48]Electrical!#REF!</definedName>
    <definedName name="sd2_16" localSheetId="17">[48]Electrical!#REF!</definedName>
    <definedName name="sd2_16">[48]Electrical!#REF!</definedName>
    <definedName name="sd2_19" localSheetId="15">[48]Electrical!#REF!</definedName>
    <definedName name="sd2_19" localSheetId="17">[48]Electrical!#REF!</definedName>
    <definedName name="sd2_19">[48]Electrical!#REF!</definedName>
    <definedName name="sd2_20" localSheetId="15">[48]Electrical!#REF!</definedName>
    <definedName name="sd2_20" localSheetId="17">[48]Electrical!#REF!</definedName>
    <definedName name="sd2_20">[48]Electrical!#REF!</definedName>
    <definedName name="sd2_23" localSheetId="15">[48]Electrical!#REF!</definedName>
    <definedName name="sd2_23" localSheetId="17">[48]Electrical!#REF!</definedName>
    <definedName name="sd2_23">[48]Electrical!#REF!</definedName>
    <definedName name="sd2_3" localSheetId="14">#REF!</definedName>
    <definedName name="sd2_3" localSheetId="15">#REF!</definedName>
    <definedName name="sd2_3" localSheetId="17">#REF!</definedName>
    <definedName name="sd2_3">#REF!</definedName>
    <definedName name="sd2_4" localSheetId="14">[5]Electrical!#REF!</definedName>
    <definedName name="sd2_4" localSheetId="15">[5]Electrical!#REF!</definedName>
    <definedName name="sd2_4" localSheetId="17">[5]Electrical!#REF!</definedName>
    <definedName name="sd2_4">[5]Electrical!#REF!</definedName>
    <definedName name="sd2_8" localSheetId="14">[5]Electrical!#REF!</definedName>
    <definedName name="sd2_8" localSheetId="15">[5]Electrical!#REF!</definedName>
    <definedName name="sd2_8" localSheetId="17">[5]Electrical!#REF!</definedName>
    <definedName name="sd2_8">[5]Electrical!#REF!</definedName>
    <definedName name="sd2_9" localSheetId="15">[5]Electrical!#REF!</definedName>
    <definedName name="sd2_9" localSheetId="17">[5]Electrical!#REF!</definedName>
    <definedName name="sd2_9">[5]Electrical!#REF!</definedName>
    <definedName name="sd3_1" localSheetId="15">[5]Electrical!#REF!</definedName>
    <definedName name="sd3_1" localSheetId="17">[5]Electrical!#REF!</definedName>
    <definedName name="sd3_1">[5]Electrical!#REF!</definedName>
    <definedName name="sd3_10" localSheetId="15">[5]Electrical!#REF!</definedName>
    <definedName name="sd3_10" localSheetId="17">[5]Electrical!#REF!</definedName>
    <definedName name="sd3_10">[5]Electrical!#REF!</definedName>
    <definedName name="sd3_11" localSheetId="15">[5]Electrical!#REF!</definedName>
    <definedName name="sd3_11" localSheetId="17">[5]Electrical!#REF!</definedName>
    <definedName name="sd3_11">[5]Electrical!#REF!</definedName>
    <definedName name="sd3_13" localSheetId="15">[48]Electrical!#REF!</definedName>
    <definedName name="sd3_13" localSheetId="17">[48]Electrical!#REF!</definedName>
    <definedName name="sd3_13">[48]Electrical!#REF!</definedName>
    <definedName name="sd3_14" localSheetId="15">[48]Electrical!#REF!</definedName>
    <definedName name="sd3_14" localSheetId="17">[48]Electrical!#REF!</definedName>
    <definedName name="sd3_14">[48]Electrical!#REF!</definedName>
    <definedName name="sd3_15" localSheetId="15">[49]Electrical!#REF!</definedName>
    <definedName name="sd3_15" localSheetId="17">[49]Electrical!#REF!</definedName>
    <definedName name="sd3_15">[49]Electrical!#REF!</definedName>
    <definedName name="sd3_16" localSheetId="15">[48]Electrical!#REF!</definedName>
    <definedName name="sd3_16" localSheetId="17">[48]Electrical!#REF!</definedName>
    <definedName name="sd3_16">[48]Electrical!#REF!</definedName>
    <definedName name="sd3_19" localSheetId="15">[48]Electrical!#REF!</definedName>
    <definedName name="sd3_19" localSheetId="17">[48]Electrical!#REF!</definedName>
    <definedName name="sd3_19">[48]Electrical!#REF!</definedName>
    <definedName name="sd3_20" localSheetId="15">[48]Electrical!#REF!</definedName>
    <definedName name="sd3_20" localSheetId="17">[48]Electrical!#REF!</definedName>
    <definedName name="sd3_20">[48]Electrical!#REF!</definedName>
    <definedName name="sd3_23" localSheetId="15">[48]Electrical!#REF!</definedName>
    <definedName name="sd3_23" localSheetId="17">[48]Electrical!#REF!</definedName>
    <definedName name="sd3_23">[48]Electrical!#REF!</definedName>
    <definedName name="sd3_3" localSheetId="14">#REF!</definedName>
    <definedName name="sd3_3" localSheetId="15">#REF!</definedName>
    <definedName name="sd3_3" localSheetId="17">#REF!</definedName>
    <definedName name="sd3_3">#REF!</definedName>
    <definedName name="sd3_4" localSheetId="14">[5]Electrical!#REF!</definedName>
    <definedName name="sd3_4" localSheetId="15">[5]Electrical!#REF!</definedName>
    <definedName name="sd3_4" localSheetId="17">[5]Electrical!#REF!</definedName>
    <definedName name="sd3_4">[5]Electrical!#REF!</definedName>
    <definedName name="sd3_8" localSheetId="14">[5]Electrical!#REF!</definedName>
    <definedName name="sd3_8" localSheetId="15">[5]Electrical!#REF!</definedName>
    <definedName name="sd3_8" localSheetId="17">[5]Electrical!#REF!</definedName>
    <definedName name="sd3_8">[5]Electrical!#REF!</definedName>
    <definedName name="sd3_9" localSheetId="15">[5]Electrical!#REF!</definedName>
    <definedName name="sd3_9" localSheetId="17">[5]Electrical!#REF!</definedName>
    <definedName name="sd3_9">[5]Electrical!#REF!</definedName>
    <definedName name="sd4_13" localSheetId="14">#REF!</definedName>
    <definedName name="sd4_13" localSheetId="15">#REF!</definedName>
    <definedName name="sd4_13" localSheetId="17">#REF!</definedName>
    <definedName name="sd4_13">#REF!</definedName>
    <definedName name="sd4_14" localSheetId="14">#REF!</definedName>
    <definedName name="sd4_14" localSheetId="15">#REF!</definedName>
    <definedName name="sd4_14" localSheetId="17">#REF!</definedName>
    <definedName name="sd4_14">#REF!</definedName>
    <definedName name="sd4_15" localSheetId="14">#REF!</definedName>
    <definedName name="sd4_15" localSheetId="15">#REF!</definedName>
    <definedName name="sd4_15" localSheetId="17">#REF!</definedName>
    <definedName name="sd4_15">#REF!</definedName>
    <definedName name="sd4_16" localSheetId="14">#REF!</definedName>
    <definedName name="sd4_16" localSheetId="15">#REF!</definedName>
    <definedName name="sd4_16" localSheetId="17">#REF!</definedName>
    <definedName name="sd4_16">#REF!</definedName>
    <definedName name="sd4_17" localSheetId="14">#REF!</definedName>
    <definedName name="sd4_17" localSheetId="15">#REF!</definedName>
    <definedName name="sd4_17" localSheetId="17">#REF!</definedName>
    <definedName name="sd4_17">#REF!</definedName>
    <definedName name="sd4_18" localSheetId="14">#REF!</definedName>
    <definedName name="sd4_18" localSheetId="15">#REF!</definedName>
    <definedName name="sd4_18" localSheetId="17">#REF!</definedName>
    <definedName name="sd4_18">#REF!</definedName>
    <definedName name="sd4_19" localSheetId="14">#REF!</definedName>
    <definedName name="sd4_19" localSheetId="15">#REF!</definedName>
    <definedName name="sd4_19" localSheetId="17">#REF!</definedName>
    <definedName name="sd4_19">#REF!</definedName>
    <definedName name="sd4_20" localSheetId="14">#REF!</definedName>
    <definedName name="sd4_20" localSheetId="15">#REF!</definedName>
    <definedName name="sd4_20" localSheetId="17">#REF!</definedName>
    <definedName name="sd4_20">#REF!</definedName>
    <definedName name="sd4_23" localSheetId="14">#REF!</definedName>
    <definedName name="sd4_23" localSheetId="15">#REF!</definedName>
    <definedName name="sd4_23" localSheetId="17">#REF!</definedName>
    <definedName name="sd4_23">#REF!</definedName>
    <definedName name="sd4_3" localSheetId="14">#REF!</definedName>
    <definedName name="sd4_3" localSheetId="15">#REF!</definedName>
    <definedName name="sd4_3" localSheetId="17">#REF!</definedName>
    <definedName name="sd4_3">#REF!</definedName>
    <definedName name="sd5_1" localSheetId="15">[5]Electrical!#REF!</definedName>
    <definedName name="sd5_1" localSheetId="17">[5]Electrical!#REF!</definedName>
    <definedName name="sd5_1">[5]Electrical!#REF!</definedName>
    <definedName name="sd5_10" localSheetId="15">[5]Electrical!#REF!</definedName>
    <definedName name="sd5_10" localSheetId="17">[5]Electrical!#REF!</definedName>
    <definedName name="sd5_10">[5]Electrical!#REF!</definedName>
    <definedName name="sd5_11" localSheetId="15">[5]Electrical!#REF!</definedName>
    <definedName name="sd5_11" localSheetId="17">[5]Electrical!#REF!</definedName>
    <definedName name="sd5_11">[5]Electrical!#REF!</definedName>
    <definedName name="sd5_13" localSheetId="15">[48]Electrical!#REF!</definedName>
    <definedName name="sd5_13" localSheetId="17">[48]Electrical!#REF!</definedName>
    <definedName name="sd5_13">[48]Electrical!#REF!</definedName>
    <definedName name="sd5_14" localSheetId="15">[48]Electrical!#REF!</definedName>
    <definedName name="sd5_14" localSheetId="17">[48]Electrical!#REF!</definedName>
    <definedName name="sd5_14">[48]Electrical!#REF!</definedName>
    <definedName name="sd5_15" localSheetId="15">[49]Electrical!#REF!</definedName>
    <definedName name="sd5_15" localSheetId="17">[49]Electrical!#REF!</definedName>
    <definedName name="sd5_15">[49]Electrical!#REF!</definedName>
    <definedName name="sd5_16" localSheetId="15">[48]Electrical!#REF!</definedName>
    <definedName name="sd5_16" localSheetId="17">[48]Electrical!#REF!</definedName>
    <definedName name="sd5_16">[48]Electrical!#REF!</definedName>
    <definedName name="sd5_19" localSheetId="15">[48]Electrical!#REF!</definedName>
    <definedName name="sd5_19" localSheetId="17">[48]Electrical!#REF!</definedName>
    <definedName name="sd5_19">[48]Electrical!#REF!</definedName>
    <definedName name="sd5_20" localSheetId="15">[48]Electrical!#REF!</definedName>
    <definedName name="sd5_20" localSheetId="17">[48]Electrical!#REF!</definedName>
    <definedName name="sd5_20">[48]Electrical!#REF!</definedName>
    <definedName name="sd5_23" localSheetId="15">[48]Electrical!#REF!</definedName>
    <definedName name="sd5_23" localSheetId="17">[48]Electrical!#REF!</definedName>
    <definedName name="sd5_23">[48]Electrical!#REF!</definedName>
    <definedName name="sd5_3" localSheetId="14">#REF!</definedName>
    <definedName name="sd5_3" localSheetId="15">#REF!</definedName>
    <definedName name="sd5_3" localSheetId="17">#REF!</definedName>
    <definedName name="sd5_3">#REF!</definedName>
    <definedName name="sd5_4" localSheetId="14">[5]Electrical!#REF!</definedName>
    <definedName name="sd5_4" localSheetId="15">[5]Electrical!#REF!</definedName>
    <definedName name="sd5_4" localSheetId="17">[5]Electrical!#REF!</definedName>
    <definedName name="sd5_4">[5]Electrical!#REF!</definedName>
    <definedName name="sd5_8" localSheetId="14">[5]Electrical!#REF!</definedName>
    <definedName name="sd5_8" localSheetId="15">[5]Electrical!#REF!</definedName>
    <definedName name="sd5_8" localSheetId="17">[5]Electrical!#REF!</definedName>
    <definedName name="sd5_8">[5]Electrical!#REF!</definedName>
    <definedName name="sd5_9" localSheetId="15">[5]Electrical!#REF!</definedName>
    <definedName name="sd5_9" localSheetId="17">[5]Electrical!#REF!</definedName>
    <definedName name="sd5_9">[5]Electrical!#REF!</definedName>
    <definedName name="sd6_1" localSheetId="15">[5]Electrical!#REF!</definedName>
    <definedName name="sd6_1" localSheetId="17">[5]Electrical!#REF!</definedName>
    <definedName name="sd6_1">[5]Electrical!#REF!</definedName>
    <definedName name="sd6_10" localSheetId="15">[5]Electrical!#REF!</definedName>
    <definedName name="sd6_10" localSheetId="17">[5]Electrical!#REF!</definedName>
    <definedName name="sd6_10">[5]Electrical!#REF!</definedName>
    <definedName name="sd6_11" localSheetId="15">[5]Electrical!#REF!</definedName>
    <definedName name="sd6_11" localSheetId="17">[5]Electrical!#REF!</definedName>
    <definedName name="sd6_11">[5]Electrical!#REF!</definedName>
    <definedName name="sd6_13" localSheetId="15">[48]Electrical!#REF!</definedName>
    <definedName name="sd6_13" localSheetId="17">[48]Electrical!#REF!</definedName>
    <definedName name="sd6_13">[48]Electrical!#REF!</definedName>
    <definedName name="sd6_14" localSheetId="15">[48]Electrical!#REF!</definedName>
    <definedName name="sd6_14" localSheetId="17">[48]Electrical!#REF!</definedName>
    <definedName name="sd6_14">[48]Electrical!#REF!</definedName>
    <definedName name="sd6_15" localSheetId="15">[49]Electrical!#REF!</definedName>
    <definedName name="sd6_15" localSheetId="17">[49]Electrical!#REF!</definedName>
    <definedName name="sd6_15">[49]Electrical!#REF!</definedName>
    <definedName name="sd6_16" localSheetId="15">[48]Electrical!#REF!</definedName>
    <definedName name="sd6_16" localSheetId="17">[48]Electrical!#REF!</definedName>
    <definedName name="sd6_16">[48]Electrical!#REF!</definedName>
    <definedName name="sd6_19" localSheetId="15">[48]Electrical!#REF!</definedName>
    <definedName name="sd6_19" localSheetId="17">[48]Electrical!#REF!</definedName>
    <definedName name="sd6_19">[48]Electrical!#REF!</definedName>
    <definedName name="sd6_20" localSheetId="15">[48]Electrical!#REF!</definedName>
    <definedName name="sd6_20" localSheetId="17">[48]Electrical!#REF!</definedName>
    <definedName name="sd6_20">[48]Electrical!#REF!</definedName>
    <definedName name="sd6_23" localSheetId="15">[48]Electrical!#REF!</definedName>
    <definedName name="sd6_23" localSheetId="17">[48]Electrical!#REF!</definedName>
    <definedName name="sd6_23">[48]Electrical!#REF!</definedName>
    <definedName name="sd6_3" localSheetId="14">#REF!</definedName>
    <definedName name="sd6_3" localSheetId="15">#REF!</definedName>
    <definedName name="sd6_3" localSheetId="17">#REF!</definedName>
    <definedName name="sd6_3">#REF!</definedName>
    <definedName name="sd6_4" localSheetId="14">[5]Electrical!#REF!</definedName>
    <definedName name="sd6_4" localSheetId="15">[5]Electrical!#REF!</definedName>
    <definedName name="sd6_4" localSheetId="17">[5]Electrical!#REF!</definedName>
    <definedName name="sd6_4">[5]Electrical!#REF!</definedName>
    <definedName name="sd6_8" localSheetId="14">[5]Electrical!#REF!</definedName>
    <definedName name="sd6_8" localSheetId="15">[5]Electrical!#REF!</definedName>
    <definedName name="sd6_8" localSheetId="17">[5]Electrical!#REF!</definedName>
    <definedName name="sd6_8">[5]Electrical!#REF!</definedName>
    <definedName name="sd6_9" localSheetId="15">[5]Electrical!#REF!</definedName>
    <definedName name="sd6_9" localSheetId="17">[5]Electrical!#REF!</definedName>
    <definedName name="sd6_9">[5]Electrical!#REF!</definedName>
    <definedName name="sd7_1" localSheetId="15">[5]Electrical!#REF!</definedName>
    <definedName name="sd7_1" localSheetId="17">[5]Electrical!#REF!</definedName>
    <definedName name="sd7_1">[5]Electrical!#REF!</definedName>
    <definedName name="sd7_10" localSheetId="15">[5]Electrical!#REF!</definedName>
    <definedName name="sd7_10" localSheetId="17">[5]Electrical!#REF!</definedName>
    <definedName name="sd7_10">[5]Electrical!#REF!</definedName>
    <definedName name="sd7_11" localSheetId="15">[5]Electrical!#REF!</definedName>
    <definedName name="sd7_11" localSheetId="17">[5]Electrical!#REF!</definedName>
    <definedName name="sd7_11">[5]Electrical!#REF!</definedName>
    <definedName name="sd7_13" localSheetId="15">[48]Electrical!#REF!</definedName>
    <definedName name="sd7_13" localSheetId="17">[48]Electrical!#REF!</definedName>
    <definedName name="sd7_13">[48]Electrical!#REF!</definedName>
    <definedName name="sd7_14" localSheetId="15">[48]Electrical!#REF!</definedName>
    <definedName name="sd7_14" localSheetId="17">[48]Electrical!#REF!</definedName>
    <definedName name="sd7_14">[48]Electrical!#REF!</definedName>
    <definedName name="sd7_15" localSheetId="15">[49]Electrical!#REF!</definedName>
    <definedName name="sd7_15" localSheetId="17">[49]Electrical!#REF!</definedName>
    <definedName name="sd7_15">[49]Electrical!#REF!</definedName>
    <definedName name="sd7_16" localSheetId="15">[48]Electrical!#REF!</definedName>
    <definedName name="sd7_16" localSheetId="17">[48]Electrical!#REF!</definedName>
    <definedName name="sd7_16">[48]Electrical!#REF!</definedName>
    <definedName name="sd7_19" localSheetId="15">[48]Electrical!#REF!</definedName>
    <definedName name="sd7_19" localSheetId="17">[48]Electrical!#REF!</definedName>
    <definedName name="sd7_19">[48]Electrical!#REF!</definedName>
    <definedName name="sd7_20" localSheetId="15">[48]Electrical!#REF!</definedName>
    <definedName name="sd7_20" localSheetId="17">[48]Electrical!#REF!</definedName>
    <definedName name="sd7_20">[48]Electrical!#REF!</definedName>
    <definedName name="sd7_23" localSheetId="15">[48]Electrical!#REF!</definedName>
    <definedName name="sd7_23" localSheetId="17">[48]Electrical!#REF!</definedName>
    <definedName name="sd7_23">[48]Electrical!#REF!</definedName>
    <definedName name="sd7_3" localSheetId="14">#REF!</definedName>
    <definedName name="sd7_3" localSheetId="15">#REF!</definedName>
    <definedName name="sd7_3" localSheetId="17">#REF!</definedName>
    <definedName name="sd7_3">#REF!</definedName>
    <definedName name="sd7_4" localSheetId="14">[5]Electrical!#REF!</definedName>
    <definedName name="sd7_4" localSheetId="15">[5]Electrical!#REF!</definedName>
    <definedName name="sd7_4" localSheetId="17">[5]Electrical!#REF!</definedName>
    <definedName name="sd7_4">[5]Electrical!#REF!</definedName>
    <definedName name="sd7_8" localSheetId="14">[5]Electrical!#REF!</definedName>
    <definedName name="sd7_8" localSheetId="15">[5]Electrical!#REF!</definedName>
    <definedName name="sd7_8" localSheetId="17">[5]Electrical!#REF!</definedName>
    <definedName name="sd7_8">[5]Electrical!#REF!</definedName>
    <definedName name="sd7_9" localSheetId="15">[5]Electrical!#REF!</definedName>
    <definedName name="sd7_9" localSheetId="17">[5]Electrical!#REF!</definedName>
    <definedName name="sd7_9">[5]Electrical!#REF!</definedName>
    <definedName name="sd8_1" localSheetId="15">[5]Electrical!#REF!</definedName>
    <definedName name="sd8_1" localSheetId="17">[5]Electrical!#REF!</definedName>
    <definedName name="sd8_1">[5]Electrical!#REF!</definedName>
    <definedName name="sd8_10" localSheetId="15">[5]Electrical!#REF!</definedName>
    <definedName name="sd8_10" localSheetId="17">[5]Electrical!#REF!</definedName>
    <definedName name="sd8_10">[5]Electrical!#REF!</definedName>
    <definedName name="sd8_11" localSheetId="15">[5]Electrical!#REF!</definedName>
    <definedName name="sd8_11" localSheetId="17">[5]Electrical!#REF!</definedName>
    <definedName name="sd8_11">[5]Electrical!#REF!</definedName>
    <definedName name="sd8_13" localSheetId="15">[48]Electrical!#REF!</definedName>
    <definedName name="sd8_13" localSheetId="17">[48]Electrical!#REF!</definedName>
    <definedName name="sd8_13">[48]Electrical!#REF!</definedName>
    <definedName name="sd8_14" localSheetId="15">[48]Electrical!#REF!</definedName>
    <definedName name="sd8_14" localSheetId="17">[48]Electrical!#REF!</definedName>
    <definedName name="sd8_14">[48]Electrical!#REF!</definedName>
    <definedName name="sd8_15" localSheetId="15">[49]Electrical!#REF!</definedName>
    <definedName name="sd8_15" localSheetId="17">[49]Electrical!#REF!</definedName>
    <definedName name="sd8_15">[49]Electrical!#REF!</definedName>
    <definedName name="sd8_16" localSheetId="15">[48]Electrical!#REF!</definedName>
    <definedName name="sd8_16" localSheetId="17">[48]Electrical!#REF!</definedName>
    <definedName name="sd8_16">[48]Electrical!#REF!</definedName>
    <definedName name="sd8_19" localSheetId="15">[48]Electrical!#REF!</definedName>
    <definedName name="sd8_19" localSheetId="17">[48]Electrical!#REF!</definedName>
    <definedName name="sd8_19">[48]Electrical!#REF!</definedName>
    <definedName name="sd8_20" localSheetId="15">[48]Electrical!#REF!</definedName>
    <definedName name="sd8_20" localSheetId="17">[48]Electrical!#REF!</definedName>
    <definedName name="sd8_20">[48]Electrical!#REF!</definedName>
    <definedName name="sd8_23" localSheetId="15">[48]Electrical!#REF!</definedName>
    <definedName name="sd8_23" localSheetId="17">[48]Electrical!#REF!</definedName>
    <definedName name="sd8_23">[48]Electrical!#REF!</definedName>
    <definedName name="sd8_3" localSheetId="14">#REF!</definedName>
    <definedName name="sd8_3" localSheetId="15">#REF!</definedName>
    <definedName name="sd8_3" localSheetId="17">#REF!</definedName>
    <definedName name="sd8_3">#REF!</definedName>
    <definedName name="sd8_4" localSheetId="14">[5]Electrical!#REF!</definedName>
    <definedName name="sd8_4" localSheetId="15">[5]Electrical!#REF!</definedName>
    <definedName name="sd8_4" localSheetId="17">[5]Electrical!#REF!</definedName>
    <definedName name="sd8_4">[5]Electrical!#REF!</definedName>
    <definedName name="sd8_8" localSheetId="14">[5]Electrical!#REF!</definedName>
    <definedName name="sd8_8" localSheetId="15">[5]Electrical!#REF!</definedName>
    <definedName name="sd8_8" localSheetId="17">[5]Electrical!#REF!</definedName>
    <definedName name="sd8_8">[5]Electrical!#REF!</definedName>
    <definedName name="sd8_9" localSheetId="15">[5]Electrical!#REF!</definedName>
    <definedName name="sd8_9" localSheetId="17">[5]Electrical!#REF!</definedName>
    <definedName name="sd8_9">[5]Electrical!#REF!</definedName>
    <definedName name="sd9_1" localSheetId="15">[5]Electrical!#REF!</definedName>
    <definedName name="sd9_1" localSheetId="17">[5]Electrical!#REF!</definedName>
    <definedName name="sd9_1">[5]Electrical!#REF!</definedName>
    <definedName name="sd9_10" localSheetId="15">[5]Electrical!#REF!</definedName>
    <definedName name="sd9_10" localSheetId="17">[5]Electrical!#REF!</definedName>
    <definedName name="sd9_10">[5]Electrical!#REF!</definedName>
    <definedName name="sd9_11" localSheetId="15">[5]Electrical!#REF!</definedName>
    <definedName name="sd9_11" localSheetId="17">[5]Electrical!#REF!</definedName>
    <definedName name="sd9_11">[5]Electrical!#REF!</definedName>
    <definedName name="sd9_13" localSheetId="15">[48]Electrical!#REF!</definedName>
    <definedName name="sd9_13" localSheetId="17">[48]Electrical!#REF!</definedName>
    <definedName name="sd9_13">[48]Electrical!#REF!</definedName>
    <definedName name="sd9_14" localSheetId="15">[48]Electrical!#REF!</definedName>
    <definedName name="sd9_14" localSheetId="17">[48]Electrical!#REF!</definedName>
    <definedName name="sd9_14">[48]Electrical!#REF!</definedName>
    <definedName name="sd9_15" localSheetId="15">[49]Electrical!#REF!</definedName>
    <definedName name="sd9_15" localSheetId="17">[49]Electrical!#REF!</definedName>
    <definedName name="sd9_15">[49]Electrical!#REF!</definedName>
    <definedName name="sd9_16" localSheetId="15">[48]Electrical!#REF!</definedName>
    <definedName name="sd9_16" localSheetId="17">[48]Electrical!#REF!</definedName>
    <definedName name="sd9_16">[48]Electrical!#REF!</definedName>
    <definedName name="sd9_19" localSheetId="15">[48]Electrical!#REF!</definedName>
    <definedName name="sd9_19" localSheetId="17">[48]Electrical!#REF!</definedName>
    <definedName name="sd9_19">[48]Electrical!#REF!</definedName>
    <definedName name="sd9_20" localSheetId="15">[48]Electrical!#REF!</definedName>
    <definedName name="sd9_20" localSheetId="17">[48]Electrical!#REF!</definedName>
    <definedName name="sd9_20">[48]Electrical!#REF!</definedName>
    <definedName name="sd9_23" localSheetId="15">[48]Electrical!#REF!</definedName>
    <definedName name="sd9_23" localSheetId="17">[48]Electrical!#REF!</definedName>
    <definedName name="sd9_23">[48]Electrical!#REF!</definedName>
    <definedName name="sd9_3" localSheetId="14">#REF!</definedName>
    <definedName name="sd9_3" localSheetId="15">#REF!</definedName>
    <definedName name="sd9_3" localSheetId="17">#REF!</definedName>
    <definedName name="sd9_3">#REF!</definedName>
    <definedName name="sd9_4" localSheetId="14">[5]Electrical!#REF!</definedName>
    <definedName name="sd9_4" localSheetId="15">[5]Electrical!#REF!</definedName>
    <definedName name="sd9_4" localSheetId="17">[5]Electrical!#REF!</definedName>
    <definedName name="sd9_4">[5]Electrical!#REF!</definedName>
    <definedName name="sd9_8" localSheetId="14">[5]Electrical!#REF!</definedName>
    <definedName name="sd9_8" localSheetId="15">[5]Electrical!#REF!</definedName>
    <definedName name="sd9_8" localSheetId="17">[5]Electrical!#REF!</definedName>
    <definedName name="sd9_8">[5]Electrical!#REF!</definedName>
    <definedName name="sd9_9" localSheetId="15">[5]Electrical!#REF!</definedName>
    <definedName name="sd9_9" localSheetId="17">[5]Electrical!#REF!</definedName>
    <definedName name="sd9_9">[5]Electrical!#REF!</definedName>
    <definedName name="sda" localSheetId="14">#REF!</definedName>
    <definedName name="sda" localSheetId="15">#REF!</definedName>
    <definedName name="sda" localSheetId="17">#REF!</definedName>
    <definedName name="sda">#REF!</definedName>
    <definedName name="SDF" localSheetId="14">#REF!</definedName>
    <definedName name="SDF" localSheetId="15">#REF!</definedName>
    <definedName name="SDF" localSheetId="17">#REF!</definedName>
    <definedName name="SDF">#REF!</definedName>
    <definedName name="sdfghskjgrkjg" localSheetId="14">#REF!</definedName>
    <definedName name="sdfghskjgrkjg" localSheetId="15">#REF!</definedName>
    <definedName name="sdfghskjgrkjg" localSheetId="17">#REF!</definedName>
    <definedName name="sdfghskjgrkjg">#REF!</definedName>
    <definedName name="Se" localSheetId="14">#REF!</definedName>
    <definedName name="Se" localSheetId="15">#REF!</definedName>
    <definedName name="Se" localSheetId="17">#REF!</definedName>
    <definedName name="Se">#REF!</definedName>
    <definedName name="sec">'[47]RA-markate'!$A$389:$B$1034</definedName>
    <definedName name="SECTION" localSheetId="14">#REF!</definedName>
    <definedName name="SECTION" localSheetId="15">#REF!</definedName>
    <definedName name="SECTION" localSheetId="17">#REF!</definedName>
    <definedName name="SECTION">#REF!</definedName>
    <definedName name="segment" localSheetId="14">#REF!</definedName>
    <definedName name="segment" localSheetId="15">#REF!</definedName>
    <definedName name="segment" localSheetId="17">#REF!</definedName>
    <definedName name="segment">#REF!</definedName>
    <definedName name="seishcof">[13]Intro!$L$145</definedName>
    <definedName name="sen" localSheetId="14">#REF!</definedName>
    <definedName name="sen" localSheetId="15">#REF!</definedName>
    <definedName name="sen" localSheetId="17">#REF!</definedName>
    <definedName name="sen">#REF!</definedName>
    <definedName name="sew" localSheetId="14">[49]Electrical!#REF!</definedName>
    <definedName name="sew" localSheetId="15">[49]Electrical!#REF!</definedName>
    <definedName name="sew" localSheetId="17">[49]Electrical!#REF!</definedName>
    <definedName name="sew">[49]Electrical!#REF!</definedName>
    <definedName name="sew_1" localSheetId="14">[49]Electrical!#REF!</definedName>
    <definedName name="sew_1" localSheetId="15">[49]Electrical!#REF!</definedName>
    <definedName name="sew_1" localSheetId="17">[49]Electrical!#REF!</definedName>
    <definedName name="sew_1">[49]Electrical!#REF!</definedName>
    <definedName name="sew_10" localSheetId="14">[49]Electrical!#REF!</definedName>
    <definedName name="sew_10" localSheetId="15">[49]Electrical!#REF!</definedName>
    <definedName name="sew_10" localSheetId="17">[49]Electrical!#REF!</definedName>
    <definedName name="sew_10">[49]Electrical!#REF!</definedName>
    <definedName name="sew_11" localSheetId="14">[49]Electrical!#REF!</definedName>
    <definedName name="sew_11" localSheetId="15">[49]Electrical!#REF!</definedName>
    <definedName name="sew_11" localSheetId="17">[49]Electrical!#REF!</definedName>
    <definedName name="sew_11">[49]Electrical!#REF!</definedName>
    <definedName name="sew_3" localSheetId="15">[48]Electrical!#REF!</definedName>
    <definedName name="sew_3" localSheetId="17">[48]Electrical!#REF!</definedName>
    <definedName name="sew_3">[48]Electrical!#REF!</definedName>
    <definedName name="sew_4" localSheetId="15">[49]Electrical!#REF!</definedName>
    <definedName name="sew_4" localSheetId="17">[49]Electrical!#REF!</definedName>
    <definedName name="sew_4">[49]Electrical!#REF!</definedName>
    <definedName name="sew_8" localSheetId="15">[49]Electrical!#REF!</definedName>
    <definedName name="sew_8" localSheetId="17">[49]Electrical!#REF!</definedName>
    <definedName name="sew_8">[49]Electrical!#REF!</definedName>
    <definedName name="sew_9" localSheetId="15">[49]Electrical!#REF!</definedName>
    <definedName name="sew_9" localSheetId="17">[49]Electrical!#REF!</definedName>
    <definedName name="sew_9">[49]Electrical!#REF!</definedName>
    <definedName name="sf" localSheetId="14">#REF!</definedName>
    <definedName name="sf" localSheetId="15">#REF!</definedName>
    <definedName name="sf" localSheetId="17">#REF!</definedName>
    <definedName name="sf">#REF!</definedName>
    <definedName name="sf_13" localSheetId="14">#REF!</definedName>
    <definedName name="sf_13" localSheetId="15">#REF!</definedName>
    <definedName name="sf_13" localSheetId="17">#REF!</definedName>
    <definedName name="sf_13">#REF!</definedName>
    <definedName name="sf_14" localSheetId="14">#REF!</definedName>
    <definedName name="sf_14" localSheetId="15">#REF!</definedName>
    <definedName name="sf_14" localSheetId="17">#REF!</definedName>
    <definedName name="sf_14">#REF!</definedName>
    <definedName name="sf_15" localSheetId="14">#REF!</definedName>
    <definedName name="sf_15" localSheetId="15">#REF!</definedName>
    <definedName name="sf_15" localSheetId="17">#REF!</definedName>
    <definedName name="sf_15">#REF!</definedName>
    <definedName name="sf_16" localSheetId="14">#REF!</definedName>
    <definedName name="sf_16" localSheetId="15">#REF!</definedName>
    <definedName name="sf_16" localSheetId="17">#REF!</definedName>
    <definedName name="sf_16">#REF!</definedName>
    <definedName name="sf_17" localSheetId="14">#REF!</definedName>
    <definedName name="sf_17" localSheetId="15">#REF!</definedName>
    <definedName name="sf_17" localSheetId="17">#REF!</definedName>
    <definedName name="sf_17">#REF!</definedName>
    <definedName name="sf_18" localSheetId="14">#REF!</definedName>
    <definedName name="sf_18" localSheetId="15">#REF!</definedName>
    <definedName name="sf_18" localSheetId="17">#REF!</definedName>
    <definedName name="sf_18">#REF!</definedName>
    <definedName name="sf_19" localSheetId="14">#REF!</definedName>
    <definedName name="sf_19" localSheetId="15">#REF!</definedName>
    <definedName name="sf_19" localSheetId="17">#REF!</definedName>
    <definedName name="sf_19">#REF!</definedName>
    <definedName name="sf_20" localSheetId="14">#REF!</definedName>
    <definedName name="sf_20" localSheetId="15">#REF!</definedName>
    <definedName name="sf_20" localSheetId="17">#REF!</definedName>
    <definedName name="sf_20">#REF!</definedName>
    <definedName name="sf_23" localSheetId="14">#REF!</definedName>
    <definedName name="sf_23" localSheetId="15">#REF!</definedName>
    <definedName name="sf_23" localSheetId="17">#REF!</definedName>
    <definedName name="sf_23">#REF!</definedName>
    <definedName name="sf_3" localSheetId="14">#REF!</definedName>
    <definedName name="sf_3" localSheetId="15">#REF!</definedName>
    <definedName name="sf_3" localSheetId="17">#REF!</definedName>
    <definedName name="sf_3">#REF!</definedName>
    <definedName name="sfysisjghisufgisghifdgh" localSheetId="14">#REF!</definedName>
    <definedName name="sfysisjghisufgisghifdgh" localSheetId="15">#REF!</definedName>
    <definedName name="sfysisjghisufgisghifdgh" localSheetId="17">#REF!</definedName>
    <definedName name="sfysisjghisufgisghifdgh">#REF!</definedName>
    <definedName name="Sgrade">'[14]basic-data'!$D$28</definedName>
    <definedName name="sh" localSheetId="14">#REF!</definedName>
    <definedName name="sh" localSheetId="15">#REF!</definedName>
    <definedName name="sh" localSheetId="17">#REF!</definedName>
    <definedName name="sh">#REF!</definedName>
    <definedName name="sheet" localSheetId="14">#REF!</definedName>
    <definedName name="sheet" localSheetId="15">#REF!</definedName>
    <definedName name="sheet" localSheetId="17">#REF!</definedName>
    <definedName name="sheet">#REF!</definedName>
    <definedName name="shutteringtimb" localSheetId="14">#REF!</definedName>
    <definedName name="shutteringtimb" localSheetId="15">#REF!</definedName>
    <definedName name="shutteringtimb" localSheetId="17">#REF!</definedName>
    <definedName name="shutteringtimb">#REF!</definedName>
    <definedName name="SI" localSheetId="14">#REF!</definedName>
    <definedName name="SI" localSheetId="15">#REF!</definedName>
    <definedName name="SI" localSheetId="17">#REF!</definedName>
    <definedName name="SI">#REF!</definedName>
    <definedName name="skilldresser" localSheetId="14">#REF!</definedName>
    <definedName name="skilldresser" localSheetId="15">#REF!</definedName>
    <definedName name="skilldresser" localSheetId="17">#REF!</definedName>
    <definedName name="skilldresser">#REF!</definedName>
    <definedName name="skillmazdoor" localSheetId="14">#REF!</definedName>
    <definedName name="skillmazdoor" localSheetId="15">#REF!</definedName>
    <definedName name="skillmazdoor" localSheetId="17">#REF!</definedName>
    <definedName name="skillmazdoor">#REF!</definedName>
    <definedName name="SLABTHK1">[3]girder!$H$20</definedName>
    <definedName name="SLABTHK2">[22]girder!$H$21</definedName>
    <definedName name="SLABTHK3">[6]girder!$H$22</definedName>
    <definedName name="sp" localSheetId="14">#REF!</definedName>
    <definedName name="sp" localSheetId="15">#REF!</definedName>
    <definedName name="sp" localSheetId="17">#REF!</definedName>
    <definedName name="sp">#REF!</definedName>
    <definedName name="SPAN">[50]girder!$H$14</definedName>
    <definedName name="spc" localSheetId="14">#REF!</definedName>
    <definedName name="spc" localSheetId="15">#REF!</definedName>
    <definedName name="spc" localSheetId="17">#REF!</definedName>
    <definedName name="spc">#REF!</definedName>
    <definedName name="Splrepairwork" localSheetId="14">#REF!</definedName>
    <definedName name="Splrepairwork" localSheetId="15">#REF!</definedName>
    <definedName name="Splrepairwork" localSheetId="17">#REF!</definedName>
    <definedName name="Splrepairwork">#REF!</definedName>
    <definedName name="Spmg">'[14]basic-data'!$D$7</definedName>
    <definedName name="sprayer" localSheetId="14">#REF!</definedName>
    <definedName name="sprayer" localSheetId="15">#REF!</definedName>
    <definedName name="sprayer" localSheetId="17">#REF!</definedName>
    <definedName name="sprayer">#REF!</definedName>
    <definedName name="srgfrthfjjhgj" localSheetId="14">#REF!</definedName>
    <definedName name="srgfrthfjjhgj" localSheetId="15">#REF!</definedName>
    <definedName name="srgfrthfjjhgj" localSheetId="17">#REF!</definedName>
    <definedName name="srgfrthfjjhgj">#REF!</definedName>
    <definedName name="srs" localSheetId="14">#REF!</definedName>
    <definedName name="srs" localSheetId="15">#REF!</definedName>
    <definedName name="srs" localSheetId="17">#REF!</definedName>
    <definedName name="srs">#REF!</definedName>
    <definedName name="ss" localSheetId="14">'[51]Sqn_Abs _G_1'!$D$11</definedName>
    <definedName name="ss" localSheetId="15">'[51]Sqn_Abs _G_1'!$D$11</definedName>
    <definedName name="ss" localSheetId="17">'[51]Sqn_Abs _G_1'!$D$11</definedName>
    <definedName name="ss">'[51]Sqn_Abs _G_1'!$D$11</definedName>
    <definedName name="ssdde" localSheetId="14">#REF!</definedName>
    <definedName name="ssdde" localSheetId="15">#REF!</definedName>
    <definedName name="ssdde" localSheetId="17">#REF!</definedName>
    <definedName name="ssdde">#REF!</definedName>
    <definedName name="SSL" localSheetId="14">[36]loadcal!#REF!</definedName>
    <definedName name="SSL" localSheetId="15">[36]loadcal!#REF!</definedName>
    <definedName name="SSL" localSheetId="17">[36]loadcal!#REF!</definedName>
    <definedName name="SSL">[36]loadcal!#REF!</definedName>
    <definedName name="sss" localSheetId="14">#REF!</definedName>
    <definedName name="sss" localSheetId="15">#REF!</definedName>
    <definedName name="sss" localSheetId="17">#REF!</definedName>
    <definedName name="sss">#REF!</definedName>
    <definedName name="sss_13" localSheetId="14">#REF!</definedName>
    <definedName name="sss_13" localSheetId="15">#REF!</definedName>
    <definedName name="sss_13" localSheetId="17">#REF!</definedName>
    <definedName name="sss_13">#REF!</definedName>
    <definedName name="sss_14" localSheetId="14">#REF!</definedName>
    <definedName name="sss_14" localSheetId="15">#REF!</definedName>
    <definedName name="sss_14" localSheetId="17">#REF!</definedName>
    <definedName name="sss_14">#REF!</definedName>
    <definedName name="sss_15" localSheetId="14">#REF!</definedName>
    <definedName name="sss_15" localSheetId="15">#REF!</definedName>
    <definedName name="sss_15" localSheetId="17">#REF!</definedName>
    <definedName name="sss_15">#REF!</definedName>
    <definedName name="sss_16" localSheetId="14">#REF!</definedName>
    <definedName name="sss_16" localSheetId="15">#REF!</definedName>
    <definedName name="sss_16" localSheetId="17">#REF!</definedName>
    <definedName name="sss_16">#REF!</definedName>
    <definedName name="sss_17" localSheetId="14">#REF!</definedName>
    <definedName name="sss_17" localSheetId="15">#REF!</definedName>
    <definedName name="sss_17" localSheetId="17">#REF!</definedName>
    <definedName name="sss_17">#REF!</definedName>
    <definedName name="sss_18" localSheetId="14">#REF!</definedName>
    <definedName name="sss_18" localSheetId="15">#REF!</definedName>
    <definedName name="sss_18" localSheetId="17">#REF!</definedName>
    <definedName name="sss_18">#REF!</definedName>
    <definedName name="sss_19" localSheetId="14">#REF!</definedName>
    <definedName name="sss_19" localSheetId="15">#REF!</definedName>
    <definedName name="sss_19" localSheetId="17">#REF!</definedName>
    <definedName name="sss_19">#REF!</definedName>
    <definedName name="sss_20" localSheetId="14">#REF!</definedName>
    <definedName name="sss_20" localSheetId="15">#REF!</definedName>
    <definedName name="sss_20" localSheetId="17">#REF!</definedName>
    <definedName name="sss_20">#REF!</definedName>
    <definedName name="sss_23" localSheetId="14">#REF!</definedName>
    <definedName name="sss_23" localSheetId="15">#REF!</definedName>
    <definedName name="sss_23" localSheetId="17">#REF!</definedName>
    <definedName name="sss_23">#REF!</definedName>
    <definedName name="sss_3" localSheetId="14">#REF!</definedName>
    <definedName name="sss_3" localSheetId="15">#REF!</definedName>
    <definedName name="sss_3" localSheetId="17">#REF!</definedName>
    <definedName name="sss_3">#REF!</definedName>
    <definedName name="Sst">[22]girder!$H$64</definedName>
    <definedName name="st" localSheetId="14">#REF!</definedName>
    <definedName name="st" localSheetId="15">#REF!</definedName>
    <definedName name="st" localSheetId="17">#REF!</definedName>
    <definedName name="st">#REF!</definedName>
    <definedName name="st_12" localSheetId="14">#REF!</definedName>
    <definedName name="st_12" localSheetId="15">#REF!</definedName>
    <definedName name="st_12" localSheetId="17">#REF!</definedName>
    <definedName name="st_12">#REF!</definedName>
    <definedName name="St_13" localSheetId="14">#REF!</definedName>
    <definedName name="St_13" localSheetId="15">#REF!</definedName>
    <definedName name="St_13" localSheetId="17">#REF!</definedName>
    <definedName name="St_13">#REF!</definedName>
    <definedName name="St_14" localSheetId="14">#REF!</definedName>
    <definedName name="St_14" localSheetId="15">#REF!</definedName>
    <definedName name="St_14" localSheetId="17">#REF!</definedName>
    <definedName name="St_14">#REF!</definedName>
    <definedName name="St_15" localSheetId="14">#REF!</definedName>
    <definedName name="St_15" localSheetId="15">#REF!</definedName>
    <definedName name="St_15" localSheetId="17">#REF!</definedName>
    <definedName name="St_15">#REF!</definedName>
    <definedName name="St_16" localSheetId="14">#REF!</definedName>
    <definedName name="St_16" localSheetId="15">#REF!</definedName>
    <definedName name="St_16" localSheetId="17">#REF!</definedName>
    <definedName name="St_16">#REF!</definedName>
    <definedName name="St_17" localSheetId="14">#REF!</definedName>
    <definedName name="St_17" localSheetId="15">#REF!</definedName>
    <definedName name="St_17" localSheetId="17">#REF!</definedName>
    <definedName name="St_17">#REF!</definedName>
    <definedName name="St_19" localSheetId="14">#REF!</definedName>
    <definedName name="St_19" localSheetId="15">#REF!</definedName>
    <definedName name="St_19" localSheetId="17">#REF!</definedName>
    <definedName name="St_19">#REF!</definedName>
    <definedName name="st_2" localSheetId="14">#REF!</definedName>
    <definedName name="st_2" localSheetId="15">#REF!</definedName>
    <definedName name="st_2" localSheetId="17">#REF!</definedName>
    <definedName name="st_2">#REF!</definedName>
    <definedName name="St_20" localSheetId="14">#REF!</definedName>
    <definedName name="St_20" localSheetId="15">#REF!</definedName>
    <definedName name="St_20" localSheetId="17">#REF!</definedName>
    <definedName name="St_20">#REF!</definedName>
    <definedName name="St_21" localSheetId="14">#REF!</definedName>
    <definedName name="St_21" localSheetId="15">#REF!</definedName>
    <definedName name="St_21" localSheetId="17">#REF!</definedName>
    <definedName name="St_21">#REF!</definedName>
    <definedName name="St_23" localSheetId="14">#REF!</definedName>
    <definedName name="St_23" localSheetId="15">#REF!</definedName>
    <definedName name="St_23" localSheetId="17">#REF!</definedName>
    <definedName name="St_23">#REF!</definedName>
    <definedName name="st_3" localSheetId="14">#REF!</definedName>
    <definedName name="st_3" localSheetId="15">#REF!</definedName>
    <definedName name="st_3" localSheetId="17">#REF!</definedName>
    <definedName name="st_3">#REF!</definedName>
    <definedName name="st12_12" localSheetId="14">#REF!</definedName>
    <definedName name="st12_12" localSheetId="15">#REF!</definedName>
    <definedName name="st12_12" localSheetId="17">#REF!</definedName>
    <definedName name="st12_12">#REF!</definedName>
    <definedName name="st12_13" localSheetId="14">#REF!</definedName>
    <definedName name="st12_13" localSheetId="15">#REF!</definedName>
    <definedName name="st12_13" localSheetId="17">#REF!</definedName>
    <definedName name="st12_13">#REF!</definedName>
    <definedName name="st12_14" localSheetId="14">#REF!</definedName>
    <definedName name="st12_14" localSheetId="15">#REF!</definedName>
    <definedName name="st12_14" localSheetId="17">#REF!</definedName>
    <definedName name="st12_14">#REF!</definedName>
    <definedName name="st12_15" localSheetId="14">#REF!</definedName>
    <definedName name="st12_15" localSheetId="15">#REF!</definedName>
    <definedName name="st12_15" localSheetId="17">#REF!</definedName>
    <definedName name="st12_15">#REF!</definedName>
    <definedName name="st12_16" localSheetId="14">#REF!</definedName>
    <definedName name="st12_16" localSheetId="15">#REF!</definedName>
    <definedName name="st12_16" localSheetId="17">#REF!</definedName>
    <definedName name="st12_16">#REF!</definedName>
    <definedName name="st12_17" localSheetId="14">#REF!</definedName>
    <definedName name="st12_17" localSheetId="15">#REF!</definedName>
    <definedName name="st12_17" localSheetId="17">#REF!</definedName>
    <definedName name="st12_17">#REF!</definedName>
    <definedName name="st12_19" localSheetId="14">#REF!</definedName>
    <definedName name="st12_19" localSheetId="15">#REF!</definedName>
    <definedName name="st12_19" localSheetId="17">#REF!</definedName>
    <definedName name="st12_19">#REF!</definedName>
    <definedName name="st12_2" localSheetId="15">'[16]2.civil-RA'!#REF!</definedName>
    <definedName name="st12_2" localSheetId="17">'[16]2.civil-RA'!#REF!</definedName>
    <definedName name="st12_2">'[16]2.civil-RA'!#REF!</definedName>
    <definedName name="st12_20" localSheetId="14">#REF!</definedName>
    <definedName name="st12_20" localSheetId="15">#REF!</definedName>
    <definedName name="st12_20" localSheetId="17">#REF!</definedName>
    <definedName name="st12_20">#REF!</definedName>
    <definedName name="st12_21" localSheetId="14">#REF!</definedName>
    <definedName name="st12_21" localSheetId="15">#REF!</definedName>
    <definedName name="st12_21" localSheetId="17">#REF!</definedName>
    <definedName name="st12_21">#REF!</definedName>
    <definedName name="st12_23" localSheetId="14">#REF!</definedName>
    <definedName name="st12_23" localSheetId="15">#REF!</definedName>
    <definedName name="st12_23" localSheetId="17">#REF!</definedName>
    <definedName name="st12_23">#REF!</definedName>
    <definedName name="st12_3" localSheetId="14">#REF!</definedName>
    <definedName name="st12_3" localSheetId="15">#REF!</definedName>
    <definedName name="st12_3" localSheetId="17">#REF!</definedName>
    <definedName name="st12_3">#REF!</definedName>
    <definedName name="st2_12" localSheetId="14">#REF!</definedName>
    <definedName name="st2_12" localSheetId="15">#REF!</definedName>
    <definedName name="st2_12" localSheetId="17">#REF!</definedName>
    <definedName name="st2_12">#REF!</definedName>
    <definedName name="st2_13" localSheetId="14">#REF!</definedName>
    <definedName name="st2_13" localSheetId="15">#REF!</definedName>
    <definedName name="st2_13" localSheetId="17">#REF!</definedName>
    <definedName name="st2_13">#REF!</definedName>
    <definedName name="st2_14" localSheetId="14">#REF!</definedName>
    <definedName name="st2_14" localSheetId="15">#REF!</definedName>
    <definedName name="st2_14" localSheetId="17">#REF!</definedName>
    <definedName name="st2_14">#REF!</definedName>
    <definedName name="st2_15" localSheetId="14">#REF!</definedName>
    <definedName name="st2_15" localSheetId="15">#REF!</definedName>
    <definedName name="st2_15" localSheetId="17">#REF!</definedName>
    <definedName name="st2_15">#REF!</definedName>
    <definedName name="st2_16" localSheetId="14">#REF!</definedName>
    <definedName name="st2_16" localSheetId="15">#REF!</definedName>
    <definedName name="st2_16" localSheetId="17">#REF!</definedName>
    <definedName name="st2_16">#REF!</definedName>
    <definedName name="st2_17" localSheetId="14">#REF!</definedName>
    <definedName name="st2_17" localSheetId="15">#REF!</definedName>
    <definedName name="st2_17" localSheetId="17">#REF!</definedName>
    <definedName name="st2_17">#REF!</definedName>
    <definedName name="st2_19" localSheetId="14">#REF!</definedName>
    <definedName name="st2_19" localSheetId="15">#REF!</definedName>
    <definedName name="st2_19" localSheetId="17">#REF!</definedName>
    <definedName name="st2_19">#REF!</definedName>
    <definedName name="st2_2" localSheetId="15">'[18]2.civil-RA'!#REF!</definedName>
    <definedName name="st2_2" localSheetId="17">'[18]2.civil-RA'!#REF!</definedName>
    <definedName name="st2_2">'[18]2.civil-RA'!#REF!</definedName>
    <definedName name="st2_20" localSheetId="14">#REF!</definedName>
    <definedName name="st2_20" localSheetId="15">#REF!</definedName>
    <definedName name="st2_20" localSheetId="17">#REF!</definedName>
    <definedName name="st2_20">#REF!</definedName>
    <definedName name="st2_21" localSheetId="14">#REF!</definedName>
    <definedName name="st2_21" localSheetId="15">#REF!</definedName>
    <definedName name="st2_21" localSheetId="17">#REF!</definedName>
    <definedName name="st2_21">#REF!</definedName>
    <definedName name="st2_23" localSheetId="14">#REF!</definedName>
    <definedName name="st2_23" localSheetId="15">#REF!</definedName>
    <definedName name="st2_23" localSheetId="17">#REF!</definedName>
    <definedName name="st2_23">#REF!</definedName>
    <definedName name="st2_3" localSheetId="14">#REF!</definedName>
    <definedName name="st2_3" localSheetId="15">#REF!</definedName>
    <definedName name="st2_3" localSheetId="17">#REF!</definedName>
    <definedName name="st2_3">#REF!</definedName>
    <definedName name="st4_12" localSheetId="14">#REF!</definedName>
    <definedName name="st4_12" localSheetId="15">#REF!</definedName>
    <definedName name="st4_12" localSheetId="17">#REF!</definedName>
    <definedName name="st4_12">#REF!</definedName>
    <definedName name="st4_13" localSheetId="14">#REF!</definedName>
    <definedName name="st4_13" localSheetId="15">#REF!</definedName>
    <definedName name="st4_13" localSheetId="17">#REF!</definedName>
    <definedName name="st4_13">#REF!</definedName>
    <definedName name="st4_14" localSheetId="14">#REF!</definedName>
    <definedName name="st4_14" localSheetId="15">#REF!</definedName>
    <definedName name="st4_14" localSheetId="17">#REF!</definedName>
    <definedName name="st4_14">#REF!</definedName>
    <definedName name="st4_15" localSheetId="14">#REF!</definedName>
    <definedName name="st4_15" localSheetId="15">#REF!</definedName>
    <definedName name="st4_15" localSheetId="17">#REF!</definedName>
    <definedName name="st4_15">#REF!</definedName>
    <definedName name="st4_16" localSheetId="14">#REF!</definedName>
    <definedName name="st4_16" localSheetId="15">#REF!</definedName>
    <definedName name="st4_16" localSheetId="17">#REF!</definedName>
    <definedName name="st4_16">#REF!</definedName>
    <definedName name="st4_17" localSheetId="14">#REF!</definedName>
    <definedName name="st4_17" localSheetId="15">#REF!</definedName>
    <definedName name="st4_17" localSheetId="17">#REF!</definedName>
    <definedName name="st4_17">#REF!</definedName>
    <definedName name="st4_19" localSheetId="14">#REF!</definedName>
    <definedName name="st4_19" localSheetId="15">#REF!</definedName>
    <definedName name="st4_19" localSheetId="17">#REF!</definedName>
    <definedName name="st4_19">#REF!</definedName>
    <definedName name="st4_2" localSheetId="15">'[16]2.civil-RA'!#REF!</definedName>
    <definedName name="st4_2" localSheetId="17">'[16]2.civil-RA'!#REF!</definedName>
    <definedName name="st4_2">'[16]2.civil-RA'!#REF!</definedName>
    <definedName name="st4_20" localSheetId="14">#REF!</definedName>
    <definedName name="st4_20" localSheetId="15">#REF!</definedName>
    <definedName name="st4_20" localSheetId="17">#REF!</definedName>
    <definedName name="st4_20">#REF!</definedName>
    <definedName name="st4_21" localSheetId="14">#REF!</definedName>
    <definedName name="st4_21" localSheetId="15">#REF!</definedName>
    <definedName name="st4_21" localSheetId="17">#REF!</definedName>
    <definedName name="st4_21">#REF!</definedName>
    <definedName name="st4_23" localSheetId="14">#REF!</definedName>
    <definedName name="st4_23" localSheetId="15">#REF!</definedName>
    <definedName name="st4_23" localSheetId="17">#REF!</definedName>
    <definedName name="st4_23">#REF!</definedName>
    <definedName name="st4_3" localSheetId="14">#REF!</definedName>
    <definedName name="st4_3" localSheetId="15">#REF!</definedName>
    <definedName name="st4_3" localSheetId="17">#REF!</definedName>
    <definedName name="st4_3">#REF!</definedName>
    <definedName name="st53_12" localSheetId="14">#REF!</definedName>
    <definedName name="st53_12" localSheetId="15">#REF!</definedName>
    <definedName name="st53_12" localSheetId="17">#REF!</definedName>
    <definedName name="st53_12">#REF!</definedName>
    <definedName name="st53_13" localSheetId="14">#REF!</definedName>
    <definedName name="st53_13" localSheetId="15">#REF!</definedName>
    <definedName name="st53_13" localSheetId="17">#REF!</definedName>
    <definedName name="st53_13">#REF!</definedName>
    <definedName name="st53_14" localSheetId="14">#REF!</definedName>
    <definedName name="st53_14" localSheetId="15">#REF!</definedName>
    <definedName name="st53_14" localSheetId="17">#REF!</definedName>
    <definedName name="st53_14">#REF!</definedName>
    <definedName name="st53_15" localSheetId="14">#REF!</definedName>
    <definedName name="st53_15" localSheetId="15">#REF!</definedName>
    <definedName name="st53_15" localSheetId="17">#REF!</definedName>
    <definedName name="st53_15">#REF!</definedName>
    <definedName name="st53_16" localSheetId="14">#REF!</definedName>
    <definedName name="st53_16" localSheetId="15">#REF!</definedName>
    <definedName name="st53_16" localSheetId="17">#REF!</definedName>
    <definedName name="st53_16">#REF!</definedName>
    <definedName name="st53_17" localSheetId="14">#REF!</definedName>
    <definedName name="st53_17" localSheetId="15">#REF!</definedName>
    <definedName name="st53_17" localSheetId="17">#REF!</definedName>
    <definedName name="st53_17">#REF!</definedName>
    <definedName name="st53_19" localSheetId="14">#REF!</definedName>
    <definedName name="st53_19" localSheetId="15">#REF!</definedName>
    <definedName name="st53_19" localSheetId="17">#REF!</definedName>
    <definedName name="st53_19">#REF!</definedName>
    <definedName name="st53_2" localSheetId="15">'[16]2.civil-RA'!#REF!</definedName>
    <definedName name="st53_2" localSheetId="17">'[16]2.civil-RA'!#REF!</definedName>
    <definedName name="st53_2">'[16]2.civil-RA'!#REF!</definedName>
    <definedName name="st53_20" localSheetId="14">#REF!</definedName>
    <definedName name="st53_20" localSheetId="15">#REF!</definedName>
    <definedName name="st53_20" localSheetId="17">#REF!</definedName>
    <definedName name="st53_20">#REF!</definedName>
    <definedName name="st53_23" localSheetId="14">#REF!</definedName>
    <definedName name="st53_23" localSheetId="15">#REF!</definedName>
    <definedName name="st53_23" localSheetId="17">#REF!</definedName>
    <definedName name="st53_23">#REF!</definedName>
    <definedName name="st53_3" localSheetId="14">#REF!</definedName>
    <definedName name="st53_3" localSheetId="15">#REF!</definedName>
    <definedName name="st53_3" localSheetId="17">#REF!</definedName>
    <definedName name="st53_3">#REF!</definedName>
    <definedName name="st6_13" localSheetId="14">#REF!</definedName>
    <definedName name="st6_13" localSheetId="15">#REF!</definedName>
    <definedName name="st6_13" localSheetId="17">#REF!</definedName>
    <definedName name="st6_13">#REF!</definedName>
    <definedName name="st6_14" localSheetId="14">#REF!</definedName>
    <definedName name="st6_14" localSheetId="15">#REF!</definedName>
    <definedName name="st6_14" localSheetId="17">#REF!</definedName>
    <definedName name="st6_14">#REF!</definedName>
    <definedName name="st6_15" localSheetId="14">#REF!</definedName>
    <definedName name="st6_15" localSheetId="15">#REF!</definedName>
    <definedName name="st6_15" localSheetId="17">#REF!</definedName>
    <definedName name="st6_15">#REF!</definedName>
    <definedName name="st6_16" localSheetId="14">#REF!</definedName>
    <definedName name="st6_16" localSheetId="15">#REF!</definedName>
    <definedName name="st6_16" localSheetId="17">#REF!</definedName>
    <definedName name="st6_16">#REF!</definedName>
    <definedName name="st6_17" localSheetId="14">#REF!</definedName>
    <definedName name="st6_17" localSheetId="15">#REF!</definedName>
    <definedName name="st6_17" localSheetId="17">#REF!</definedName>
    <definedName name="st6_17">#REF!</definedName>
    <definedName name="st6_19" localSheetId="14">#REF!</definedName>
    <definedName name="st6_19" localSheetId="15">#REF!</definedName>
    <definedName name="st6_19" localSheetId="17">#REF!</definedName>
    <definedName name="st6_19">#REF!</definedName>
    <definedName name="st6_20" localSheetId="14">#REF!</definedName>
    <definedName name="st6_20" localSheetId="15">#REF!</definedName>
    <definedName name="st6_20" localSheetId="17">#REF!</definedName>
    <definedName name="st6_20">#REF!</definedName>
    <definedName name="st6_23" localSheetId="14">#REF!</definedName>
    <definedName name="st6_23" localSheetId="15">#REF!</definedName>
    <definedName name="st6_23" localSheetId="17">#REF!</definedName>
    <definedName name="st6_23">#REF!</definedName>
    <definedName name="st6_3" localSheetId="14">#REF!</definedName>
    <definedName name="st6_3" localSheetId="15">#REF!</definedName>
    <definedName name="st6_3" localSheetId="17">#REF!</definedName>
    <definedName name="st6_3">#REF!</definedName>
    <definedName name="st63_12" localSheetId="14">#REF!</definedName>
    <definedName name="st63_12" localSheetId="15">#REF!</definedName>
    <definedName name="st63_12" localSheetId="17">#REF!</definedName>
    <definedName name="st63_12">#REF!</definedName>
    <definedName name="st63_13" localSheetId="14">#REF!</definedName>
    <definedName name="st63_13" localSheetId="15">#REF!</definedName>
    <definedName name="st63_13" localSheetId="17">#REF!</definedName>
    <definedName name="st63_13">#REF!</definedName>
    <definedName name="st63_14" localSheetId="14">#REF!</definedName>
    <definedName name="st63_14" localSheetId="15">#REF!</definedName>
    <definedName name="st63_14" localSheetId="17">#REF!</definedName>
    <definedName name="st63_14">#REF!</definedName>
    <definedName name="st63_15" localSheetId="14">#REF!</definedName>
    <definedName name="st63_15" localSheetId="15">#REF!</definedName>
    <definedName name="st63_15" localSheetId="17">#REF!</definedName>
    <definedName name="st63_15">#REF!</definedName>
    <definedName name="st63_16" localSheetId="14">#REF!</definedName>
    <definedName name="st63_16" localSheetId="15">#REF!</definedName>
    <definedName name="st63_16" localSheetId="17">#REF!</definedName>
    <definedName name="st63_16">#REF!</definedName>
    <definedName name="st63_17" localSheetId="14">#REF!</definedName>
    <definedName name="st63_17" localSheetId="15">#REF!</definedName>
    <definedName name="st63_17" localSheetId="17">#REF!</definedName>
    <definedName name="st63_17">#REF!</definedName>
    <definedName name="st63_19" localSheetId="14">#REF!</definedName>
    <definedName name="st63_19" localSheetId="15">#REF!</definedName>
    <definedName name="st63_19" localSheetId="17">#REF!</definedName>
    <definedName name="st63_19">#REF!</definedName>
    <definedName name="st63_2" localSheetId="15">'[16]2.civil-RA'!#REF!</definedName>
    <definedName name="st63_2" localSheetId="17">'[16]2.civil-RA'!#REF!</definedName>
    <definedName name="st63_2">'[16]2.civil-RA'!#REF!</definedName>
    <definedName name="st63_20" localSheetId="14">#REF!</definedName>
    <definedName name="st63_20" localSheetId="15">#REF!</definedName>
    <definedName name="st63_20" localSheetId="17">#REF!</definedName>
    <definedName name="st63_20">#REF!</definedName>
    <definedName name="st63_23" localSheetId="14">#REF!</definedName>
    <definedName name="st63_23" localSheetId="15">#REF!</definedName>
    <definedName name="st63_23" localSheetId="17">#REF!</definedName>
    <definedName name="st63_23">#REF!</definedName>
    <definedName name="st63_3" localSheetId="14">#REF!</definedName>
    <definedName name="st63_3" localSheetId="15">#REF!</definedName>
    <definedName name="st63_3" localSheetId="17">#REF!</definedName>
    <definedName name="st63_3">#REF!</definedName>
    <definedName name="st7_13" localSheetId="14">#REF!</definedName>
    <definedName name="st7_13" localSheetId="15">#REF!</definedName>
    <definedName name="st7_13" localSheetId="17">#REF!</definedName>
    <definedName name="st7_13">#REF!</definedName>
    <definedName name="st7_14" localSheetId="14">#REF!</definedName>
    <definedName name="st7_14" localSheetId="15">#REF!</definedName>
    <definedName name="st7_14" localSheetId="17">#REF!</definedName>
    <definedName name="st7_14">#REF!</definedName>
    <definedName name="st7_15" localSheetId="14">#REF!</definedName>
    <definedName name="st7_15" localSheetId="15">#REF!</definedName>
    <definedName name="st7_15" localSheetId="17">#REF!</definedName>
    <definedName name="st7_15">#REF!</definedName>
    <definedName name="st7_16" localSheetId="14">#REF!</definedName>
    <definedName name="st7_16" localSheetId="15">#REF!</definedName>
    <definedName name="st7_16" localSheetId="17">#REF!</definedName>
    <definedName name="st7_16">#REF!</definedName>
    <definedName name="st7_17" localSheetId="14">#REF!</definedName>
    <definedName name="st7_17" localSheetId="15">#REF!</definedName>
    <definedName name="st7_17" localSheetId="17">#REF!</definedName>
    <definedName name="st7_17">#REF!</definedName>
    <definedName name="st7_18" localSheetId="14">#REF!</definedName>
    <definedName name="st7_18" localSheetId="15">#REF!</definedName>
    <definedName name="st7_18" localSheetId="17">#REF!</definedName>
    <definedName name="st7_18">#REF!</definedName>
    <definedName name="st7_19" localSheetId="14">#REF!</definedName>
    <definedName name="st7_19" localSheetId="15">#REF!</definedName>
    <definedName name="st7_19" localSheetId="17">#REF!</definedName>
    <definedName name="st7_19">#REF!</definedName>
    <definedName name="st7_20" localSheetId="14">#REF!</definedName>
    <definedName name="st7_20" localSheetId="15">#REF!</definedName>
    <definedName name="st7_20" localSheetId="17">#REF!</definedName>
    <definedName name="st7_20">#REF!</definedName>
    <definedName name="st7_23" localSheetId="14">#REF!</definedName>
    <definedName name="st7_23" localSheetId="15">#REF!</definedName>
    <definedName name="st7_23" localSheetId="17">#REF!</definedName>
    <definedName name="st7_23">#REF!</definedName>
    <definedName name="st7_3" localSheetId="14">#REF!</definedName>
    <definedName name="st7_3" localSheetId="15">#REF!</definedName>
    <definedName name="st7_3" localSheetId="17">#REF!</definedName>
    <definedName name="st7_3">#REF!</definedName>
    <definedName name="st8_13" localSheetId="14">#REF!</definedName>
    <definedName name="st8_13" localSheetId="15">#REF!</definedName>
    <definedName name="st8_13" localSheetId="17">#REF!</definedName>
    <definedName name="st8_13">#REF!</definedName>
    <definedName name="st8_14" localSheetId="14">#REF!</definedName>
    <definedName name="st8_14" localSheetId="15">#REF!</definedName>
    <definedName name="st8_14" localSheetId="17">#REF!</definedName>
    <definedName name="st8_14">#REF!</definedName>
    <definedName name="st8_15" localSheetId="14">#REF!</definedName>
    <definedName name="st8_15" localSheetId="15">#REF!</definedName>
    <definedName name="st8_15" localSheetId="17">#REF!</definedName>
    <definedName name="st8_15">#REF!</definedName>
    <definedName name="st8_16" localSheetId="14">#REF!</definedName>
    <definedName name="st8_16" localSheetId="15">#REF!</definedName>
    <definedName name="st8_16" localSheetId="17">#REF!</definedName>
    <definedName name="st8_16">#REF!</definedName>
    <definedName name="st8_17" localSheetId="14">#REF!</definedName>
    <definedName name="st8_17" localSheetId="15">#REF!</definedName>
    <definedName name="st8_17" localSheetId="17">#REF!</definedName>
    <definedName name="st8_17">#REF!</definedName>
    <definedName name="st8_18" localSheetId="14">#REF!</definedName>
    <definedName name="st8_18" localSheetId="15">#REF!</definedName>
    <definedName name="st8_18" localSheetId="17">#REF!</definedName>
    <definedName name="st8_18">#REF!</definedName>
    <definedName name="st8_19" localSheetId="14">#REF!</definedName>
    <definedName name="st8_19" localSheetId="15">#REF!</definedName>
    <definedName name="st8_19" localSheetId="17">#REF!</definedName>
    <definedName name="st8_19">#REF!</definedName>
    <definedName name="st8_20" localSheetId="14">#REF!</definedName>
    <definedName name="st8_20" localSheetId="15">#REF!</definedName>
    <definedName name="st8_20" localSheetId="17">#REF!</definedName>
    <definedName name="st8_20">#REF!</definedName>
    <definedName name="st8_23" localSheetId="14">#REF!</definedName>
    <definedName name="st8_23" localSheetId="15">#REF!</definedName>
    <definedName name="st8_23" localSheetId="17">#REF!</definedName>
    <definedName name="st8_23">#REF!</definedName>
    <definedName name="st8_3" localSheetId="14">#REF!</definedName>
    <definedName name="st8_3" localSheetId="15">#REF!</definedName>
    <definedName name="st8_3" localSheetId="17">#REF!</definedName>
    <definedName name="st8_3">#REF!</definedName>
    <definedName name="st90_12" localSheetId="14">#REF!</definedName>
    <definedName name="st90_12" localSheetId="15">#REF!</definedName>
    <definedName name="st90_12" localSheetId="17">#REF!</definedName>
    <definedName name="st90_12">#REF!</definedName>
    <definedName name="st90_13" localSheetId="14">#REF!</definedName>
    <definedName name="st90_13" localSheetId="15">#REF!</definedName>
    <definedName name="st90_13" localSheetId="17">#REF!</definedName>
    <definedName name="st90_13">#REF!</definedName>
    <definedName name="st90_14" localSheetId="14">#REF!</definedName>
    <definedName name="st90_14" localSheetId="15">#REF!</definedName>
    <definedName name="st90_14" localSheetId="17">#REF!</definedName>
    <definedName name="st90_14">#REF!</definedName>
    <definedName name="st90_15" localSheetId="14">#REF!</definedName>
    <definedName name="st90_15" localSheetId="15">#REF!</definedName>
    <definedName name="st90_15" localSheetId="17">#REF!</definedName>
    <definedName name="st90_15">#REF!</definedName>
    <definedName name="st90_16" localSheetId="14">#REF!</definedName>
    <definedName name="st90_16" localSheetId="15">#REF!</definedName>
    <definedName name="st90_16" localSheetId="17">#REF!</definedName>
    <definedName name="st90_16">#REF!</definedName>
    <definedName name="st90_17" localSheetId="14">#REF!</definedName>
    <definedName name="st90_17" localSheetId="15">#REF!</definedName>
    <definedName name="st90_17" localSheetId="17">#REF!</definedName>
    <definedName name="st90_17">#REF!</definedName>
    <definedName name="st90_19" localSheetId="14">#REF!</definedName>
    <definedName name="st90_19" localSheetId="15">#REF!</definedName>
    <definedName name="st90_19" localSheetId="17">#REF!</definedName>
    <definedName name="st90_19">#REF!</definedName>
    <definedName name="st90_2" localSheetId="15">'[16]2.civil-RA'!#REF!</definedName>
    <definedName name="st90_2" localSheetId="17">'[16]2.civil-RA'!#REF!</definedName>
    <definedName name="st90_2">'[16]2.civil-RA'!#REF!</definedName>
    <definedName name="st90_20" localSheetId="14">#REF!</definedName>
    <definedName name="st90_20" localSheetId="15">#REF!</definedName>
    <definedName name="st90_20" localSheetId="17">#REF!</definedName>
    <definedName name="st90_20">#REF!</definedName>
    <definedName name="st90_23" localSheetId="14">#REF!</definedName>
    <definedName name="st90_23" localSheetId="15">#REF!</definedName>
    <definedName name="st90_23" localSheetId="17">#REF!</definedName>
    <definedName name="st90_23">#REF!</definedName>
    <definedName name="st90_3" localSheetId="14">#REF!</definedName>
    <definedName name="st90_3" localSheetId="15">#REF!</definedName>
    <definedName name="st90_3" localSheetId="17">#REF!</definedName>
    <definedName name="st90_3">#REF!</definedName>
    <definedName name="staticpaver" localSheetId="14">#REF!</definedName>
    <definedName name="staticpaver" localSheetId="15">#REF!</definedName>
    <definedName name="staticpaver" localSheetId="17">#REF!</definedName>
    <definedName name="staticpaver">#REF!</definedName>
    <definedName name="steel" localSheetId="14">#REF!</definedName>
    <definedName name="steel" localSheetId="15">#REF!</definedName>
    <definedName name="steel" localSheetId="17">#REF!</definedName>
    <definedName name="steel">#REF!</definedName>
    <definedName name="steelbars" localSheetId="14">#REF!</definedName>
    <definedName name="steelbars" localSheetId="15">#REF!</definedName>
    <definedName name="steelbars" localSheetId="17">#REF!</definedName>
    <definedName name="steelbars">#REF!</definedName>
    <definedName name="steellead" localSheetId="14">#REF!</definedName>
    <definedName name="steellead" localSheetId="15">#REF!</definedName>
    <definedName name="steellead" localSheetId="17">#REF!</definedName>
    <definedName name="steellead">#REF!</definedName>
    <definedName name="steelwires" localSheetId="14">#REF!</definedName>
    <definedName name="steelwires" localSheetId="15">#REF!</definedName>
    <definedName name="steelwires" localSheetId="17">#REF!</definedName>
    <definedName name="steelwires">#REF!</definedName>
    <definedName name="steelwires1">'[9]Material '!$G$25</definedName>
    <definedName name="strands" localSheetId="14">#REF!</definedName>
    <definedName name="strands" localSheetId="15">#REF!</definedName>
    <definedName name="strands" localSheetId="17">#REF!</definedName>
    <definedName name="strands">#REF!</definedName>
    <definedName name="stripseal" localSheetId="14">#REF!</definedName>
    <definedName name="stripseal" localSheetId="15">#REF!</definedName>
    <definedName name="stripseal" localSheetId="17">#REF!</definedName>
    <definedName name="stripseal">#REF!</definedName>
    <definedName name="structuralsteel" localSheetId="14">#REF!</definedName>
    <definedName name="structuralsteel" localSheetId="15">#REF!</definedName>
    <definedName name="structuralsteel" localSheetId="17">#REF!</definedName>
    <definedName name="structuralsteel">#REF!</definedName>
    <definedName name="studs" localSheetId="14">#REF!</definedName>
    <definedName name="studs" localSheetId="15">#REF!</definedName>
    <definedName name="studs" localSheetId="17">#REF!</definedName>
    <definedName name="studs">#REF!</definedName>
    <definedName name="stupid" localSheetId="15">'[52]SSR _ NSSR Market final'!#REF!</definedName>
    <definedName name="stupid" localSheetId="17">'[52]SSR _ NSSR Market final'!#REF!</definedName>
    <definedName name="stupid">'[52]SSR _ NSSR Market final'!#REF!</definedName>
    <definedName name="stupid_1" localSheetId="15">'[52]SSR _ NSSR Market final'!#REF!</definedName>
    <definedName name="stupid_1" localSheetId="17">'[52]SSR _ NSSR Market final'!#REF!</definedName>
    <definedName name="stupid_1">'[52]SSR _ NSSR Market final'!#REF!</definedName>
    <definedName name="stupid_10" localSheetId="15">'[52]SSR _ NSSR Market final'!#REF!</definedName>
    <definedName name="stupid_10" localSheetId="17">'[52]SSR _ NSSR Market final'!#REF!</definedName>
    <definedName name="stupid_10">'[52]SSR _ NSSR Market final'!#REF!</definedName>
    <definedName name="stupid_11" localSheetId="15">'[52]SSR _ NSSR Market final'!#REF!</definedName>
    <definedName name="stupid_11" localSheetId="17">'[52]SSR _ NSSR Market final'!#REF!</definedName>
    <definedName name="stupid_11">'[52]SSR _ NSSR Market final'!#REF!</definedName>
    <definedName name="stupid_13" localSheetId="14">#REF!</definedName>
    <definedName name="stupid_13" localSheetId="15">#REF!</definedName>
    <definedName name="stupid_13" localSheetId="17">#REF!</definedName>
    <definedName name="stupid_13">#REF!</definedName>
    <definedName name="stupid_14" localSheetId="14">#REF!</definedName>
    <definedName name="stupid_14" localSheetId="15">#REF!</definedName>
    <definedName name="stupid_14" localSheetId="17">#REF!</definedName>
    <definedName name="stupid_14">#REF!</definedName>
    <definedName name="stupid_15" localSheetId="14">#REF!</definedName>
    <definedName name="stupid_15" localSheetId="15">#REF!</definedName>
    <definedName name="stupid_15" localSheetId="17">#REF!</definedName>
    <definedName name="stupid_15">#REF!</definedName>
    <definedName name="stupid_16" localSheetId="14">#REF!</definedName>
    <definedName name="stupid_16" localSheetId="15">#REF!</definedName>
    <definedName name="stupid_16" localSheetId="17">#REF!</definedName>
    <definedName name="stupid_16">#REF!</definedName>
    <definedName name="stupid_17" localSheetId="14">#REF!</definedName>
    <definedName name="stupid_17" localSheetId="15">#REF!</definedName>
    <definedName name="stupid_17" localSheetId="17">#REF!</definedName>
    <definedName name="stupid_17">#REF!</definedName>
    <definedName name="stupid_19" localSheetId="14">#REF!</definedName>
    <definedName name="stupid_19" localSheetId="15">#REF!</definedName>
    <definedName name="stupid_19" localSheetId="17">#REF!</definedName>
    <definedName name="stupid_19">#REF!</definedName>
    <definedName name="stupid_20" localSheetId="14">#REF!</definedName>
    <definedName name="stupid_20" localSheetId="15">#REF!</definedName>
    <definedName name="stupid_20" localSheetId="17">#REF!</definedName>
    <definedName name="stupid_20">#REF!</definedName>
    <definedName name="stupid_23" localSheetId="14">#REF!</definedName>
    <definedName name="stupid_23" localSheetId="15">#REF!</definedName>
    <definedName name="stupid_23" localSheetId="17">#REF!</definedName>
    <definedName name="stupid_23">#REF!</definedName>
    <definedName name="stupid_3" localSheetId="14">#REF!</definedName>
    <definedName name="stupid_3" localSheetId="15">#REF!</definedName>
    <definedName name="stupid_3" localSheetId="17">#REF!</definedName>
    <definedName name="stupid_3">#REF!</definedName>
    <definedName name="stupid_4" localSheetId="15">'[52]SSR _ NSSR Market final'!#REF!</definedName>
    <definedName name="stupid_4" localSheetId="17">'[52]SSR _ NSSR Market final'!#REF!</definedName>
    <definedName name="stupid_4">'[52]SSR _ NSSR Market final'!#REF!</definedName>
    <definedName name="stupid_8" localSheetId="15">'[52]SSR _ NSSR Market final'!#REF!</definedName>
    <definedName name="stupid_8" localSheetId="17">'[52]SSR _ NSSR Market final'!#REF!</definedName>
    <definedName name="stupid_8">'[52]SSR _ NSSR Market final'!#REF!</definedName>
    <definedName name="stupid_9" localSheetId="15">'[52]SSR _ NSSR Market final'!#REF!</definedName>
    <definedName name="stupid_9" localSheetId="17">'[52]SSR _ NSSR Market final'!#REF!</definedName>
    <definedName name="stupid_9">'[52]SSR _ NSSR Market final'!#REF!</definedName>
    <definedName name="subshoulderpcc" localSheetId="14">#REF!</definedName>
    <definedName name="subshoulderpcc" localSheetId="15">#REF!</definedName>
    <definedName name="subshoulderpcc" localSheetId="17">#REF!</definedName>
    <definedName name="subshoulderpcc">#REF!</definedName>
    <definedName name="sump" localSheetId="14">#REF!</definedName>
    <definedName name="sump" localSheetId="15">#REF!</definedName>
    <definedName name="sump" localSheetId="17">#REF!</definedName>
    <definedName name="sump">#REF!</definedName>
    <definedName name="sun" localSheetId="14">#REF!</definedName>
    <definedName name="sun" localSheetId="15">#REF!</definedName>
    <definedName name="sun" localSheetId="17">#REF!</definedName>
    <definedName name="sun">#REF!</definedName>
    <definedName name="t" localSheetId="14">#REF!</definedName>
    <definedName name="t" localSheetId="15">#REF!</definedName>
    <definedName name="t" localSheetId="17">#REF!</definedName>
    <definedName name="t">#REF!</definedName>
    <definedName name="table250" localSheetId="14">#REF!</definedName>
    <definedName name="table250" localSheetId="15">#REF!</definedName>
    <definedName name="table250" localSheetId="17">#REF!</definedName>
    <definedName name="table250">#REF!</definedName>
    <definedName name="table275" localSheetId="14">#REF!</definedName>
    <definedName name="table275" localSheetId="15">#REF!</definedName>
    <definedName name="table275" localSheetId="17">#REF!</definedName>
    <definedName name="table275">#REF!</definedName>
    <definedName name="table300" localSheetId="14">#REF!</definedName>
    <definedName name="table300" localSheetId="15">#REF!</definedName>
    <definedName name="table300" localSheetId="17">#REF!</definedName>
    <definedName name="table300">#REF!</definedName>
    <definedName name="table325" localSheetId="14">#REF!</definedName>
    <definedName name="table325" localSheetId="15">#REF!</definedName>
    <definedName name="table325" localSheetId="17">#REF!</definedName>
    <definedName name="table325">#REF!</definedName>
    <definedName name="table350" localSheetId="14">#REF!</definedName>
    <definedName name="table350" localSheetId="15">#REF!</definedName>
    <definedName name="table350" localSheetId="17">#REF!</definedName>
    <definedName name="table350">#REF!</definedName>
    <definedName name="table375" localSheetId="14">#REF!</definedName>
    <definedName name="table375" localSheetId="15">#REF!</definedName>
    <definedName name="table375" localSheetId="17">#REF!</definedName>
    <definedName name="table375">#REF!</definedName>
    <definedName name="table400" localSheetId="14">#REF!</definedName>
    <definedName name="table400" localSheetId="15">#REF!</definedName>
    <definedName name="table400" localSheetId="17">#REF!</definedName>
    <definedName name="table400">#REF!</definedName>
    <definedName name="table425" localSheetId="14">#REF!</definedName>
    <definedName name="table425" localSheetId="15">#REF!</definedName>
    <definedName name="table425" localSheetId="17">#REF!</definedName>
    <definedName name="table425">#REF!</definedName>
    <definedName name="table450" localSheetId="14">#REF!</definedName>
    <definedName name="table450" localSheetId="15">#REF!</definedName>
    <definedName name="table450" localSheetId="17">#REF!</definedName>
    <definedName name="table450">#REF!</definedName>
    <definedName name="table475" localSheetId="14">#REF!</definedName>
    <definedName name="table475" localSheetId="15">#REF!</definedName>
    <definedName name="table475" localSheetId="17">#REF!</definedName>
    <definedName name="table475">#REF!</definedName>
    <definedName name="table500" localSheetId="14">#REF!</definedName>
    <definedName name="table500" localSheetId="15">#REF!</definedName>
    <definedName name="table500" localSheetId="17">#REF!</definedName>
    <definedName name="table500">#REF!</definedName>
    <definedName name="table525" localSheetId="14">#REF!</definedName>
    <definedName name="table525" localSheetId="15">#REF!</definedName>
    <definedName name="table525" localSheetId="17">#REF!</definedName>
    <definedName name="table525">#REF!</definedName>
    <definedName name="table550" localSheetId="14">#REF!</definedName>
    <definedName name="table550" localSheetId="15">#REF!</definedName>
    <definedName name="table550" localSheetId="17">#REF!</definedName>
    <definedName name="table550">#REF!</definedName>
    <definedName name="table575" localSheetId="14">#REF!</definedName>
    <definedName name="table575" localSheetId="15">#REF!</definedName>
    <definedName name="table575" localSheetId="17">#REF!</definedName>
    <definedName name="table575">#REF!</definedName>
    <definedName name="table600" localSheetId="14">#REF!</definedName>
    <definedName name="table600" localSheetId="15">#REF!</definedName>
    <definedName name="table600" localSheetId="17">#REF!</definedName>
    <definedName name="table600">#REF!</definedName>
    <definedName name="table625" localSheetId="14">#REF!</definedName>
    <definedName name="table625" localSheetId="15">#REF!</definedName>
    <definedName name="table625" localSheetId="17">#REF!</definedName>
    <definedName name="table625">#REF!</definedName>
    <definedName name="table650" localSheetId="14">#REF!</definedName>
    <definedName name="table650" localSheetId="15">#REF!</definedName>
    <definedName name="table650" localSheetId="17">#REF!</definedName>
    <definedName name="table650">#REF!</definedName>
    <definedName name="table675" localSheetId="14">#REF!</definedName>
    <definedName name="table675" localSheetId="15">#REF!</definedName>
    <definedName name="table675" localSheetId="17">#REF!</definedName>
    <definedName name="table675">#REF!</definedName>
    <definedName name="table700" localSheetId="14">#REF!</definedName>
    <definedName name="table700" localSheetId="15">#REF!</definedName>
    <definedName name="table700" localSheetId="17">#REF!</definedName>
    <definedName name="table700">#REF!</definedName>
    <definedName name="table725" localSheetId="14">#REF!</definedName>
    <definedName name="table725" localSheetId="15">#REF!</definedName>
    <definedName name="table725" localSheetId="17">#REF!</definedName>
    <definedName name="table725">#REF!</definedName>
    <definedName name="table750" localSheetId="14">#REF!</definedName>
    <definedName name="table750" localSheetId="15">#REF!</definedName>
    <definedName name="table750" localSheetId="17">#REF!</definedName>
    <definedName name="table750">#REF!</definedName>
    <definedName name="table775" localSheetId="14">#REF!</definedName>
    <definedName name="table775" localSheetId="15">#REF!</definedName>
    <definedName name="table775" localSheetId="17">#REF!</definedName>
    <definedName name="table775">#REF!</definedName>
    <definedName name="table800" localSheetId="14">#REF!</definedName>
    <definedName name="table800" localSheetId="15">#REF!</definedName>
    <definedName name="table800" localSheetId="17">#REF!</definedName>
    <definedName name="table800">#REF!</definedName>
    <definedName name="tackbetweenpcc" localSheetId="14">#REF!</definedName>
    <definedName name="tackbetweenpcc" localSheetId="15">#REF!</definedName>
    <definedName name="tackbetweenpcc" localSheetId="17">#REF!</definedName>
    <definedName name="tackbetweenpcc">#REF!</definedName>
    <definedName name="Tandrolr" localSheetId="14">#REF!</definedName>
    <definedName name="Tandrolr" localSheetId="15">#REF!</definedName>
    <definedName name="Tandrolr" localSheetId="17">#REF!</definedName>
    <definedName name="Tandrolr">#REF!</definedName>
    <definedName name="tarman" localSheetId="14">#REF!</definedName>
    <definedName name="tarman" localSheetId="15">#REF!</definedName>
    <definedName name="tarman" localSheetId="17">#REF!</definedName>
    <definedName name="tarman">#REF!</definedName>
    <definedName name="tgg" localSheetId="15">#REF!</definedName>
    <definedName name="tgg" localSheetId="17">#REF!</definedName>
    <definedName name="tgg">#REF!</definedName>
    <definedName name="theta" localSheetId="14">#REF!</definedName>
    <definedName name="theta" localSheetId="15">#REF!</definedName>
    <definedName name="theta" localSheetId="17">#REF!</definedName>
    <definedName name="theta">#REF!</definedName>
    <definedName name="Theta1" localSheetId="14">#REF!</definedName>
    <definedName name="Theta1" localSheetId="15">#REF!</definedName>
    <definedName name="Theta1" localSheetId="17">#REF!</definedName>
    <definedName name="Theta1">#REF!</definedName>
    <definedName name="Theta2" localSheetId="14">#REF!</definedName>
    <definedName name="Theta2" localSheetId="15">#REF!</definedName>
    <definedName name="Theta2" localSheetId="17">#REF!</definedName>
    <definedName name="Theta2">#REF!</definedName>
    <definedName name="tibmth">[13]Intro!$L$206</definedName>
    <definedName name="Tiles">'[53]Material '!$G$52</definedName>
    <definedName name="tipp5t">'[9]Labour &amp; Plant'!$G$8</definedName>
    <definedName name="tipper" localSheetId="14">#REF!</definedName>
    <definedName name="tipper" localSheetId="15">#REF!</definedName>
    <definedName name="tipper" localSheetId="17">#REF!</definedName>
    <definedName name="tipper">#REF!</definedName>
    <definedName name="tipper5t" localSheetId="14">#REF!</definedName>
    <definedName name="tipper5t" localSheetId="15">#REF!</definedName>
    <definedName name="tipper5t" localSheetId="17">#REF!</definedName>
    <definedName name="tipper5t">#REF!</definedName>
    <definedName name="tj" localSheetId="14">#REF!</definedName>
    <definedName name="tj" localSheetId="15">#REF!</definedName>
    <definedName name="tj" localSheetId="17">#REF!</definedName>
    <definedName name="tj">#REF!</definedName>
    <definedName name="Total_Interest" localSheetId="14">#REF!</definedName>
    <definedName name="Total_Interest" localSheetId="15">#REF!</definedName>
    <definedName name="Total_Interest" localSheetId="17">#REF!</definedName>
    <definedName name="Total_Interest">#REF!</definedName>
    <definedName name="Total_Pay" localSheetId="14">#REF!</definedName>
    <definedName name="Total_Pay" localSheetId="15">#REF!</definedName>
    <definedName name="Total_Pay" localSheetId="17">#REF!</definedName>
    <definedName name="Total_Pay">#REF!</definedName>
    <definedName name="Total_Payment" localSheetId="14">Scheduled_Payment+Extra_Payment</definedName>
    <definedName name="Total_Payment" localSheetId="15">Scheduled_Payment+Extra_Payment</definedName>
    <definedName name="Total_Payment" localSheetId="17">Scheduled_Payment+Extra_Payment</definedName>
    <definedName name="Total_Payment">Scheduled_Payment+Extra_Payment</definedName>
    <definedName name="tr70r" localSheetId="14">#REF!</definedName>
    <definedName name="tr70r" localSheetId="15">#REF!</definedName>
    <definedName name="tr70r" localSheetId="17">#REF!</definedName>
    <definedName name="tr70r">#REF!</definedName>
    <definedName name="tractor" localSheetId="14">#REF!</definedName>
    <definedName name="tractor" localSheetId="15">#REF!</definedName>
    <definedName name="tractor" localSheetId="17">#REF!</definedName>
    <definedName name="tractor">#REF!</definedName>
    <definedName name="transitmixer" localSheetId="14">#REF!</definedName>
    <definedName name="transitmixer" localSheetId="15">#REF!</definedName>
    <definedName name="transitmixer" localSheetId="17">#REF!</definedName>
    <definedName name="transitmixer">#REF!</definedName>
    <definedName name="tst">[21]data!$I$34</definedName>
    <definedName name="tw" localSheetId="14">#REF!</definedName>
    <definedName name="tw" localSheetId="15">#REF!</definedName>
    <definedName name="tw" localSheetId="17">#REF!</definedName>
    <definedName name="tw">#REF!</definedName>
    <definedName name="Twt" localSheetId="14">#REF!</definedName>
    <definedName name="Twt" localSheetId="15">#REF!</definedName>
    <definedName name="Twt" localSheetId="17">#REF!</definedName>
    <definedName name="Twt">#REF!</definedName>
    <definedName name="udl" localSheetId="14">'[54]analysis-superstructure'!#REF!</definedName>
    <definedName name="udl" localSheetId="15">'[54]analysis-superstructure'!#REF!</definedName>
    <definedName name="udl" localSheetId="17">'[54]analysis-superstructure'!#REF!</definedName>
    <definedName name="udl">'[54]analysis-superstructure'!#REF!</definedName>
    <definedName name="unit" localSheetId="14">Scheduled_Payment+Extra_Payment</definedName>
    <definedName name="unit" localSheetId="15">Scheduled_Payment+Extra_Payment</definedName>
    <definedName name="unit" localSheetId="17">Scheduled_Payment+Extra_Payment</definedName>
    <definedName name="unit">Scheduled_Payment+Extra_Payment</definedName>
    <definedName name="v" localSheetId="14">#REF!</definedName>
    <definedName name="v" localSheetId="15">#REF!</definedName>
    <definedName name="v" localSheetId="17">#REF!</definedName>
    <definedName name="v">#REF!</definedName>
    <definedName name="v_app" localSheetId="14">#REF!</definedName>
    <definedName name="v_app" localSheetId="15">#REF!</definedName>
    <definedName name="v_app" localSheetId="17">#REF!</definedName>
    <definedName name="v_app">#REF!</definedName>
    <definedName name="v_est" localSheetId="14">#REF!</definedName>
    <definedName name="v_est" localSheetId="15">#REF!</definedName>
    <definedName name="v_est" localSheetId="17">#REF!</definedName>
    <definedName name="v_est">#REF!</definedName>
    <definedName name="v_paid" localSheetId="14">#REF!</definedName>
    <definedName name="v_paid" localSheetId="15">#REF!</definedName>
    <definedName name="v_paid" localSheetId="17">#REF!</definedName>
    <definedName name="v_paid">#REF!</definedName>
    <definedName name="v_quo" localSheetId="14">#REF!</definedName>
    <definedName name="v_quo" localSheetId="15">#REF!</definedName>
    <definedName name="v_quo" localSheetId="17">#REF!</definedName>
    <definedName name="v_quo">#REF!</definedName>
    <definedName name="v_rec" localSheetId="14">#REF!</definedName>
    <definedName name="v_rec" localSheetId="15">#REF!</definedName>
    <definedName name="v_rec" localSheetId="17">#REF!</definedName>
    <definedName name="v_rec">#REF!</definedName>
    <definedName name="v_tot" localSheetId="14">#REF!</definedName>
    <definedName name="v_tot" localSheetId="15">#REF!</definedName>
    <definedName name="v_tot" localSheetId="17">#REF!</definedName>
    <definedName name="v_tot">#REF!</definedName>
    <definedName name="va" localSheetId="14">#REF!</definedName>
    <definedName name="va" localSheetId="15">#REF!</definedName>
    <definedName name="va" localSheetId="17">#REF!</definedName>
    <definedName name="va">#REF!</definedName>
    <definedName name="Values_Entered" localSheetId="14">IF(codng!Loan_Amount*codng!Interest_Rate*codng!Loan_Years*codng!Loan_Start&gt;0,1,0)</definedName>
    <definedName name="Values_Entered" localSheetId="15">IF(CS!Loan_Amount*CS!Interest_Rate*CS!Loan_Years*CS!Loan_Start&gt;0,1,0)</definedName>
    <definedName name="Values_Entered" localSheetId="17">IF('CS (2)'!Loan_Amount*'CS (2)'!Interest_Rate*'CS (2)'!Loan_Years*'CS (2)'!Loan_Start&gt;0,1,0)</definedName>
    <definedName name="Values_Entered">IF(Loan_Amount*Interest_Rate*Loan_Years*Loan_Start&gt;0,1,0)</definedName>
    <definedName name="vat" localSheetId="14">#REF!</definedName>
    <definedName name="vat" localSheetId="15">#REF!</definedName>
    <definedName name="vat" localSheetId="17">#REF!</definedName>
    <definedName name="vat">#REF!</definedName>
    <definedName name="vat_12" localSheetId="14">#REF!</definedName>
    <definedName name="vat_12" localSheetId="15">#REF!</definedName>
    <definedName name="vat_12" localSheetId="17">#REF!</definedName>
    <definedName name="vat_12">#REF!</definedName>
    <definedName name="vat_13" localSheetId="14">#REF!</definedName>
    <definedName name="vat_13" localSheetId="15">#REF!</definedName>
    <definedName name="vat_13" localSheetId="17">#REF!</definedName>
    <definedName name="vat_13">#REF!</definedName>
    <definedName name="vat_15" localSheetId="14">#REF!</definedName>
    <definedName name="vat_15" localSheetId="15">#REF!</definedName>
    <definedName name="vat_15" localSheetId="17">#REF!</definedName>
    <definedName name="vat_15">#REF!</definedName>
    <definedName name="vat_16" localSheetId="14">#REF!</definedName>
    <definedName name="vat_16" localSheetId="15">#REF!</definedName>
    <definedName name="vat_16" localSheetId="17">#REF!</definedName>
    <definedName name="vat_16">#REF!</definedName>
    <definedName name="vat_17" localSheetId="14">#REF!</definedName>
    <definedName name="vat_17" localSheetId="15">#REF!</definedName>
    <definedName name="vat_17" localSheetId="17">#REF!</definedName>
    <definedName name="vat_17">#REF!</definedName>
    <definedName name="vat_2" localSheetId="14">#REF!</definedName>
    <definedName name="vat_2" localSheetId="15">#REF!</definedName>
    <definedName name="vat_2" localSheetId="17">#REF!</definedName>
    <definedName name="vat_2">#REF!</definedName>
    <definedName name="vat_3" localSheetId="14">#REF!</definedName>
    <definedName name="vat_3" localSheetId="15">#REF!</definedName>
    <definedName name="vat_3" localSheetId="17">#REF!</definedName>
    <definedName name="vat_3">#REF!</definedName>
    <definedName name="vd" localSheetId="14">DATE(YEAR(dde),MONTH(dde)+Payment_Number,DAY(dde))</definedName>
    <definedName name="vd" localSheetId="15">DATE(YEAR(CS!dde),MONTH(CS!dde)+Payment_Number,DAY(CS!dde))</definedName>
    <definedName name="vd" localSheetId="17">DATE(YEAR('CS (2)'!dde),MONTH('CS (2)'!dde)+Payment_Number,DAY('CS (2)'!dde))</definedName>
    <definedName name="vd">DATE(YEAR(dde),MONTH(dde)+Payment_Number,DAY(dde))</definedName>
    <definedName name="vfdb" localSheetId="14">#REF!</definedName>
    <definedName name="vfdb" localSheetId="15">#REF!</definedName>
    <definedName name="vfdb" localSheetId="17">#REF!</definedName>
    <definedName name="vfdb">#REF!</definedName>
    <definedName name="vibrator" localSheetId="14">#REF!</definedName>
    <definedName name="vibrator" localSheetId="15">#REF!</definedName>
    <definedName name="vibrator" localSheetId="17">#REF!</definedName>
    <definedName name="vibrator">#REF!</definedName>
    <definedName name="vibro" localSheetId="14">#REF!</definedName>
    <definedName name="vibro" localSheetId="15">#REF!</definedName>
    <definedName name="vibro" localSheetId="17">#REF!</definedName>
    <definedName name="vibro">#REF!</definedName>
    <definedName name="vignesh" localSheetId="14">#REF!</definedName>
    <definedName name="vignesh" localSheetId="15">#REF!</definedName>
    <definedName name="vignesh" localSheetId="17">#REF!</definedName>
    <definedName name="vignesh">#REF!</definedName>
    <definedName name="W" localSheetId="14">#REF!</definedName>
    <definedName name="W" localSheetId="15">#REF!</definedName>
    <definedName name="W" localSheetId="17">#REF!</definedName>
    <definedName name="W">#REF!</definedName>
    <definedName name="wa" localSheetId="14">#REF!</definedName>
    <definedName name="wa" localSheetId="15">#REF!</definedName>
    <definedName name="wa" localSheetId="17">#REF!</definedName>
    <definedName name="wa">#REF!</definedName>
    <definedName name="wa_12" localSheetId="14">#REF!</definedName>
    <definedName name="wa_12" localSheetId="15">#REF!</definedName>
    <definedName name="wa_12" localSheetId="17">#REF!</definedName>
    <definedName name="wa_12">#REF!</definedName>
    <definedName name="wa_13" localSheetId="14">#REF!</definedName>
    <definedName name="wa_13" localSheetId="15">#REF!</definedName>
    <definedName name="wa_13" localSheetId="17">#REF!</definedName>
    <definedName name="wa_13">#REF!</definedName>
    <definedName name="wa_14" localSheetId="14">#REF!</definedName>
    <definedName name="wa_14" localSheetId="15">#REF!</definedName>
    <definedName name="wa_14" localSheetId="17">#REF!</definedName>
    <definedName name="wa_14">#REF!</definedName>
    <definedName name="wa_15" localSheetId="14">#REF!</definedName>
    <definedName name="wa_15" localSheetId="15">#REF!</definedName>
    <definedName name="wa_15" localSheetId="17">#REF!</definedName>
    <definedName name="wa_15">#REF!</definedName>
    <definedName name="wa_16" localSheetId="14">#REF!</definedName>
    <definedName name="wa_16" localSheetId="15">#REF!</definedName>
    <definedName name="wa_16" localSheetId="17">#REF!</definedName>
    <definedName name="wa_16">#REF!</definedName>
    <definedName name="wa_17" localSheetId="14">#REF!</definedName>
    <definedName name="wa_17" localSheetId="15">#REF!</definedName>
    <definedName name="wa_17" localSheetId="17">#REF!</definedName>
    <definedName name="wa_17">#REF!</definedName>
    <definedName name="wa_19" localSheetId="14">#REF!</definedName>
    <definedName name="wa_19" localSheetId="15">#REF!</definedName>
    <definedName name="wa_19" localSheetId="17">#REF!</definedName>
    <definedName name="wa_19">#REF!</definedName>
    <definedName name="wa_2" localSheetId="14">#REF!</definedName>
    <definedName name="wa_2" localSheetId="15">#REF!</definedName>
    <definedName name="wa_2" localSheetId="17">#REF!</definedName>
    <definedName name="wa_2">#REF!</definedName>
    <definedName name="wa_20" localSheetId="14">#REF!</definedName>
    <definedName name="wa_20" localSheetId="15">#REF!</definedName>
    <definedName name="wa_20" localSheetId="17">#REF!</definedName>
    <definedName name="wa_20">#REF!</definedName>
    <definedName name="wa_21" localSheetId="14">#REF!</definedName>
    <definedName name="wa_21" localSheetId="15">#REF!</definedName>
    <definedName name="wa_21" localSheetId="17">#REF!</definedName>
    <definedName name="wa_21">#REF!</definedName>
    <definedName name="wa_23" localSheetId="14">#REF!</definedName>
    <definedName name="wa_23" localSheetId="15">#REF!</definedName>
    <definedName name="wa_23" localSheetId="17">#REF!</definedName>
    <definedName name="wa_23">#REF!</definedName>
    <definedName name="wa_3" localSheetId="14">#REF!</definedName>
    <definedName name="wa_3" localSheetId="15">#REF!</definedName>
    <definedName name="wa_3" localSheetId="17">#REF!</definedName>
    <definedName name="wa_3">#REF!</definedName>
    <definedName name="water" localSheetId="14">#REF!</definedName>
    <definedName name="water" localSheetId="15">#REF!</definedName>
    <definedName name="water" localSheetId="17">#REF!</definedName>
    <definedName name="water">#REF!</definedName>
    <definedName name="watertank" localSheetId="14">#REF!</definedName>
    <definedName name="watertank" localSheetId="15">#REF!</definedName>
    <definedName name="watertank" localSheetId="17">#REF!</definedName>
    <definedName name="watertank">#REF!</definedName>
    <definedName name="watertanker" localSheetId="14">#REF!</definedName>
    <definedName name="watertanker" localSheetId="15">#REF!</definedName>
    <definedName name="watertanker" localSheetId="17">#REF!</definedName>
    <definedName name="watertanker">#REF!</definedName>
    <definedName name="wbeam" localSheetId="14">#REF!</definedName>
    <definedName name="wbeam" localSheetId="15">#REF!</definedName>
    <definedName name="wbeam" localSheetId="17">#REF!</definedName>
    <definedName name="wbeam">#REF!</definedName>
    <definedName name="Wc" localSheetId="14">#REF!</definedName>
    <definedName name="Wc" localSheetId="15">#REF!</definedName>
    <definedName name="Wc" localSheetId="17">#REF!</definedName>
    <definedName name="Wc">#REF!</definedName>
    <definedName name="wc_1" localSheetId="14">#REF!</definedName>
    <definedName name="wc_1" localSheetId="15">#REF!</definedName>
    <definedName name="wc_1" localSheetId="17">#REF!</definedName>
    <definedName name="wc_1">#REF!</definedName>
    <definedName name="wc_13" localSheetId="14">#REF!</definedName>
    <definedName name="wc_13" localSheetId="15">#REF!</definedName>
    <definedName name="wc_13" localSheetId="17">#REF!</definedName>
    <definedName name="wc_13">#REF!</definedName>
    <definedName name="wc_14" localSheetId="14">#REF!</definedName>
    <definedName name="wc_14" localSheetId="15">#REF!</definedName>
    <definedName name="wc_14" localSheetId="17">#REF!</definedName>
    <definedName name="wc_14">#REF!</definedName>
    <definedName name="wc_15" localSheetId="14">#REF!</definedName>
    <definedName name="wc_15" localSheetId="15">#REF!</definedName>
    <definedName name="wc_15" localSheetId="17">#REF!</definedName>
    <definedName name="wc_15">#REF!</definedName>
    <definedName name="wc_16" localSheetId="14">#REF!</definedName>
    <definedName name="wc_16" localSheetId="15">#REF!</definedName>
    <definedName name="wc_16" localSheetId="17">#REF!</definedName>
    <definedName name="wc_16">#REF!</definedName>
    <definedName name="wc_17" localSheetId="14">#REF!</definedName>
    <definedName name="wc_17" localSheetId="15">#REF!</definedName>
    <definedName name="wc_17" localSheetId="17">#REF!</definedName>
    <definedName name="wc_17">#REF!</definedName>
    <definedName name="wc_19" localSheetId="14">#REF!</definedName>
    <definedName name="wc_19" localSheetId="15">#REF!</definedName>
    <definedName name="wc_19" localSheetId="17">#REF!</definedName>
    <definedName name="wc_19">#REF!</definedName>
    <definedName name="wc_20" localSheetId="14">#REF!</definedName>
    <definedName name="wc_20" localSheetId="15">#REF!</definedName>
    <definedName name="wc_20" localSheetId="17">#REF!</definedName>
    <definedName name="wc_20">#REF!</definedName>
    <definedName name="wc_21" localSheetId="14">#REF!</definedName>
    <definedName name="wc_21" localSheetId="15">#REF!</definedName>
    <definedName name="wc_21" localSheetId="17">#REF!</definedName>
    <definedName name="wc_21">#REF!</definedName>
    <definedName name="wc_23" localSheetId="14">#REF!</definedName>
    <definedName name="wc_23" localSheetId="15">#REF!</definedName>
    <definedName name="wc_23" localSheetId="17">#REF!</definedName>
    <definedName name="wc_23">#REF!</definedName>
    <definedName name="wc_3" localSheetId="14">#REF!</definedName>
    <definedName name="wc_3" localSheetId="15">#REF!</definedName>
    <definedName name="wc_3" localSheetId="17">#REF!</definedName>
    <definedName name="wc_3">#REF!</definedName>
    <definedName name="WCL">[22]girder!$H$56</definedName>
    <definedName name="WCTHK">[6]girder!$H$52</definedName>
    <definedName name="we" localSheetId="14">#REF!</definedName>
    <definedName name="we" localSheetId="15">#REF!</definedName>
    <definedName name="we" localSheetId="17">#REF!</definedName>
    <definedName name="we">#REF!</definedName>
    <definedName name="we_13" localSheetId="14">#REF!</definedName>
    <definedName name="we_13" localSheetId="15">#REF!</definedName>
    <definedName name="we_13" localSheetId="17">#REF!</definedName>
    <definedName name="we_13">#REF!</definedName>
    <definedName name="we_14" localSheetId="14">#REF!</definedName>
    <definedName name="we_14" localSheetId="15">#REF!</definedName>
    <definedName name="we_14" localSheetId="17">#REF!</definedName>
    <definedName name="we_14">#REF!</definedName>
    <definedName name="we_15" localSheetId="14">#REF!</definedName>
    <definedName name="we_15" localSheetId="15">#REF!</definedName>
    <definedName name="we_15" localSheetId="17">#REF!</definedName>
    <definedName name="we_15">#REF!</definedName>
    <definedName name="we_16" localSheetId="14">#REF!</definedName>
    <definedName name="we_16" localSheetId="15">#REF!</definedName>
    <definedName name="we_16" localSheetId="17">#REF!</definedName>
    <definedName name="we_16">#REF!</definedName>
    <definedName name="we_17" localSheetId="14">#REF!</definedName>
    <definedName name="we_17" localSheetId="15">#REF!</definedName>
    <definedName name="we_17" localSheetId="17">#REF!</definedName>
    <definedName name="we_17">#REF!</definedName>
    <definedName name="we_19" localSheetId="14">#REF!</definedName>
    <definedName name="we_19" localSheetId="15">#REF!</definedName>
    <definedName name="we_19" localSheetId="17">#REF!</definedName>
    <definedName name="we_19">#REF!</definedName>
    <definedName name="we_20" localSheetId="14">#REF!</definedName>
    <definedName name="we_20" localSheetId="15">#REF!</definedName>
    <definedName name="we_20" localSheetId="17">#REF!</definedName>
    <definedName name="we_20">#REF!</definedName>
    <definedName name="we_21" localSheetId="14">#REF!</definedName>
    <definedName name="we_21" localSheetId="15">#REF!</definedName>
    <definedName name="we_21" localSheetId="17">#REF!</definedName>
    <definedName name="we_21">#REF!</definedName>
    <definedName name="we_23" localSheetId="14">#REF!</definedName>
    <definedName name="we_23" localSheetId="15">#REF!</definedName>
    <definedName name="we_23" localSheetId="17">#REF!</definedName>
    <definedName name="we_23">#REF!</definedName>
    <definedName name="we_3" localSheetId="14">#REF!</definedName>
    <definedName name="we_3" localSheetId="15">#REF!</definedName>
    <definedName name="we_3" localSheetId="17">#REF!</definedName>
    <definedName name="we_3">#REF!</definedName>
    <definedName name="Welder" localSheetId="14">#REF!</definedName>
    <definedName name="Welder" localSheetId="15">#REF!</definedName>
    <definedName name="Welder" localSheetId="17">#REF!</definedName>
    <definedName name="Welder">#REF!</definedName>
    <definedName name="welderhelper" localSheetId="14">#REF!</definedName>
    <definedName name="welderhelper" localSheetId="15">#REF!</definedName>
    <definedName name="welderhelper" localSheetId="17">#REF!</definedName>
    <definedName name="welderhelper">#REF!</definedName>
    <definedName name="wh" localSheetId="14">#REF!</definedName>
    <definedName name="wh" localSheetId="15">#REF!</definedName>
    <definedName name="wh" localSheetId="17">#REF!</definedName>
    <definedName name="wh">#REF!</definedName>
    <definedName name="wh_12" localSheetId="14">#REF!</definedName>
    <definedName name="wh_12" localSheetId="15">#REF!</definedName>
    <definedName name="wh_12" localSheetId="17">#REF!</definedName>
    <definedName name="wh_12">#REF!</definedName>
    <definedName name="wh_13" localSheetId="14">#REF!</definedName>
    <definedName name="wh_13" localSheetId="15">#REF!</definedName>
    <definedName name="wh_13" localSheetId="17">#REF!</definedName>
    <definedName name="wh_13">#REF!</definedName>
    <definedName name="wh_14" localSheetId="14">#REF!</definedName>
    <definedName name="wh_14" localSheetId="15">#REF!</definedName>
    <definedName name="wh_14" localSheetId="17">#REF!</definedName>
    <definedName name="wh_14">#REF!</definedName>
    <definedName name="wh_15" localSheetId="14">#REF!</definedName>
    <definedName name="wh_15" localSheetId="15">#REF!</definedName>
    <definedName name="wh_15" localSheetId="17">#REF!</definedName>
    <definedName name="wh_15">#REF!</definedName>
    <definedName name="wh_16" localSheetId="14">#REF!</definedName>
    <definedName name="wh_16" localSheetId="15">#REF!</definedName>
    <definedName name="wh_16" localSheetId="17">#REF!</definedName>
    <definedName name="wh_16">#REF!</definedName>
    <definedName name="wh_17" localSheetId="14">#REF!</definedName>
    <definedName name="wh_17" localSheetId="15">#REF!</definedName>
    <definedName name="wh_17" localSheetId="17">#REF!</definedName>
    <definedName name="wh_17">#REF!</definedName>
    <definedName name="wh_19" localSheetId="14">#REF!</definedName>
    <definedName name="wh_19" localSheetId="15">#REF!</definedName>
    <definedName name="wh_19" localSheetId="17">#REF!</definedName>
    <definedName name="wh_19">#REF!</definedName>
    <definedName name="wh_2" localSheetId="14">#REF!</definedName>
    <definedName name="wh_2" localSheetId="15">#REF!</definedName>
    <definedName name="wh_2" localSheetId="17">#REF!</definedName>
    <definedName name="wh_2">#REF!</definedName>
    <definedName name="wh_20" localSheetId="14">#REF!</definedName>
    <definedName name="wh_20" localSheetId="15">#REF!</definedName>
    <definedName name="wh_20" localSheetId="17">#REF!</definedName>
    <definedName name="wh_20">#REF!</definedName>
    <definedName name="wh_21" localSheetId="14">#REF!</definedName>
    <definedName name="wh_21" localSheetId="15">#REF!</definedName>
    <definedName name="wh_21" localSheetId="17">#REF!</definedName>
    <definedName name="wh_21">#REF!</definedName>
    <definedName name="wh_23" localSheetId="14">#REF!</definedName>
    <definedName name="wh_23" localSheetId="15">#REF!</definedName>
    <definedName name="wh_23" localSheetId="17">#REF!</definedName>
    <definedName name="wh_23">#REF!</definedName>
    <definedName name="wh_3" localSheetId="14">#REF!</definedName>
    <definedName name="wh_3" localSheetId="15">#REF!</definedName>
    <definedName name="wh_3" localSheetId="17">#REF!</definedName>
    <definedName name="wh_3">#REF!</definedName>
    <definedName name="whc" localSheetId="14">#REF!</definedName>
    <definedName name="whc" localSheetId="15">#REF!</definedName>
    <definedName name="whc" localSheetId="17">#REF!</definedName>
    <definedName name="whc">#REF!</definedName>
    <definedName name="whc_12" localSheetId="14">#REF!</definedName>
    <definedName name="whc_12" localSheetId="15">#REF!</definedName>
    <definedName name="whc_12" localSheetId="17">#REF!</definedName>
    <definedName name="whc_12">#REF!</definedName>
    <definedName name="whc_13" localSheetId="14">#REF!</definedName>
    <definedName name="whc_13" localSheetId="15">#REF!</definedName>
    <definedName name="whc_13" localSheetId="17">#REF!</definedName>
    <definedName name="whc_13">#REF!</definedName>
    <definedName name="whc_15" localSheetId="14">#REF!</definedName>
    <definedName name="whc_15" localSheetId="15">#REF!</definedName>
    <definedName name="whc_15" localSheetId="17">#REF!</definedName>
    <definedName name="whc_15">#REF!</definedName>
    <definedName name="whc_16" localSheetId="14">#REF!</definedName>
    <definedName name="whc_16" localSheetId="15">#REF!</definedName>
    <definedName name="whc_16" localSheetId="17">#REF!</definedName>
    <definedName name="whc_16">#REF!</definedName>
    <definedName name="whc_17" localSheetId="14">#REF!</definedName>
    <definedName name="whc_17" localSheetId="15">#REF!</definedName>
    <definedName name="whc_17" localSheetId="17">#REF!</definedName>
    <definedName name="whc_17">#REF!</definedName>
    <definedName name="whc_2" localSheetId="15">'[16]2.civil-RA'!#REF!</definedName>
    <definedName name="whc_2" localSheetId="17">'[16]2.civil-RA'!#REF!</definedName>
    <definedName name="whc_2">'[16]2.civil-RA'!#REF!</definedName>
    <definedName name="wl" localSheetId="14">#REF!</definedName>
    <definedName name="wl" localSheetId="15">#REF!</definedName>
    <definedName name="wl" localSheetId="17">#REF!</definedName>
    <definedName name="wl">#REF!</definedName>
    <definedName name="wmmplant" localSheetId="14">#REF!</definedName>
    <definedName name="wmmplant" localSheetId="15">#REF!</definedName>
    <definedName name="wmmplant" localSheetId="17">#REF!</definedName>
    <definedName name="wmmplant">#REF!</definedName>
    <definedName name="work" localSheetId="14">'[47]RA-markate'!$A$389:$B$1034</definedName>
    <definedName name="work" localSheetId="15">'[47]RA-markate'!$A$389:$B$1034</definedName>
    <definedName name="work" localSheetId="17">'[47]RA-markate'!$A$389:$B$1034</definedName>
    <definedName name="work">'[47]RA-markate'!$A$389:$B$1034</definedName>
    <definedName name="wp" localSheetId="14">#REF!</definedName>
    <definedName name="wp" localSheetId="15">#REF!</definedName>
    <definedName name="wp" localSheetId="17">#REF!</definedName>
    <definedName name="wp">#REF!</definedName>
    <definedName name="WTP" localSheetId="14">#REF!</definedName>
    <definedName name="WTP" localSheetId="15">#REF!</definedName>
    <definedName name="WTP" localSheetId="17">#REF!</definedName>
    <definedName name="WTP">#REF!</definedName>
    <definedName name="ww" localSheetId="14">#REF!</definedName>
    <definedName name="ww" localSheetId="15">#REF!</definedName>
    <definedName name="ww" localSheetId="17">#REF!</definedName>
    <definedName name="ww">#REF!</definedName>
    <definedName name="ww_13" localSheetId="14">#REF!</definedName>
    <definedName name="ww_13" localSheetId="15">#REF!</definedName>
    <definedName name="ww_13" localSheetId="17">#REF!</definedName>
    <definedName name="ww_13">#REF!</definedName>
    <definedName name="ww_14" localSheetId="14">#REF!</definedName>
    <definedName name="ww_14" localSheetId="15">#REF!</definedName>
    <definedName name="ww_14" localSheetId="17">#REF!</definedName>
    <definedName name="ww_14">#REF!</definedName>
    <definedName name="ww_15" localSheetId="14">#REF!</definedName>
    <definedName name="ww_15" localSheetId="15">#REF!</definedName>
    <definedName name="ww_15" localSheetId="17">#REF!</definedName>
    <definedName name="ww_15">#REF!</definedName>
    <definedName name="ww_16" localSheetId="14">#REF!</definedName>
    <definedName name="ww_16" localSheetId="15">#REF!</definedName>
    <definedName name="ww_16" localSheetId="17">#REF!</definedName>
    <definedName name="ww_16">#REF!</definedName>
    <definedName name="ww_17" localSheetId="14">#REF!</definedName>
    <definedName name="ww_17" localSheetId="15">#REF!</definedName>
    <definedName name="ww_17" localSheetId="17">#REF!</definedName>
    <definedName name="ww_17">#REF!</definedName>
    <definedName name="ww_19" localSheetId="14">#REF!</definedName>
    <definedName name="ww_19" localSheetId="15">#REF!</definedName>
    <definedName name="ww_19" localSheetId="17">#REF!</definedName>
    <definedName name="ww_19">#REF!</definedName>
    <definedName name="ww_20" localSheetId="14">#REF!</definedName>
    <definedName name="ww_20" localSheetId="15">#REF!</definedName>
    <definedName name="ww_20" localSheetId="17">#REF!</definedName>
    <definedName name="ww_20">#REF!</definedName>
    <definedName name="ww_21" localSheetId="14">#REF!</definedName>
    <definedName name="ww_21" localSheetId="15">#REF!</definedName>
    <definedName name="ww_21" localSheetId="17">#REF!</definedName>
    <definedName name="ww_21">#REF!</definedName>
    <definedName name="ww_23" localSheetId="14">#REF!</definedName>
    <definedName name="ww_23" localSheetId="15">#REF!</definedName>
    <definedName name="ww_23" localSheetId="17">#REF!</definedName>
    <definedName name="ww_23">#REF!</definedName>
    <definedName name="ww_3" localSheetId="14">#REF!</definedName>
    <definedName name="ww_3" localSheetId="15">#REF!</definedName>
    <definedName name="ww_3" localSheetId="17">#REF!</definedName>
    <definedName name="ww_3">#REF!</definedName>
    <definedName name="ww2_13" localSheetId="14">#REF!</definedName>
    <definedName name="ww2_13" localSheetId="15">#REF!</definedName>
    <definedName name="ww2_13" localSheetId="17">#REF!</definedName>
    <definedName name="ww2_13">#REF!</definedName>
    <definedName name="ww2_14" localSheetId="14">#REF!</definedName>
    <definedName name="ww2_14" localSheetId="15">#REF!</definedName>
    <definedName name="ww2_14" localSheetId="17">#REF!</definedName>
    <definedName name="ww2_14">#REF!</definedName>
    <definedName name="ww2_15" localSheetId="14">#REF!</definedName>
    <definedName name="ww2_15" localSheetId="15">#REF!</definedName>
    <definedName name="ww2_15" localSheetId="17">#REF!</definedName>
    <definedName name="ww2_15">#REF!</definedName>
    <definedName name="ww2_16" localSheetId="14">#REF!</definedName>
    <definedName name="ww2_16" localSheetId="15">#REF!</definedName>
    <definedName name="ww2_16" localSheetId="17">#REF!</definedName>
    <definedName name="ww2_16">#REF!</definedName>
    <definedName name="ww2_17" localSheetId="14">#REF!</definedName>
    <definedName name="ww2_17" localSheetId="15">#REF!</definedName>
    <definedName name="ww2_17" localSheetId="17">#REF!</definedName>
    <definedName name="ww2_17">#REF!</definedName>
    <definedName name="ww2_19" localSheetId="14">#REF!</definedName>
    <definedName name="ww2_19" localSheetId="15">#REF!</definedName>
    <definedName name="ww2_19" localSheetId="17">#REF!</definedName>
    <definedName name="ww2_19">#REF!</definedName>
    <definedName name="ww2_20" localSheetId="14">#REF!</definedName>
    <definedName name="ww2_20" localSheetId="15">#REF!</definedName>
    <definedName name="ww2_20" localSheetId="17">#REF!</definedName>
    <definedName name="ww2_20">#REF!</definedName>
    <definedName name="ww2_23" localSheetId="14">#REF!</definedName>
    <definedName name="ww2_23" localSheetId="15">#REF!</definedName>
    <definedName name="ww2_23" localSheetId="17">#REF!</definedName>
    <definedName name="ww2_23">#REF!</definedName>
    <definedName name="ww2_3" localSheetId="14">#REF!</definedName>
    <definedName name="ww2_3" localSheetId="15">#REF!</definedName>
    <definedName name="ww2_3" localSheetId="17">#REF!</definedName>
    <definedName name="ww2_3">#REF!</definedName>
    <definedName name="www" localSheetId="15">#REF!</definedName>
    <definedName name="www" localSheetId="17">#REF!</definedName>
    <definedName name="www">#REF!</definedName>
    <definedName name="wwwwwwww" localSheetId="15">#REF!</definedName>
    <definedName name="wwwwwwww" localSheetId="17">#REF!</definedName>
    <definedName name="wwwwwwww">#REF!</definedName>
    <definedName name="wwwwwwwwwwwwwwwwww" localSheetId="15">#REF!</definedName>
    <definedName name="wwwwwwwwwwwwwwwwww" localSheetId="17">#REF!</definedName>
    <definedName name="wwwwwwwwwwwwwwwwww">#REF!</definedName>
    <definedName name="xgjhvfxfhkl" localSheetId="14">#REF!</definedName>
    <definedName name="xgjhvfxfhkl" localSheetId="15">#REF!</definedName>
    <definedName name="xgjhvfxfhkl" localSheetId="17">#REF!</definedName>
    <definedName name="xgjhvfxfhkl">#REF!</definedName>
    <definedName name="xx" localSheetId="14">#REF!</definedName>
    <definedName name="xx" localSheetId="15">#REF!</definedName>
    <definedName name="xx" localSheetId="17">#REF!</definedName>
    <definedName name="xx">#REF!</definedName>
  </definedNames>
  <calcPr calcId="124519"/>
</workbook>
</file>

<file path=xl/calcChain.xml><?xml version="1.0" encoding="utf-8"?>
<calcChain xmlns="http://schemas.openxmlformats.org/spreadsheetml/2006/main">
  <c r="H119" i="21"/>
  <c r="P119"/>
  <c r="N119"/>
  <c r="L119"/>
  <c r="J119"/>
  <c r="H118"/>
  <c r="P118"/>
  <c r="N118"/>
  <c r="L118"/>
  <c r="J118"/>
  <c r="H117"/>
  <c r="P117"/>
  <c r="N117"/>
  <c r="L117"/>
  <c r="J117"/>
  <c r="H116"/>
  <c r="P116"/>
  <c r="N116"/>
  <c r="L116"/>
  <c r="J116"/>
  <c r="H115"/>
  <c r="P115"/>
  <c r="N115"/>
  <c r="L115"/>
  <c r="J115"/>
  <c r="H114"/>
  <c r="P114"/>
  <c r="N114"/>
  <c r="L114"/>
  <c r="J114"/>
  <c r="H113"/>
  <c r="P113"/>
  <c r="N113"/>
  <c r="L113"/>
  <c r="J113"/>
  <c r="H112"/>
  <c r="P112"/>
  <c r="N112"/>
  <c r="L112"/>
  <c r="J112"/>
  <c r="H111"/>
  <c r="P111"/>
  <c r="N111"/>
  <c r="L111"/>
  <c r="J111"/>
  <c r="H110"/>
  <c r="P110"/>
  <c r="N110"/>
  <c r="L110"/>
  <c r="J110"/>
  <c r="H109"/>
  <c r="P109"/>
  <c r="N109"/>
  <c r="L109"/>
  <c r="J109"/>
  <c r="H108"/>
  <c r="P108"/>
  <c r="N108"/>
  <c r="L108"/>
  <c r="J108"/>
  <c r="H107"/>
  <c r="P107"/>
  <c r="N107"/>
  <c r="L107"/>
  <c r="J107"/>
  <c r="H106"/>
  <c r="P106"/>
  <c r="N106"/>
  <c r="L106"/>
  <c r="J106"/>
  <c r="H105"/>
  <c r="P105"/>
  <c r="N105"/>
  <c r="L105"/>
  <c r="J105"/>
  <c r="H104"/>
  <c r="P104"/>
  <c r="N104"/>
  <c r="L104"/>
  <c r="J104"/>
  <c r="H103"/>
  <c r="P103"/>
  <c r="N103"/>
  <c r="L103"/>
  <c r="J103"/>
  <c r="H102"/>
  <c r="P102"/>
  <c r="N102"/>
  <c r="L102"/>
  <c r="J102"/>
  <c r="H101"/>
  <c r="P101"/>
  <c r="N101"/>
  <c r="L101"/>
  <c r="J101"/>
  <c r="H100"/>
  <c r="P100"/>
  <c r="N100"/>
  <c r="L100"/>
  <c r="J100"/>
  <c r="H99"/>
  <c r="P99"/>
  <c r="N99"/>
  <c r="L99"/>
  <c r="J99"/>
  <c r="H98"/>
  <c r="P98"/>
  <c r="N98"/>
  <c r="L98"/>
  <c r="J98"/>
  <c r="H97"/>
  <c r="P97"/>
  <c r="N97"/>
  <c r="L97"/>
  <c r="J97"/>
  <c r="H96"/>
  <c r="P96"/>
  <c r="N96"/>
  <c r="L96"/>
  <c r="J96"/>
  <c r="H95"/>
  <c r="P95"/>
  <c r="N95"/>
  <c r="L95"/>
  <c r="J95"/>
  <c r="H94"/>
  <c r="P94"/>
  <c r="N94"/>
  <c r="L94"/>
  <c r="J94"/>
  <c r="H93"/>
  <c r="P93"/>
  <c r="N93"/>
  <c r="L93"/>
  <c r="J93"/>
  <c r="H92"/>
  <c r="P92"/>
  <c r="N92"/>
  <c r="L92"/>
  <c r="J92"/>
  <c r="H91"/>
  <c r="P91"/>
  <c r="N91"/>
  <c r="L91"/>
  <c r="J91"/>
  <c r="H90"/>
  <c r="P90"/>
  <c r="N90"/>
  <c r="L90"/>
  <c r="J90"/>
  <c r="H89"/>
  <c r="P89"/>
  <c r="N89"/>
  <c r="L89"/>
  <c r="J89"/>
  <c r="H88"/>
  <c r="P88"/>
  <c r="N88"/>
  <c r="L88"/>
  <c r="J88"/>
  <c r="H87"/>
  <c r="P87"/>
  <c r="N87"/>
  <c r="L87"/>
  <c r="J87"/>
  <c r="H86"/>
  <c r="P86"/>
  <c r="N86"/>
  <c r="L86"/>
  <c r="J86"/>
  <c r="H85"/>
  <c r="P85"/>
  <c r="N85"/>
  <c r="L85"/>
  <c r="J85"/>
  <c r="H84"/>
  <c r="P84"/>
  <c r="N84"/>
  <c r="L84"/>
  <c r="J84"/>
  <c r="H83"/>
  <c r="P83"/>
  <c r="N83"/>
  <c r="L83"/>
  <c r="J83"/>
  <c r="H82"/>
  <c r="P82"/>
  <c r="N82"/>
  <c r="L82"/>
  <c r="J82"/>
  <c r="H81"/>
  <c r="P81"/>
  <c r="N81"/>
  <c r="L81"/>
  <c r="J81"/>
  <c r="H80"/>
  <c r="P80"/>
  <c r="N80"/>
  <c r="L80"/>
  <c r="J80"/>
  <c r="H79"/>
  <c r="P79"/>
  <c r="N79"/>
  <c r="L79"/>
  <c r="J79"/>
  <c r="H78"/>
  <c r="P78"/>
  <c r="N78"/>
  <c r="L78"/>
  <c r="J78"/>
  <c r="H77"/>
  <c r="P77"/>
  <c r="N77"/>
  <c r="L77"/>
  <c r="J77"/>
  <c r="H76"/>
  <c r="P76"/>
  <c r="N76"/>
  <c r="L76"/>
  <c r="J76"/>
  <c r="H75"/>
  <c r="P75"/>
  <c r="N75"/>
  <c r="L75"/>
  <c r="J75"/>
  <c r="H74"/>
  <c r="P74"/>
  <c r="N74"/>
  <c r="L74"/>
  <c r="J74"/>
  <c r="H73"/>
  <c r="P73"/>
  <c r="N73"/>
  <c r="L73"/>
  <c r="J73"/>
  <c r="H72"/>
  <c r="P72"/>
  <c r="N72"/>
  <c r="L72"/>
  <c r="J72"/>
  <c r="H71"/>
  <c r="P71"/>
  <c r="N71"/>
  <c r="L71"/>
  <c r="J71"/>
  <c r="H70"/>
  <c r="P70"/>
  <c r="N70"/>
  <c r="L70"/>
  <c r="J70"/>
  <c r="H69"/>
  <c r="P69"/>
  <c r="N69"/>
  <c r="L69"/>
  <c r="J69"/>
  <c r="H68"/>
  <c r="P68"/>
  <c r="N68"/>
  <c r="L68"/>
  <c r="J68"/>
  <c r="H67"/>
  <c r="P67"/>
  <c r="N67"/>
  <c r="L67"/>
  <c r="J67"/>
  <c r="H66"/>
  <c r="P66"/>
  <c r="N66"/>
  <c r="L66"/>
  <c r="J66"/>
  <c r="H65"/>
  <c r="P65"/>
  <c r="N65"/>
  <c r="L65"/>
  <c r="J65"/>
  <c r="H64"/>
  <c r="P64"/>
  <c r="N64"/>
  <c r="L64"/>
  <c r="J64"/>
  <c r="H63"/>
  <c r="P63"/>
  <c r="N63"/>
  <c r="L63"/>
  <c r="J63"/>
  <c r="H62"/>
  <c r="P62"/>
  <c r="N62"/>
  <c r="L62"/>
  <c r="J62"/>
  <c r="H61"/>
  <c r="P61"/>
  <c r="N61"/>
  <c r="L61"/>
  <c r="J61"/>
  <c r="H60"/>
  <c r="P60"/>
  <c r="N60"/>
  <c r="L60"/>
  <c r="J60"/>
  <c r="H59"/>
  <c r="P59"/>
  <c r="N59"/>
  <c r="L59"/>
  <c r="J59"/>
  <c r="H58"/>
  <c r="P58"/>
  <c r="N58"/>
  <c r="L58"/>
  <c r="J58"/>
  <c r="H57"/>
  <c r="P57"/>
  <c r="N57"/>
  <c r="L57"/>
  <c r="J57"/>
  <c r="H56"/>
  <c r="P56"/>
  <c r="N56"/>
  <c r="L56"/>
  <c r="J56"/>
  <c r="H55"/>
  <c r="P55"/>
  <c r="N55"/>
  <c r="L55"/>
  <c r="J55"/>
  <c r="H54"/>
  <c r="P54"/>
  <c r="N54"/>
  <c r="L54"/>
  <c r="J54"/>
  <c r="H53"/>
  <c r="P53"/>
  <c r="N53"/>
  <c r="L53"/>
  <c r="J53"/>
  <c r="H52"/>
  <c r="P52"/>
  <c r="N52"/>
  <c r="L52"/>
  <c r="J52"/>
  <c r="H51"/>
  <c r="P51"/>
  <c r="N51"/>
  <c r="L51"/>
  <c r="J51"/>
  <c r="H50"/>
  <c r="P50"/>
  <c r="N50"/>
  <c r="L50"/>
  <c r="J50"/>
  <c r="H49"/>
  <c r="P49"/>
  <c r="N49"/>
  <c r="L49"/>
  <c r="J49"/>
  <c r="H48"/>
  <c r="P48"/>
  <c r="N48"/>
  <c r="L48"/>
  <c r="J48"/>
  <c r="H47"/>
  <c r="P47"/>
  <c r="N47"/>
  <c r="L47"/>
  <c r="J47"/>
  <c r="H46"/>
  <c r="P46"/>
  <c r="N46"/>
  <c r="L46"/>
  <c r="J46"/>
  <c r="H45"/>
  <c r="P45"/>
  <c r="N45"/>
  <c r="L45"/>
  <c r="J45"/>
  <c r="H44"/>
  <c r="P44"/>
  <c r="N44"/>
  <c r="L44"/>
  <c r="J44"/>
  <c r="H43"/>
  <c r="P43"/>
  <c r="N43"/>
  <c r="L43"/>
  <c r="J43"/>
  <c r="H42"/>
  <c r="P42"/>
  <c r="N42"/>
  <c r="L42"/>
  <c r="J42"/>
  <c r="H41"/>
  <c r="P41"/>
  <c r="N41"/>
  <c r="L41"/>
  <c r="J41"/>
  <c r="H40"/>
  <c r="P40"/>
  <c r="N40"/>
  <c r="L40"/>
  <c r="J40"/>
  <c r="H39"/>
  <c r="P39"/>
  <c r="N39"/>
  <c r="L39"/>
  <c r="J39"/>
  <c r="H38"/>
  <c r="P38"/>
  <c r="N38"/>
  <c r="L38"/>
  <c r="J38"/>
  <c r="H37"/>
  <c r="P37"/>
  <c r="N37"/>
  <c r="L37"/>
  <c r="J37"/>
  <c r="H36"/>
  <c r="P36"/>
  <c r="N36"/>
  <c r="L36"/>
  <c r="J36"/>
  <c r="H35"/>
  <c r="P35"/>
  <c r="N35"/>
  <c r="L35"/>
  <c r="J35"/>
  <c r="H34"/>
  <c r="P34"/>
  <c r="N34"/>
  <c r="L34"/>
  <c r="J34"/>
  <c r="H33"/>
  <c r="P33"/>
  <c r="N33"/>
  <c r="L33"/>
  <c r="J33"/>
  <c r="H32"/>
  <c r="P32"/>
  <c r="N32"/>
  <c r="L32"/>
  <c r="J32"/>
  <c r="H31"/>
  <c r="P31"/>
  <c r="N31"/>
  <c r="L31"/>
  <c r="J31"/>
  <c r="H30"/>
  <c r="P30"/>
  <c r="N30"/>
  <c r="L30"/>
  <c r="J30"/>
  <c r="H29"/>
  <c r="P29"/>
  <c r="N29"/>
  <c r="L29"/>
  <c r="J29"/>
  <c r="H28"/>
  <c r="P28"/>
  <c r="N28"/>
  <c r="L28"/>
  <c r="J28"/>
  <c r="H27"/>
  <c r="P27"/>
  <c r="N27"/>
  <c r="L27"/>
  <c r="J27"/>
  <c r="H26"/>
  <c r="P26"/>
  <c r="N26"/>
  <c r="L26"/>
  <c r="J26"/>
  <c r="H25"/>
  <c r="P25"/>
  <c r="N25"/>
  <c r="L25"/>
  <c r="J25"/>
  <c r="H24"/>
  <c r="P24"/>
  <c r="N24"/>
  <c r="L24"/>
  <c r="J24"/>
  <c r="H23"/>
  <c r="P23"/>
  <c r="N23"/>
  <c r="L23"/>
  <c r="J23"/>
  <c r="H22"/>
  <c r="P22"/>
  <c r="N22"/>
  <c r="L22"/>
  <c r="J22"/>
  <c r="H21"/>
  <c r="P21"/>
  <c r="N21"/>
  <c r="L21"/>
  <c r="J21"/>
  <c r="H20"/>
  <c r="P20"/>
  <c r="N20"/>
  <c r="L20"/>
  <c r="J20"/>
  <c r="H19"/>
  <c r="P19"/>
  <c r="N19"/>
  <c r="L19"/>
  <c r="J19"/>
  <c r="H18"/>
  <c r="P18"/>
  <c r="N18"/>
  <c r="L18"/>
  <c r="J18"/>
  <c r="H17"/>
  <c r="P17"/>
  <c r="N17"/>
  <c r="L17"/>
  <c r="J17"/>
  <c r="H16"/>
  <c r="P16"/>
  <c r="N16"/>
  <c r="L16"/>
  <c r="J16"/>
  <c r="H15"/>
  <c r="P15"/>
  <c r="N15"/>
  <c r="L15"/>
  <c r="J15"/>
  <c r="H14"/>
  <c r="P14"/>
  <c r="N14"/>
  <c r="L14"/>
  <c r="J14"/>
  <c r="H13"/>
  <c r="P13"/>
  <c r="N13"/>
  <c r="L13"/>
  <c r="J13"/>
  <c r="H12"/>
  <c r="P12"/>
  <c r="N12"/>
  <c r="L12"/>
  <c r="J12"/>
  <c r="H11"/>
  <c r="P11"/>
  <c r="N11"/>
  <c r="L11"/>
  <c r="J11"/>
  <c r="H10"/>
  <c r="P10"/>
  <c r="N10"/>
  <c r="L10"/>
  <c r="J10"/>
  <c r="H9"/>
  <c r="P9"/>
  <c r="N9"/>
  <c r="L9"/>
  <c r="J9"/>
  <c r="H8"/>
  <c r="P8"/>
  <c r="N8"/>
  <c r="L8"/>
  <c r="J8"/>
  <c r="H7"/>
  <c r="P7"/>
  <c r="N7"/>
  <c r="L7"/>
  <c r="J7"/>
  <c r="H6"/>
  <c r="P6"/>
  <c r="N6"/>
  <c r="L6"/>
  <c r="J6"/>
  <c r="H5"/>
  <c r="P5"/>
  <c r="N5"/>
  <c r="L5"/>
  <c r="J5"/>
  <c r="H4"/>
  <c r="P4"/>
  <c r="N4"/>
  <c r="L4"/>
  <c r="J4"/>
  <c r="H3"/>
  <c r="P3"/>
  <c r="N3"/>
  <c r="L3"/>
  <c r="J3"/>
  <c r="H2"/>
  <c r="P2"/>
  <c r="N2"/>
  <c r="L2"/>
  <c r="J2"/>
  <c r="O127" i="20"/>
  <c r="O126"/>
  <c r="O125"/>
  <c r="O124"/>
  <c r="O123"/>
  <c r="O6"/>
  <c r="O7"/>
  <c r="O8"/>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93"/>
  <c r="O94"/>
  <c r="O95"/>
  <c r="O96"/>
  <c r="O97"/>
  <c r="O98"/>
  <c r="O99"/>
  <c r="O100"/>
  <c r="O101"/>
  <c r="O102"/>
  <c r="O103"/>
  <c r="O104"/>
  <c r="O105"/>
  <c r="O106"/>
  <c r="O107"/>
  <c r="O108"/>
  <c r="O109"/>
  <c r="O110"/>
  <c r="O111"/>
  <c r="O112"/>
  <c r="O113"/>
  <c r="O114"/>
  <c r="O115"/>
  <c r="O116"/>
  <c r="O117"/>
  <c r="O118"/>
  <c r="O119"/>
  <c r="O120"/>
  <c r="O121"/>
  <c r="O122"/>
  <c r="O5"/>
  <c r="P6"/>
  <c r="P7"/>
  <c r="P8"/>
  <c r="P9"/>
  <c r="P10"/>
  <c r="P11"/>
  <c r="P12"/>
  <c r="P13"/>
  <c r="P14"/>
  <c r="P15"/>
  <c r="P16"/>
  <c r="P17"/>
  <c r="P18"/>
  <c r="P19"/>
  <c r="P20"/>
  <c r="P21"/>
  <c r="P22"/>
  <c r="P23"/>
  <c r="P24"/>
  <c r="P25"/>
  <c r="P26"/>
  <c r="P27"/>
  <c r="P28"/>
  <c r="P29"/>
  <c r="P30"/>
  <c r="P31"/>
  <c r="P32"/>
  <c r="P33"/>
  <c r="P34"/>
  <c r="P35"/>
  <c r="P36"/>
  <c r="P37"/>
  <c r="P38"/>
  <c r="P39"/>
  <c r="P40"/>
  <c r="P41"/>
  <c r="P42"/>
  <c r="P43"/>
  <c r="P44"/>
  <c r="P45"/>
  <c r="P46"/>
  <c r="P47"/>
  <c r="P48"/>
  <c r="P49"/>
  <c r="P50"/>
  <c r="P51"/>
  <c r="P52"/>
  <c r="P53"/>
  <c r="P54"/>
  <c r="P55"/>
  <c r="P56"/>
  <c r="P57"/>
  <c r="P58"/>
  <c r="P59"/>
  <c r="P60"/>
  <c r="P61"/>
  <c r="P62"/>
  <c r="P63"/>
  <c r="P64"/>
  <c r="P65"/>
  <c r="P66"/>
  <c r="P67"/>
  <c r="P68"/>
  <c r="P69"/>
  <c r="P70"/>
  <c r="P71"/>
  <c r="P72"/>
  <c r="P73"/>
  <c r="P74"/>
  <c r="P75"/>
  <c r="P76"/>
  <c r="P77"/>
  <c r="P78"/>
  <c r="P79"/>
  <c r="P80"/>
  <c r="P81"/>
  <c r="P82"/>
  <c r="P83"/>
  <c r="P84"/>
  <c r="P85"/>
  <c r="P86"/>
  <c r="P87"/>
  <c r="P88"/>
  <c r="P89"/>
  <c r="P90"/>
  <c r="P91"/>
  <c r="P92"/>
  <c r="P93"/>
  <c r="P94"/>
  <c r="P95"/>
  <c r="P96"/>
  <c r="P97"/>
  <c r="P98"/>
  <c r="P99"/>
  <c r="P100"/>
  <c r="P101"/>
  <c r="P102"/>
  <c r="P103"/>
  <c r="P104"/>
  <c r="P105"/>
  <c r="P106"/>
  <c r="P107"/>
  <c r="P108"/>
  <c r="P109"/>
  <c r="P110"/>
  <c r="P111"/>
  <c r="P112"/>
  <c r="P113"/>
  <c r="P114"/>
  <c r="P115"/>
  <c r="P116"/>
  <c r="P117"/>
  <c r="P118"/>
  <c r="P119"/>
  <c r="P120"/>
  <c r="P121"/>
  <c r="P122"/>
  <c r="P5"/>
  <c r="M6"/>
  <c r="M7"/>
  <c r="M8"/>
  <c r="M9"/>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71"/>
  <c r="M72"/>
  <c r="M73"/>
  <c r="M74"/>
  <c r="M75"/>
  <c r="M76"/>
  <c r="M77"/>
  <c r="M78"/>
  <c r="M79"/>
  <c r="M80"/>
  <c r="M81"/>
  <c r="M82"/>
  <c r="M83"/>
  <c r="M84"/>
  <c r="M85"/>
  <c r="M86"/>
  <c r="M87"/>
  <c r="M88"/>
  <c r="M89"/>
  <c r="M90"/>
  <c r="M91"/>
  <c r="M92"/>
  <c r="M93"/>
  <c r="M94"/>
  <c r="M95"/>
  <c r="M96"/>
  <c r="M97"/>
  <c r="M98"/>
  <c r="M99"/>
  <c r="M100"/>
  <c r="M101"/>
  <c r="M102"/>
  <c r="M103"/>
  <c r="M104"/>
  <c r="M105"/>
  <c r="M106"/>
  <c r="M107"/>
  <c r="M108"/>
  <c r="M109"/>
  <c r="M110"/>
  <c r="M111"/>
  <c r="M112"/>
  <c r="M113"/>
  <c r="M114"/>
  <c r="M115"/>
  <c r="M116"/>
  <c r="M117"/>
  <c r="M118"/>
  <c r="M119"/>
  <c r="M120"/>
  <c r="M121"/>
  <c r="M122"/>
  <c r="M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5"/>
  <c r="I6"/>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9"/>
  <c r="I110"/>
  <c r="I111"/>
  <c r="I112"/>
  <c r="I113"/>
  <c r="I114"/>
  <c r="I115"/>
  <c r="I116"/>
  <c r="I117"/>
  <c r="I118"/>
  <c r="I119"/>
  <c r="I120"/>
  <c r="I121"/>
  <c r="I122"/>
  <c r="I5"/>
  <c r="G125"/>
  <c r="G124"/>
  <c r="G122"/>
  <c r="G121"/>
  <c r="G120"/>
  <c r="G119"/>
  <c r="G118"/>
  <c r="G117"/>
  <c r="G116"/>
  <c r="G115"/>
  <c r="G114"/>
  <c r="G113"/>
  <c r="G112"/>
  <c r="G111"/>
  <c r="G110"/>
  <c r="G109"/>
  <c r="G108"/>
  <c r="G107"/>
  <c r="G106"/>
  <c r="G105"/>
  <c r="G104"/>
  <c r="G103"/>
  <c r="G102"/>
  <c r="G101"/>
  <c r="G100"/>
  <c r="G99"/>
  <c r="G98"/>
  <c r="G97"/>
  <c r="G96"/>
  <c r="G95"/>
  <c r="G94"/>
  <c r="G93"/>
  <c r="G92"/>
  <c r="G91"/>
  <c r="G90"/>
  <c r="G89"/>
  <c r="G88"/>
  <c r="G87"/>
  <c r="G86"/>
  <c r="G85"/>
  <c r="G84"/>
  <c r="G83"/>
  <c r="G82"/>
  <c r="G81"/>
  <c r="G80"/>
  <c r="G79"/>
  <c r="G78"/>
  <c r="G77"/>
  <c r="G76"/>
  <c r="G75"/>
  <c r="G74"/>
  <c r="G73"/>
  <c r="G72"/>
  <c r="G71"/>
  <c r="G70"/>
  <c r="G69"/>
  <c r="G68"/>
  <c r="G67"/>
  <c r="G66"/>
  <c r="G65"/>
  <c r="G64"/>
  <c r="G63"/>
  <c r="G62"/>
  <c r="G61"/>
  <c r="G60"/>
  <c r="G59"/>
  <c r="G58"/>
  <c r="G57"/>
  <c r="G56"/>
  <c r="G55"/>
  <c r="G54"/>
  <c r="G53"/>
  <c r="G52"/>
  <c r="G51"/>
  <c r="G50"/>
  <c r="G49"/>
  <c r="G48"/>
  <c r="G47"/>
  <c r="G46"/>
  <c r="G45"/>
  <c r="G44"/>
  <c r="G43"/>
  <c r="G42"/>
  <c r="G41"/>
  <c r="G40"/>
  <c r="G39"/>
  <c r="G38"/>
  <c r="G37"/>
  <c r="G36"/>
  <c r="G35"/>
  <c r="G34"/>
  <c r="G33"/>
  <c r="G32"/>
  <c r="G31"/>
  <c r="G30"/>
  <c r="G29"/>
  <c r="G28"/>
  <c r="G27"/>
  <c r="G26"/>
  <c r="G25"/>
  <c r="G24"/>
  <c r="G23"/>
  <c r="G22"/>
  <c r="G21"/>
  <c r="G20"/>
  <c r="G19"/>
  <c r="G18"/>
  <c r="G17"/>
  <c r="G16"/>
  <c r="G15"/>
  <c r="G14"/>
  <c r="G13"/>
  <c r="G12"/>
  <c r="G11"/>
  <c r="G10"/>
  <c r="G9"/>
  <c r="G8"/>
  <c r="G7"/>
  <c r="G123" s="1"/>
  <c r="G6"/>
  <c r="G5"/>
  <c r="A2"/>
  <c r="G123" i="19"/>
  <c r="G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A3"/>
  <c r="G5"/>
  <c r="P120" i="21" l="1"/>
  <c r="P121" s="1"/>
  <c r="N120"/>
  <c r="N121" s="1"/>
  <c r="N122" s="1"/>
  <c r="L120"/>
  <c r="L121" s="1"/>
  <c r="J120"/>
  <c r="J121" s="1"/>
  <c r="J122" s="1"/>
  <c r="H120"/>
  <c r="H121" s="1"/>
  <c r="H122" s="1"/>
  <c r="K123" i="20"/>
  <c r="K124" s="1"/>
  <c r="K125" s="1"/>
  <c r="K126" s="1"/>
  <c r="K127" s="1"/>
  <c r="M123"/>
  <c r="M124" s="1"/>
  <c r="M125" s="1"/>
  <c r="M126" s="1"/>
  <c r="M127" s="1"/>
  <c r="I123"/>
  <c r="I124" s="1"/>
  <c r="I125" s="1"/>
  <c r="I126" s="1"/>
  <c r="I127" s="1"/>
  <c r="A1" i="18"/>
  <c r="P122" i="21" l="1"/>
  <c r="L122"/>
  <c r="C9" i="17"/>
  <c r="G9" s="1"/>
  <c r="C51"/>
  <c r="G51" s="1"/>
  <c r="C49"/>
  <c r="G49" s="1"/>
  <c r="C47"/>
  <c r="G47" s="1"/>
  <c r="C44"/>
  <c r="G44" s="1"/>
  <c r="G66"/>
  <c r="G79"/>
  <c r="G53"/>
  <c r="G52"/>
  <c r="C65"/>
  <c r="G65" s="1"/>
  <c r="C78"/>
  <c r="G78" s="1"/>
  <c r="C76"/>
  <c r="G76" s="1"/>
  <c r="C77"/>
  <c r="G77" s="1"/>
  <c r="C75"/>
  <c r="G75" s="1"/>
  <c r="C74"/>
  <c r="G74" s="1"/>
  <c r="G71"/>
  <c r="C70"/>
  <c r="G70" s="1"/>
  <c r="C89"/>
  <c r="G89" s="1"/>
  <c r="C87"/>
  <c r="G87" s="1"/>
  <c r="G86"/>
  <c r="C83"/>
  <c r="G83" s="1"/>
  <c r="C80"/>
  <c r="G80" s="1"/>
  <c r="C85"/>
  <c r="G85" s="1"/>
  <c r="C84"/>
  <c r="G84" s="1"/>
  <c r="C82"/>
  <c r="G82" s="1"/>
  <c r="C81"/>
  <c r="G81" s="1"/>
  <c r="G69"/>
  <c r="G73"/>
  <c r="G121"/>
  <c r="G120"/>
  <c r="G119"/>
  <c r="G118"/>
  <c r="G117"/>
  <c r="G116"/>
  <c r="G115"/>
  <c r="G114"/>
  <c r="G113"/>
  <c r="G112"/>
  <c r="G110"/>
  <c r="G109"/>
  <c r="G108"/>
  <c r="G107"/>
  <c r="G106"/>
  <c r="G105"/>
  <c r="G104"/>
  <c r="G103"/>
  <c r="G102"/>
  <c r="G101"/>
  <c r="G100"/>
  <c r="G99"/>
  <c r="G98"/>
  <c r="G97"/>
  <c r="G96"/>
  <c r="G95"/>
  <c r="G94"/>
  <c r="G12"/>
  <c r="G8"/>
  <c r="G50"/>
  <c r="G68"/>
  <c r="G61"/>
  <c r="G67"/>
  <c r="G55"/>
  <c r="G56"/>
  <c r="G46"/>
  <c r="G45"/>
  <c r="G23"/>
  <c r="G11"/>
  <c r="G30"/>
  <c r="G21"/>
  <c r="G20"/>
  <c r="G15"/>
  <c r="G13"/>
  <c r="G4"/>
  <c r="G93"/>
  <c r="G92"/>
  <c r="C91"/>
  <c r="G91" s="1"/>
  <c r="C90"/>
  <c r="G90" s="1"/>
  <c r="G88"/>
  <c r="G54"/>
  <c r="G38"/>
  <c r="G40"/>
  <c r="G39"/>
  <c r="G32"/>
  <c r="G7"/>
  <c r="C6"/>
  <c r="G6" s="1"/>
  <c r="G28"/>
  <c r="G60"/>
  <c r="G25"/>
  <c r="G24"/>
  <c r="C62"/>
  <c r="G62" s="1"/>
  <c r="C59"/>
  <c r="G59" s="1"/>
  <c r="G111"/>
  <c r="C5"/>
  <c r="G5" s="1"/>
  <c r="C64"/>
  <c r="G64" s="1"/>
  <c r="C63"/>
  <c r="G63" s="1"/>
  <c r="G31"/>
  <c r="G72"/>
  <c r="G22"/>
  <c r="C29"/>
  <c r="G29" s="1"/>
  <c r="G19"/>
  <c r="G18"/>
  <c r="G17"/>
  <c r="C16"/>
  <c r="G16" s="1"/>
  <c r="C14"/>
  <c r="G14" s="1"/>
  <c r="G43"/>
  <c r="G42"/>
  <c r="G37"/>
  <c r="G41"/>
  <c r="G57"/>
  <c r="G36"/>
  <c r="G35"/>
  <c r="G34"/>
  <c r="G33"/>
  <c r="G48"/>
  <c r="G10"/>
  <c r="G27"/>
  <c r="G26"/>
  <c r="G58"/>
  <c r="C23" i="16"/>
  <c r="G114"/>
  <c r="G113"/>
  <c r="G116"/>
  <c r="G115"/>
  <c r="C112"/>
  <c r="G112" s="1"/>
  <c r="G60"/>
  <c r="G59"/>
  <c r="G102"/>
  <c r="C31"/>
  <c r="G31" s="1"/>
  <c r="C118"/>
  <c r="C117"/>
  <c r="G117" s="1"/>
  <c r="G43"/>
  <c r="G44"/>
  <c r="C46"/>
  <c r="G46" s="1"/>
  <c r="C45"/>
  <c r="G45" s="1"/>
  <c r="C104"/>
  <c r="G104" s="1"/>
  <c r="C111"/>
  <c r="G111" s="1"/>
  <c r="C110"/>
  <c r="G110" s="1"/>
  <c r="C109"/>
  <c r="G109" s="1"/>
  <c r="C108"/>
  <c r="G108" s="1"/>
  <c r="C107"/>
  <c r="G107" s="1"/>
  <c r="C37"/>
  <c r="G37" s="1"/>
  <c r="C28"/>
  <c r="G28" s="1"/>
  <c r="C27"/>
  <c r="G27" s="1"/>
  <c r="C105"/>
  <c r="G105" s="1"/>
  <c r="C32"/>
  <c r="G32" s="1"/>
  <c r="C29"/>
  <c r="G29" s="1"/>
  <c r="C121"/>
  <c r="G121" s="1"/>
  <c r="C120"/>
  <c r="G120" s="1"/>
  <c r="C119"/>
  <c r="G119" s="1"/>
  <c r="C103"/>
  <c r="G103" s="1"/>
  <c r="C101"/>
  <c r="G101" s="1"/>
  <c r="C100"/>
  <c r="G100" s="1"/>
  <c r="C99"/>
  <c r="G99" s="1"/>
  <c r="C98"/>
  <c r="G98" s="1"/>
  <c r="C97"/>
  <c r="G97" s="1"/>
  <c r="C96"/>
  <c r="G96" s="1"/>
  <c r="G118"/>
  <c r="G106"/>
  <c r="G95"/>
  <c r="G94"/>
  <c r="G93"/>
  <c r="G92"/>
  <c r="G91"/>
  <c r="G90"/>
  <c r="G89"/>
  <c r="G88"/>
  <c r="G87"/>
  <c r="G86"/>
  <c r="G85"/>
  <c r="G84"/>
  <c r="C18"/>
  <c r="G18" s="1"/>
  <c r="G66"/>
  <c r="G65"/>
  <c r="G64"/>
  <c r="G63"/>
  <c r="G62"/>
  <c r="G61"/>
  <c r="G58"/>
  <c r="G57"/>
  <c r="G56"/>
  <c r="G55"/>
  <c r="G54"/>
  <c r="G53"/>
  <c r="G52"/>
  <c r="G51"/>
  <c r="G50"/>
  <c r="G49"/>
  <c r="G83"/>
  <c r="G82"/>
  <c r="G81"/>
  <c r="G80"/>
  <c r="G79"/>
  <c r="G78"/>
  <c r="G77"/>
  <c r="G76"/>
  <c r="G75"/>
  <c r="G74"/>
  <c r="G73"/>
  <c r="G72"/>
  <c r="G71"/>
  <c r="G70"/>
  <c r="G69"/>
  <c r="G68"/>
  <c r="G67"/>
  <c r="C19"/>
  <c r="G19" s="1"/>
  <c r="G48"/>
  <c r="G47"/>
  <c r="G42"/>
  <c r="G41"/>
  <c r="G40"/>
  <c r="G39"/>
  <c r="G38"/>
  <c r="G36"/>
  <c r="G35"/>
  <c r="G34"/>
  <c r="G33"/>
  <c r="G30"/>
  <c r="G26"/>
  <c r="G25"/>
  <c r="G24"/>
  <c r="G23"/>
  <c r="G22"/>
  <c r="G21"/>
  <c r="G20"/>
  <c r="G17"/>
  <c r="G16"/>
  <c r="G15"/>
  <c r="G14"/>
  <c r="G13"/>
  <c r="G12"/>
  <c r="G11"/>
  <c r="G10"/>
  <c r="G9"/>
  <c r="G8"/>
  <c r="G7"/>
  <c r="G6"/>
  <c r="G5"/>
  <c r="G4"/>
  <c r="G4" i="15"/>
  <c r="G5" s="1"/>
  <c r="G122" i="17" l="1"/>
  <c r="G123" s="1"/>
  <c r="G124" s="1"/>
  <c r="G122" i="16"/>
  <c r="G6" i="15"/>
  <c r="G7" s="1"/>
  <c r="I122" i="17" l="1"/>
  <c r="G123" i="16"/>
  <c r="G124" s="1"/>
  <c r="I122"/>
  <c r="G11" i="14"/>
  <c r="G10"/>
  <c r="G9"/>
  <c r="G8"/>
  <c r="G7"/>
  <c r="G6"/>
  <c r="G5"/>
  <c r="G12" s="1"/>
  <c r="G13" l="1"/>
  <c r="G14" s="1"/>
  <c r="G11" i="13" l="1"/>
  <c r="G12" s="1"/>
  <c r="G10"/>
  <c r="G9"/>
  <c r="G8"/>
  <c r="G7"/>
  <c r="G6"/>
  <c r="G5"/>
  <c r="G13" l="1"/>
  <c r="G29" i="12" l="1"/>
  <c r="G28"/>
  <c r="G27"/>
  <c r="G26"/>
  <c r="G25"/>
  <c r="G24"/>
  <c r="G23"/>
  <c r="G22"/>
  <c r="G21"/>
  <c r="G20"/>
  <c r="G19"/>
  <c r="G18"/>
  <c r="G17"/>
  <c r="G16"/>
  <c r="G15"/>
  <c r="G13"/>
  <c r="G12"/>
  <c r="G11"/>
  <c r="G10"/>
  <c r="G9"/>
  <c r="G7"/>
  <c r="G6"/>
  <c r="G5"/>
  <c r="G4"/>
  <c r="G30" l="1"/>
  <c r="G31" s="1"/>
  <c r="G32" s="1"/>
  <c r="G9" i="11" l="1"/>
  <c r="G8"/>
  <c r="G7"/>
  <c r="G6"/>
  <c r="G5"/>
  <c r="G4"/>
  <c r="G10" l="1"/>
  <c r="G11" s="1"/>
  <c r="G12" l="1"/>
  <c r="G8" i="10" l="1"/>
  <c r="G7"/>
  <c r="G6"/>
  <c r="G5"/>
  <c r="G4"/>
  <c r="G9" s="1"/>
  <c r="G10" l="1"/>
  <c r="G11"/>
  <c r="G6" i="9" l="1"/>
  <c r="G5"/>
  <c r="G4"/>
  <c r="G7" s="1"/>
  <c r="G8" l="1"/>
  <c r="G9" s="1"/>
  <c r="G13" i="8" l="1"/>
  <c r="G14" s="1"/>
  <c r="G12"/>
  <c r="G11"/>
  <c r="G10"/>
  <c r="G9"/>
  <c r="G8"/>
  <c r="G7"/>
  <c r="G6"/>
  <c r="G15" l="1"/>
  <c r="G15" i="7" l="1"/>
  <c r="G14"/>
  <c r="G13"/>
  <c r="G12"/>
  <c r="G11"/>
  <c r="G10"/>
  <c r="G9"/>
  <c r="G8"/>
  <c r="G7"/>
  <c r="G6"/>
  <c r="G5"/>
  <c r="G4"/>
  <c r="G16" s="1"/>
  <c r="G17" l="1"/>
  <c r="G18" s="1"/>
  <c r="G24" i="6" l="1"/>
  <c r="G23"/>
  <c r="G22"/>
  <c r="G21"/>
  <c r="G20"/>
  <c r="G19"/>
  <c r="G18"/>
  <c r="G17"/>
  <c r="G16"/>
  <c r="G15"/>
  <c r="G14"/>
  <c r="G13"/>
  <c r="G12"/>
  <c r="G11"/>
  <c r="G10"/>
  <c r="G9"/>
  <c r="G8"/>
  <c r="G7"/>
  <c r="G6"/>
  <c r="G5"/>
  <c r="G4"/>
  <c r="G25" l="1"/>
  <c r="G26" s="1"/>
  <c r="G27" s="1"/>
  <c r="G20" i="5" l="1"/>
  <c r="G19"/>
  <c r="G18"/>
  <c r="G17"/>
  <c r="G16"/>
  <c r="G15"/>
  <c r="G14"/>
  <c r="G13"/>
  <c r="G12"/>
  <c r="G11"/>
  <c r="G10"/>
  <c r="G9"/>
  <c r="G8"/>
  <c r="G7"/>
  <c r="G6"/>
  <c r="G5"/>
  <c r="G4"/>
  <c r="G21" s="1"/>
  <c r="G22" l="1"/>
  <c r="G23" s="1"/>
  <c r="G46" i="4" l="1"/>
  <c r="G45"/>
  <c r="G44"/>
  <c r="G43"/>
  <c r="G42"/>
  <c r="G41"/>
  <c r="G40"/>
  <c r="G39"/>
  <c r="G38"/>
  <c r="G37"/>
  <c r="G36"/>
  <c r="G35"/>
  <c r="G34"/>
  <c r="G33"/>
  <c r="G32"/>
  <c r="G31"/>
  <c r="G30"/>
  <c r="G29"/>
  <c r="G27"/>
  <c r="G28"/>
  <c r="G26"/>
  <c r="G25"/>
  <c r="G24"/>
  <c r="G23"/>
  <c r="G22"/>
  <c r="G21"/>
  <c r="G20"/>
  <c r="G19"/>
  <c r="G18"/>
  <c r="G17"/>
  <c r="G16"/>
  <c r="G15"/>
  <c r="G14"/>
  <c r="G13"/>
  <c r="G12"/>
  <c r="G9"/>
  <c r="G11"/>
  <c r="G10"/>
  <c r="G8"/>
  <c r="G7"/>
  <c r="G6"/>
  <c r="G5"/>
  <c r="G4"/>
  <c r="G47" l="1"/>
  <c r="G48" l="1"/>
  <c r="G49" s="1"/>
</calcChain>
</file>

<file path=xl/sharedStrings.xml><?xml version="1.0" encoding="utf-8"?>
<sst xmlns="http://schemas.openxmlformats.org/spreadsheetml/2006/main" count="2409" uniqueCount="540">
  <si>
    <t xml:space="preserve"> ABSTRACT - I</t>
  </si>
  <si>
    <t>Sl.No</t>
  </si>
  <si>
    <t>Item.
No</t>
  </si>
  <si>
    <t>Qty.</t>
  </si>
  <si>
    <t>Description of Item</t>
  </si>
  <si>
    <t>Rate</t>
  </si>
  <si>
    <t>Unit</t>
  </si>
  <si>
    <t>Amount</t>
  </si>
  <si>
    <t>32.1.1</t>
  </si>
  <si>
    <t>32.1.5</t>
  </si>
  <si>
    <t>68.2.2</t>
  </si>
  <si>
    <t>52.1.1</t>
  </si>
  <si>
    <t>53.5.2</t>
  </si>
  <si>
    <t>57.1.2</t>
  </si>
  <si>
    <t>54.1.2</t>
  </si>
  <si>
    <t>6.2.2</t>
  </si>
  <si>
    <t>9.2.2</t>
  </si>
  <si>
    <t>b) First floor</t>
  </si>
  <si>
    <t>c) Second floor</t>
  </si>
  <si>
    <t>d) Third floor</t>
  </si>
  <si>
    <t>33.2.1</t>
  </si>
  <si>
    <t>22.1.8</t>
  </si>
  <si>
    <t>44.6.1</t>
  </si>
  <si>
    <t>242.2.2</t>
  </si>
  <si>
    <t>29.9.4</t>
  </si>
  <si>
    <t>29.9.5</t>
  </si>
  <si>
    <t>33.1.1</t>
  </si>
  <si>
    <t>51.1.1</t>
  </si>
  <si>
    <t>56.3.1</t>
  </si>
  <si>
    <t>56.4.1</t>
  </si>
  <si>
    <t>832.5.2</t>
  </si>
  <si>
    <t>832.5.3</t>
  </si>
  <si>
    <t>959.2.3</t>
  </si>
  <si>
    <t>960.2.1</t>
  </si>
  <si>
    <t>SUB TOTAL I</t>
  </si>
  <si>
    <t>LS</t>
  </si>
  <si>
    <t>GST @18%</t>
  </si>
  <si>
    <t>SUB TOTAL II</t>
  </si>
  <si>
    <r>
      <rPr>
        <b/>
        <sz val="14"/>
        <rFont val="Times New Roman"/>
        <family val="1"/>
      </rPr>
      <t>Name of Work</t>
    </r>
    <r>
      <rPr>
        <sz val="14"/>
        <rFont val="Times New Roman"/>
        <family val="1"/>
      </rPr>
      <t xml:space="preserve"> :- Improving infrastructure facility in all analytical division for New building situated within the Directorate of Forensic Science Campus, Mylapore in Chennai city.</t>
    </r>
  </si>
  <si>
    <t>Sl.
No</t>
  </si>
  <si>
    <t>Dismantling the damaged pressed tiles in cement mortar without affecting the adjacent structures in all floors and clearing the debries 2km away from the site</t>
  </si>
  <si>
    <t xml:space="preserve">Pointing the Pressed Tile over the roof with cement mortar 1:3 (One of cement and three of crushed stone sand) </t>
  </si>
  <si>
    <t>Finishing top of roof with one course of  Pressed Tiles of approved superior quality of size 23cm x 23cm x 20mm thick laid over weathering course in CM 1:3 (One of cement and three of crushed stone sand), 12mm thick</t>
  </si>
  <si>
    <t>Supplying and fixing of 300 mm dia sweep AC exhaust fan of approved ISI quality</t>
  </si>
  <si>
    <t>Supplying, laying, fixing and jointing the following PVC pipes as per ASTM D - 1785 of schedule 40 of wall thickness not less than the specified in IS 4985 
a) 32 mm ASTM D schedule 40 threaded PVC pipe with necessary PVC/UPVC specials</t>
  </si>
  <si>
    <t>b) 25mm dia ASTM D schedule 40 threaded PVC pipe with necessary PVC/UPVC specials</t>
  </si>
  <si>
    <t>c) 20mm dia ASTM D schedule 40 threaded PVC pipe with necessary PVC/UPVC specials</t>
  </si>
  <si>
    <t>Supplying and fixing of porcelin Wash hand basin (colour without pedastal), superior variety of size  550x400mm with all accessories</t>
  </si>
  <si>
    <t>Supply and delivery at site and fixing of SFRC manhole cover with frame
b) 0.60 x 0.60m</t>
  </si>
  <si>
    <t xml:space="preserve">Supplying and fixing  colour EWC superior variety ( colour) </t>
  </si>
  <si>
    <t xml:space="preserve">Supplying and fixing of 15mm dia Engineering Polymer Tap (Long body) of best quality </t>
  </si>
  <si>
    <t xml:space="preserve">Supplying and fixing the following dia PVC (SWR) pipe including all required PVC specials etc., all complete.,
a) 110mm dia PVC SWR pipe </t>
  </si>
  <si>
    <t xml:space="preserve">b) 75mm dia PVC SWR pipe </t>
  </si>
  <si>
    <t xml:space="preserve">Brick work in CM 1:5  (One of cement and five of crushed stone sand) using chamber burnt bricks of size 9”x4½”x3” (23x11.4x7.5 cm) in foundation and basement </t>
  </si>
  <si>
    <t>Brick work in Cement Mortar 1:6 (One of cement and six of crushed stone sand) using Chamber burnt bricks  of size 9”x4½"X3” (23x11.4x7.5cm) for super structure in the following floors 
a) Ground floor</t>
  </si>
  <si>
    <t xml:space="preserve">Plastering with CM 1:5 (One of cement and five of crushed stone sand) 12mm thick finished with neat cement </t>
  </si>
  <si>
    <t>Supplying and fixing of Best Indian Teakwood panelled door shutters single leaf in position 
(a) Door size 0.90 x 2.10 m</t>
  </si>
  <si>
    <t>Supply, delivery and fixing of white porcelain sink of size 600x450x200mm with 32mm dia B class GI waste water pipe and 32mm dia CP waste coupling etc</t>
  </si>
  <si>
    <t>Wiring with 1.5 1 Sqmm PVC insulated single core multi strand fire retardant flexible copper cable with ISI mark confirming IS: 694:1990 for 5 amps 5 pin plug socket point @ Convenient Places.(PVC Electrical Box )</t>
  </si>
  <si>
    <t>Supplying and fixing of 110mm dia PVC SWR pipe with ISI mark confirming to IS 13952:1992- type 'A'  for Rain water down fall pipe with (UPVC special clamp)</t>
  </si>
  <si>
    <t>Providing two legged scaffolding using 15cm diameter  casurina props 
(a) for 3.00m height</t>
  </si>
  <si>
    <t>(b) 13.00m height height in addition of 2.5m height</t>
  </si>
  <si>
    <t xml:space="preserve">Supplying and fixing Mild Steel grills as per the design approved to verandah enclosure or gate </t>
  </si>
  <si>
    <t xml:space="preserve">Supplying, laying, fixing and jointing 32mm dia MS pipe suitable for gas supply for above GL </t>
  </si>
  <si>
    <t>Removing the existing door including the removal of frames, hinges, fastenings and shutters form the existing structure and stacking the same carefully for reuse</t>
  </si>
  <si>
    <t>Dismantling the damaged  Floor finish and dadooing walls in cement mortar with Mosaic Tiles / Glazed Tiles / Cuddapah Slabs/shahabad flooring  without affecting the adjacent structures in all floors and including clearing debries 2km away from the site</t>
  </si>
  <si>
    <t>Supplying and fixing of colour matt finish floor of size (300x300mm) and other similar works (Best approved quality,  colour and shade shall be got approved from the Executive Engineer before using) over cement mortor 1:3 (One of cement and three of crushed stone sand) 20mm thick with Grout (Tile joint filler)</t>
  </si>
  <si>
    <t>Supplying and fixing of Colour matt finish wall tiles (Best approved quality and the same shall be got approved from the Executive Engineer before using) over cement plastering in CM 1:2 (One of cement and two of crushed stone sand) 10mm thick  with Grout (Tile joint filler)</t>
  </si>
  <si>
    <t xml:space="preserve">Labour charges for removing and refixing the damaged door/window shutter or other similar joinery works without affecting the adjacent structures and refixing </t>
  </si>
  <si>
    <t>222.2.1</t>
  </si>
  <si>
    <t xml:space="preserve">Plastering with CM 1:3 (One of cement and five of crushed stone sand) 20mm thick with neat cement </t>
  </si>
  <si>
    <t xml:space="preserve">Painting the new Iron work and other similar works such as PVC /ASTM Pipes, Kerb Stone and grills with two coats </t>
  </si>
  <si>
    <t xml:space="preserve">Supplying and erection of Rotational moulded polyethylene water storage tanks (HDPE cylindrical vertical type) for outdoor use having capacity of 700litres (excluding free board) of approved brand (superior variety) with ISI mark </t>
  </si>
  <si>
    <t xml:space="preserve">Supplying and erection of Rotational moulded polyethylene water storage tanks (HDPE cylindrical vertical type) for outdoor use having capacity of 3000litres (excluding free board) of approved brand (superior variety) with ISI mark </t>
  </si>
  <si>
    <r>
      <t>Supplying and fixing of Indian Water Closet white</t>
    </r>
    <r>
      <rPr>
        <b/>
        <sz val="14"/>
        <color indexed="8"/>
        <rFont val="Times New Roman"/>
        <family val="1"/>
      </rPr>
      <t xml:space="preserve"> </t>
    </r>
    <r>
      <rPr>
        <sz val="14"/>
        <color indexed="8"/>
        <rFont val="Times New Roman"/>
        <family val="1"/>
      </rPr>
      <t xml:space="preserve">galzed (oriya type) of size 580 mm x 440 mm of approved make with ISI mark 
</t>
    </r>
    <r>
      <rPr>
        <b/>
        <sz val="14"/>
        <color indexed="8"/>
        <rFont val="Times New Roman"/>
        <family val="1"/>
      </rPr>
      <t>In Ground floor.</t>
    </r>
  </si>
  <si>
    <r>
      <t>Supplying and fixing of Indian Water Closet white glazed</t>
    </r>
    <r>
      <rPr>
        <b/>
        <sz val="14"/>
        <color indexed="8"/>
        <rFont val="Times New Roman"/>
        <family val="1"/>
      </rPr>
      <t xml:space="preserve"> </t>
    </r>
    <r>
      <rPr>
        <sz val="14"/>
        <color indexed="8"/>
        <rFont val="Times New Roman"/>
        <family val="1"/>
      </rPr>
      <t xml:space="preserve">(oriya type) of size 580 mm x 440 mm of approved make with ISI mark   </t>
    </r>
    <r>
      <rPr>
        <b/>
        <sz val="14"/>
        <color indexed="8"/>
        <rFont val="Times New Roman"/>
        <family val="1"/>
      </rPr>
      <t>(Other than  ground floor)</t>
    </r>
  </si>
  <si>
    <r>
      <t xml:space="preserve">Supplying and fixing of approved brand Porcelain </t>
    </r>
    <r>
      <rPr>
        <b/>
        <sz val="14"/>
        <rFont val="Times New Roman"/>
        <family val="1"/>
      </rPr>
      <t xml:space="preserve">Flat Back urinal </t>
    </r>
    <r>
      <rPr>
        <sz val="14"/>
        <rFont val="Times New Roman"/>
        <family val="1"/>
      </rPr>
      <t xml:space="preserve">superior variety </t>
    </r>
  </si>
  <si>
    <t xml:space="preserve">Supplying and fixing in position of UPVC window of casement type( open) for all sizes </t>
  </si>
  <si>
    <t xml:space="preserve">Supplying and fixing in position of UPVC Ventilator louvered ventilator  type for all sizes 
</t>
  </si>
  <si>
    <t xml:space="preserve">Supply, installation, testing and commissioning of 500 KVA Diesel Generator set complete with all accessories </t>
  </si>
  <si>
    <r>
      <rPr>
        <b/>
        <sz val="14"/>
        <color theme="1"/>
        <rFont val="Times New Roman"/>
        <family val="1"/>
      </rPr>
      <t>AMF PANEL:</t>
    </r>
    <r>
      <rPr>
        <sz val="14"/>
        <color theme="1"/>
        <rFont val="Times New Roman"/>
        <family val="1"/>
      </rPr>
      <t xml:space="preserve"> The Control panel shall be made of 14 &amp; 16 SWG sheet steel mounted on a channel frame, floor mounting, free standing, dust proof, cubical type front operated etc., It shall be provided with800 Amps 50 KA FP ACB (with adjustable settings)</t>
    </r>
  </si>
  <si>
    <t>1 Sqm</t>
  </si>
  <si>
    <t>1 No</t>
  </si>
  <si>
    <t>1 Cum</t>
  </si>
  <si>
    <t>1 Set</t>
  </si>
  <si>
    <t>1 Rmt</t>
  </si>
  <si>
    <t>1 Kg</t>
  </si>
  <si>
    <t>ABSTRACT</t>
  </si>
  <si>
    <r>
      <rPr>
        <b/>
        <sz val="12"/>
        <color theme="1"/>
        <rFont val="Times New Roman"/>
        <family val="1"/>
      </rPr>
      <t>Name of Work :</t>
    </r>
    <r>
      <rPr>
        <sz val="12"/>
        <color theme="1"/>
        <rFont val="Times New Roman"/>
        <family val="1"/>
      </rPr>
      <t xml:space="preserve"> </t>
    </r>
    <r>
      <rPr>
        <sz val="12"/>
        <color theme="1"/>
        <rFont val="Times New Roman"/>
        <family val="1"/>
      </rPr>
      <t xml:space="preserve"> Providing </t>
    </r>
    <r>
      <rPr>
        <b/>
        <sz val="12"/>
        <color theme="1"/>
        <rFont val="Times New Roman"/>
        <family val="1"/>
      </rPr>
      <t>electrical accessories</t>
    </r>
    <r>
      <rPr>
        <sz val="12"/>
        <color theme="1"/>
        <rFont val="Times New Roman"/>
        <family val="1"/>
      </rPr>
      <t xml:space="preserve"> for 500 KVA genset for improving infrastructure facility in all analytical division for</t>
    </r>
    <r>
      <rPr>
        <b/>
        <sz val="12"/>
        <color theme="1"/>
        <rFont val="Times New Roman"/>
        <family val="1"/>
      </rPr>
      <t xml:space="preserve"> New building</t>
    </r>
    <r>
      <rPr>
        <sz val="12"/>
        <color theme="1"/>
        <rFont val="Times New Roman"/>
        <family val="1"/>
      </rPr>
      <t xml:space="preserve"> situated with in the Directorate of Forensic Science Campus,Mylapore in Chennai City. </t>
    </r>
  </si>
  <si>
    <t>Qty</t>
  </si>
  <si>
    <t>Description of work</t>
  </si>
  <si>
    <t>GST @ 18%</t>
  </si>
  <si>
    <t>JE/TNPHC                                AEE/TNPHC</t>
  </si>
  <si>
    <r>
      <rPr>
        <b/>
        <sz val="11"/>
        <rFont val="Times New Roman"/>
        <family val="1"/>
      </rPr>
      <t xml:space="preserve">Erection, Testing and Commissioning of 500 KVA Diesel Generator set.
</t>
    </r>
    <r>
      <rPr>
        <sz val="11"/>
        <rFont val="Times New Roman"/>
        <family val="1"/>
      </rPr>
      <t xml:space="preserve">a) Supply and installation of M.S. cable adopter  box made of 14 SQG sheet </t>
    </r>
  </si>
  <si>
    <r>
      <rPr>
        <b/>
        <sz val="11"/>
        <rFont val="Times New Roman"/>
        <family val="1"/>
      </rPr>
      <t>b).</t>
    </r>
    <r>
      <rPr>
        <sz val="11"/>
        <rFont val="Times New Roman"/>
        <family val="1"/>
      </rPr>
      <t xml:space="preserve"> Supplying and laying of 3.5 core 300 Sq.mm PVC armoured LTUG cable </t>
    </r>
    <r>
      <rPr>
        <b/>
        <sz val="11"/>
        <rFont val="Times New Roman"/>
        <family val="1"/>
      </rPr>
      <t>Below GL</t>
    </r>
  </si>
  <si>
    <r>
      <rPr>
        <b/>
        <sz val="11"/>
        <rFont val="Times New Roman"/>
        <family val="1"/>
      </rPr>
      <t xml:space="preserve">c). </t>
    </r>
    <r>
      <rPr>
        <sz val="11"/>
        <rFont val="Times New Roman"/>
        <family val="1"/>
      </rPr>
      <t xml:space="preserve">Supplying and providing cable end terminatin of 3.5 x 300 Sqmm PVC LTUG Aluminium armoured cable </t>
    </r>
  </si>
  <si>
    <r>
      <rPr>
        <b/>
        <sz val="11"/>
        <rFont val="Times New Roman"/>
        <family val="1"/>
      </rPr>
      <t xml:space="preserve">d). </t>
    </r>
    <r>
      <rPr>
        <sz val="11"/>
        <rFont val="Times New Roman"/>
        <family val="1"/>
      </rPr>
      <t xml:space="preserve">Supplying and fixing of brass cable gland suitable for 3.5 core 300 Sqmm PVC armoured LTUG cable </t>
    </r>
  </si>
  <si>
    <r>
      <rPr>
        <b/>
        <sz val="11"/>
        <rFont val="Times New Roman"/>
        <family val="1"/>
      </rPr>
      <t xml:space="preserve">e). </t>
    </r>
    <r>
      <rPr>
        <sz val="11"/>
        <rFont val="Times New Roman"/>
        <family val="1"/>
      </rPr>
      <t xml:space="preserve">Insulation for the residential silencer </t>
    </r>
  </si>
  <si>
    <r>
      <rPr>
        <b/>
        <sz val="11"/>
        <color theme="1"/>
        <rFont val="Times New Roman"/>
        <family val="1"/>
      </rPr>
      <t>f).</t>
    </r>
    <r>
      <rPr>
        <sz val="11"/>
        <color theme="1"/>
        <rFont val="Times New Roman"/>
        <family val="1"/>
      </rPr>
      <t xml:space="preserve"> Supply and installation of MS exhaust pipe of suitable thickness with 160mm dia from the silencer </t>
    </r>
  </si>
  <si>
    <r>
      <rPr>
        <b/>
        <sz val="11"/>
        <rFont val="Times New Roman"/>
        <family val="1"/>
      </rPr>
      <t>g).</t>
    </r>
    <r>
      <rPr>
        <sz val="11"/>
        <rFont val="Times New Roman"/>
        <family val="1"/>
      </rPr>
      <t xml:space="preserve"> Supply and installation of MS exhaust pipe of suitable thickness with 200 mm dia complete with MS wall / ceiling support etc</t>
    </r>
  </si>
  <si>
    <r>
      <rPr>
        <b/>
        <sz val="11"/>
        <rFont val="Times New Roman"/>
        <family val="1"/>
      </rPr>
      <t>h).</t>
    </r>
    <r>
      <rPr>
        <sz val="11"/>
        <rFont val="Times New Roman"/>
        <family val="1"/>
      </rPr>
      <t xml:space="preserve"> Supply and installation of exhaust pipe thermal insulation lagging with mineral wool as per IS 3677 / 1973 reinforced with chicken mesh and gladded with aluminium sheet of 26 SWG and 50mm thick with 64 Kg/Cu.Mtr.Density</t>
    </r>
  </si>
  <si>
    <r>
      <rPr>
        <b/>
        <sz val="11"/>
        <color theme="1"/>
        <rFont val="Times New Roman"/>
        <family val="1"/>
      </rPr>
      <t>i).</t>
    </r>
    <r>
      <rPr>
        <sz val="11"/>
        <color theme="1"/>
        <rFont val="Times New Roman"/>
        <family val="1"/>
      </rPr>
      <t xml:space="preserve"> Supply and installation of stainless steel rain hold / rain cap / bend at top of the exhaust pipe to prevent rain water entry to exhaust pipe with provision of drain plug in the system </t>
    </r>
  </si>
  <si>
    <r>
      <rPr>
        <b/>
        <sz val="11"/>
        <rFont val="Times New Roman"/>
        <family val="1"/>
      </rPr>
      <t>j).</t>
    </r>
    <r>
      <rPr>
        <sz val="11"/>
        <rFont val="Times New Roman"/>
        <family val="1"/>
      </rPr>
      <t xml:space="preserve"> Supply and laying of 7 core 2.5 Sqmm copper armoured cable for control wiring with necessary termination arrangements at both ends etc.,</t>
    </r>
  </si>
  <si>
    <r>
      <rPr>
        <b/>
        <sz val="11"/>
        <color theme="1"/>
        <rFont val="Times New Roman"/>
        <family val="1"/>
      </rPr>
      <t>Earth and Earth Connection
a).</t>
    </r>
    <r>
      <rPr>
        <sz val="11"/>
        <color theme="1"/>
        <rFont val="Times New Roman"/>
        <family val="1"/>
      </rPr>
      <t xml:space="preserve"> Supply and run of 25mm x 6mm tin coated copper flat from the earthing to the control panel. Neutral earthing / alternator earthing and interconnection of earthings </t>
    </r>
  </si>
  <si>
    <r>
      <rPr>
        <b/>
        <sz val="11"/>
        <color indexed="8"/>
        <rFont val="Times New Roman"/>
        <family val="1"/>
      </rPr>
      <t>b).</t>
    </r>
    <r>
      <rPr>
        <sz val="11"/>
        <color indexed="8"/>
        <rFont val="Times New Roman"/>
        <family val="1"/>
      </rPr>
      <t xml:space="preserve"> Supply and run of 50mm x 6mm GI flat from the earthing to the control panel, DG set alternator body earthing and interconnection of earthings etc</t>
    </r>
  </si>
  <si>
    <r>
      <rPr>
        <b/>
        <sz val="11"/>
        <color theme="1"/>
        <rFont val="Times New Roman"/>
        <family val="1"/>
      </rPr>
      <t>c).</t>
    </r>
    <r>
      <rPr>
        <sz val="11"/>
        <color theme="1"/>
        <rFont val="Times New Roman"/>
        <family val="1"/>
      </rPr>
      <t xml:space="preserve"> Supply and laying of 2 runs of No.8 copper for earth connection </t>
    </r>
  </si>
  <si>
    <r>
      <rPr>
        <b/>
        <sz val="11"/>
        <color theme="1"/>
        <rFont val="Times New Roman"/>
        <family val="1"/>
      </rPr>
      <t>d).</t>
    </r>
    <r>
      <rPr>
        <sz val="11"/>
        <color theme="1"/>
        <rFont val="Times New Roman"/>
        <family val="1"/>
      </rPr>
      <t xml:space="preserve"> Earthing as per the ISI specification with an earth electrode of 3m.CI (Cast Iron) pipe of dia not less than 40mm, with necessary funneling arrangements with necessary masonary work </t>
    </r>
  </si>
  <si>
    <r>
      <rPr>
        <b/>
        <sz val="11"/>
        <color theme="1"/>
        <rFont val="Times New Roman"/>
        <family val="1"/>
      </rPr>
      <t>e).</t>
    </r>
    <r>
      <rPr>
        <sz val="11"/>
        <color theme="1"/>
        <rFont val="Times New Roman"/>
        <family val="1"/>
      </rPr>
      <t xml:space="preserve"> Plate earthing with copper plate of size  600 x 600 x 3mm as per the ISI specification with an earth electrode of 2.1 mtr. Class 'B' GI pipe of dia not less than 40mm, </t>
    </r>
  </si>
  <si>
    <t xml:space="preserve">Trial run of DG set with Concumables (Including first charging of lubricating oil &amp; necessary fuel) for 6 hrs. at load </t>
  </si>
  <si>
    <t xml:space="preserve">Preparation of necessary drawings for DG set approval by Chief electrical Inspector to Government / CEA, obtain approval </t>
  </si>
  <si>
    <t>1 Job</t>
  </si>
  <si>
    <t xml:space="preserve">ABSTRACT </t>
  </si>
  <si>
    <r>
      <rPr>
        <b/>
        <sz val="12"/>
        <rFont val="Times New Roman"/>
        <family val="1"/>
      </rPr>
      <t>Name of Work</t>
    </r>
    <r>
      <rPr>
        <sz val="12"/>
        <rFont val="Times New Roman"/>
        <family val="1"/>
      </rPr>
      <t xml:space="preserve">: Providing Shed and Concrete bed arrangements for 500KVA electric generator for new Forensic Science Lab building at Forensic Science Campus, Mylapore in Chennai City. </t>
    </r>
  </si>
  <si>
    <t>c. For Square and rectangular columns and small quantities such as sunshade, parapet cum drops window boxiing, fin projection and other similar works.</t>
  </si>
  <si>
    <t>Sub Total I</t>
  </si>
  <si>
    <t>Sub Total II</t>
  </si>
  <si>
    <t>Rs</t>
  </si>
  <si>
    <t>JE/TNPHC                                     AEE/TNPHC</t>
  </si>
  <si>
    <t>Earth work excavation for foundation in all soils and sub soils to the required depth  (including refilling)
a) 0 to 2m depth</t>
  </si>
  <si>
    <t>Plain cement concrete 1:5:10 (One of cement, five of crushed stone sand and ten of hard broken stone Jelly) for Foundation &amp; Basement</t>
  </si>
  <si>
    <t>3.1.3</t>
  </si>
  <si>
    <t>Standardised concrete Mix M30 Grade Concrete
a. In Foundation and basement</t>
  </si>
  <si>
    <t>8.2.3.1</t>
  </si>
  <si>
    <t>Brick work in C.M. 1:5 using chamber Burnt bricks of size 23 x 11.4 x 7.5 cm (9" x 4 1/2"x 3")  
a) In foundation and basement</t>
  </si>
  <si>
    <t>Formwork using M.S.Sheet
a.For Column footings,plinth beam,Grade beam,Raftbeam,Raft slab etc.,</t>
  </si>
  <si>
    <t xml:space="preserve">Supplying, fabricating and placing in position of Mild steel Grills / Ribbed Tor Steels  binding wire insulated with PVC
</t>
  </si>
  <si>
    <t>43.2.1</t>
  </si>
  <si>
    <t>Anticorrosive treatment for steel grills</t>
  </si>
  <si>
    <t xml:space="preserve">Flooring with a bed of CC 1:5:10  (one of cement, five of  crushed stone sand and ten of hard broken stone jelly) using 40mm size hard broken stone jelly and top  left rough to receive the floor finish with required slopes </t>
  </si>
  <si>
    <t>Plastering with CM 1:5 (One of cement and five of  crushed stone sand) 12mm thick finished with neat cement</t>
  </si>
  <si>
    <t>Wiring with 1.5 Sqmm copper PVC insulated unsheathed single core 1.1 K.v. grade cable  5 amps flush type switch (Open wiring)
a) Light point with ceiling rose</t>
  </si>
  <si>
    <t>64.1.1</t>
  </si>
  <si>
    <r>
      <t xml:space="preserve">Wirng with 1.5 sqmm copper PVC insulated unsheathed single core </t>
    </r>
    <r>
      <rPr>
        <sz val="14"/>
        <color indexed="8"/>
        <rFont val="Times New Roman"/>
        <family val="1"/>
      </rPr>
      <t xml:space="preserve">1.1 KV grade cable for </t>
    </r>
    <r>
      <rPr>
        <sz val="14"/>
        <rFont val="Times New Roman"/>
        <family val="1"/>
      </rPr>
      <t>FAN POINT controlled by 5 amps flush type switch (Open wiring)</t>
    </r>
  </si>
  <si>
    <t>65.1.1</t>
  </si>
  <si>
    <t>Wiring with 1.5 1 Sqmm PVC insulated single core multi strand fire retardant flexible copper cable with ISI mark confirming IS: 694:1990 for 5 amps 5 pin plug socket point @ Switch Board Itself.</t>
  </si>
  <si>
    <t xml:space="preserve">Supply and erection of iron work for truss </t>
  </si>
  <si>
    <t>68.2.1</t>
  </si>
  <si>
    <t>343.2.1</t>
  </si>
  <si>
    <t>Anticorrosive treatment for window grills</t>
  </si>
  <si>
    <t>343.2.2</t>
  </si>
  <si>
    <t xml:space="preserve">Supplying and erection of Galvanium Colour Roof sheet of 0.47mm thick  over MS purlin of approved ISI quality  </t>
  </si>
  <si>
    <t>Supply and delivery of following Electric Ceiling fan 
a) 48" Electric fan 1200mm sweep</t>
  </si>
  <si>
    <t>Charges for assembling and fixing of ceiling fan of different sweep with necessary connections  (Excluding cost of fan)</t>
  </si>
  <si>
    <t xml:space="preserve">Supply and filling in foundation and basement with Stone dust in layers of 150mm thickness </t>
  </si>
  <si>
    <t>1 MT</t>
  </si>
  <si>
    <r>
      <rPr>
        <b/>
        <sz val="12"/>
        <color theme="1"/>
        <rFont val="Times New Roman"/>
        <family val="1"/>
      </rPr>
      <t>Name of Work :</t>
    </r>
    <r>
      <rPr>
        <sz val="12"/>
        <color theme="1"/>
        <rFont val="Times New Roman"/>
        <family val="1"/>
      </rPr>
      <t xml:space="preserve"> Providing </t>
    </r>
    <r>
      <rPr>
        <b/>
        <sz val="12"/>
        <color theme="1"/>
        <rFont val="Times New Roman"/>
        <family val="1"/>
      </rPr>
      <t>Video conference hall</t>
    </r>
    <r>
      <rPr>
        <sz val="12"/>
        <color theme="1"/>
        <rFont val="Times New Roman"/>
        <family val="1"/>
      </rPr>
      <t xml:space="preserve"> for  improving infrastructure facility in all analytical division for </t>
    </r>
    <r>
      <rPr>
        <b/>
        <sz val="12"/>
        <color theme="1"/>
        <rFont val="Times New Roman"/>
        <family val="1"/>
      </rPr>
      <t>New building</t>
    </r>
    <r>
      <rPr>
        <sz val="12"/>
        <color theme="1"/>
        <rFont val="Times New Roman"/>
        <family val="1"/>
      </rPr>
      <t xml:space="preserve"> situated with in the Directorate of Forensic Science Campus, Mylapore in Chennai City.  </t>
    </r>
  </si>
  <si>
    <t>Per</t>
  </si>
  <si>
    <t>RealPresence Group 500-720p: Group 500 HD codec, EagleEyeIV-12x camera, mic array, univ. remote, NTSC/PAL. Cables: 2 HDMI 1.8m, 1 CAT 5E LAN 3.6m, 1 HDCI digital 3m, Power: UK-Type G, BS 1363. Partner Premier, One Year, RealPresence Group 500-720p: Group 500 HD codec, EagleEyeIV-12x camera etc all complete</t>
  </si>
  <si>
    <t>Each</t>
  </si>
  <si>
    <t>Partner Premier, One Year, RealPresence Group 500-720p: Group 500 HD codec, EagleEyeIV-12x camera etc all complete</t>
  </si>
  <si>
    <t>EDUCORP Full HD Digital Visualizer High quality CMOS sensor and great performance CPU for 080P@60fps 12X Optical Zoom 10X Digital Zoom lens for dazzling, Incredible crystal-clear image
Built-In Light Box for X-ray, OHP Sheets Projection 540mm x 297mm shooting area Non-PC annotation available with normal mouse Multi image and playback effect etc all complete</t>
  </si>
  <si>
    <t>`</t>
  </si>
  <si>
    <t>Supply of 5 KVA Inverter UPS with 100ah SMF Battery including all necessary accessories etc all complete</t>
  </si>
  <si>
    <t>Supply of open metal rack and interlink cable</t>
  </si>
  <si>
    <t>Supply of colour printer including scan,copy,wifi.</t>
  </si>
  <si>
    <t>PA Mixer Amplifier with Built-in Digital Player 6 Inchs 10 Watts PA Ceiling Speakers</t>
  </si>
  <si>
    <t>Instalation Charges</t>
  </si>
  <si>
    <t>Sqm</t>
  </si>
  <si>
    <t>JE/TNPHC                                            AEE/TNPHC</t>
  </si>
  <si>
    <t>Item.No</t>
  </si>
  <si>
    <t>361.4.1</t>
  </si>
  <si>
    <t>Providing and installation of 55 inch LG display with wall mount kit. Resolution : 3840 X 2160 ( UHD ). Brightness : 400cd/m2 . Audio output : 10W + 10W. 3X HDMI , USB , Audio in/out , RS-232C, Lan. Screen share ( Miracast ) , Wi- Fi. Model : 55UT640S. Brand : LG / Equivalent</t>
  </si>
  <si>
    <t>HP/ Equivalent Commercial Desktop - 385Z9PA "HP 280 G6 MT Desktop - Intel® Core i7-10700 2.9GHz 8C 65W / 1TB HDD / 8GB RAM / ODD/ Win 10 Pro /No Monitor - 3 Year Onsite Direct HP" 9TN41A6 HP V19 18.5" HD Monitor (VGA)</t>
  </si>
  <si>
    <t>Providing and fixing Acoustic Wall Panelling (equivalent to Armstrong) in channelled wood works perforated panels</t>
  </si>
  <si>
    <t>Supply and Installation of Anutone Subtex Nubby, steppe edge, Glassfibre core fully encapsulated ceiling tile of size 595x595x15mm having density 100-120Kgs/m3, weight 1.5-1.8kg/m2 which is suspended by using 0.3mm thick and 15mm wide  pre coated metal T15 grid system.</t>
  </si>
  <si>
    <r>
      <rPr>
        <b/>
        <sz val="12"/>
        <color theme="1"/>
        <rFont val="Times New Roman"/>
        <family val="1"/>
      </rPr>
      <t xml:space="preserve">Name of work </t>
    </r>
    <r>
      <rPr>
        <sz val="12"/>
        <color theme="1"/>
        <rFont val="Times New Roman"/>
        <family val="1"/>
      </rPr>
      <t xml:space="preserve">: Providing </t>
    </r>
    <r>
      <rPr>
        <b/>
        <sz val="12"/>
        <color theme="1"/>
        <rFont val="Times New Roman"/>
        <family val="1"/>
      </rPr>
      <t>Air Conditioner</t>
    </r>
    <r>
      <rPr>
        <sz val="12"/>
        <color theme="1"/>
        <rFont val="Times New Roman"/>
        <family val="1"/>
      </rPr>
      <t xml:space="preserve"> arrangements for improving infrastructure facility in all analytical division for </t>
    </r>
    <r>
      <rPr>
        <b/>
        <sz val="12"/>
        <color theme="1"/>
        <rFont val="Times New Roman"/>
        <family val="1"/>
      </rPr>
      <t>New building</t>
    </r>
    <r>
      <rPr>
        <sz val="12"/>
        <color theme="1"/>
        <rFont val="Times New Roman"/>
        <family val="1"/>
      </rPr>
      <t xml:space="preserve"> situated with in the Directorate of Forensic Science Campus, Mylapore in Chennai City. </t>
    </r>
  </si>
  <si>
    <t>Description of Work</t>
  </si>
  <si>
    <t xml:space="preserve">Rate </t>
  </si>
  <si>
    <t>Supply and delivery and installation of Hi wall Split Air conditioner with copper coil (5 star) with cordless remote of approved make with termitically sealed compressor on refrigeration R-22 wall mounting confirming to IS 1391 for operation on 230V, 50 cycles/sec single phase/three phase AC supply with neat finishing. The rate inclusive of buy back and old AC units to be dismantled from the Forensic Sciences new building etc all complete and as directed by the departmental officers</t>
  </si>
  <si>
    <t xml:space="preserve">a) For 2.00 Tr Hi wall mounting split type 5 star </t>
  </si>
  <si>
    <t xml:space="preserve">b) For 1.50 Tr Hi wall mounting split type 5 star </t>
  </si>
  <si>
    <t>Supply and installation of 5KVA capacity automatic voltage stabilizer with time delay relay (V-Guard/Equivalent) of approved quality and ISI make working in low voltage 140V to 270V A/C 50Hz including cost of materials, conveyance, labour for fixing, hire charges for tools and plants etc all complete and as directed by the departmental officers</t>
  </si>
  <si>
    <t>Supplying and laying of 5/8" and 3/8" copper pipe (beyond 3m supplied with AC unit) including the suction line copper,liquid line copper, expanded polythene foam insulation for suction line, copper pipe, drain pipe suitable capacity complete including labour charges, cost of materials, hire charges for tools and plants etc all complete and as directed by the departmental officers</t>
  </si>
  <si>
    <t>Rmt</t>
  </si>
  <si>
    <t>Supply and fixing of MS stand (Powder coated) for fixing outdoor unit complete including labour charges, cost of materials, hire charges for tools and plants etc all complete and as directed by the departmental officers</t>
  </si>
  <si>
    <t>Supply and fixing of Water drain pipe line (1" PVC pipe) of approved make ISI including cost of materials and labour charges etc all complete and as directed by the departmental officers</t>
  </si>
  <si>
    <t>Supplying and clamping of 4core 2.5Sqmm Copper flexible armoured cable on post or wall and ceiling with necessary ms clamps, brass screws and T.W plugs etc all complete.and as directed by the departmental officers</t>
  </si>
  <si>
    <t xml:space="preserve">Supply and delivery and installation of Hi wall Split Air conditioner with copper coil (5 star rated) 
a) For 2.00 Tr Hi wall mounting split type 5 star </t>
  </si>
  <si>
    <t>540.1.6.1</t>
  </si>
  <si>
    <t>540.1.9.1</t>
  </si>
  <si>
    <t>540.2.1</t>
  </si>
  <si>
    <t>540.1.3.1</t>
  </si>
  <si>
    <t>540.1.8</t>
  </si>
  <si>
    <t>Supply and installation of 5KVA capacity automatic voltage stabilizer with time delay relay</t>
  </si>
  <si>
    <t xml:space="preserve">Supplying and laying of 5/8" and 3/8" copper pipe (Extra beyond 3m supplied with AC unit) </t>
  </si>
  <si>
    <t xml:space="preserve">Supply and fixing of MS stand (Powder coated) for fixing outdoor unit </t>
  </si>
  <si>
    <t xml:space="preserve">Supply, delivery and laying of PVC drain pipe 25mm with specials (For AC) </t>
  </si>
  <si>
    <t xml:space="preserve">Supplying and clamping of 4core 2.5Sqmm Copper flexible armoured cable on post or wall and ceiling </t>
  </si>
  <si>
    <t>ABSTRACT - II</t>
  </si>
  <si>
    <r>
      <rPr>
        <b/>
        <sz val="12"/>
        <rFont val="Times New Roman"/>
        <family val="1"/>
      </rPr>
      <t>Name of work</t>
    </r>
    <r>
      <rPr>
        <sz val="12"/>
        <rFont val="Times New Roman"/>
        <family val="1"/>
      </rPr>
      <t xml:space="preserve"> :- Improving infrastructure facility in all analytical division for </t>
    </r>
    <r>
      <rPr>
        <b/>
        <sz val="12"/>
        <rFont val="Times New Roman"/>
        <family val="1"/>
      </rPr>
      <t xml:space="preserve">Old building </t>
    </r>
    <r>
      <rPr>
        <sz val="12"/>
        <rFont val="Times New Roman"/>
        <family val="1"/>
      </rPr>
      <t>situated within the Directorate of Forensic Science Campus, Mylapore in Chennai city.</t>
    </r>
  </si>
  <si>
    <t>Sub Total - I</t>
  </si>
  <si>
    <t>Sub Total - II</t>
  </si>
  <si>
    <t>JE/TNPHC                                         AEE/TNPHC</t>
  </si>
  <si>
    <t>778.2.3</t>
  </si>
  <si>
    <t>362.2.2</t>
  </si>
  <si>
    <t xml:space="preserve">Supplying and fixing in position of 10 mm thick (Plain sheet) Hilux/equivalent board false ceiling </t>
  </si>
  <si>
    <t xml:space="preserve">Supplying and fixing of Stain free nano polish  Vitrified Tiles of size 600x600x8mm for flooring and other similar works </t>
  </si>
  <si>
    <t xml:space="preserve">Supplying and fixing of Lab work table of size 7.00 x 1.50 x 0.75 m </t>
  </si>
  <si>
    <r>
      <t xml:space="preserve">Name of work: </t>
    </r>
    <r>
      <rPr>
        <sz val="13"/>
        <color theme="1"/>
        <rFont val="Times New Roman"/>
        <family val="1"/>
      </rPr>
      <t xml:space="preserve">Providing </t>
    </r>
    <r>
      <rPr>
        <b/>
        <sz val="13"/>
        <color theme="1"/>
        <rFont val="Times New Roman"/>
        <family val="1"/>
      </rPr>
      <t>modern work station cubical arrangements</t>
    </r>
    <r>
      <rPr>
        <sz val="13"/>
        <color theme="1"/>
        <rFont val="Times New Roman"/>
        <family val="1"/>
      </rPr>
      <t xml:space="preserve"> for Administrative wing in first floor of Forensic Science Lab </t>
    </r>
    <r>
      <rPr>
        <b/>
        <sz val="13"/>
        <color theme="1"/>
        <rFont val="Times New Roman"/>
        <family val="1"/>
      </rPr>
      <t>Old building</t>
    </r>
    <r>
      <rPr>
        <sz val="13"/>
        <color theme="1"/>
        <rFont val="Times New Roman"/>
        <family val="1"/>
      </rPr>
      <t xml:space="preserve"> at Forensic Science Department Campus, Mylapore in Chennai city</t>
    </r>
  </si>
  <si>
    <t>378.1.2</t>
  </si>
  <si>
    <t>Supply and fixing of Partition Tile Based System (75mm thk.x 1200mm ht ) -Made of Aluminium extrusions duly powder coated with 40 to 60 microns of your color choice. The frame is fixed with Tiles to the choice of Pre laminated particle Board,Fabric Board, Magnetic Board,and White Board for writing and glass. 100mm skirting will be provided at the bottom of the partition that can be used to run the cable if reqd. The system is developed to run the cable ( Power &amp; data) from the bottom to the table top level (Universal Cabling System) .Necessary provision will be given to fix table tops with the partition along with vertical supports wherever required.</t>
  </si>
  <si>
    <t>530.1.1</t>
  </si>
  <si>
    <t>Supplying and providing Table top &amp; vertical support legs are made of 25mm thk particle board finished with approved post form laminated, and the modesty panel made of 18mm thk prelaminated partical board with matching postform finish .(I am colour: merino).</t>
  </si>
  <si>
    <t>530.2.1</t>
  </si>
  <si>
    <t>Providing and fixing Keyboard unit with EBCO Channels Key board tray made of 18mm thk. Particle board post formed finish with EBCO channels and CPU trolley MS powder coated etc</t>
  </si>
  <si>
    <t>530.1.2</t>
  </si>
  <si>
    <t>Providing and fixing Mobile pedestal (3 Drawer) made of pretaminated particle board pannels of 18mm thick with matching post forming, and face pannels of drawers are to finished with postform laminate. (lncl. Lock handles, etc) (Laminate: Merino)</t>
  </si>
  <si>
    <t>530.4.2</t>
  </si>
  <si>
    <t>Supply and delivery of fixed chair (Office chair ARB VC 031 x C805U Netled chair) made with handle and legs with black paint spray coating bottom seat of size 0.48m x 0.48m with 50mm thick foam and top with fabric resin materials and side seat of size 0.45m x 0.55m with netled fabric resin material having 2 legs etc including cost of chair, transportation charges etc all complete and as directed by the depart,mental officers.</t>
  </si>
  <si>
    <t>JE/TNPHC                                    AEE/TNPHC</t>
  </si>
  <si>
    <t>Supply and fixing of Partition Tile Based System (75mm thick.x 1200mm height )</t>
  </si>
  <si>
    <t xml:space="preserve">Supplying and providing Table top &amp; vertical support legs are made of 25mm thk particle board finished </t>
  </si>
  <si>
    <t>Providing and fixing Keyboard unit with EBCO Channels Key board tray made of 18mm thick</t>
  </si>
  <si>
    <t xml:space="preserve">Providing and fixing Mobile pedestal (3 Drawer) made of pretaminated particle board pannels of 18mm thick </t>
  </si>
  <si>
    <t xml:space="preserve">Supply and delivery of fixed chair (Office chair ARB VC 031 x C805U Netled chair) </t>
  </si>
  <si>
    <r>
      <rPr>
        <b/>
        <sz val="12"/>
        <rFont val="Times New Roman"/>
        <family val="1"/>
      </rPr>
      <t>Name of work</t>
    </r>
    <r>
      <rPr>
        <sz val="12"/>
        <rFont val="Times New Roman"/>
        <family val="1"/>
      </rPr>
      <t xml:space="preserve">:  Providing </t>
    </r>
    <r>
      <rPr>
        <b/>
        <sz val="12"/>
        <rFont val="Times New Roman"/>
        <family val="1"/>
      </rPr>
      <t>Internal electrical</t>
    </r>
    <r>
      <rPr>
        <sz val="12"/>
        <rFont val="Times New Roman"/>
        <family val="1"/>
      </rPr>
      <t xml:space="preserve"> arrangements to hilux board false ceiling &amp; lab work table arrangements for improving infrastructure facility in all analytical division for </t>
    </r>
    <r>
      <rPr>
        <b/>
        <sz val="12"/>
        <rFont val="Times New Roman"/>
        <family val="1"/>
      </rPr>
      <t>Old building</t>
    </r>
    <r>
      <rPr>
        <sz val="12"/>
        <rFont val="Times New Roman"/>
        <family val="1"/>
      </rPr>
      <t xml:space="preserve"> situated with in the Directorate of Forensic Science Campus, Mylapore in Chennai City. </t>
    </r>
  </si>
  <si>
    <t>Supply and fixing of 24 W LED 4000k 2'x2'  Square type recessed fittings with 1 Sqmm connecting leads  including cost of material, labour charges etc all complete</t>
  </si>
  <si>
    <t/>
  </si>
  <si>
    <t>Wiring with 1.5 sqmm copper PVC insulated unsheathed single core 1.1 K.v. grade cable with continuous earth by means of 1.5 sqmm copper insulated unsheathed single core 1.1 k.v.grade cable in  open wiring PVC rigid conduit pipe heavy duty with ISI with suitable size PVC box of 16 g thick concealed and covered with 3mm thick laminated hylem sheet controlled by 5 amps flush type switch including circuit mains cost of all materials specials etc., all complete.For Coastal area(Open wiring)</t>
  </si>
  <si>
    <t>a) Light point with ceiling rose</t>
  </si>
  <si>
    <r>
      <t xml:space="preserve">Wiring with 1.5 sqmm  copper P.V.C. insulated unsheathed single core 1.1.k.v. grade cable with continuous earth by means of 1.5 sqmm copper PVC insulated unsheathed single core 1.1.k.v. grade cable in open wiring PVC rigid conduit pipe  heavy duty with ISI mark with suitable size PVC box of 16g thick concealed and covered with 3mm  thick laminated hylem sheet for </t>
    </r>
    <r>
      <rPr>
        <b/>
        <sz val="12"/>
        <rFont val="Times New Roman"/>
        <family val="1"/>
      </rPr>
      <t>5 amps. 5 pin plug socket point at convenient places</t>
    </r>
    <r>
      <rPr>
        <sz val="12"/>
        <rFont val="Times New Roman"/>
        <family val="1"/>
      </rPr>
      <t xml:space="preserve"> including circuit  mains cost of all materials, specials, etc., all complete. (Open wiring)</t>
    </r>
  </si>
  <si>
    <t>Supply and fixing of 15 Amps 3 pin plug socket point on a suitable PVC box concealed and covered with 3mm thick laminated hylem sheet inclusive of all connections and cost of all materials etc all complete</t>
  </si>
  <si>
    <t xml:space="preserve">Supplying, laying and concealing of pvc pipe of 20mm dia with necessary specials and other materials including run of 1no. Fish wire for drawing cable for T.V/Telephone including cost of materials and labour charges etc all complete.  </t>
  </si>
  <si>
    <t>255.8.3</t>
  </si>
  <si>
    <t>Wiring with 1.5 sqmm  copper P.V.C. insulated unsheathed single core 1.1.k.v. grade cable for 5 amps. 5 pin plug socket point at convenient places (Open wiring)</t>
  </si>
  <si>
    <t xml:space="preserve">Supply and fixing of 15 Amps 3 pin plug socket point on a suitable PVC box concealed and covered with 3mm thick laminated hylem sheet </t>
  </si>
  <si>
    <t>84.3.1</t>
  </si>
  <si>
    <t>Run of main with 2 wires 4 sq.mm. PVC insulated single core multi strand fire retardant flexible copper cablewith ISI mark (Open wiring)</t>
  </si>
  <si>
    <t xml:space="preserve">Supplying, laying and concealing of PVC pipe of 20mm dia </t>
  </si>
  <si>
    <t>ABSTRACT - III</t>
  </si>
  <si>
    <r>
      <rPr>
        <b/>
        <sz val="12"/>
        <color theme="1"/>
        <rFont val="Times New Roman"/>
        <family val="1"/>
      </rPr>
      <t>Name of Work :-</t>
    </r>
    <r>
      <rPr>
        <sz val="12"/>
        <color theme="1"/>
        <rFont val="Times New Roman"/>
        <family val="1"/>
      </rPr>
      <t xml:space="preserve">  Improving infrastructure facility in all analytical division for </t>
    </r>
    <r>
      <rPr>
        <b/>
        <sz val="12"/>
        <color theme="1"/>
        <rFont val="Times New Roman"/>
        <family val="1"/>
      </rPr>
      <t xml:space="preserve">Library building </t>
    </r>
    <r>
      <rPr>
        <sz val="12"/>
        <color theme="1"/>
        <rFont val="Times New Roman"/>
        <family val="1"/>
      </rPr>
      <t>situated within the Directorate of Forensic Science Campus, Mylapore in Chennai city.</t>
    </r>
  </si>
  <si>
    <t>Dismantling the damaged floor tiles / wall tiles in cement mortar without affecting the adjacent structuers in all floors including the cost of required tools and plants and cleaning the 2km debris away from the site etc complete</t>
  </si>
  <si>
    <t>Labour charges for removing the existing ceiling fans, tube light fittings from the existing structure and stacking the same carefully for reuse (qtn)</t>
  </si>
  <si>
    <t xml:space="preserve">Supplying and fixing of Stain free nano polish Vitrified Tiles of size 600x600x8mm for flooring and other similar works (Best approved quality, colour and shade and the same shall be got approved from the Executive Engineer before use) in cement mortar 1:3 (one of cement and two of sand) 20mm thick including fixing in position, cutting the tiles to the required size wherever necessary pointing the joints  with grout (Tile joint filler), curing, finishing etc., all complete and as directed by the departmental officers. </t>
  </si>
  <si>
    <t>Supplying and fixing Mild steel grills as per the design approved to verandah enclosure or gate including one cost of primer and labour for fixing in position etc.,</t>
  </si>
  <si>
    <t>Kg</t>
  </si>
  <si>
    <t xml:space="preserve">Providing two legged scaffolding using 15 cm diameter casurina props of best quality bamboo posts of 4m overall length (3m height to 0.50m projection+ 0.50m into the ground )the distance between the rows being 1.25 m and the spacing of posts being 2m in both rows with two horizontal posts with 0.5m overlap on either side and braces to stop up and providing a platform with country wood planks of 40 mm thick and 1 m width etc.,all complete </t>
  </si>
  <si>
    <t>(a) Upto 3.00mt height</t>
  </si>
  <si>
    <t>(b) Upto 13.00mt height</t>
  </si>
  <si>
    <t>Painting the old wood work with two coats of approved Ist class synthetic enamel paint including thorough scrapping the old paint using sand paper as required by the departmental officers including cost of material, labour for painting, supplying etc., all complete as directed by the departmental officers. (the paint quantity and shade should be got approved by Executive Engineer before using.)</t>
  </si>
  <si>
    <t xml:space="preserve">Painting the old walls two coats with 1st class ready mixed plastic emulsion paint of best approved quality colour and shade including scrapping the surface, clean removal of dirt and dust etc., complete including cost of necessary brushes, labour charges, putty etc., complying with relevant standard specification. </t>
  </si>
  <si>
    <t xml:space="preserve">Painting the old iron work with two coats of ready mixed  first  class synthetic enamel paint of approved quality and brand including  thorough scrapping the old paint using sand paper . The paint should be supplied by the contractor at his own cost including cost of materials and labour charges etc., all complete and complying with relevant standard specification. </t>
  </si>
  <si>
    <t>Brick work in Cement Mortar 1:6 (One of cement and six of sand) using Chamber burnt bricks  of size 9”x4½"X3” (23x11.4x7.5cm) for super structure in the following floors including labour for fixing the doors, windows and ventilator frames in position, fixing of hold fasts, scaffoldings, curing etc., complete in all respect complying with relevant standard specifications and drawings.</t>
  </si>
  <si>
    <t>(a) Ground floor</t>
  </si>
  <si>
    <t>Cum</t>
  </si>
  <si>
    <t>Supply and fixing of 24 W LED 4000k 2'x2'  Square type recessed fittings with 1 Sqmm connecting leads  including cost of material, labour charges etc; all complete</t>
  </si>
  <si>
    <t>Supplying and fixing of Conference Table made up of 25mm thick Particle board for top and leg 25mm thick particle board for the modesty 18mm prelaminated board all the visiable parts are covered by 0.5 and 2mm thick PVC edge band. Size : 1200 mm (w) x 600 mm (d) x 750mm (h) (qtn)</t>
  </si>
  <si>
    <t>Supply and fixing of 18W LED 3000K type recessed fitings including cost of materials, labour charges etc all complete and as directed by the dept officers.</t>
  </si>
  <si>
    <t>Providing and fixing in position of 10mm thick Hiluxboard false ceiling using G.I perimeter channel of size 0.55mm thick (having one flange of 20mm thick another flanger of 30mm and web of 27mm) along with perimeter of ceiling, screws, fixed brick wall / partition / RCC work with the help of nylon sleeves and screws at 610mm centre to centre. Then suspending G.I intermediate channels of 45mm from the soffits at 1220mm centre to centre with ceiling angle of width 25x10x0.55mm thick fixed to soffits with G.I cleat and steel expansion fasteners ceiling section of size 0.55mm thick having knurled web of 51.50mm and two flanges of 26mm each with lips of 10.50mm are fixed to the intermediate channel with the help of connecting clips etc.</t>
  </si>
  <si>
    <t xml:space="preserve">Supplying and fixing UPVC (Un-Plasticized PolyvinylChloride) Windows of casement type (open) from theprofile the size of outer frame 60mm x 58mm andshutter profile are reinforcement with GI/1mm 125GSMand 100% corrosion free, the profiles are multichambered sections with wall thick of 2mm. The EPDMrubber (black colour) covered with over all the edges offrame and shutter the shutter will be provided withEspag multi power point locks and also it operates ashandle. The corners and joints should be welded andcleaned. Radiations free pin headed plain or browncolour glass 4mm thick should be provided to theshutter and it should not allow leakage of water evenat most ranging storms and should have key lockableaction, security protective hinges, strong lockingsystems and as per size for arresting noise and energyloss. The connecting mechanism between sash andouter frame that enables opening of the window. </t>
  </si>
  <si>
    <t>Supplying and fixing UPVC (Un-Plasticized Polyvinyl Chloride)Louvered Ventilators of from the profile the size of outerframe 60mm x 58mm and shutter profile size of 60 x 78mmboth profiles are reinforced with 1mm 125GSM and100% corrosion free, the profile are multi amberedsections with wall thick of 2mm. The EPDM rubber (blackcolour) covered with all over the edges of frame and shutter.The corners and joints should be welded andleaned.Radiations pin headed glass 4mm thick should be provided inthe louvers. The window should be fixed to the wall with100% packing with screws and silicon packing all round theframes.</t>
  </si>
  <si>
    <t>Labour charges for removing the existing aluminium window shutter including frames, hinges, fastenings etc without affecting the adjacent structure etc, all complete and as directed by the departmental officers</t>
  </si>
  <si>
    <t>JE/TNPHC                                           AEE/TNPHC</t>
  </si>
  <si>
    <t>€a</t>
  </si>
  <si>
    <t>Sl.
No.</t>
  </si>
  <si>
    <t>615.2.9</t>
  </si>
  <si>
    <t>207.3.5</t>
  </si>
  <si>
    <t>530.2.6</t>
  </si>
  <si>
    <t>255.8.5</t>
  </si>
  <si>
    <t>96.6.1</t>
  </si>
  <si>
    <t>96.7.1</t>
  </si>
  <si>
    <t xml:space="preserve">ABSTARCT </t>
  </si>
  <si>
    <r>
      <rPr>
        <b/>
        <sz val="12"/>
        <rFont val="Times New Roman"/>
        <family val="1"/>
      </rPr>
      <t>Name of work</t>
    </r>
    <r>
      <rPr>
        <sz val="12"/>
        <rFont val="Times New Roman"/>
        <family val="1"/>
      </rPr>
      <t xml:space="preserve">:  Providing </t>
    </r>
    <r>
      <rPr>
        <b/>
        <sz val="12"/>
        <rFont val="Times New Roman"/>
        <family val="1"/>
      </rPr>
      <t>Internal electrical</t>
    </r>
    <r>
      <rPr>
        <sz val="12"/>
        <rFont val="Times New Roman"/>
        <family val="1"/>
      </rPr>
      <t xml:space="preserve"> arrangements for improving infrastructure facility in all analytical division for </t>
    </r>
    <r>
      <rPr>
        <b/>
        <sz val="12"/>
        <rFont val="Times New Roman"/>
        <family val="1"/>
      </rPr>
      <t>Library building</t>
    </r>
    <r>
      <rPr>
        <sz val="12"/>
        <rFont val="Times New Roman"/>
        <family val="1"/>
      </rPr>
      <t xml:space="preserve"> situated with in the Directorate of Forensic Science Campus, Mylapore in Chennai City. </t>
    </r>
  </si>
  <si>
    <t>.</t>
  </si>
  <si>
    <t>Run of main with 2 wires 4 sq.mm. PVC insulated single core multi strand fire retardant flexible copper cablewith ISI mark conforming to IS: 694/1990,1.1 kv grade cable with continuous earth by means of4 sq.mm PVC insulated single core multi strand fire retardant flexible copper cable with ISI mark conformuing to IS: 694/1990,1.1. k.v. grade cable in fully concealed   19mm/20mm dia rigid PVC conduit pipe heavy dutywith ISI mark cost of all materials, specials etc., all complete.</t>
  </si>
  <si>
    <r>
      <rPr>
        <b/>
        <sz val="12"/>
        <color theme="1"/>
        <rFont val="Times New Roman"/>
        <family val="1"/>
      </rPr>
      <t xml:space="preserve">Name of work </t>
    </r>
    <r>
      <rPr>
        <sz val="12"/>
        <color theme="1"/>
        <rFont val="Times New Roman"/>
        <family val="1"/>
      </rPr>
      <t xml:space="preserve">:  Providing </t>
    </r>
    <r>
      <rPr>
        <b/>
        <sz val="12"/>
        <color theme="1"/>
        <rFont val="Times New Roman"/>
        <family val="1"/>
      </rPr>
      <t xml:space="preserve">Air Conditioner </t>
    </r>
    <r>
      <rPr>
        <sz val="12"/>
        <color theme="1"/>
        <rFont val="Times New Roman"/>
        <family val="1"/>
      </rPr>
      <t xml:space="preserve">arrangements for improving infrastructure facility in all analytical division for </t>
    </r>
    <r>
      <rPr>
        <b/>
        <sz val="12"/>
        <color theme="1"/>
        <rFont val="Times New Roman"/>
        <family val="1"/>
      </rPr>
      <t>Library building</t>
    </r>
    <r>
      <rPr>
        <sz val="12"/>
        <color theme="1"/>
        <rFont val="Times New Roman"/>
        <family val="1"/>
      </rPr>
      <t xml:space="preserve"> situated with in the Directorate of Forensic Science Campus, Mylapore in Chennai City. </t>
    </r>
  </si>
  <si>
    <t>AMOUNT</t>
  </si>
  <si>
    <t>JE/TNPHC                                              AEE/TNPHC</t>
  </si>
  <si>
    <r>
      <rPr>
        <b/>
        <sz val="12"/>
        <color theme="1"/>
        <rFont val="Times New Roman"/>
        <family val="1"/>
      </rPr>
      <t>Name of Work:</t>
    </r>
    <r>
      <rPr>
        <sz val="12"/>
        <color theme="1"/>
        <rFont val="Times New Roman"/>
        <family val="1"/>
      </rPr>
      <t xml:space="preserve"> Providing display cabinet for improving infrastructure facility in all analytical division for Library building situated within the Directorate of Forensic Science Campus,Mylapore in Chennai City. </t>
    </r>
  </si>
  <si>
    <t>JE/TNPHC                                        AEE/TNPHC</t>
  </si>
  <si>
    <t>97.5.2</t>
  </si>
  <si>
    <t>Supplying, fabricating and erection of display showcase of various depths as followings made up wood plastic composite board of 0.60 density and 18mm thick for display
a). 1.83 x 2.14 mt (12 Nos )  380mm depth</t>
  </si>
  <si>
    <r>
      <rPr>
        <b/>
        <sz val="14"/>
        <rFont val="Times New Roman"/>
        <family val="1"/>
      </rPr>
      <t>Name of Work</t>
    </r>
    <r>
      <rPr>
        <sz val="14"/>
        <rFont val="Times New Roman"/>
        <family val="1"/>
      </rPr>
      <t xml:space="preserve"> :- Improving infrastructure facilities in all analytical divisions for Forensic Science Lab building situated within the Directorate of Forensic Science Campus, Mylapore in Chennai City.</t>
    </r>
  </si>
  <si>
    <t>Supply and fixing of 20Amps Double pole plug and sockets in sheet steel enclosure with 32 AMPS Double pole MCB in Flush with wall with earth connection ( for AC Plug)</t>
  </si>
  <si>
    <t>741.1.1</t>
  </si>
  <si>
    <t xml:space="preserve">Painting the old wood work with two coats of approved Ist class synthetic enamel paint including thorough scrapping </t>
  </si>
  <si>
    <t xml:space="preserve">Painting the old walls two coats with 1st class ready mixed plastic emulsion paint of best approved quality colour and shade including scrapping </t>
  </si>
  <si>
    <t xml:space="preserve">Supplying and fixing of 15 microns anodised aluminium partition powder coated made up of frame section of 63.50 x 38.10 x 1.95mm </t>
  </si>
  <si>
    <t xml:space="preserve">Supplying and fixing of 15 microns anodised aluminium door powder coated made up of frame section of 50.0 x 44.50 x 1.90 mm </t>
  </si>
  <si>
    <t xml:space="preserve"> ABSTRACT </t>
  </si>
  <si>
    <t>QTY</t>
  </si>
  <si>
    <t>Supplying and fixing of colour matt finish floor of size (300x300mm) and other similar works over cement mortor 1:3 (One of cement and three of crushed stone sand) 20mm thick with Grout (Tile joint filler)</t>
  </si>
  <si>
    <t>Supplying and fixing of Colour matt finish wall tiles  over cement plastering in CM 1:2 (One of cement and two of crushed stone sand) 10mm thick  with Grout (Tile joint filler)</t>
  </si>
  <si>
    <t>55.2.1</t>
  </si>
  <si>
    <t>Supplying and fixing of approved brand Lipped Mouth Porcelain Flat Back Urinal with all accessories</t>
  </si>
  <si>
    <r>
      <rPr>
        <b/>
        <u/>
        <sz val="14"/>
        <rFont val="Times New Roman"/>
        <family val="1"/>
      </rPr>
      <t>Annexure</t>
    </r>
    <r>
      <rPr>
        <sz val="14"/>
        <rFont val="Times New Roman"/>
        <family val="1"/>
      </rPr>
      <t xml:space="preserve">
Supply and filling in foundation and basement with Stone dust in layers of 150mm thickness </t>
    </r>
  </si>
  <si>
    <t>Supply and fixing of 18W LED 3000K type recessed fitings</t>
  </si>
  <si>
    <t xml:space="preserve">Supplying and fixing of Conference Table made up of 25mm thick Particle board for top and leg 25mm thick particle board for the modesty 18mm prelaminated board all the visiable parts are covered by 0.5 and 2mm thick PVC edge band. Size : 1200 mm (w) x 600 mm (d) x 750mm (h) </t>
  </si>
  <si>
    <t>Labour charges for removing the existing ceiling fans, tube light fittings from the existing structure and stacking the same carefully for reuse</t>
  </si>
  <si>
    <r>
      <rPr>
        <sz val="14"/>
        <color indexed="8"/>
        <rFont val="Times New Roman"/>
        <family val="1"/>
      </rPr>
      <t>b)</t>
    </r>
    <r>
      <rPr>
        <sz val="14"/>
        <color indexed="8"/>
        <rFont val="Times New Roman"/>
        <family val="1"/>
      </rPr>
      <t xml:space="preserve"> Supply and run of 50mm x 6mm GI flat from the earthing to the control panel, DG set alternator body earthing and interconnection of earthings etc</t>
    </r>
  </si>
  <si>
    <r>
      <rPr>
        <b/>
        <sz val="14"/>
        <color theme="1"/>
        <rFont val="Times New Roman"/>
        <family val="1"/>
      </rPr>
      <t xml:space="preserve">Earth and Earth Connection
</t>
    </r>
    <r>
      <rPr>
        <sz val="14"/>
        <color theme="1"/>
        <rFont val="Times New Roman"/>
        <family val="1"/>
      </rPr>
      <t xml:space="preserve">a) Supply and run of 25mm x 6mm tin coated copper flat from the earthing to the control panel. Neutral earthing / alternator earthing and interconnection of earthings </t>
    </r>
  </si>
  <si>
    <r>
      <rPr>
        <sz val="14"/>
        <color theme="1"/>
        <rFont val="Times New Roman"/>
        <family val="1"/>
      </rPr>
      <t>c)</t>
    </r>
    <r>
      <rPr>
        <b/>
        <sz val="14"/>
        <color theme="1"/>
        <rFont val="Times New Roman"/>
        <family val="1"/>
      </rPr>
      <t xml:space="preserve"> </t>
    </r>
    <r>
      <rPr>
        <sz val="14"/>
        <color theme="1"/>
        <rFont val="Times New Roman"/>
        <family val="1"/>
      </rPr>
      <t xml:space="preserve">Supply and laying of 2 runs of No.8 copper for earth connection </t>
    </r>
  </si>
  <si>
    <r>
      <rPr>
        <sz val="14"/>
        <color theme="1"/>
        <rFont val="Times New Roman"/>
        <family val="1"/>
      </rPr>
      <t>d)</t>
    </r>
    <r>
      <rPr>
        <b/>
        <sz val="14"/>
        <color theme="1"/>
        <rFont val="Times New Roman"/>
        <family val="1"/>
      </rPr>
      <t xml:space="preserve"> </t>
    </r>
    <r>
      <rPr>
        <sz val="14"/>
        <color theme="1"/>
        <rFont val="Times New Roman"/>
        <family val="1"/>
      </rPr>
      <t xml:space="preserve">Earthing as per the ISI specification with an earth electrode of 3m.CI (Cast Iron) pipe of dia not less than 40mm, with necessary funneling arrangements with necessary masonary work </t>
    </r>
  </si>
  <si>
    <t xml:space="preserve">e) Plate earthing with copper plate of size  600 x 600 x 3mm as per the ISI specification with an earth electrode of 2.1 mtr. Class 'B' GI pipe of dia not less than 40mm, </t>
  </si>
  <si>
    <t>EDUCORP Full HD Digital Visualizer High quality CMOS sensor and great performance CPU for 080P@60fps 12X Optical Zoom 10X Digital Zoom lens for dazzling, Incredible crystal-clear image. Built-In Light Box for X-ray, OHP Sheets Projection 540mm x 297mm shooting area Non-PC annotation available with normal mouse Multi image and playback effect etc all complete</t>
  </si>
  <si>
    <r>
      <t xml:space="preserve">b) Supplying and laying of 3.5 core 300 Sq.mm PVC armoured LTUG cable </t>
    </r>
    <r>
      <rPr>
        <b/>
        <sz val="14"/>
        <rFont val="Times New Roman"/>
        <family val="1"/>
      </rPr>
      <t>Below GL</t>
    </r>
  </si>
  <si>
    <t xml:space="preserve">c) Supplying and providing cable end terminatin of 3.5 x 300 Sqmm PVC LTUG Aluminium armoured cable </t>
  </si>
  <si>
    <t xml:space="preserve">d) Supplying and fixing of brass cable gland suitable for 3.5 core 300 Sqmm PVC armoured LTUG cable </t>
  </si>
  <si>
    <t xml:space="preserve">e) Insulation for the residential silencer </t>
  </si>
  <si>
    <t xml:space="preserve">f) Supply and installation of MS exhaust pipe of suitable thickness with 160mm dia from the silencer </t>
  </si>
  <si>
    <t>g) Supply and installation of MS exhaust pipe of suitable thickness with 200 mm dia complete with MS wall / ceiling support etc</t>
  </si>
  <si>
    <t>h) Supply and installation of exhaust pipe thermal insulation lagging with mineral wool as per IS 3677 / 1973 reinforced with chicken mesh and gladded with aluminium sheet of 26 SWG and 50mm thick with 64 Kg/Cu.Mtr.Density</t>
  </si>
  <si>
    <t xml:space="preserve">i) Supply and installation of stainless steel rain hold / rain cap / bend at top of the exhaust pipe to prevent rain water entry to exhaust pipe with provision of drain plug in the system </t>
  </si>
  <si>
    <t>j) Supply and laying of 7 core 2.5 Sqmm copper armoured cable for control wiring with necessary termination arrangements at both ends etc.,</t>
  </si>
  <si>
    <t>ANNEXURE TO SCHEDULE - A</t>
  </si>
  <si>
    <t>Sl. No</t>
  </si>
  <si>
    <t>Item 
No</t>
  </si>
  <si>
    <t>DESCRIPTION OF WORK</t>
  </si>
  <si>
    <t>TNBP NO.</t>
  </si>
  <si>
    <t>RATE IN FIG.
AND IN WORDS</t>
  </si>
  <si>
    <t>UNIT IN FIG.
AND IN WORDS</t>
  </si>
  <si>
    <t>Earth work excavation for foundation in all soils and sub-soils to the required depth as  may be directed except in hard rock requiring blasting but inclusive of shoring, strutting, and bailing out water wherever necessary and refilling the sides of foundation with excavated earth in 150mm thick layers well watered rammed and consolidated and depositing the surplus earth in places shown clearing and levelling the site with an initial lead of 10 metres and lift as specified here under etc. complete in all respects complying with relevant standard specifications. (Including Refilling).
a)  0 to 2m depth.</t>
  </si>
  <si>
    <t>17, 23 &amp; 24</t>
  </si>
  <si>
    <r>
      <t>1m</t>
    </r>
    <r>
      <rPr>
        <vertAlign val="superscript"/>
        <sz val="14"/>
        <rFont val="Times New Roman"/>
        <family val="1"/>
      </rPr>
      <t>3</t>
    </r>
    <r>
      <rPr>
        <sz val="14"/>
        <rFont val="Times New Roman"/>
        <family val="1"/>
      </rPr>
      <t xml:space="preserve">
(One Cubic metre)</t>
    </r>
  </si>
  <si>
    <r>
      <t>1m</t>
    </r>
    <r>
      <rPr>
        <b/>
        <vertAlign val="superscript"/>
        <sz val="14"/>
        <rFont val="Times New Roman"/>
        <family val="1"/>
      </rPr>
      <t>3</t>
    </r>
    <r>
      <rPr>
        <b/>
        <sz val="14"/>
        <rFont val="Times New Roman"/>
        <family val="1"/>
      </rPr>
      <t xml:space="preserve"> 
</t>
    </r>
    <r>
      <rPr>
        <sz val="14"/>
        <rFont val="Times New Roman"/>
        <family val="1"/>
      </rPr>
      <t>(One Cubic metre)</t>
    </r>
  </si>
  <si>
    <t>1 No.
 ( One Number )</t>
  </si>
  <si>
    <t>Supplying and fixing Mild Steel grills as per the design approved to verandah enclosure or gate including one coat of primer and labour for fixing in position etc. all complete</t>
  </si>
  <si>
    <t>1 Kg. 
(One Kilogram)</t>
  </si>
  <si>
    <t>66 &amp;
66A</t>
  </si>
  <si>
    <t>Painting the new Iron work and other similar works such as PVC /ASTM Pipes, Kerb Stone and grills with two coats of approved first class synthetic enamel ready mixed paint of approved quality and brand, the paint should be supplied by the contractor at his own cost.  (The quality and the brand of paint should be got approved by the Executive Engineer before use) complying  with relevant Standard specifications.</t>
  </si>
  <si>
    <r>
      <t>1m</t>
    </r>
    <r>
      <rPr>
        <vertAlign val="superscript"/>
        <sz val="14"/>
        <rFont val="Times New Roman"/>
        <family val="1"/>
      </rPr>
      <t>2</t>
    </r>
    <r>
      <rPr>
        <sz val="14"/>
        <rFont val="Times New Roman"/>
        <family val="1"/>
      </rPr>
      <t xml:space="preserve">
(One Square metre)</t>
    </r>
  </si>
  <si>
    <t>1 No. 
(One Number)</t>
  </si>
  <si>
    <t>Charges for assembling and fixing of ceiling fan of different sweep with necessary connections and fixing of fan regulator on the existing board etc., all complete (Excluding cost of fan)</t>
  </si>
  <si>
    <t>1 RMT 
(One Running Metre)</t>
  </si>
  <si>
    <r>
      <t>1m</t>
    </r>
    <r>
      <rPr>
        <vertAlign val="superscript"/>
        <sz val="14"/>
        <color indexed="8"/>
        <rFont val="Times New Roman"/>
        <family val="1"/>
      </rPr>
      <t>2</t>
    </r>
    <r>
      <rPr>
        <sz val="14"/>
        <color indexed="8"/>
        <rFont val="Times New Roman"/>
        <family val="1"/>
      </rPr>
      <t xml:space="preserve">
(One Square metre)</t>
    </r>
  </si>
  <si>
    <t>Supplying and fixing of 300 mm dia sweep AC exhaust fan of approved ISI quality including necessary wall opening, fixing and finishing the wall opening and making good including cost of material, labour for fixing, chipping and redoing necessary inter connection, scaffolding, hire charges for tools and plants etc., all complete and as directed by the departmental officers.</t>
  </si>
  <si>
    <t xml:space="preserve">Applying one coat of anticorrosive treatment on steel reinforcement rods (20 ltrs. of anitcorrosive chemical for one mertic tonne of steel reinforcement rods) at site including a cost of required quantity of anticorrosive chemicals,  (best approved quality) cement, consumables such as brushes, gloves and labour for anticorrosive coating etc. complete and as directed by the departmental officers. (The Quality and brand of anticorrosive chemaical should be got approved by the Executive Engineer before use). </t>
  </si>
  <si>
    <r>
      <t>Plain cement concrete 1:5:10</t>
    </r>
    <r>
      <rPr>
        <sz val="14"/>
        <rFont val="Times New Roman"/>
        <family val="1"/>
      </rPr>
      <t xml:space="preserve"> (One of cement, five of crushed stone sand and ten of hard broken stone Jelly) for </t>
    </r>
    <r>
      <rPr>
        <b/>
        <sz val="14"/>
        <rFont val="Times New Roman"/>
        <family val="1"/>
      </rPr>
      <t>foundation using 40 mm</t>
    </r>
    <r>
      <rPr>
        <sz val="14"/>
        <rFont val="Times New Roman"/>
        <family val="1"/>
      </rPr>
      <t xml:space="preserve"> gauge hard broken stone jelly inclusive of shoring, strutting and bailing out water wherever necessary ramming, curing etc., complete in all respects complying with relevant standard specifications and as directed by the departmental officers.</t>
    </r>
  </si>
  <si>
    <r>
      <t>1m</t>
    </r>
    <r>
      <rPr>
        <vertAlign val="superscript"/>
        <sz val="14"/>
        <rFont val="Times New Roman"/>
        <family val="1"/>
      </rPr>
      <t>3</t>
    </r>
    <r>
      <rPr>
        <sz val="14"/>
        <rFont val="Times New Roman"/>
        <family val="1"/>
      </rPr>
      <t xml:space="preserve">
( One Cubic metre )</t>
    </r>
  </si>
  <si>
    <r>
      <t xml:space="preserve">Providing and laying in position, </t>
    </r>
    <r>
      <rPr>
        <b/>
        <sz val="14"/>
        <color indexed="8"/>
        <rFont val="Times New Roman"/>
        <family val="1"/>
      </rPr>
      <t>Standardised Concrete Mix M-30 Grade</t>
    </r>
    <r>
      <rPr>
        <sz val="14"/>
        <color indexed="8"/>
        <rFont val="Times New Roman"/>
        <family val="1"/>
      </rPr>
      <t xml:space="preserve"> in accordance with IS:456-2000 using 20mm and down graded hard broken granite stone jelly for the all RCC items of works with minimum cement content of 400 Kg/m</t>
    </r>
    <r>
      <rPr>
        <vertAlign val="superscript"/>
        <sz val="14"/>
        <color indexed="8"/>
        <rFont val="Times New Roman"/>
        <family val="1"/>
      </rPr>
      <t>3</t>
    </r>
    <r>
      <rPr>
        <sz val="14"/>
        <color indexed="8"/>
        <rFont val="Times New Roman"/>
        <family val="1"/>
      </rPr>
      <t xml:space="preserve"> and maximum water cement ratio of 0.45, including admixture (plasticiser/super plasticiser) in recommended proportions as per IS:9103 to accelerate, retard setting of concrete, improve workability without impairing strength and durability with about (5.0 cum) 7730Kg of 20mm machine crushed stone jelly and with about (3.3 cum) 5156 Kg of 10-12mm machine  crushed stone jelly and with about (4.79 cum) 7670Kg of crushed stone sand (for making 10 cum) but excluding cost of reinforcement grill and fabricating charges, centering and shuttering and also including laying, vibrating with mechanical vibrators, finishing, curing etc.,  and providing fixtures like fan clamps in the RCC floor/roof slabs wherever necessary without claiming extra etc., complete complying with relevent standard specification and as directed by the departmental officers. The coarse and fine aggregates to be used should comply with requirements of IS standards. (No separate payment will be made by the Departmental for the excess usage of materials) 
a. In Foundation and basement</t>
    </r>
  </si>
  <si>
    <t>b) In First Floor</t>
  </si>
  <si>
    <t>c) In Second Floor</t>
  </si>
  <si>
    <r>
      <t xml:space="preserve">Providing </t>
    </r>
    <r>
      <rPr>
        <b/>
        <sz val="14"/>
        <color indexed="8"/>
        <rFont val="Times New Roman"/>
        <family val="1"/>
      </rPr>
      <t>Form work</t>
    </r>
    <r>
      <rPr>
        <sz val="14"/>
        <color indexed="8"/>
        <rFont val="Times New Roman"/>
        <family val="1"/>
      </rPr>
      <t xml:space="preserve"> and centering for reinforced cement concrete works including supports and strutting up to 3.30m height for plane surfaces as detailed below with all cross bracings using mild steel sheets of size 90cm x 60cm and MS 10 gauge stiffened with welded mild steel angles of size 25mmx25mmx3mm for boarding laid over silver oak or country wood joists of size 10cmx6.5cm spaced at about 90cm centre to centre and supported by casurina props 10cm to 13cm dia spaced at 75cm intervals and removing the same after a specified period without damaging the R.C.C works etc., complete complying with standard specifaction and as directed by the departmental officers.
a. For Column footings, plinth beam, Grade beam, Raftbeam, Raft slab etc.,</t>
    </r>
  </si>
  <si>
    <t>30 (8)</t>
  </si>
  <si>
    <t>c.For Square and rectangular columns and small quantities such as sunshade, parapet cum drops window boxing, fin projection and other similar works.</t>
  </si>
  <si>
    <r>
      <t>Flooring with a bed of CC 1:5:10</t>
    </r>
    <r>
      <rPr>
        <sz val="14"/>
        <rFont val="Times New Roman"/>
        <family val="1"/>
      </rPr>
      <t xml:space="preserve">  (one of cement, five of crushed stone  sand and ten of hard broken stone jelly) using 40mm size hard broken stone jelly and top  left rough to receive the floor finish with required slopes including ramming, curing etc.,  all complete complying with relevant standard specifications.</t>
    </r>
  </si>
  <si>
    <t>Finishing top of roof with one course of  Pressed Tiles of approved superior quality of size 23cmx 23cmx20mm thick laid over weathering course in cm 1:3 (One of cement and three of crushed stone sand) 12mm thick mixed with Water proofing compound at 2% by weight of cement used and pointed neatly with the same cement mortar mixed with water proofing compound including curing etc., as per standard specifications. (The quality of tiles shall be got approved from the Executive Engineer before use)</t>
  </si>
  <si>
    <r>
      <t xml:space="preserve">Supplying, fabricating  and placing in position of  Mild steel Grills / Ribbed Tor Steels </t>
    </r>
    <r>
      <rPr>
        <b/>
        <sz val="14"/>
        <color indexed="8"/>
        <rFont val="Times New Roman"/>
        <family val="1"/>
      </rPr>
      <t>(without cement slurry)</t>
    </r>
    <r>
      <rPr>
        <sz val="14"/>
        <color indexed="8"/>
        <rFont val="Times New Roman"/>
        <family val="1"/>
      </rPr>
      <t xml:space="preserve"> of all diameters for reinforcement for all floors including cost of </t>
    </r>
    <r>
      <rPr>
        <b/>
        <sz val="14"/>
        <color indexed="8"/>
        <rFont val="Times New Roman"/>
        <family val="1"/>
      </rPr>
      <t>binding wire insulated with PVC</t>
    </r>
    <r>
      <rPr>
        <sz val="14"/>
        <color indexed="8"/>
        <rFont val="Times New Roman"/>
        <family val="1"/>
      </rPr>
      <t>, bending tying  etc., all complete and as directed by the departmental officers.</t>
    </r>
  </si>
  <si>
    <t>1 MT 
(One Metric Tonne)</t>
  </si>
  <si>
    <t>1 No
(One Number)</t>
  </si>
  <si>
    <r>
      <t xml:space="preserve">Supplying, laying, fixing and jointing the following </t>
    </r>
    <r>
      <rPr>
        <b/>
        <sz val="14"/>
        <rFont val="Times New Roman"/>
        <family val="1"/>
      </rPr>
      <t>PVC pipes as per ASTM D - 1785</t>
    </r>
    <r>
      <rPr>
        <sz val="14"/>
        <rFont val="Times New Roman"/>
        <family val="1"/>
      </rPr>
      <t xml:space="preserve"> of schedule 40 of wall thickness not less than the specified in IS 4985 suitable for plumbing by threading of wall thickness including the cost of suitable</t>
    </r>
    <r>
      <rPr>
        <b/>
        <sz val="14"/>
        <rFont val="Times New Roman"/>
        <family val="1"/>
      </rPr>
      <t xml:space="preserve"> UPVC specials </t>
    </r>
    <r>
      <rPr>
        <sz val="14"/>
        <rFont val="Times New Roman"/>
        <family val="1"/>
      </rPr>
      <t>like Elbow, Tee reducers, Plug, unions, bend, coupler, nipple/ UPVC gate valve, UPVC check and UPVC / ball valve etc., wherever required above the ground level including the cost of teflon tape, PVC special clamps, nails, etc., fixing  on wall to the proper gradient and alignment and redoing the chipped of masonry etc., as directed by the departmental officers. (The brand and quality of pipes and specials should be got approved by the EE/SE/CE before use in works)
a) 32mm dia ASTM D schedule 40 threaded PVC pipe with necessary UPVC specials</t>
    </r>
  </si>
  <si>
    <t>b) 25mm dia ASTM D schedule 40 threaded PVC pipe with necessary UPVC specials</t>
  </si>
  <si>
    <r>
      <t xml:space="preserve">Supplying and fixing of 15mm dia </t>
    </r>
    <r>
      <rPr>
        <b/>
        <sz val="14"/>
        <color indexed="8"/>
        <rFont val="Times New Roman"/>
        <family val="1"/>
      </rPr>
      <t>Engineering Polymer Tap (Long body)</t>
    </r>
    <r>
      <rPr>
        <sz val="14"/>
        <color indexed="8"/>
        <rFont val="Times New Roman"/>
        <family val="1"/>
      </rPr>
      <t xml:space="preserve"> of best quality including cost of materials,  labour charges for fixing the tap with required specials etc, all complete and as directed by the departmental officers., (The quality and brand of fittings should be got approved from Executive Engineer before use).</t>
    </r>
  </si>
  <si>
    <t>56.3.2</t>
  </si>
  <si>
    <r>
      <t xml:space="preserve">Supplying and fixing of </t>
    </r>
    <r>
      <rPr>
        <b/>
        <sz val="14"/>
        <color indexed="8"/>
        <rFont val="Times New Roman"/>
        <family val="1"/>
      </rPr>
      <t>Indian Water Closet white glazed</t>
    </r>
    <r>
      <rPr>
        <sz val="14"/>
        <color indexed="8"/>
        <rFont val="Times New Roman"/>
        <family val="1"/>
      </rPr>
      <t xml:space="preserve"> (oriya type) of size 580 mm x 440 mm of approved make with ISI mark (to be got approved from EE before use) with </t>
    </r>
    <r>
      <rPr>
        <b/>
        <sz val="14"/>
        <color indexed="8"/>
        <rFont val="Times New Roman"/>
        <family val="1"/>
      </rPr>
      <t>PVC SWR grade 'P' or 'S' trap</t>
    </r>
    <r>
      <rPr>
        <sz val="14"/>
        <color indexed="8"/>
        <rFont val="Times New Roman"/>
        <family val="1"/>
      </rPr>
      <t xml:space="preserve">, including concrete packing, filling portion with earth, flooring the area with 75mm thick brick jelly concrete in CC 1:8:16 (one of cement, eight of curshed stone sand and sixteen of brick jelly) using 40mm size brick jelly and top left rough to receive the floor plastering but including anti-syphonage connection, curing, etc. all complete and as directed by the departmental officers. 
</t>
    </r>
    <r>
      <rPr>
        <b/>
        <sz val="14"/>
        <color indexed="8"/>
        <rFont val="Times New Roman"/>
        <family val="1"/>
      </rPr>
      <t>In Ground floor.</t>
    </r>
  </si>
  <si>
    <r>
      <t xml:space="preserve">Supplying and fixing the following dia </t>
    </r>
    <r>
      <rPr>
        <b/>
        <sz val="14"/>
        <color indexed="8"/>
        <rFont val="Times New Roman"/>
        <family val="1"/>
      </rPr>
      <t xml:space="preserve">PVC (SWR) pipe </t>
    </r>
    <r>
      <rPr>
        <sz val="14"/>
        <color indexed="8"/>
        <rFont val="Times New Roman"/>
        <family val="1"/>
      </rPr>
      <t xml:space="preserve">with ISI mark confirming to IS 13952:1992- type 'B' </t>
    </r>
    <r>
      <rPr>
        <b/>
        <sz val="14"/>
        <color indexed="8"/>
        <rFont val="Times New Roman"/>
        <family val="1"/>
      </rPr>
      <t>for soil line</t>
    </r>
    <r>
      <rPr>
        <sz val="14"/>
        <color indexed="8"/>
        <rFont val="Times New Roman"/>
        <family val="1"/>
      </rPr>
      <t xml:space="preserve"> </t>
    </r>
    <r>
      <rPr>
        <b/>
        <sz val="14"/>
        <color indexed="8"/>
        <rFont val="Times New Roman"/>
        <family val="1"/>
      </rPr>
      <t xml:space="preserve">with </t>
    </r>
    <r>
      <rPr>
        <sz val="14"/>
        <color indexed="8"/>
        <rFont val="Times New Roman"/>
        <family val="1"/>
      </rPr>
      <t>relevant specials confirming to IS 14735 including jointing with seal ring confirming to IS 5382 with leaving a  gap about 10mm to allow thermal expansion,fixing the pipes into walls with necessary wooden plug, screws, holding wherever necessary and making good of the dismantled portion with necessary connections to sanitary fittings etc., complete in all respects and as directed by the departmental officers.
a) 110mm dia PVC SWR pipe including all required PVC specials etc., all complete.,</t>
    </r>
  </si>
  <si>
    <t>b) 75mm dia PVC SWR pipe including all required PVC specials etc., all complete.,</t>
  </si>
  <si>
    <r>
      <t xml:space="preserve">Wiring with 1.5 sqmm </t>
    </r>
    <r>
      <rPr>
        <b/>
        <sz val="14"/>
        <color indexed="8"/>
        <rFont val="Times New Roman"/>
        <family val="1"/>
      </rPr>
      <t xml:space="preserve">PVC insulated single core multi strand fire retardant flexible copper cable with ISI mark conforming to IS: 694/1990, </t>
    </r>
    <r>
      <rPr>
        <sz val="14"/>
        <color indexed="8"/>
        <rFont val="Times New Roman"/>
        <family val="1"/>
      </rPr>
      <t>1.1K.v. grade cable with continuous earth by means of 1.5sqmm</t>
    </r>
    <r>
      <rPr>
        <b/>
        <sz val="14"/>
        <color indexed="8"/>
        <rFont val="Times New Roman"/>
        <family val="1"/>
      </rPr>
      <t xml:space="preserve"> PVC insulated single core multi strand fire retardant flexible copper cable with ISI mark conforming to IS: 694/1990, </t>
    </r>
    <r>
      <rPr>
        <sz val="14"/>
        <color indexed="8"/>
        <rFont val="Times New Roman"/>
        <family val="1"/>
      </rPr>
      <t>1.1 k.v . grade cable in surface run of PVC rigid conduit pipe heavy duty with ISI mark with suitable size</t>
    </r>
    <r>
      <rPr>
        <b/>
        <sz val="14"/>
        <color indexed="8"/>
        <rFont val="Times New Roman"/>
        <family val="1"/>
      </rPr>
      <t xml:space="preserve"> </t>
    </r>
    <r>
      <rPr>
        <sz val="14"/>
        <color indexed="8"/>
        <rFont val="Times New Roman"/>
        <family val="1"/>
      </rPr>
      <t>TW switch box required thickness  concealed and covered with 3 mm thick laminated hylem sheet controlled by 5Amps flush type switch including circuit mains cost of all materials, specials etc., all complete.(Open wiring)
a. Light point with ceiling rose</t>
    </r>
  </si>
  <si>
    <t>1 No.
 ( One Number)</t>
  </si>
  <si>
    <r>
      <t xml:space="preserve">Wiring with </t>
    </r>
    <r>
      <rPr>
        <b/>
        <sz val="14"/>
        <color indexed="8"/>
        <rFont val="Times New Roman"/>
        <family val="1"/>
      </rPr>
      <t>1.5 sqmm PVC insulated single core multi strand fire retardant flexible copper cable with ISI mark confirming to IS: 694/1990</t>
    </r>
    <r>
      <rPr>
        <sz val="14"/>
        <color indexed="8"/>
        <rFont val="Times New Roman"/>
        <family val="1"/>
      </rPr>
      <t xml:space="preserve">, 1.1.k.v. grade cable with continuous earth by means of </t>
    </r>
    <r>
      <rPr>
        <b/>
        <sz val="14"/>
        <color indexed="8"/>
        <rFont val="Times New Roman"/>
        <family val="1"/>
      </rPr>
      <t>1.5 sqmm PVC insulated single core multi strand fire retardant flexible copper cablewith ISI mark confirming to IS: 694/1990</t>
    </r>
    <r>
      <rPr>
        <sz val="14"/>
        <color indexed="8"/>
        <rFont val="Times New Roman"/>
        <family val="1"/>
      </rPr>
      <t xml:space="preserve">,1.1.k.v. grade cable in fully concealed PVC rigid conduit pipe heavy duty with ISI mark with suitable size MS box  of 16g thick concealed and covered with 3mm thick laminated hylem sheet  for 5 amps 5 pin plug socket point  at </t>
    </r>
    <r>
      <rPr>
        <b/>
        <sz val="14"/>
        <color indexed="8"/>
        <rFont val="Times New Roman"/>
        <family val="1"/>
      </rPr>
      <t>Switch Board Itself</t>
    </r>
    <r>
      <rPr>
        <sz val="14"/>
        <color indexed="8"/>
        <rFont val="Times New Roman"/>
        <family val="1"/>
      </rPr>
      <t xml:space="preserve"> including circuit  mains, cost of all materials, specials, etc., all complete</t>
    </r>
  </si>
  <si>
    <r>
      <t xml:space="preserve">Supplying and fixing </t>
    </r>
    <r>
      <rPr>
        <b/>
        <sz val="14"/>
        <color indexed="8"/>
        <rFont val="Times New Roman"/>
        <family val="1"/>
      </rPr>
      <t>15amps 3 pin plug</t>
    </r>
    <r>
      <rPr>
        <sz val="14"/>
        <color indexed="8"/>
        <rFont val="Times New Roman"/>
        <family val="1"/>
      </rPr>
      <t xml:space="preserve"> type socket on a suitable size </t>
    </r>
    <r>
      <rPr>
        <b/>
        <sz val="14"/>
        <color indexed="8"/>
        <rFont val="Times New Roman"/>
        <family val="1"/>
      </rPr>
      <t>PVC box (Fire retardent box)</t>
    </r>
    <r>
      <rPr>
        <sz val="14"/>
        <color indexed="8"/>
        <rFont val="Times New Roman"/>
        <family val="1"/>
      </rPr>
      <t xml:space="preserve"> of required thickness concealed and covered with 3 mm thick laminated hylem sheet inclusive of all connections and cost of all materials.</t>
    </r>
  </si>
  <si>
    <r>
      <t xml:space="preserve">Supply and delivery of following Electric </t>
    </r>
    <r>
      <rPr>
        <b/>
        <sz val="14"/>
        <color indexed="8"/>
        <rFont val="Times New Roman"/>
        <family val="1"/>
      </rPr>
      <t>Ceiling fan</t>
    </r>
    <r>
      <rPr>
        <sz val="14"/>
        <color indexed="8"/>
        <rFont val="Times New Roman"/>
        <family val="1"/>
      </rPr>
      <t xml:space="preserve"> with </t>
    </r>
    <r>
      <rPr>
        <b/>
        <sz val="14"/>
        <color indexed="8"/>
        <rFont val="Times New Roman"/>
        <family val="1"/>
      </rPr>
      <t>ISI</t>
    </r>
    <r>
      <rPr>
        <sz val="14"/>
        <color indexed="8"/>
        <rFont val="Times New Roman"/>
        <family val="1"/>
      </rPr>
      <t xml:space="preserve"> mark with blades and double ball bearing, capacitor,etc., complete with 300mm down rod, canopies, capacitor, shackleblades with  dimmer electronic regulator suitable for operation on 230 volts 50 HTZ single phase AC supply conforming to ISS No.374/79 and provided with insulation . (The brand should be got approved from the Executive Engineer before supply made).
a) 48" Electric fan 1200mm sweep</t>
    </r>
  </si>
  <si>
    <t>1 RMT 
( One Running Metre )</t>
  </si>
  <si>
    <t>97.6.2</t>
  </si>
  <si>
    <t>65A</t>
  </si>
  <si>
    <r>
      <t>1m</t>
    </r>
    <r>
      <rPr>
        <vertAlign val="superscript"/>
        <sz val="14"/>
        <rFont val="Times New Roman"/>
        <family val="1"/>
      </rPr>
      <t xml:space="preserve">2
</t>
    </r>
    <r>
      <rPr>
        <sz val="14"/>
        <rFont val="Times New Roman"/>
        <family val="1"/>
      </rPr>
      <t xml:space="preserve"> (One Square metre)</t>
    </r>
  </si>
  <si>
    <r>
      <t xml:space="preserve">Supply and delivery at site and fixing of </t>
    </r>
    <r>
      <rPr>
        <b/>
        <sz val="14"/>
        <rFont val="Times New Roman"/>
        <family val="1"/>
      </rPr>
      <t>SFRC manhole cover</t>
    </r>
    <r>
      <rPr>
        <sz val="14"/>
        <rFont val="Times New Roman"/>
        <family val="1"/>
      </rPr>
      <t xml:space="preserve"> with frame with locking arrangement of clear opening heavy duty (35 M.T Capacity) to with stand any type of impact load if any, confirming to I.S.I specifications and as directed by the departmental officers
a) 0.60 x 0.60m</t>
    </r>
  </si>
  <si>
    <r>
      <t xml:space="preserve">Applying one coat of </t>
    </r>
    <r>
      <rPr>
        <b/>
        <sz val="14"/>
        <color indexed="8"/>
        <rFont val="Times New Roman"/>
        <family val="1"/>
      </rPr>
      <t>Anticorrosive treatment for steel window/ M.S. Grills</t>
    </r>
    <r>
      <rPr>
        <sz val="14"/>
        <color indexed="8"/>
        <rFont val="Times New Roman"/>
        <family val="1"/>
      </rPr>
      <t xml:space="preserve"> (using 5 liters of anticorosive chemical per one MT of steel) at site including cost of paint (NITOZINC rich primer), brushes, gloves, labour charges for applying anticorrosive paint etc before the application of synthetic enamel paint. (The quality and the brand of the anticorrsive paint, should be got approved from the Executive Engineer before use) and as directed by the departmental officers.</t>
    </r>
  </si>
  <si>
    <t>1 MT
 ( One Metric Tonne )</t>
  </si>
  <si>
    <t>Supply, fabricating and erection of steel truss (weight basis) in suitable Tee angle, rafter, purlins, cross, 'I' angles, supporting angle, including cost of bolt and nut including welding charges and one coat of redoxide primer etc., conveyance charges of materials and labour charges for erection and hire charges for required tools and plants etc., all complete in all respects and as directed by the departmental officers.</t>
  </si>
  <si>
    <t>1 Kg 
(One Kilogram)</t>
  </si>
  <si>
    <r>
      <t>1m</t>
    </r>
    <r>
      <rPr>
        <vertAlign val="superscript"/>
        <sz val="14"/>
        <color indexed="8"/>
        <rFont val="Times New Roman"/>
        <family val="1"/>
      </rPr>
      <t xml:space="preserve">2
</t>
    </r>
    <r>
      <rPr>
        <sz val="14"/>
        <color indexed="8"/>
        <rFont val="Times New Roman"/>
        <family val="1"/>
      </rPr>
      <t xml:space="preserve"> (One Square metre)</t>
    </r>
  </si>
  <si>
    <r>
      <t xml:space="preserve">Supply and fixing of </t>
    </r>
    <r>
      <rPr>
        <b/>
        <sz val="14"/>
        <rFont val="Times New Roman"/>
        <family val="1"/>
      </rPr>
      <t xml:space="preserve"> MS stand for fixing outdoor unit of approved make  </t>
    </r>
    <r>
      <rPr>
        <sz val="14"/>
        <rFont val="Times New Roman"/>
        <family val="1"/>
      </rPr>
      <t>complete including labour charges , cost of materials, hire charges for tools and plants etc., all complete and as directed by the departmental officers. (The quality and brand should be got approved from Executive Engineer before use)</t>
    </r>
  </si>
  <si>
    <r>
      <t xml:space="preserve">Supply, delivery and laying of  </t>
    </r>
    <r>
      <rPr>
        <b/>
        <sz val="14"/>
        <rFont val="Times New Roman"/>
        <family val="1"/>
      </rPr>
      <t>PVC drain pipe 25mm with specials</t>
    </r>
    <r>
      <rPr>
        <sz val="14"/>
        <rFont val="Times New Roman"/>
        <family val="1"/>
      </rPr>
      <t xml:space="preserve"> (For AC) of approved ISI quality including cutting, threading, and jointing the PVC pipes  including cost of all materials and   labour charges etc., all complete and as directed by the departmental  officers. (The quality and brand should be got approved from the Executive Engineer before use)</t>
    </r>
  </si>
  <si>
    <t>1 Rmt
(One Running Meter)</t>
  </si>
  <si>
    <t xml:space="preserve">Supply and installation of following KVA capacity Automatic Voltage Stabilizer with time delay relay of approved quality and ISI make working in low voltage 140 v to 270 v A/c 50Hz including cost of material, conveyance, labour for fixing, hire charges for tools and plants etc.,all complete as directed by the departmental officers. (The quality and brand should be got approved from the Executive Engineer before use)
a) 5 KVA capacity Automatic Voltage Stabilizer </t>
  </si>
  <si>
    <r>
      <t xml:space="preserve">Supply and fixing of </t>
    </r>
    <r>
      <rPr>
        <b/>
        <sz val="14"/>
        <rFont val="Times New Roman"/>
        <family val="1"/>
      </rPr>
      <t>20A Double pole plug and sockets</t>
    </r>
    <r>
      <rPr>
        <sz val="14"/>
        <rFont val="Times New Roman"/>
        <family val="1"/>
      </rPr>
      <t xml:space="preserve"> in sheet steel enclosure with 32 amps DP MCB in flush with wall, with earth connection (for AC plug) of approved brand including cost of materials and labour charges etc., all complete as directed by the departmental officers. (The brand and quality should be got approved by the Executive Engineer before use).</t>
    </r>
  </si>
  <si>
    <r>
      <t xml:space="preserve">Providing and fixing in position of 10mm thick (Plain sheet)  Hilux / equivalent board false ceiling using G.I perimeter channel of size 0.55mm thick ( having one flange of 20mm thick another flanger of 30mm and web of 27mm) along with perimeter of ceiling, screws, fixed brick wall / partition / RCC work with the help of nylon sleeves and screws at 610mm centre to centre. Then suspending G.I intermediate channels of 45mm  (0.90mm thick with two flanges of 15mm each) from the soffits at 1220mm centre to centre with ceiling angle of width 25x10x0.55mm thick fixed to soffits with G.I cleat and steel expansion fasteners ceiling section of size 0.55mm thick having knurled web of 51.50mm and two flanges of 26mm each with lips of 10.50mm are fixed to the intermediate channel with the help of connecting clips in direction perpendicular fixed to the intermediate channel with the help of connecting clips in direction perpendicular to the intermediate channel at 457mm center 10mm thick tapered edge </t>
    </r>
    <r>
      <rPr>
        <b/>
        <sz val="14"/>
        <rFont val="Times New Roman"/>
        <family val="1"/>
      </rPr>
      <t xml:space="preserve">Hilux/equivalent board (Plain sheet)  </t>
    </r>
    <r>
      <rPr>
        <sz val="14"/>
        <rFont val="Times New Roman"/>
        <family val="1"/>
      </rPr>
      <t>(confirming to IS 2035-1982) screw fixed to ceiling section with 25 mm dry wall screws @ 230 mm centers screw fixing is done mechanically either with screw driver or drilling machine with suitable attachment etc all complete and as directed by the Departmental Officer.</t>
    </r>
  </si>
  <si>
    <r>
      <t>1m</t>
    </r>
    <r>
      <rPr>
        <vertAlign val="superscript"/>
        <sz val="14"/>
        <color theme="1"/>
        <rFont val="Times New Roman"/>
        <family val="1"/>
      </rPr>
      <t>2</t>
    </r>
    <r>
      <rPr>
        <sz val="14"/>
        <color theme="1"/>
        <rFont val="Times New Roman"/>
        <family val="1"/>
      </rPr>
      <t xml:space="preserve">
(One Square metre)</t>
    </r>
  </si>
  <si>
    <r>
      <t xml:space="preserve">Supplying and fixing of  </t>
    </r>
    <r>
      <rPr>
        <b/>
        <sz val="14"/>
        <rFont val="Times New Roman"/>
        <family val="1"/>
      </rPr>
      <t>UPVC (Un-plasticized polyvinyl chloride) Windows</t>
    </r>
    <r>
      <rPr>
        <sz val="14"/>
        <rFont val="Times New Roman"/>
        <family val="1"/>
      </rPr>
      <t xml:space="preserve"> of casement type (Open) from the profile the size of outer frame 60mmx58mm and shutter profile are reinforcement with GI/1mm 125GSM and 100% corrosion free, the profiles are multi chambered sections with wall thick of 2mm. The EPDM rubber (black colour) covered with over all the edges of frame and shutter. The shutter will be provided with Espag multi power point locks and also it operates as handle. The corners and joints should be welded and cleaned. Radiations free pin headed plain or brown colour glass 4mm thick should be provided to the shutter and it should not allow leakage of water even at most ranging storms and should have key lockable action, security protective hinges, strong locking systems and as per size for arresting noise and energy loss. The connecting mechanism between sash and  outer frame that enables opening of the window. The window should be fixed to the wall with 100% packing with screws and silicon packing all round the frames etc. all complete in all respects as directed by the departmental officers. (The colour, brand and quality of window should be got approved from the Executive Engineer before use)</t>
    </r>
  </si>
  <si>
    <r>
      <t xml:space="preserve">Supplying and fixing of </t>
    </r>
    <r>
      <rPr>
        <b/>
        <sz val="14"/>
        <color indexed="8"/>
        <rFont val="Times New Roman"/>
        <family val="1"/>
      </rPr>
      <t>UPVC (Un-Plasticized Polyvinyl Chloride) Louvered Ventilators</t>
    </r>
    <r>
      <rPr>
        <sz val="14"/>
        <color indexed="8"/>
        <rFont val="Times New Roman"/>
        <family val="1"/>
      </rPr>
      <t xml:space="preserve"> of from the profile the size of outer frame 60mmx58mm and shutter profile size of 60x78mm. Both profiles are reinforced with GI/1mm 125 GSM and 100% corrosion free, the profile are multi chambered sections with wall thickness of 2mm. The EPDM rubber (black colour) covered with all over the edges of frame and shutter. The corners and joints should be welded and cleaned. Radiations pin headed glass 4mm thick should be provided in the louvers. The ventilator should be fixed to the wall with 100% packing with screws and silicon packing all round the frames etc. all complete in all respects as directed by the departmental officers. (The colour, brand and quality should be got approved from the Executive Engineer before use.)</t>
    </r>
  </si>
  <si>
    <r>
      <t xml:space="preserve">Brick work in CM 1:5 (One of cement and five of crushed stone sand) using chamber burnt bricks of size 9”x4½”x3” (23x11.4x7.5 cm) </t>
    </r>
    <r>
      <rPr>
        <b/>
        <sz val="14"/>
        <rFont val="Times New Roman"/>
        <family val="1"/>
      </rPr>
      <t>in foundation and basement</t>
    </r>
    <r>
      <rPr>
        <sz val="14"/>
        <rFont val="Times New Roman"/>
        <family val="1"/>
      </rPr>
      <t xml:space="preserve"> including dewatering wherever necessary proper setting, curing etc., complete with relevant standard specifications.</t>
    </r>
  </si>
  <si>
    <t>d) In Third floor</t>
  </si>
  <si>
    <r>
      <t>Brick work in Cement Mortar 1:6</t>
    </r>
    <r>
      <rPr>
        <sz val="14"/>
        <rFont val="Times New Roman"/>
        <family val="1"/>
      </rPr>
      <t xml:space="preserve"> (One of cement and six of crushed stone sand) using </t>
    </r>
    <r>
      <rPr>
        <b/>
        <sz val="14"/>
        <rFont val="Times New Roman"/>
        <family val="1"/>
      </rPr>
      <t>Chamber burnt bricks</t>
    </r>
    <r>
      <rPr>
        <sz val="14"/>
        <rFont val="Times New Roman"/>
        <family val="1"/>
      </rPr>
      <t xml:space="preserve">  of size 9”x4½"X3” (23x11.4x7.5cm) for super structure in the following floors including labour for fixing the doors, windows and ventilator frames in position, fixing of hold fasts, scaffoldings, curing etc., complete in all respect complying with relevant standard specifications and drawings.
a)  In Ground Floor</t>
    </r>
  </si>
  <si>
    <t>Pointing the Pressed Tile over the roof with cement mortar 1:3 (One of cement and three of crushed stone sand) including cost of all materials and labour charges for pointing, curing etc., all complete and as directed by the departmental officers.</t>
  </si>
  <si>
    <r>
      <rPr>
        <b/>
        <sz val="14"/>
        <color indexed="8"/>
        <rFont val="Times New Roman"/>
        <family val="1"/>
      </rPr>
      <t>Plastering with CM 1:5</t>
    </r>
    <r>
      <rPr>
        <sz val="14"/>
        <color indexed="8"/>
        <rFont val="Times New Roman"/>
        <family val="1"/>
      </rPr>
      <t xml:space="preserve"> (One of cement and five of crushed stone sand) </t>
    </r>
    <r>
      <rPr>
        <b/>
        <sz val="14"/>
        <color indexed="8"/>
        <rFont val="Times New Roman"/>
        <family val="1"/>
      </rPr>
      <t>20mm thick</t>
    </r>
    <r>
      <rPr>
        <sz val="14"/>
        <color indexed="8"/>
        <rFont val="Times New Roman"/>
        <family val="1"/>
      </rPr>
      <t xml:space="preserve"> finished with neat cement including plasticizer, providing band cornice, ceiling cornice, curing, scaffolding, etc., complete in all respects and complying with relevant standard specifications.</t>
    </r>
  </si>
  <si>
    <t>c) 20mm dia ASTM D schedule 40 threaded PVC pipe with necessary UPVC specials</t>
  </si>
  <si>
    <r>
      <t xml:space="preserve">Supplying and fixing of </t>
    </r>
    <r>
      <rPr>
        <b/>
        <sz val="14"/>
        <color indexed="8"/>
        <rFont val="Times New Roman"/>
        <family val="1"/>
      </rPr>
      <t xml:space="preserve">Indian Water Closet white glazed </t>
    </r>
    <r>
      <rPr>
        <sz val="14"/>
        <color indexed="8"/>
        <rFont val="Times New Roman"/>
        <family val="1"/>
      </rPr>
      <t xml:space="preserve">(oriya type) of size 580 mm X 440 mm of approved make with ISI mark (to be got approved from Executive Engineer before use) with </t>
    </r>
    <r>
      <rPr>
        <b/>
        <sz val="14"/>
        <color indexed="8"/>
        <rFont val="Times New Roman"/>
        <family val="1"/>
      </rPr>
      <t>PVC SWR grade 'P' or 'S' trap</t>
    </r>
    <r>
      <rPr>
        <sz val="14"/>
        <color indexed="8"/>
        <rFont val="Times New Roman"/>
        <family val="1"/>
      </rPr>
      <t>, including concrete filling the sunk portion with brick jelly lime concrete proportion of brick jelly to lime being 32:12½ by volume (32 cft of 20mm gauge brick jelly and 12 ½ cft of slaked lime) (No sand) and top 75mm thick brick jelly concrete in CC 1:8:16 (one of cement, eight of crushed stone sand and sixteen of broken brick jelly) using 40mm size brick jelly including plastering the sides of sunk portion in CM 1:3 (one of cement and three of  crushed stone sand) 12mm thick mixed with water proofing compound at 2Kg / m</t>
    </r>
    <r>
      <rPr>
        <vertAlign val="superscript"/>
        <sz val="14"/>
        <color indexed="8"/>
        <rFont val="Times New Roman"/>
        <family val="1"/>
      </rPr>
      <t>2</t>
    </r>
    <r>
      <rPr>
        <sz val="14"/>
        <color indexed="8"/>
        <rFont val="Times New Roman"/>
        <family val="1"/>
      </rPr>
      <t xml:space="preserve"> and top left rough to receive the floor plastering but including antisyphonage connection, one coat of bitumen for the sides , bottom and curing etc., complete in all floors.
 </t>
    </r>
    <r>
      <rPr>
        <b/>
        <sz val="14"/>
        <color indexed="8"/>
        <rFont val="Times New Roman"/>
        <family val="1"/>
      </rPr>
      <t>(Other than  ground floor)</t>
    </r>
  </si>
  <si>
    <r>
      <t xml:space="preserve">Supplying and fixing </t>
    </r>
    <r>
      <rPr>
        <b/>
        <sz val="14"/>
        <color indexed="8"/>
        <rFont val="Times New Roman"/>
        <family val="1"/>
      </rPr>
      <t>EWC</t>
    </r>
    <r>
      <rPr>
        <sz val="14"/>
        <color indexed="8"/>
        <rFont val="Times New Roman"/>
        <family val="1"/>
      </rPr>
      <t xml:space="preserve"> superior variety (Colour) 500mm with</t>
    </r>
    <r>
      <rPr>
        <b/>
        <sz val="14"/>
        <color indexed="8"/>
        <rFont val="Times New Roman"/>
        <family val="1"/>
      </rPr>
      <t xml:space="preserve"> PVC SWR grade 'P' or 'S' trap</t>
    </r>
    <r>
      <rPr>
        <sz val="14"/>
        <color indexed="8"/>
        <rFont val="Times New Roman"/>
        <family val="1"/>
      </rPr>
      <t xml:space="preserve"> including cost and fixing of double flapped coloured plastic sheet cover PVC flushing cistern in appropriate level as directed by the departmental officers at a maximum level of 5’6” and of approved brand of 10litres capacity including fittings such as CI brackets.  PVC connection GM wheel valve, Hex nipple, etc., complete (The Quality and brand of EWC and plastic cover shall be got approved from the Executive Engineer before fixing)</t>
    </r>
  </si>
  <si>
    <t xml:space="preserve">b) For 1.50 Tr Hi wall (5 star) mounting split type </t>
  </si>
  <si>
    <t>Providing and fixing mobile pedestal (3 drawer) made of pre laminated particle board panels of 18mm thick with matching postforming and face panels of drawers are to finished with postform laminate including lock and handles. etc all complete as directed by the departmental officers</t>
  </si>
  <si>
    <t>1 No 
(one Number)</t>
  </si>
  <si>
    <t>Painting the old wood work with two coats of approved Ist class synthetic enamel paint including thorough scrapping the old paint using sand paper as required by the departmental officers including cost of material, labour for painting, supplying etc., all complete as directed by the departmental officers. (the paint quality and shade should be got approved by Executive Engineer before using.)</t>
  </si>
  <si>
    <t>Dismantling the damaged  Floor finish and dadooing walls in cement mortar with Mosaic Tiles / Glazed Tiles / Cuddapah Slabs / shahabad flooring without affecting the adjacent structures in all floors including the cost of required tools and plants and clearing the debris 2km away from the site etc., all complete and as directed by the departmental officers.</t>
  </si>
  <si>
    <t>Dismantling the damaged pressed tiles in cement mortar without affecting the adjacent structures in all floors including the cost of required tools and plants and clearing the debris 2km away from the site etc., all complete and as directed by the departmental officers.</t>
  </si>
  <si>
    <t>Providing two legged scaffolding using 15cm diameter casurina props or best quality bamboo posts of 4m overall length  (3m height + 0.50m projection + 0.50m into the ground ) the distance between the two rows being 1.25 m and the spacing of posts being 2m in both rows with two horizontal posts with 0.5m overlap on either side and braces at 2mc/c including longitudinal and transverse middle braces to step up and providing a  platform with country wood planks of 40mm thick and 1 m width etc., all complete firm using coir and nails 1m run.
a) for 3.00m height</t>
  </si>
  <si>
    <t>b) 13.00m height height in addition of 2.5m height</t>
  </si>
  <si>
    <t>Installation Charges</t>
  </si>
  <si>
    <t>Supplying, assembling and fixing of 18W LED 3000K Square  type recessed  fitting with LED (higher end)  directly mounting in Ceiling fixing with approved make  in position with all accessories including cost of all materials, 1 sqmm connecting lead etc. all complete and as directed by the departmental officers (The materials should be got approved from the Executive Engineer before use)</t>
  </si>
  <si>
    <t xml:space="preserve">Supplying, assembling and fixing of 24W LED 4000K 2 x 2 Square type Recessed  fittings with LED (Higher end) directly mounting in ceiling fixing with approved make   in position with all accessories including cost of all materials,1 sqmm connecting lead etc.,all complete  and as directed by the departmental officers. (The materials should be got approved from the Executive Engineer before use) </t>
  </si>
  <si>
    <r>
      <t xml:space="preserve">Painting </t>
    </r>
    <r>
      <rPr>
        <b/>
        <sz val="14"/>
        <rFont val="Times New Roman"/>
        <family val="1"/>
      </rPr>
      <t>the old walls two coats with 1</t>
    </r>
    <r>
      <rPr>
        <b/>
        <vertAlign val="superscript"/>
        <sz val="14"/>
        <rFont val="Times New Roman"/>
        <family val="1"/>
      </rPr>
      <t>st</t>
    </r>
    <r>
      <rPr>
        <b/>
        <sz val="14"/>
        <rFont val="Times New Roman"/>
        <family val="1"/>
      </rPr>
      <t xml:space="preserve"> class </t>
    </r>
    <r>
      <rPr>
        <sz val="14"/>
        <rFont val="Times New Roman"/>
        <family val="1"/>
      </rPr>
      <t xml:space="preserve">ready mixed </t>
    </r>
    <r>
      <rPr>
        <b/>
        <sz val="14"/>
        <rFont val="Times New Roman"/>
        <family val="1"/>
      </rPr>
      <t xml:space="preserve">plastic emulsion paint </t>
    </r>
    <r>
      <rPr>
        <sz val="14"/>
        <rFont val="Times New Roman"/>
        <family val="1"/>
      </rPr>
      <t>of best approved</t>
    </r>
    <r>
      <rPr>
        <b/>
        <sz val="14"/>
        <rFont val="Times New Roman"/>
        <family val="1"/>
      </rPr>
      <t xml:space="preserve"> </t>
    </r>
    <r>
      <rPr>
        <sz val="14"/>
        <rFont val="Times New Roman"/>
        <family val="1"/>
      </rPr>
      <t xml:space="preserve">quality colour and shade including  thorough scrapping the old  surface, clean removal of dirt and dust etc., complete including cost of necessary brushes, labour charges, putty etc., complying with relevant standard specification. (The paint should be supplied by the contractors at his own cost.The quality and shade of the paint should be got approved by the  Executive Engineer before use.) </t>
    </r>
  </si>
  <si>
    <t>b). Supplying and laying of 3.5 core 300 Sq.mm PVC armoured LTUG cable in a trench to be excavated at a depth of 0.75 m putting 0.15 m layer of sand and covering the cable completely with bricks and sand refilling the earth including cost of all materials and labour charges all complete complying with relevant standard specifications and as directed by the departmental officers.Below GL</t>
  </si>
  <si>
    <t>d). Supplying and fixing of brass cable gland suitable for 3.5 core 300 Sqmm PVC armoured LTUG cable with earth strip around the gland and cable termination with crimping of terminal with lugs etc., complete complying with relevant standard specifications.</t>
  </si>
  <si>
    <t>f). Supply and installation of MS exhaust pipe of suitable thickness with 160mm dia from the silencer complete with necessary supports, brackets etc., The support shall have intervals of not more than 2.5 m etc., all complete as per relevant standard specification and as directed by the departmental officers.</t>
  </si>
  <si>
    <t xml:space="preserve">g). Supply and installation of MS exhaust pipe of suitable thickness with 200 mm dia complete with MS wall / ceiling support etc., all complete as per relevant standard specification and as directed by the departmental officers. </t>
  </si>
  <si>
    <t>i). Supply and installation of stainless steel rain hold / rain cap / bend at top of the exhaust pipe to prevent rain water entry to exhaust pipe with provision of drain plug in the system etc., all complete as per relevant standard specification and as directed by the departmental officers.</t>
  </si>
  <si>
    <t>j). Supply and laying of 7 core 2.5 Sqmm copper armoured cable for control wiring with necessary termination arrangements at both ends etc., all complete as per relevant standard specification and as directed by the departmental officers.</t>
  </si>
  <si>
    <t xml:space="preserve">b). Supply and run of 50mm x 6mm GI flat from the earthing to the control panel, DG set alternator body earthing and interconnection of earthings etc., all complete as per relevant standard specification and as directed by the departmental officers. </t>
  </si>
  <si>
    <t>c). Supply and laying of 2 runs of No.8 copper for earth connection etc., all complete as per relevant standard specification and as directed by the departmental officers.</t>
  </si>
  <si>
    <t xml:space="preserve">e). Plate earthing with copper plate of size  600 x 600 x 3mm as per the ISI specification with an earth electrode of 2.1 mtr. Class 'B' GI pipe of dia not less than 40mm, with interconnection between copper earth plate to termination point of earth pipe by 2 runs of 25mm x 6mm with necessary funneling arrangements with necessary masonary work and with 38mm RCC cover slab for the brick masonary etc., all complete as per directed by the departmental officers. </t>
  </si>
  <si>
    <t>E) The base frame shall be of fabricated MS channel frame of rigid welded construction for mounting the generator set.</t>
  </si>
  <si>
    <t>F) The cost include supply and laying of MS fuel line connection between fuel tank and the engine with suitable supports and concealing the same in the floor if necessary.</t>
  </si>
  <si>
    <t>G) mounting of starting batteries on 0.5" thick hylam sheet base with suitable angle iron frame work support on the floor by the side of the generator set.</t>
  </si>
  <si>
    <t>A) Engine: The engine shall be of continuous rated, turbo charges, water cooled, electric starting, multi cylinders, 1500 RPM, 4 stroke to be coupled to 500 KVA alternator.  The engine shall be of radiator water cooled, high tensile strength, steel forged crank shaft, induction hardened bearings, alloy cast iron removable wet liner cylinder block, corrosion resistant cylinder heads with supply and return lines and valves, crank shaft actuated injectors with integral fly wheel, ball type governor for fuel system, forced feed gear type pump for lubrication aluminum alloy ring carrier piston with provision for thermal expansion, exhaust gas driver turbocharger for fuel economy and low smoke and noise, heat and corrosion resistant intake and exhaust valves etc., It shall also be fitted with standard components like breather crank case, air filter, coolant filter, oil filter, fuel filter, electronic governor, central pump, panel instruments provided with ammeter, hour meter, water temperature gauge, lubricating oil temperature switch, belt driven centrifuged coolant, heavy duty radiator, supports to engine from base frame with pedestal type support in the front and rear, residential silencer, alternator directly coupled to the engine, complete painting, lubricating oil measuring lever, engine base frame with cushion / ant vibration pads, 24 volts electric startic equipment complete with starter motor alternator and batteries with cable etc.,</t>
  </si>
  <si>
    <t>B) Alternator
500 KVA rated for continuous duty single ender, brush less, self excited, totally enclosed IP 21 / 22 enclosure, class of insulation H regulation ± 5% terminal box suitable for 3 run of 3.5 core 400 sq.mm PVC insulated aluminum  armoured cable, terminal voltage 415 volts, 50HZ, 3 phase, 4 wire system, automatic voltage regulator, suitable mounting arrangements and coupling with the base frame and engine etc., and painting in suitable colour.</t>
  </si>
  <si>
    <t xml:space="preserve">e). Insulation for the residential silencer etc., all complete as per relevant standard specification and as directed by the departmental officers.(The brand and quality should be got approved from the Executive Engineer before use) </t>
  </si>
  <si>
    <t xml:space="preserve">h). Supply and installation of exhaust pipe thermal insulation lagging with mineral wool as per IS 3677 / 1973 reinforced with chicken mesh and gladded with aluminium sheet of 26 SWG and 50mm thick with 64 Kg/Cu.Mtr.Density. etc., all complete and as directed by the departmental officers.  </t>
  </si>
  <si>
    <r>
      <rPr>
        <b/>
        <sz val="14"/>
        <color indexed="8"/>
        <rFont val="Times New Roman"/>
        <family val="1"/>
      </rPr>
      <t>Earth and Earth Connection</t>
    </r>
    <r>
      <rPr>
        <sz val="14"/>
        <color indexed="8"/>
        <rFont val="Times New Roman"/>
        <family val="1"/>
      </rPr>
      <t xml:space="preserve">
a). Supply and run of 25mm x 6mm tin coated copper flat from the earthing to the control panel. Neutral earthing / alternator earthing and interconnection of earthings etc., all complete as per relevant standard specifications and as directed by the departmental officers.</t>
    </r>
  </si>
  <si>
    <r>
      <rPr>
        <b/>
        <u/>
        <sz val="14"/>
        <color indexed="8"/>
        <rFont val="Times New Roman"/>
        <family val="1"/>
      </rPr>
      <t>ANNEXURE</t>
    </r>
    <r>
      <rPr>
        <sz val="14"/>
        <color indexed="8"/>
        <rFont val="Times New Roman"/>
        <family val="1"/>
      </rPr>
      <t xml:space="preserve">
Supply and </t>
    </r>
    <r>
      <rPr>
        <b/>
        <sz val="14"/>
        <color indexed="8"/>
        <rFont val="Times New Roman"/>
        <family val="1"/>
      </rPr>
      <t xml:space="preserve">filling in foundation and basement with Stonedust </t>
    </r>
    <r>
      <rPr>
        <sz val="14"/>
        <color indexed="8"/>
        <rFont val="Times New Roman"/>
        <family val="1"/>
      </rPr>
      <t xml:space="preserve"> in layers of  150mm thickness well watered, rammed and consolidated complying with relevant standard specification including cost of Stonedust etc., all complete and as directed by departmental officer.</t>
    </r>
  </si>
  <si>
    <r>
      <t xml:space="preserve">Wiring with 1.5 sqmm </t>
    </r>
    <r>
      <rPr>
        <b/>
        <sz val="14"/>
        <color indexed="8"/>
        <rFont val="Times New Roman"/>
        <family val="1"/>
      </rPr>
      <t xml:space="preserve">PVC insulated single core multi strand fire retardant flexible copper cable with ISI mark conforming to IS: 694/1990, </t>
    </r>
    <r>
      <rPr>
        <sz val="14"/>
        <color indexed="8"/>
        <rFont val="Times New Roman"/>
        <family val="1"/>
      </rPr>
      <t xml:space="preserve">1.1.k.v. grade cable with continuous earth by means of 1.5sqmm </t>
    </r>
    <r>
      <rPr>
        <b/>
        <sz val="14"/>
        <color indexed="8"/>
        <rFont val="Times New Roman"/>
        <family val="1"/>
      </rPr>
      <t>PVC insulated single core multi strand fire retardant flexible copper cable with ISI mark conforming to IS: 694/1990,</t>
    </r>
    <r>
      <rPr>
        <sz val="14"/>
        <color indexed="8"/>
        <rFont val="Times New Roman"/>
        <family val="1"/>
      </rPr>
      <t xml:space="preserve"> 1.1.k.v. grade cable in Surface run of PVC rigid conduit pipe heavy duty with ISI mark with suitable size </t>
    </r>
    <r>
      <rPr>
        <b/>
        <sz val="14"/>
        <color indexed="8"/>
        <rFont val="Times New Roman"/>
        <family val="1"/>
      </rPr>
      <t xml:space="preserve">TW Switch Box </t>
    </r>
    <r>
      <rPr>
        <sz val="14"/>
        <color indexed="8"/>
        <rFont val="Times New Roman"/>
        <family val="1"/>
      </rPr>
      <t xml:space="preserve">of required thickness concealed and covered with 3mm thick laminated hylem sheet for </t>
    </r>
    <r>
      <rPr>
        <b/>
        <sz val="14"/>
        <color indexed="8"/>
        <rFont val="Times New Roman"/>
        <family val="1"/>
      </rPr>
      <t>Fan point</t>
    </r>
    <r>
      <rPr>
        <sz val="14"/>
        <color indexed="8"/>
        <rFont val="Times New Roman"/>
        <family val="1"/>
      </rPr>
      <t xml:space="preserve"> controlled by 5 Amps flush type switch including circuit mains, cost of all materials, specials, etc., all complete(Open wiring)</t>
    </r>
  </si>
  <si>
    <t>Supplying and providing Table top &amp; vertical support legs are made of 25mm thick particle board finished with approved post form laminated, and the modesty panel made of 18mm thick prelaminated partical board with matching postform finish etc. all complete and as instructed by the department officer (color should  be got approved from Executive Engineer before use)</t>
  </si>
  <si>
    <t>Providing and fixing Keyboard unit with EBCO Channels Key board tray made of 18mm thick. Particle board post formed finish with EBCO channels and CPU trolley MS powder coated etc all complete and as directed by the departmental officers (The quality and brand should be got approved from the Executive Engineer before use.)</t>
  </si>
  <si>
    <t>Supply and delivery of fixed chair (Office chair ARB VC 031 x C805U Netled chair) made with handle and legs with black paint spray coating bottom seat of size 0.48m x 0.48m with 50mm thick foam and top with fabric resin materials and side seat of size 0.45m x 0.55m with netled fabric resin material having 2 legs etc including cost of chair, transportation charges  etc all complete and as directed by the departmental officers (The quality and brand should be got approved from the Executive Engineer before use.)</t>
  </si>
  <si>
    <t>1 Set
(One Set)</t>
  </si>
  <si>
    <t>1 Job
(One Job)</t>
  </si>
  <si>
    <r>
      <t xml:space="preserve">Supplying, laying and concealing of PVC pipe of </t>
    </r>
    <r>
      <rPr>
        <b/>
        <sz val="14"/>
        <rFont val="Times New Roman"/>
        <family val="1"/>
      </rPr>
      <t>20mm dia</t>
    </r>
    <r>
      <rPr>
        <sz val="14"/>
        <rFont val="Times New Roman"/>
        <family val="1"/>
      </rPr>
      <t xml:space="preserve"> with necessary specials and other materials including Run off 1No. Fish wire (G.I.22g) for drawing </t>
    </r>
    <r>
      <rPr>
        <b/>
        <sz val="14"/>
        <rFont val="Times New Roman"/>
        <family val="1"/>
      </rPr>
      <t>cable for T.V./Telephone</t>
    </r>
    <r>
      <rPr>
        <sz val="14"/>
        <rFont val="Times New Roman"/>
        <family val="1"/>
      </rPr>
      <t xml:space="preserve"> etc., all complete and as directed by the departmental officers.</t>
    </r>
  </si>
  <si>
    <r>
      <t xml:space="preserve">Wiring with </t>
    </r>
    <r>
      <rPr>
        <b/>
        <sz val="14"/>
        <color indexed="8"/>
        <rFont val="Times New Roman"/>
        <family val="1"/>
      </rPr>
      <t>1.5 sqmm PVC insulated single core multi strand fire retardant flexible copper cable with ISI mark confirming to IS: 694/1990</t>
    </r>
    <r>
      <rPr>
        <sz val="14"/>
        <color indexed="8"/>
        <rFont val="Times New Roman"/>
        <family val="1"/>
      </rPr>
      <t xml:space="preserve">, 1.1.k.v. grade cable with continuous earth by means of </t>
    </r>
    <r>
      <rPr>
        <b/>
        <sz val="14"/>
        <color indexed="8"/>
        <rFont val="Times New Roman"/>
        <family val="1"/>
      </rPr>
      <t>1.5 sq.mm PVC insulated single core multi strand fire retardant flexible copper cable with ISI mark confirming to IS: 694/1990</t>
    </r>
    <r>
      <rPr>
        <sz val="14"/>
        <color indexed="8"/>
        <rFont val="Times New Roman"/>
        <family val="1"/>
      </rPr>
      <t xml:space="preserve">, 1.1.k.v. grade cable in </t>
    </r>
    <r>
      <rPr>
        <b/>
        <sz val="14"/>
        <color indexed="8"/>
        <rFont val="Times New Roman"/>
        <family val="1"/>
      </rPr>
      <t>surface run of</t>
    </r>
    <r>
      <rPr>
        <sz val="14"/>
        <color indexed="8"/>
        <rFont val="Times New Roman"/>
        <family val="1"/>
      </rPr>
      <t xml:space="preserve"> PVC rigid conduit pipe heavy duty with ISI mark with suitable size PVC box (Fire retardent box) of required thickness concealed and covered with 3mm  thick laminated hylem sheet for</t>
    </r>
    <r>
      <rPr>
        <b/>
        <sz val="14"/>
        <color indexed="8"/>
        <rFont val="Times New Roman"/>
        <family val="1"/>
      </rPr>
      <t xml:space="preserve"> 5 Amps 5 pin plug socket point at convenient places</t>
    </r>
    <r>
      <rPr>
        <sz val="14"/>
        <color indexed="8"/>
        <rFont val="Times New Roman"/>
        <family val="1"/>
      </rPr>
      <t xml:space="preserve"> including circuit mains, cost of all materials, specials, etc., all complete </t>
    </r>
    <r>
      <rPr>
        <b/>
        <sz val="14"/>
        <color indexed="8"/>
        <rFont val="Times New Roman"/>
        <family val="1"/>
      </rPr>
      <t>(Open Wiring)</t>
    </r>
  </si>
  <si>
    <r>
      <t xml:space="preserve">Run off main with </t>
    </r>
    <r>
      <rPr>
        <b/>
        <sz val="14"/>
        <color indexed="8"/>
        <rFont val="Times New Roman"/>
        <family val="1"/>
      </rPr>
      <t>2 wires of 4 sq.mm. PVC insulated single core multi strand fire retardant flexible copper cable with ISI mark confirming to IS: 694/1990</t>
    </r>
    <r>
      <rPr>
        <sz val="14"/>
        <color indexed="8"/>
        <rFont val="Times New Roman"/>
        <family val="1"/>
      </rPr>
      <t xml:space="preserve">,1.1 kv grade cable with continuous earth by means of </t>
    </r>
    <r>
      <rPr>
        <b/>
        <sz val="14"/>
        <color indexed="8"/>
        <rFont val="Times New Roman"/>
        <family val="1"/>
      </rPr>
      <t>1.5 sq.mm PVC insulated single core multi strand fire retardant flexible copper cable with ISI mark confirming to IS: 694/1990</t>
    </r>
    <r>
      <rPr>
        <sz val="14"/>
        <color indexed="8"/>
        <rFont val="Times New Roman"/>
        <family val="1"/>
      </rPr>
      <t xml:space="preserve">,1.1. k.v. grade cable in Surface run of   19mm/20mm dia rigid PVC conduit pipe heavy duty with ISI mark cost of all materials, specials etc., all complete. (Open wiring) </t>
    </r>
  </si>
  <si>
    <t>1 Rmt
(One Running Metre</t>
  </si>
  <si>
    <t>Removing  the existing ceiling Fans and tube lights  and  refixing in position of light and fan and removing of damaged Run of wire with out affecting in the adjacent structure and relaying of New Run of wire  in same place including cost of all materials and  labour charges, hire charges for tools and plants etc., all complete in all respect and as directed by the departmental officers</t>
  </si>
  <si>
    <t>Supplying and clamping of 4core 2.5Sqmm Copper flexible armoured cable on post or wall and ceiling with necessary MS clamps, brass screws and T.W plugs etc all complete and as directed by the departmental officers  (The materials should be got approved from the Executive Engineer before use)</t>
  </si>
  <si>
    <t xml:space="preserve">Supply, delivery and fixing of White Porcelain Sink of size 600mm x 450mm x 200mm with 32mm dia 'B' Class GI Waste Water Pipe and 32mm dia CP Waste Coupling (sample should be got approved by the Executive Engineer before use) true to spirit level including finishing neatly, and fixing in position complying with relevant standard specifications etc., complete 
</t>
  </si>
  <si>
    <t>Supply and erection of Rotational Moulded Polyethylene  water storage tanks (HDPE Cylinderical vertical type) for outdoor     use having capacity of 700 litres (excluding free board)  of approved brand (superior variety) with  ISI Mark (marked in the tank itself) with top  lid with provisions of locking including necessary  specials and fittings for storing potable water and manufactured with material which do not import any taste / odour  / any toxic effect and not to contaminate etc with carbon block content and dispersion in accordance with relevant I.S. specification and as directed by the departmental officers etc. complete. (The tank should be got approved from the Executive Engineer  before use)</t>
  </si>
  <si>
    <t>Removing the existing aluminium window shutter including the removal of frames, hinges, fastenings and shutters form the existing structure and stacking the same carefully for reuse</t>
  </si>
  <si>
    <t>Removing  the existing aluminium window shutter including the removal of frames, hinges, fastenings and shutters from the existing structure and stacking the same carefully for reuse if any in the departmental stores at site of work and as directed by the departmental officers etc., all complete (including removing the furniture fittings such as hinges, hookes and eyes etc.,)</t>
  </si>
  <si>
    <t>530.1.0</t>
  </si>
  <si>
    <t>530.1.3</t>
  </si>
  <si>
    <t>530.1.4</t>
  </si>
  <si>
    <t>c).Supplying and providing cable end terminatin of 3.5 x 300 Sqmm PVC LTUG Aluminium armoured cable with necessary aluminium cable sockets by crimping etc., with electrical connection complete.,</t>
  </si>
  <si>
    <r>
      <rPr>
        <b/>
        <sz val="14"/>
        <rFont val="Times New Roman"/>
        <family val="1"/>
      </rPr>
      <t xml:space="preserve">Erection, Testing and Commissioning of 500 KVA Diesel Generator set.
</t>
    </r>
    <r>
      <rPr>
        <sz val="14"/>
        <rFont val="Times New Roman"/>
        <family val="1"/>
      </rPr>
      <t xml:space="preserve">a) Supply and installation of M.S. cable adopter  box made of 14 SWG sheet </t>
    </r>
  </si>
  <si>
    <r>
      <t xml:space="preserve">Supplying and fixing of </t>
    </r>
    <r>
      <rPr>
        <b/>
        <sz val="14"/>
        <color indexed="8"/>
        <rFont val="Times New Roman"/>
        <family val="1"/>
      </rPr>
      <t>Colour matt finish floor Tiles</t>
    </r>
    <r>
      <rPr>
        <sz val="14"/>
        <color indexed="8"/>
        <rFont val="Times New Roman"/>
        <family val="1"/>
      </rPr>
      <t xml:space="preserve"> of size 305x305mm (</t>
    </r>
    <r>
      <rPr>
        <b/>
        <sz val="14"/>
        <color indexed="8"/>
        <rFont val="Times New Roman"/>
        <family val="1"/>
      </rPr>
      <t>12"x12")</t>
    </r>
    <r>
      <rPr>
        <sz val="14"/>
        <color indexed="8"/>
        <rFont val="Times New Roman"/>
        <family val="1"/>
      </rPr>
      <t xml:space="preserve"> for flooring and other similar works (Best approved </t>
    </r>
    <r>
      <rPr>
        <b/>
        <sz val="14"/>
        <color indexed="8"/>
        <rFont val="Times New Roman"/>
        <family val="1"/>
      </rPr>
      <t>superior quality</t>
    </r>
    <r>
      <rPr>
        <sz val="14"/>
        <color indexed="8"/>
        <rFont val="Times New Roman"/>
        <family val="1"/>
      </rPr>
      <t xml:space="preserve"> and the same shall be got approved from the Executive Engineer before using) over cement mortor 1:3 (One of cement and three of crushed stone sand) 20mm thick including fixing in position, cutting the tiles to the required size wherever necessary pointing the joints with </t>
    </r>
    <r>
      <rPr>
        <b/>
        <sz val="14"/>
        <color indexed="8"/>
        <rFont val="Times New Roman"/>
        <family val="1"/>
      </rPr>
      <t>Grout (Tile joint filler)</t>
    </r>
    <r>
      <rPr>
        <sz val="14"/>
        <color indexed="8"/>
        <rFont val="Times New Roman"/>
        <family val="1"/>
      </rPr>
      <t>, curing, finishing etc., all complete and as directed by the departmental officers. (The brand quality of tiles should be got approved from Executive Engineer before use ).</t>
    </r>
  </si>
  <si>
    <r>
      <t xml:space="preserve">Supplying and fixing of </t>
    </r>
    <r>
      <rPr>
        <b/>
        <sz val="14"/>
        <color indexed="8"/>
        <rFont val="Times New Roman"/>
        <family val="1"/>
      </rPr>
      <t xml:space="preserve">Colour matt finish Wall Tiles of size 12"x18" </t>
    </r>
    <r>
      <rPr>
        <sz val="14"/>
        <color indexed="8"/>
        <rFont val="Times New Roman"/>
        <family val="1"/>
      </rPr>
      <t xml:space="preserve">for wall and other similar works (Best approved </t>
    </r>
    <r>
      <rPr>
        <b/>
        <sz val="14"/>
        <color indexed="8"/>
        <rFont val="Times New Roman"/>
        <family val="1"/>
      </rPr>
      <t>superior quality</t>
    </r>
    <r>
      <rPr>
        <sz val="14"/>
        <color indexed="8"/>
        <rFont val="Times New Roman"/>
        <family val="1"/>
      </rPr>
      <t xml:space="preserve"> and the same shall be got approved from the Executive Engineer before using) over cement plastering in CM 1:2 (One of cement and two of crushed stone sand) 10mm thick including fixing in position, cutting the tiles to the required size wherever necessary, pointing the joints with </t>
    </r>
    <r>
      <rPr>
        <b/>
        <sz val="14"/>
        <color indexed="8"/>
        <rFont val="Times New Roman"/>
        <family val="1"/>
      </rPr>
      <t>Grout (Tile joint filler),</t>
    </r>
    <r>
      <rPr>
        <sz val="14"/>
        <color indexed="8"/>
        <rFont val="Times New Roman"/>
        <family val="1"/>
      </rPr>
      <t xml:space="preserve"> curing, finishing etc., all complete and as directed by the departmental officers. (The brand quality of tiles should be got approved from Executive Engineer before use ).</t>
    </r>
  </si>
  <si>
    <t>TENDER CODING SHEET (Rates to be filled up by the Tenderer in this coding sheet)</t>
  </si>
  <si>
    <t>Item No</t>
  </si>
  <si>
    <t>DESCRIPTION</t>
  </si>
  <si>
    <t>UNIT</t>
  </si>
  <si>
    <t>Rate exclusive of GST in Figures and in Words</t>
  </si>
  <si>
    <t>Total Amount Rs.</t>
  </si>
  <si>
    <t>( Rupees --------------------------------------------------------------------------------------------------------Only)</t>
  </si>
  <si>
    <t>Note: The items not furnished with Quantity are deemed to be deleted.</t>
  </si>
  <si>
    <t>Supplying and fixing of Indian Water Closet white galzed (oriya type) of size 580 mm x 440 mm of approved make with ISI mark 
In Ground floor.</t>
  </si>
  <si>
    <t>Supplying and fixing of Indian Water Closet white glazed (oriya type) of size 580 mm x 440 mm of approved make with ISI mark   (Other than  ground floor)</t>
  </si>
  <si>
    <t>Wirng with 1.5 sqmm copper PVC insulated unsheathed single core 1.1 KV grade cable for FAN POINT controlled by 5 amps flush type switch (Open wiring)</t>
  </si>
  <si>
    <t>b) Supplying and laying of 3.5 core 300 Sq.mm PVC armoured LTUG cable Below GL</t>
  </si>
  <si>
    <t xml:space="preserve">Earth and Earth Connection
a) Supply and run of 25mm x 6mm tin coated copper flat from the earthing to the control panel. Neutral earthing / alternator earthing and interconnection of earthings </t>
  </si>
  <si>
    <t>b) Supply and run of 50mm x 6mm GI flat from the earthing to the control panel, DG set alternator body earthing and interconnection of earthings etc</t>
  </si>
  <si>
    <t xml:space="preserve">c) Supply and laying of 2 runs of No.8 copper for earth connection </t>
  </si>
  <si>
    <t xml:space="preserve">d) Earthing as per the ISI specification with an earth electrode of 3m.CI (Cast Iron) pipe of dia not less than 40mm, with necessary funneling arrangements with necessary masonary work </t>
  </si>
  <si>
    <r>
      <rPr>
        <b/>
        <sz val="14"/>
        <color indexed="8"/>
        <rFont val="Times New Roman"/>
        <family val="1"/>
      </rPr>
      <t>Plastering with CM 1:5</t>
    </r>
    <r>
      <rPr>
        <sz val="14"/>
        <color indexed="8"/>
        <rFont val="Times New Roman"/>
        <family val="1"/>
      </rPr>
      <t xml:space="preserve"> (One of cement and five of crushed stone sand) </t>
    </r>
    <r>
      <rPr>
        <b/>
        <sz val="14"/>
        <color indexed="8"/>
        <rFont val="Times New Roman"/>
        <family val="1"/>
      </rPr>
      <t>12mm thick</t>
    </r>
    <r>
      <rPr>
        <sz val="14"/>
        <color indexed="8"/>
        <rFont val="Times New Roman"/>
        <family val="1"/>
      </rPr>
      <t xml:space="preserve"> finished with neat cement including plasticizer, providing band cornice, ceiling cornice, curing, scaffolding, etc., complete in all respects and complying with relevant standard specifications.</t>
    </r>
  </si>
  <si>
    <t>Supplying and fixing of 110mm dia PVC SWR pipe with ISI mark confirming to IS 13952:1992- type 'A'  for Rain water down fall pipe  (to be got approved from the EE/SE/CE before use in works) with relevant specials such as gratings, shoes, bends, offsets confirming to IS 14735 including  jointing with seal ring confirming IS 5382 with leaving a gap about 10mm to allow thermal expansion with necessary UPVC " U " Breacket / clamps, teak wood plugs, etc., of approved quality and including fixing C.I. gratings at the junction of parapet and floor or roof slab etc., including finishing etc., complete complying with relevant standard specifications.</t>
  </si>
  <si>
    <t>107 &amp; 119</t>
  </si>
  <si>
    <r>
      <t xml:space="preserve">Supplying and fixing </t>
    </r>
    <r>
      <rPr>
        <b/>
        <sz val="14"/>
        <color indexed="8"/>
        <rFont val="Times New Roman"/>
        <family val="1"/>
      </rPr>
      <t>colour  wash hand basin</t>
    </r>
    <r>
      <rPr>
        <sz val="14"/>
        <color indexed="8"/>
        <rFont val="Times New Roman"/>
        <family val="1"/>
      </rPr>
      <t xml:space="preserve">  (without pedestal) superior variety of size  550x400mm with all accessories such as powder coated cast iron brackets, 32mm dia C.P. waste coupling, Rubber plug and aluminium chain, 32mm dia 'B' class G.I. / PVC waste pipe, Angle Valve, 15mm dia Nylon connection, 15mm dia Brass Nipples, 15mm C.P. pillar tap &amp; required grating etc., complete in all respects (wash hand basin shall be got approved by the Executive Engineer before fixing).</t>
    </r>
  </si>
  <si>
    <r>
      <t>Providing and fixing Acoustic Wall Panelling (Armstrong /equivelant) in channelled wood works perforated panels of width 192mm, thickness of 15mm and length of 2400mm or as per required by the Departmental Engineer made of a high density fibre board with minimum 725 kg./m</t>
    </r>
    <r>
      <rPr>
        <vertAlign val="superscript"/>
        <sz val="14"/>
        <color indexed="8"/>
        <rFont val="Times New Roman"/>
        <family val="1"/>
      </rPr>
      <t>3</t>
    </r>
    <r>
      <rPr>
        <sz val="14"/>
        <color indexed="8"/>
        <rFont val="Times New Roman"/>
        <family val="1"/>
      </rPr>
      <t xml:space="preserve"> density substrate with a laminated facing as per the approved shade and finish and a melamine balancing layer on the reverse side. The boards shall have a special perforation pattern where the visible surface has a "Helmholtz" fluted perforation of 3mm width and 21mm of visible panel each. The edges of the panels shall be "tongue-and-grooved" to receive special clips for installation. The back of the perforated panel shall have sound absorbing non woven acoustical fleese having NRC of 0.52. The panels shall be mounted on special aluminium splines using clips.
Installation: Install aluminium box section (provided by others) of section 50mm x 25mm or as approved by the Engineer-in-Charge on the solid wall horizontally using screws and plugs at spacing of 600mm centre to centre. Screw the aluminium extruded keel for channelled wood works provided by Armstrong /equivelant over the lowest and second aluminium section at an on centre distance of 600mm. Place the inside clip on the groove end of the panel along the aluminium keel and then place the tongue end of the next panel. Continue installing rows of panels by inserting the tongue into groove of the earlier inserted panel and progressively installing inside clips into the next keel till the actual height is achieved. Finish off the edges using wooden moulding of matching colour (provided by others). Installation to be carried out by Armstrong /equivelant Trained Installation Team and installation should be carried out as per Armstrong /equivelant Recommended Procedure. etc all complete and as per specification and as directed by the departmental officers  (The quality and brand should be got approved from the Executive Engineer before use.)</t>
    </r>
  </si>
  <si>
    <r>
      <t>D) Acoustic hood for housing the above DG set to be mounted on a concrete platform.  The acoustic enclosure shall be of suitable size as per norms prescribed by Central Pollution Control board (CPCB).  The Guaranteed noise level shall be of 75 decibels at 1 mtr distance. The enclosure shall be totally weather, vermin and dust proof to enable the generator to operate at an ambient temperature of 48</t>
    </r>
    <r>
      <rPr>
        <vertAlign val="superscript"/>
        <sz val="14"/>
        <color indexed="8"/>
        <rFont val="Times New Roman"/>
        <family val="1"/>
      </rPr>
      <t>₀</t>
    </r>
    <r>
      <rPr>
        <sz val="14"/>
        <color indexed="8"/>
        <rFont val="Times New Roman"/>
        <family val="1"/>
      </rPr>
      <t>C.  The outer casing of the container shall be of sheet steel of suitable thickness.  The total container shall be of powder coated.</t>
    </r>
  </si>
  <si>
    <r>
      <rPr>
        <b/>
        <sz val="14"/>
        <rFont val="Times New Roman"/>
        <family val="1"/>
      </rPr>
      <t xml:space="preserve">Supply and laying of 5/8" and 3/8"  copper pipe </t>
    </r>
    <r>
      <rPr>
        <sz val="14"/>
        <rFont val="Times New Roman"/>
        <family val="1"/>
      </rPr>
      <t>(Extra beyond 3m supplied with AC unit) including the suction line copper, liquid line copper, expanded polythene foam insulation for suction line, copper pipe, drain pipe suitable capacity complete including labour charges, cost of materials, hire charges for tools and plants etc., all complete and as directed by the departmental officers</t>
    </r>
  </si>
  <si>
    <t>29.9.4.1</t>
  </si>
  <si>
    <t>29.9.5.1</t>
  </si>
  <si>
    <t>Supplying and fixing of colour matt finish floor of size (305x305mm) and other similar works over cement mortor 1:3 (One of cement and three of crushed stone sand) 20mm thick with Grout (Tile joint filler)</t>
  </si>
  <si>
    <t>Supply and erection of Rotational Moulded Polyethylene  water storage tanks (HDPE Cylinderical vertical type) for outdoor     use having capacity of 3000 litres (excluding free board)  of approved brand (superior variety) with  ISI Mark (marked in the tank itself) with top  lid with provisions of locking including necessary  specials and fittings for storing potable water and manufactured with material which do not import any taste / odour  / any toxic effect and not to contaminate etc with carbon block content and dispersion in accordance with relevant I.S. specification and as directed by the departmental officers etc. complete. (The tank should be got approved from the Executive Engineer before use)</t>
  </si>
  <si>
    <t>Supplying and fixing of approved brand Lipped Mouth Porcelain Flat Back Urinal with all accessories such as 32mm dia Bell Mouth PVC Connection, 15mm dia GM Wheel Valve, 15mm dia 'B' Class GI Waste Water Pipe, 15mm dia Nylon Connection, 15mm dia Brass Nipple, TW plug and labour for fixing etc., all complete as directed by the departmental officers (The brand and quality shall got approved from the Executive Engineer before use)</t>
  </si>
  <si>
    <r>
      <t xml:space="preserve">Wiring with 1.5 sqmm </t>
    </r>
    <r>
      <rPr>
        <b/>
        <sz val="14"/>
        <color indexed="8"/>
        <rFont val="Times New Roman"/>
        <family val="1"/>
      </rPr>
      <t xml:space="preserve">PVC insulated single core multi strand fire retardant flexible copper cable with ISI mark conforming to IS: 694/1990, </t>
    </r>
    <r>
      <rPr>
        <sz val="14"/>
        <color indexed="8"/>
        <rFont val="Times New Roman"/>
        <family val="1"/>
      </rPr>
      <t xml:space="preserve">1.1.k.v. grade cable with continuous earth by means of 1.5sq.mm </t>
    </r>
    <r>
      <rPr>
        <b/>
        <sz val="14"/>
        <color indexed="8"/>
        <rFont val="Times New Roman"/>
        <family val="1"/>
      </rPr>
      <t>PVC insulated single core multi strand fire retardant flexible copper cablewith ISI mark conforming to IS: 694/1990,</t>
    </r>
    <r>
      <rPr>
        <sz val="14"/>
        <color indexed="8"/>
        <rFont val="Times New Roman"/>
        <family val="1"/>
      </rPr>
      <t xml:space="preserve"> 1.1.k.v. grade cable in fully concealed PVC rigid conduit pipe heavy duty with ISI mark with suitable size </t>
    </r>
    <r>
      <rPr>
        <b/>
        <sz val="14"/>
        <color indexed="8"/>
        <rFont val="Times New Roman"/>
        <family val="1"/>
      </rPr>
      <t xml:space="preserve">PVC box (Fire retardent box) </t>
    </r>
    <r>
      <rPr>
        <sz val="14"/>
        <color indexed="8"/>
        <rFont val="Times New Roman"/>
        <family val="1"/>
      </rPr>
      <t xml:space="preserve">of required thickness concealed and covered with 3 mm  thick laminated hylem sheet for 5 Amps </t>
    </r>
    <r>
      <rPr>
        <b/>
        <sz val="14"/>
        <color indexed="8"/>
        <rFont val="Times New Roman"/>
        <family val="1"/>
      </rPr>
      <t>5 pin plug socket point at convenient places</t>
    </r>
    <r>
      <rPr>
        <sz val="14"/>
        <color indexed="8"/>
        <rFont val="Times New Roman"/>
        <family val="1"/>
      </rPr>
      <t xml:space="preserve"> including circuit mains, cost of all materials, specials, etc., all complete</t>
    </r>
  </si>
  <si>
    <r>
      <t xml:space="preserve">Supplying and fixing of Best Indian </t>
    </r>
    <r>
      <rPr>
        <b/>
        <sz val="14"/>
        <color indexed="8"/>
        <rFont val="Times New Roman"/>
        <family val="1"/>
      </rPr>
      <t xml:space="preserve">Teakwood Panelled door shutters Single leaf </t>
    </r>
    <r>
      <rPr>
        <sz val="14"/>
        <color indexed="8"/>
        <rFont val="Times New Roman"/>
        <family val="1"/>
      </rPr>
      <t>in position using 75mm x 37.5mm styles and 4 Nos. of 150x37.5mm rails ( top, middle, bottom and lock rail) 2 nos. of 75mm x 37.5mm vertical shorter styles and 18.75mm thick planks for panels including cost and labour for fixing the  Aluminium furniture fittings such as 1 no of 6" door  Handles "D" type of various sizes with required screws, 3 nos of 5" Butt Hinges with Nylon Washers (125 x 30mm), 2 nos of 6"x1/2" Tower bolt, 1 no of 10"x5/8" aldrop, 1 no of nylon bush and 1no of door stopper with Brass screws and labour for wrought and putup of best approved quality and shade etc., all complete and as directed by the departmental officers
(a) Door size 0.90 x 2.10 m</t>
    </r>
  </si>
  <si>
    <t>Labour charges for removing the damaged door shutter  or other similar joinery works  including frames, hinges, fastenings and shutters from the existing structure and refixing in same position without affecting the adjecent structure and as directed by the departmental officers etc., all complete (including removing the furniture fittings such as hinges, hookes and eyes etc.,)</t>
  </si>
  <si>
    <t>Supplying and fixing of Galvanium Colour roof Sheet of size 0.47mm thick over MS Purlin including cost of all materials, cutting, welding &amp; labour charges, fixing in position with  necessary screws, nuts, scaffolding etc., all complete, as directed by the departmental officers. (The Material quality &amp; brand should be got approved from the Executive Engineer before use).</t>
  </si>
  <si>
    <t xml:space="preserve">Supplying and fixing of Galvanium Colour Roof sheet of 0.47mm thick  over MS purlin of approved ISI quality  </t>
  </si>
  <si>
    <r>
      <t>Supply and Installation of Anutone Subtex Nubby, stepped edge, Glassfibre core fully encapsulated ceiling tile of size 595x595x15mm having density 100-120Kgs/m</t>
    </r>
    <r>
      <rPr>
        <vertAlign val="superscript"/>
        <sz val="14"/>
        <color theme="1"/>
        <rFont val="Times New Roman"/>
        <family val="1"/>
      </rPr>
      <t>3</t>
    </r>
    <r>
      <rPr>
        <sz val="14"/>
        <color theme="1"/>
        <rFont val="Times New Roman"/>
        <family val="1"/>
      </rPr>
      <t>, weight 1.5-1.8kg/m</t>
    </r>
    <r>
      <rPr>
        <vertAlign val="superscript"/>
        <sz val="14"/>
        <color theme="1"/>
        <rFont val="Times New Roman"/>
        <family val="1"/>
      </rPr>
      <t>2</t>
    </r>
    <r>
      <rPr>
        <sz val="14"/>
        <color theme="1"/>
        <rFont val="Times New Roman"/>
        <family val="1"/>
      </rPr>
      <t xml:space="preserve"> which is suspended by using 0.3mm thick and 15mm wide  pre coated metal T15 grid system.The T15 Grid system of 600x600mm module shall include wall angle (WA15W30) with unequal flanges of size 14&amp;20mm wide, length 3000mm, 0.43mm thick fixed along the perimeter of walls with the help of nylon sleeves and suitable fasteners at 300mm centers. Then suspend the Main T15 (MT15W36) having  flange width 15mm, height 32mm and length 3600mm from the soffit with help of soffit cleat and wire rod with leveling spring clip at 1200mm c/c. Cross T15 (CT15W12) having flange width 15mm, height  32mm and length 1200mm is then interlocked into the pre-cut slots in the Main T15 at 600mm centers in the direction perpendicular to the Main T15. Finally Cross T15 (CT15W06) having flange width 15mm, height 32mm and length 600mm are then interlocked into the pre cut slots in the 1200mm Cross T15 at 1200mm centers and  in direction parallel to the Main T15.  Subtex Nubby steppe edge of size 595x595x15mm thick shall be placed into the grid size of 600x600mm.  Ensure arrow marks behind subtex panels are orianted in one direction to achieve uniform shade.The rate includes cost of materials and labour for installation of etc all complete and  as directed by the departmental officers.</t>
    </r>
  </si>
  <si>
    <t xml:space="preserve">Supplying and fixing of Conference Table made up of 25mm thick Particle board for top and leg 25mm thick particle board for the modesty 18mm pre-laminated board all the visiable parts are covered by 0.5 and 2mm thick PVC edge band etc., all complete and as instructed by the department officer (The quality and brand should  be got approved from Executive Engineer before use) 
Size : 1200 mm (w) x 600 mm (d) x 750mm(h) </t>
  </si>
  <si>
    <r>
      <t xml:space="preserve">Supply, delivery and installation of </t>
    </r>
    <r>
      <rPr>
        <b/>
        <sz val="14"/>
        <rFont val="Times New Roman"/>
        <family val="1"/>
      </rPr>
      <t>Hi - wall split Air Conditioner</t>
    </r>
    <r>
      <rPr>
        <sz val="14"/>
        <rFont val="Times New Roman"/>
        <family val="1"/>
      </rPr>
      <t xml:space="preserve"> </t>
    </r>
    <r>
      <rPr>
        <b/>
        <sz val="14"/>
        <rFont val="Times New Roman"/>
        <family val="1"/>
      </rPr>
      <t xml:space="preserve">with copper coil ( </t>
    </r>
    <r>
      <rPr>
        <sz val="14"/>
        <rFont val="Times New Roman"/>
        <family val="1"/>
      </rPr>
      <t xml:space="preserve">5 star rated) with cordless remote of approved make with termitically sealed compressor on refrigeration R-22 wall mounting confirming to IS 1391-for operation on 230v, 50 cycles/sec single phase/three phase AC supply with neat finishing etc., all complete and as directed by the departmental officers. (The quality and brand should be got approved from the Executive Engineer before use)
a) For 2.00 Tr Hi wall (5 star) mounting split type </t>
    </r>
  </si>
  <si>
    <t>540.1.8.1</t>
  </si>
  <si>
    <t xml:space="preserve">Supply, delivery and installation of Hi wall Split Air conditioner with copper coil (5 star rated) 
a) For 2.00 Tr Hi wall mounting split type 5 star </t>
  </si>
  <si>
    <t>Supply, installation, testing and commissioning of 500 KVA Diesel Generator set with standard panel complete with all accessories like engine, alternator, batteries with leads, control panel, base frame, ant vibration mounts, residential silencer, 750 liters fuel tank, intake and exhaust piping, fuel oil hand operated pump, other miscellaneous accessories for the total set including  control wiring, annunciation  etc., all complete as per relevant standard specification and as directed by the departmental officers as follows (The brand and quality should be got approved from the Executive Engineer before use)</t>
  </si>
  <si>
    <t>C) 750 litres fuel oil tank complete with strainer, breather cum filter, drain plug, delivery line with gate valve, fuel level indicator.  Hand operated fuel oil pumps is to be supplied.</t>
  </si>
  <si>
    <t>Supply and fixing of Partition tile based system (75mm thick x 1200mm height) made of aluminium extrusions duly powder coated with 40 to 60 microns of (color should be approved from EE before use). The frame is fixed with tiles to the choice of pre laminated particle board, fabric board, magnetic board and white board for writing and glass. 100mm skirting will be provided at the bottom of the partition that can be used to run the cable if required. The system is developed to run the cable (power &amp; data) from the bottom to the table top level (Universal cabling system). Necessary provision will be given to fix table tops with the partition along with vertical supports wherever required etc  all complete as directed by the departmental officers</t>
  </si>
  <si>
    <r>
      <t xml:space="preserve">H)  Supply of residential silencer &amp; Insulation etc  all complete as directed by the departmental officers.
</t>
    </r>
    <r>
      <rPr>
        <b/>
        <sz val="14"/>
        <color indexed="8"/>
        <rFont val="Times New Roman"/>
        <family val="1"/>
      </rPr>
      <t>Warranty- One year</t>
    </r>
  </si>
  <si>
    <r>
      <rPr>
        <b/>
        <sz val="14"/>
        <rFont val="Times New Roman"/>
        <family val="1"/>
      </rPr>
      <t>Electrical Accessories for 500 KVA Diesel Generator set.</t>
    </r>
    <r>
      <rPr>
        <sz val="14"/>
        <rFont val="Times New Roman"/>
        <family val="1"/>
      </rPr>
      <t xml:space="preserve">
a). Supply and installation of M.S.cable adopter box made of 14 SWG sheet steel with suitable copper bus extension link from alternator. The adopter box shall have tinned copper bus bar of suitable size for phases and neutral with suitable holes for cable termination (3R X 3.5 core, 300 Sq.mm) aluminium armoured cable necessary rubber gaskets between alternator and cable box shall be provided to avoid vibration between adopter box and alternator.</t>
    </r>
  </si>
  <si>
    <t xml:space="preserve">Preparation of necessary drawings for DG set approval by Chief electrical Inspector to Government / CEA and obtain approval for the same, arrangement for the inspection by the Electrical inspectorate / CEA officials and obtain safety certificate from them for commissioning the DG set etc., all complete as per directed by the departmental officers. </t>
  </si>
  <si>
    <t>Supplying, fixing, laying and jointing 32mm dia MS pipe suitable for gas supply including the cost of MS pipe like elbow, tee, bend, coupler, GM gate valve, wheel valve and welding etc., wherever required above GL with one coat of anti-corrosive paint, fixing on wall to the proper alignment, redoing the chipped of masonry wall including labour charges for welding etc., all complete and as directed by the departmental  officers. (The quality and brand should be got approved from the Executive Engineer before use)</t>
  </si>
  <si>
    <t xml:space="preserve">Supplying and fixing colour  wash hand basin  (without pedestal) superior variety of size  550x400mm with all accessories </t>
  </si>
  <si>
    <t>Wiring with 1.5 Sqmm PVC insulated single core multi strand fire retardant flexible copper cable with ISI mark confirming IS: 694:1990 for 5 amps 5 pin plug socket point @ Switch Board Itself.</t>
  </si>
  <si>
    <t>Wiring with 1.5 Sqmm PVC insulated single core multi strand fire retardant flexible copper cable with ISI mark confirming IS: 694:1990 for 5 amps 5 pin plug socket point @ Convenient Places.(PVC Electrical Box )</t>
  </si>
  <si>
    <t>Supplying and fixing of 15 microns Anodised Aluminium partition powder coated of any colour
a) 1.55 x 2.10m</t>
  </si>
  <si>
    <t>Supplying and fixing of 15 microns Anodised Aluminium Door Powder coated of any colour
a) 1.00 x 2.10m</t>
  </si>
  <si>
    <t>Supplying, fabricating and erection of display showcase of various depths as followings made up wood plastic composite board of 0.60 density and 18mm thick for display
a). 1.83 x 2.14 m  380mm depth</t>
  </si>
  <si>
    <t xml:space="preserve">Labour charges for removing the damaged door shutter or other similar joinery works without affecting the adjacent structures and refixing </t>
  </si>
  <si>
    <t>Supplying, assembling and fixing of 24W LED 4000K 2 x 2 Square type Recessed  fittings with LED (Higher end)</t>
  </si>
  <si>
    <t xml:space="preserve">Supplying, assembling and fixing of 18W LED 3000K Square  type recessed  fitting with LED (higher end)  </t>
  </si>
  <si>
    <r>
      <rPr>
        <b/>
        <sz val="14"/>
        <rFont val="Times New Roman"/>
        <family val="1"/>
      </rPr>
      <t>AMF PANEL</t>
    </r>
    <r>
      <rPr>
        <sz val="14"/>
        <rFont val="Times New Roman"/>
        <family val="1"/>
      </rPr>
      <t>: The Control panel shall be made of 14 &amp; 16 SWG sheet steel mounted on a channel frame, floor mounting, free standing, dust proof, cubical type front operated etc., It shall be provided with800 Amps 50 KA FP ACB (with adjustable settings)</t>
    </r>
  </si>
  <si>
    <r>
      <rPr>
        <b/>
        <sz val="14"/>
        <rFont val="Times New Roman"/>
        <family val="1"/>
      </rPr>
      <t>Electrical Accessories for 500 KVA Diesel Generator set.</t>
    </r>
    <r>
      <rPr>
        <sz val="14"/>
        <rFont val="Times New Roman"/>
        <family val="1"/>
      </rPr>
      <t xml:space="preserve">
a) Supply and installation of M.S. cable adopter  box made of 14 SWG sheet </t>
    </r>
  </si>
  <si>
    <t>c) Supply of EDUCORP Full HD Digital Visualizer High quality CMOS sensor and great performance CPU for 080P@60fps 12X Optical Zoom 10X Digital Zoom lens for dazzling, Incredible crystal-clear image
Built-In Light Box for X-ray, OHP Sheets Projection 540mm x 297mm shooting area Non-PC annotation available with normal mouse Multi image and playback effect  
Warranty: 1year</t>
  </si>
  <si>
    <t>d) Supply of 5 KVA Inverter UPS with 100ah SMF Battery 
Warranty: 1year</t>
  </si>
  <si>
    <t xml:space="preserve">e) Supply of open metal rack and interlink cable
Warranty: 1year </t>
  </si>
  <si>
    <t>f) Supply of colour printer including scan, copy, wifi 
Warranty: 1year</t>
  </si>
  <si>
    <t>i) Supply of  PA Mixer Amplifier with Built-in Digital Player 6 Inchs 10 Watts PA Ceiling Speaker including cost of matrial and labour charges for installation necessary  power extension.
Warranty: 1year</t>
  </si>
  <si>
    <t>h) Supply of HP/Equivalent Commercial Desktop - 385Z9PA "HP 280 G6 MT Desktop - Intel® Core i7-10700 2.9GHz 8C 65W / 1TB HDD / 8GB RAM / ODD/ Win 10 Pro /No Monitor - 3 Year Onsite Direct HP" 9TN41A6 HP V19 18.5" HD Monitor (VGA)
Warranty: 1year</t>
  </si>
  <si>
    <t>g) Supplying of 55 inch LG/equivalent display with wall mount kit. Resolution : 3840 X 2160 ( UHD ). Brightness : 400cd/m2 . Audio output : 10W + 10W. 3X HDMI , USB , Audio in/out , RS-232C, Lan. Screen share ( Miracast ) , Wi- Fi. Model : 55UT640S.
Brand : LG/Equivalent 
Warranty: 1year</t>
  </si>
  <si>
    <t xml:space="preserve">j) Testing, Commissioning and Installation charges for Camera, HD Digital visualizer, Inverter, rack, Printer, display, Desktop and Amplifier </t>
  </si>
  <si>
    <t xml:space="preserve">a) Supply of Real Presence Group 500-720p: Group 500 HD code EagleEyeIV-12x camera </t>
  </si>
  <si>
    <t xml:space="preserve">c) Supply of EDUCORP Full HD Digital Visualizer High quality CMOS sensor </t>
  </si>
  <si>
    <t xml:space="preserve">d) Supply of 5 KVA Inverter UPS with 100ah SMF Battery including all necessary accessories </t>
  </si>
  <si>
    <t>e) Supply of open metal rack and interlink cable</t>
  </si>
  <si>
    <t>f) Supply of colour printer including scan,copy,wifi.</t>
  </si>
  <si>
    <t>g) Supply of 55 inch LG display with wall mount kit. Model : 55UT640S. Brand : LG / Equivalent</t>
  </si>
  <si>
    <t xml:space="preserve">h) Supply of HP/ Equivalent Commercial Desktop - 385Z9PA "HP 280 G6 MT Desktop </t>
  </si>
  <si>
    <t>i) Supply of PA Mixer Amplifier with Built-in Digital Player 6 Inchs 10 Watts PA Ceiling Speakers</t>
  </si>
  <si>
    <t xml:space="preserve">j)Testing, Commissioning and Installation charges for Camera, HD Digital visualizer, Inverter, rack, Printer, display, Desktop and Amplifier </t>
  </si>
  <si>
    <t xml:space="preserve">Installation, Testing, Commissioning and Trial run of DG set with Consumables (Including first charging of lubricating oil &amp; necessary fuel) for 6 hrs. at load </t>
  </si>
  <si>
    <t xml:space="preserve">Installation, Testing, Commissioning and Trial run of DG set with Consumables (Including first charging of lubricating oil &amp; necessary fuel) for 6 hrs. at load etc., all complete as per relevant standard specification and as directed by the departmental officers. </t>
  </si>
  <si>
    <t xml:space="preserve">Providing and fixing Mobile pedestal (3 Drawer) made of pre-laminated particle board pannels of 18mm thick </t>
  </si>
  <si>
    <t>d). Earthing as per the ISI specification with an earth electrode of 3 mtr.CI (Cast Iron) pipe of dia not less than 40mm, with necessary funneling arrangements with necessary masonry work and with 40mm RCC cover / CI cover slab for the brick masonary etc., all complete as per relevant standard specification and as directed by the departmental officers.</t>
  </si>
  <si>
    <t xml:space="preserve">b) Supply of Partner Premier, RealPresence Group 500-720p: Group 500 HD codec, EagleEyeIV-12x camera </t>
  </si>
  <si>
    <r>
      <t xml:space="preserve">Supplying and fixing of 15 microns Anodised Aluminium partition powder coated of any colour made up of frame section of 63.50 x 32.10 x 1.95 mm thickness at 1.174 Kg/m for top, middle and vertical  and bottom 101.60 x 44.40 x 2.10mm thickness at 1.605 Kg/m tubular section with snap type clips and all necessary fittings top with  5.5mm thick plain glass and bottom with 9 mm thick </t>
    </r>
    <r>
      <rPr>
        <b/>
        <sz val="13.5"/>
        <color indexed="8"/>
        <rFont val="Times New Roman"/>
        <family val="1"/>
      </rPr>
      <t xml:space="preserve"> Durotuff  OSL board</t>
    </r>
    <r>
      <rPr>
        <sz val="13.5"/>
        <color indexed="8"/>
        <rFont val="Times New Roman"/>
        <family val="1"/>
      </rPr>
      <t xml:space="preserve">  of  approved ISI quality including cost of materials,labour charges, conveyance charges, hire charges for tools and plants, rubber beeding, power supply, screws 19mm x 8mm, 38 x 6mm, TW plug etc., all complete and as directed by the departmental officers. (The brand, quality &amp; shade and other fittings should be got approved from the Executive Engineer before use.)
a) 1.55 x 2.10m</t>
    </r>
  </si>
  <si>
    <r>
      <t xml:space="preserve">Supplying and fixing of 15 microns Anodised Aluminium Door Powder coated of any colour made up of frame section of  50.0x 44.50 x 1.90 mm thickness at 1.03 Kg/m for top and vertical for bottom 101.60 x 44.40 x 2.10 mm at 1.605 Kg/m with clips. The bottom panels are provided with 9 mm thick  </t>
    </r>
    <r>
      <rPr>
        <b/>
        <sz val="13.5"/>
        <color indexed="8"/>
        <rFont val="Times New Roman"/>
        <family val="1"/>
      </rPr>
      <t>Durotuff OSL board</t>
    </r>
    <r>
      <rPr>
        <sz val="13.5"/>
        <color indexed="8"/>
        <rFont val="Times New Roman"/>
        <family val="1"/>
      </rPr>
      <t xml:space="preserve"> approved ISI quality and the top with 5.50mm thick plain glass,  including cost of material ssuch as Rubber beadings, locking arrangements, power supply, screws size of (19mm x 8mm) &amp; (38mm x 6mm), TW plug, door stopper, hire charges for tools and plants and labour charges  etc., all complete and as directed by the departmental officers. (The brand, quality &amp; shade and other fittings should be got approved from the Executive Engineer before use.)
a) 1.00 x 2.10m</t>
    </r>
  </si>
  <si>
    <r>
      <t xml:space="preserve">Supplying, fabricating and erection of display showcase of various depths as followings made up wood plastic composite board of 0.60 density and 18mm thick for display rear area and 0.50 density, 18mm thick for other areas such as bottom slope, side and front vertical posts and rear alround stiffeners.The display area and bottom slope are to be covered with approved mica laminated of 1 mm thick, and the front vertical posts 1 nos, bottom deck two sides and front are to be covered with 4mm thick special type teakwood veneer of approved pattern with quality adhesives and display area covered with 2 nos openable side glass of 10mm toughned Saint gobain / Equivalent front glass fixed type of 6mm toughned saint gobain / Equivalent with necessary fixtures such as high quality SS glass door hinges,90mm x 60mm locking arrangements etc all complete and as directed by the departmental officers
The fixed glass and front of bottom deck should be fixed with T.W edge beeding special type of size 2" x 1.5" and 3/4" x 3/4" approved design and neatly varnished with two coats and furnished elegantly. Display area top should be provided with 8 Watts LED spot lights with fittings with suitable wiring and properly fixed for easy maintenance.The display showcase should be provided with necessary edge stifferners triple layered alround at the rear side with WPC materials cost inclusive of all labour charges, materials cost, and fixing in the places with SS heavy duty wall mounting 8" x 6" 'L' clamps, necessary plugs &amp; screws, power supply etc., all complete in all respectes and as instructed by the departmental officers.
</t>
    </r>
    <r>
      <rPr>
        <sz val="13.5"/>
        <color indexed="8"/>
        <rFont val="Times New Roman"/>
        <family val="1"/>
      </rPr>
      <t>a). 1.83 x 2.14 mt (12 Nos )  380mm depth</t>
    </r>
  </si>
  <si>
    <r>
      <rPr>
        <b/>
        <sz val="14"/>
        <color indexed="8"/>
        <rFont val="Times New Roman"/>
        <family val="1"/>
      </rPr>
      <t xml:space="preserve">AMF PANEL: </t>
    </r>
    <r>
      <rPr>
        <sz val="14"/>
        <color indexed="8"/>
        <rFont val="Times New Roman"/>
        <family val="1"/>
      </rPr>
      <t>The Control panel shall be made of 14 &amp; 16 SWG sheet steel mounted on a channel frame, floor mounting, free standing, dust proof, cubical type front operated etc., It shall be provided with 800 Amps 50 KA FP ACB (with adjustable settings) with shunt coil, and thermal magnetic release, current transformers with suitabel ratio for metering and protection, earth fault relay, square digital type ammeter (0-800A), square digital type voltmeter (0-600V), digital type frequency meter, KWH meter, indicating lamps, fuses, also provision for Auto start / stop logic module etc., 
A) Battery charges comprision of 
a) Transformer
b) Rectifier
c) DC Ammeter
d) DC voltmeter
e) Charging rate selector
f) Circuit Breaker and necessary CEIG approval plan to be obtained. etc  all complete as directed by the departmental officers</t>
    </r>
  </si>
  <si>
    <t xml:space="preserve">a) Supply of RealPresence Group 500-720p: Group 500 HD codec, Eagle EyeIV-12x camera, mic array, universal. remote, NTSC/PAL. Cables: 2 HDMI 1.8m, 1 CAT 5E LAN 3.6m, 1 HDCI digital 3m, Power: UK-Type G, BS 1363. Partner Premier, RealPresence Group 500-720p: Group 500 HD codec, EagleEyeIV-12x camera  
Warranty: 1year
</t>
  </si>
  <si>
    <t xml:space="preserve">b) Supply of Partner Premier, RealPresence Group 500-720p: Group 500 HD codec, EagleEyeIV-12x camera  
Warranty: 1year 
</t>
  </si>
  <si>
    <t>Supply and fixing of lab table of size 7.00 x 1.50 x 0.75 m made of 19mm thick BWR plywood with 1mm thick merino plain colour and table top white colour solid surface corian top 12mm thick and shutter, drawers, shelters, hinges, lock  including cost of materials, labour charges &amp; Transporation charges etc., all complete and as directed by the departmental officers. (The materials should be got approved from the Executive Engineer before use)</t>
  </si>
  <si>
    <r>
      <t xml:space="preserve">Supplying and fixing of Stain free Nano polish Vitrified Tiles of size (600x600x8mm)  for flooring and other similar works in cement mortar 1:3 (one of cement and three of crushed stone sand) 20mm thick including fixing in position, cutting the tiles to the required size wherever necessary pointing the joints  with </t>
    </r>
    <r>
      <rPr>
        <b/>
        <sz val="13.5"/>
        <color indexed="8"/>
        <rFont val="Times New Roman"/>
        <family val="1"/>
      </rPr>
      <t>grout (Tile joint filler)</t>
    </r>
    <r>
      <rPr>
        <sz val="13.5"/>
        <color indexed="8"/>
        <rFont val="Times New Roman"/>
        <family val="1"/>
      </rPr>
      <t xml:space="preserve">, curing, finishing etc., all complete and as directed by the departmental officers.  (The brand and quality of tiles should be got approved from Executive Engineer before use) </t>
    </r>
  </si>
  <si>
    <t>Supply and fixing of lab table of size 7.00 x 1.50 x 0.75 m made of 19mm thick BWR plywood with 1mm thick</t>
  </si>
  <si>
    <t>Estimate rate
(As per PWD SR 2022-23)</t>
  </si>
  <si>
    <t>Formwork using M.S.Sheet
a.For Column footings,plinth beam,Grade beam, Raftbeam, Raft slab etc.,</t>
  </si>
  <si>
    <t xml:space="preserve">Supplying and fixing in position of 10 mm thick (Plain sheet) Hilux / equivalent board false ceiling </t>
  </si>
  <si>
    <t>M/s. Alu Structure,
Thanjavur - 612 001.
(1).</t>
  </si>
  <si>
    <t>AB-
SUB</t>
  </si>
  <si>
    <t>TOTAL</t>
  </si>
  <si>
    <t>Excess / Less amount</t>
  </si>
  <si>
    <t>Excess / Less percentage</t>
  </si>
  <si>
    <t>Thiru. S. Britto Dhanasekaran, 
Chennai - 600 040.
(1).</t>
  </si>
  <si>
    <t>M/s. P. Manickam &amp; Co,
Chennai - 600 012.
(2).</t>
  </si>
  <si>
    <t>REVISED COMPARATIVE STATEMENT</t>
  </si>
  <si>
    <t>The lowest and negotiated tenderer of M/s. P. Manickam &amp; Co, Chennai - 600 012, vide Lr. Dt:    .01.2023</t>
  </si>
  <si>
    <t xml:space="preserve">Superintending Engineer
Chennai Circle/TNPHC Ltd </t>
  </si>
  <si>
    <r>
      <rPr>
        <b/>
        <u/>
        <sz val="17"/>
        <color indexed="8"/>
        <rFont val="Times New Roman"/>
        <family val="1"/>
      </rPr>
      <t>Submitted :</t>
    </r>
    <r>
      <rPr>
        <sz val="17"/>
        <color indexed="8"/>
        <rFont val="Times New Roman"/>
        <family val="1"/>
      </rPr>
      <t xml:space="preserve">
                       The lowest and negotiated tenderer of </t>
    </r>
    <r>
      <rPr>
        <b/>
        <sz val="17"/>
        <color indexed="8"/>
        <rFont val="Times New Roman"/>
        <family val="1"/>
      </rPr>
      <t xml:space="preserve">M/s. P. Manickam &amp; Co, Chennai - 600 012, </t>
    </r>
    <r>
      <rPr>
        <sz val="17"/>
        <color indexed="8"/>
        <rFont val="Times New Roman"/>
        <family val="1"/>
      </rPr>
      <t xml:space="preserve">for a value of </t>
    </r>
    <r>
      <rPr>
        <b/>
        <sz val="17"/>
        <color indexed="8"/>
        <rFont val="Times New Roman"/>
        <family val="1"/>
      </rPr>
      <t xml:space="preserve">Rs.3,26,18,295.18 (with GST at 18%) </t>
    </r>
    <r>
      <rPr>
        <sz val="17"/>
        <color indexed="8"/>
        <rFont val="Times New Roman"/>
        <family val="1"/>
      </rPr>
      <t xml:space="preserve">which is </t>
    </r>
    <r>
      <rPr>
        <b/>
        <sz val="17"/>
        <color indexed="8"/>
        <rFont val="Times New Roman"/>
        <family val="1"/>
      </rPr>
      <t xml:space="preserve">Rs.62,92,767.79 </t>
    </r>
    <r>
      <rPr>
        <sz val="17"/>
        <color indexed="8"/>
        <rFont val="Times New Roman"/>
        <family val="1"/>
      </rPr>
      <t xml:space="preserve">or at </t>
    </r>
    <r>
      <rPr>
        <b/>
        <sz val="17"/>
        <color indexed="8"/>
        <rFont val="Times New Roman"/>
        <family val="1"/>
      </rPr>
      <t>(-)16.17%</t>
    </r>
    <r>
      <rPr>
        <sz val="17"/>
        <color indexed="8"/>
        <rFont val="Times New Roman"/>
        <family val="1"/>
      </rPr>
      <t xml:space="preserve"> less then the estimate value of </t>
    </r>
    <r>
      <rPr>
        <b/>
        <sz val="17"/>
        <color indexed="8"/>
        <rFont val="Times New Roman"/>
        <family val="1"/>
      </rPr>
      <t xml:space="preserve">Rs.3,89,11,062.97 </t>
    </r>
    <r>
      <rPr>
        <sz val="17"/>
        <color indexed="8"/>
        <rFont val="Times New Roman"/>
        <family val="1"/>
      </rPr>
      <t>(with GST at 18%) as per PWD SR 2022-2023 may be accepted by the Competent authority.</t>
    </r>
  </si>
  <si>
    <t>TNBP
NO</t>
  </si>
  <si>
    <t>1 MT
 (One Metric tonne)</t>
  </si>
  <si>
    <r>
      <t>1m</t>
    </r>
    <r>
      <rPr>
        <vertAlign val="superscript"/>
        <sz val="11"/>
        <rFont val="Times New Roman"/>
        <family val="1"/>
      </rPr>
      <t>3</t>
    </r>
    <r>
      <rPr>
        <sz val="11"/>
        <rFont val="Times New Roman"/>
        <family val="1"/>
      </rPr>
      <t xml:space="preserve">
(One Cubic metre)</t>
    </r>
  </si>
  <si>
    <r>
      <t>1m</t>
    </r>
    <r>
      <rPr>
        <vertAlign val="superscript"/>
        <sz val="11"/>
        <rFont val="Times New Roman"/>
        <family val="1"/>
      </rPr>
      <t>2</t>
    </r>
    <r>
      <rPr>
        <sz val="11"/>
        <rFont val="Times New Roman"/>
        <family val="1"/>
      </rPr>
      <t xml:space="preserve">
(One Square metre)</t>
    </r>
  </si>
  <si>
    <r>
      <rPr>
        <b/>
        <u/>
        <sz val="11"/>
        <rFont val="Times New Roman"/>
        <family val="1"/>
      </rPr>
      <t>Annexure</t>
    </r>
    <r>
      <rPr>
        <sz val="11"/>
        <rFont val="Times New Roman"/>
        <family val="1"/>
      </rPr>
      <t xml:space="preserve">
Supply and filling in foundation and basement with Stone dust in layers of 150mm thickness </t>
    </r>
  </si>
  <si>
    <r>
      <rPr>
        <b/>
        <sz val="11"/>
        <rFont val="Times New Roman"/>
        <family val="1"/>
      </rPr>
      <t>AMF PANEL</t>
    </r>
    <r>
      <rPr>
        <sz val="11"/>
        <rFont val="Times New Roman"/>
        <family val="1"/>
      </rPr>
      <t>: The Control panel shall be made of 14 &amp; 16 SWG sheet steel mounted on a channel frame, floor mounting, free standing, dust proof, cubical type front operated etc., It shall be provided with800 Amps 50 KA FP ACB (with adjustable settings)</t>
    </r>
  </si>
  <si>
    <r>
      <rPr>
        <b/>
        <sz val="11"/>
        <rFont val="Times New Roman"/>
        <family val="1"/>
      </rPr>
      <t>Electrical Accessories for 500 KVA Diesel Generator set.</t>
    </r>
    <r>
      <rPr>
        <sz val="11"/>
        <rFont val="Times New Roman"/>
        <family val="1"/>
      </rPr>
      <t xml:space="preserve">
a) Supply and installation of M.S. cable adopter  box made of 14 SWG sheet </t>
    </r>
  </si>
</sst>
</file>

<file path=xl/styles.xml><?xml version="1.0" encoding="utf-8"?>
<styleSheet xmlns="http://schemas.openxmlformats.org/spreadsheetml/2006/main">
  <numFmts count="41">
    <numFmt numFmtId="5" formatCode="&quot;₹&quot;\ #,##0;&quot;₹&quot;\ \-#,##0"/>
    <numFmt numFmtId="7" formatCode="&quot;₹&quot;\ #,##0.00;&quot;₹&quot;\ \-#,##0.00"/>
    <numFmt numFmtId="44" formatCode="_ &quot;₹&quot;\ * #,##0.00_ ;_ &quot;₹&quot;\ * \-#,##0.00_ ;_ &quot;₹&quot;\ * &quot;-&quot;??_ ;_ @_ "/>
    <numFmt numFmtId="43" formatCode="_ * #,##0.00_ ;_ * \-#,##0.00_ ;_ * &quot;-&quot;??_ ;_ @_ "/>
    <numFmt numFmtId="164" formatCode="&quot;$&quot;#,##0_);\(&quot;$&quot;#,##0\)"/>
    <numFmt numFmtId="165" formatCode="&quot;$&quot;#,##0_);[Red]\(&quot;$&quot;#,##0\)"/>
    <numFmt numFmtId="166" formatCode="&quot;$&quot;#,##0.00_);\(&quot;$&quot;#,##0.00\)"/>
    <numFmt numFmtId="167" formatCode="_(&quot;$&quot;* #,##0_);_(&quot;$&quot;* \(#,##0\);_(&quot;$&quot;* &quot;-&quot;_);_(@_)"/>
    <numFmt numFmtId="168" formatCode="_(&quot;$&quot;* #,##0.00_);_(&quot;$&quot;* \(#,##0.00\);_(&quot;$&quot;* &quot;-&quot;??_);_(@_)"/>
    <numFmt numFmtId="169" formatCode="_(* #,##0.00_);_(* \(#,##0.00\);_(* &quot;-&quot;??_);_(@_)"/>
    <numFmt numFmtId="170" formatCode="0.0"/>
    <numFmt numFmtId="171" formatCode="0.000"/>
    <numFmt numFmtId="172" formatCode="0.00_)"/>
    <numFmt numFmtId="173" formatCode="#,##0.0"/>
    <numFmt numFmtId="174" formatCode="0.0_)"/>
    <numFmt numFmtId="175" formatCode="0_)"/>
    <numFmt numFmtId="176" formatCode="0.00_ "/>
    <numFmt numFmtId="177" formatCode="&quot;Rs.&quot;\ #,##0.00;[Red]&quot;Rs.&quot;\ \-#,##0.00"/>
    <numFmt numFmtId="178" formatCode="&quot;RS.&quot;\ #,##0;&quot;RS.&quot;\ \-#,##0"/>
    <numFmt numFmtId="179" formatCode="0.0000_)"/>
    <numFmt numFmtId="180" formatCode="&quot;L.&quot;\ #,##0;[Red]\-&quot;L.&quot;\ #,##0"/>
    <numFmt numFmtId="181" formatCode="#,##0.0000_);\(#,##0.0000\)"/>
    <numFmt numFmtId="182" formatCode="_-* #,##0\ &quot;F&quot;_-;\-* #,##0\ &quot;F&quot;_-;_-* &quot;-&quot;\ &quot;F&quot;_-;_-@_-"/>
    <numFmt numFmtId="183" formatCode="0.00000_)"/>
    <numFmt numFmtId="184" formatCode="_-* #,##0\ _F_-;\-* #,##0\ _F_-;_-* &quot;-&quot;\ _F_-;_-@_-"/>
    <numFmt numFmtId="185" formatCode="&quot;\&quot;#,##0.00;[Red]\-&quot;\&quot;#,##0.00"/>
    <numFmt numFmtId="186" formatCode="0.00_);\(0.00\)"/>
    <numFmt numFmtId="187" formatCode="_([$€-2]* #,##0.00_);_([$€-2]* \(#,##0.00\);_([$€-2]* &quot;-&quot;??_)"/>
    <numFmt numFmtId="188" formatCode="_-* #,##0.00\ _F_-;\-* #,##0.00\ _F_-;_-* &quot;-&quot;??\ _F_-;_-@_-"/>
    <numFmt numFmtId="189" formatCode="_ * #,##0_)\ &quot;$&quot;_ ;_ * \(#,##0\)\ &quot;$&quot;_ ;_ * &quot;-&quot;_)\ &quot;$&quot;_ ;_ @_ "/>
    <numFmt numFmtId="190" formatCode="_ * #,##0.00_)\ &quot;$&quot;_ ;_ * \(#,##0.00\)\ &quot;$&quot;_ ;_ * &quot;-&quot;??_)\ &quot;$&quot;_ ;_ @_ "/>
    <numFmt numFmtId="191" formatCode="0.0000000000"/>
    <numFmt numFmtId="192" formatCode="&quot;Rs.&quot;\ #,##0;&quot;Rs.&quot;\ \-#,##0"/>
    <numFmt numFmtId="193" formatCode="_-&quot;€&quot;* #,##0_-;\-&quot;€&quot;* #,##0_-;_-&quot;€&quot;* &quot;-&quot;_-;_-@_-"/>
    <numFmt numFmtId="194" formatCode="_ [$₹-4009]\ * #,##0.00_ ;_ [$₹-4009]\ * \-#,##0.00_ ;_ [$₹-4009]\ * &quot;-&quot;??_ ;_ @_ "/>
    <numFmt numFmtId="195" formatCode="0.00;[Red]0.00"/>
    <numFmt numFmtId="196" formatCode="0.000_)"/>
    <numFmt numFmtId="197" formatCode="&quot;€&quot;#,##0;\-&quot;€&quot;#,##0"/>
    <numFmt numFmtId="198" formatCode="_-&quot;€&quot;* #,##0.00_-;\-&quot;€&quot;* #,##0.00_-;_-&quot;€&quot;* &quot;-&quot;??_-;_-@_-"/>
    <numFmt numFmtId="199" formatCode="_-* #,##0.00_-;\-* #,##0.00_-;_-* &quot;-&quot;??_-;_-@_-"/>
    <numFmt numFmtId="200" formatCode="&quot;₹&quot;\ #,##0.00"/>
  </numFmts>
  <fonts count="119">
    <font>
      <sz val="11"/>
      <color theme="1"/>
      <name val="Calibri"/>
      <family val="2"/>
      <scheme val="minor"/>
    </font>
    <font>
      <b/>
      <sz val="14"/>
      <name val="Times New Roman"/>
      <family val="1"/>
    </font>
    <font>
      <sz val="11"/>
      <name val="Times New Roman"/>
      <family val="1"/>
    </font>
    <font>
      <sz val="12"/>
      <name val="Times New Roman"/>
      <family val="1"/>
    </font>
    <font>
      <b/>
      <sz val="12"/>
      <name val="Times New Roman"/>
      <family val="1"/>
    </font>
    <font>
      <sz val="12"/>
      <color indexed="8"/>
      <name val="Times New Roman"/>
      <family val="1"/>
    </font>
    <font>
      <b/>
      <sz val="11.5"/>
      <name val="Times New Roman"/>
      <family val="1"/>
    </font>
    <font>
      <b/>
      <sz val="11"/>
      <name val="Times New Roman"/>
      <family val="1"/>
    </font>
    <font>
      <sz val="10"/>
      <name val="Arial"/>
      <family val="2"/>
    </font>
    <font>
      <sz val="11"/>
      <color indexed="8"/>
      <name val="Times New Roman"/>
      <family val="1"/>
    </font>
    <font>
      <sz val="11"/>
      <color theme="1"/>
      <name val="Times New Roman"/>
      <family val="1"/>
    </font>
    <font>
      <sz val="13"/>
      <name val="Arial"/>
      <family val="2"/>
    </font>
    <font>
      <sz val="13"/>
      <color indexed="10"/>
      <name val="Arial"/>
      <family val="2"/>
    </font>
    <font>
      <b/>
      <sz val="11"/>
      <color indexed="8"/>
      <name val="Times New Roman"/>
      <family val="1"/>
    </font>
    <font>
      <b/>
      <sz val="11"/>
      <color theme="1"/>
      <name val="Times New Roman"/>
      <family val="1"/>
    </font>
    <font>
      <sz val="14"/>
      <name val="Times New Roman"/>
      <family val="1"/>
    </font>
    <font>
      <sz val="14"/>
      <color indexed="8"/>
      <name val="Times New Roman"/>
      <family val="1"/>
    </font>
    <font>
      <sz val="14"/>
      <color theme="1"/>
      <name val="Times New Roman"/>
      <family val="1"/>
    </font>
    <font>
      <b/>
      <sz val="14"/>
      <color indexed="8"/>
      <name val="Times New Roman"/>
      <family val="1"/>
    </font>
    <font>
      <b/>
      <sz val="14"/>
      <color theme="1"/>
      <name val="Times New Roman"/>
      <family val="1"/>
    </font>
    <font>
      <sz val="12"/>
      <color theme="1"/>
      <name val="Times New Roman"/>
      <family val="1"/>
    </font>
    <font>
      <b/>
      <sz val="12"/>
      <color theme="1"/>
      <name val="Times New Roman"/>
      <family val="1"/>
    </font>
    <font>
      <sz val="11"/>
      <color theme="1"/>
      <name val="Calibri"/>
      <family val="2"/>
      <scheme val="minor"/>
    </font>
    <font>
      <sz val="11"/>
      <color theme="1"/>
      <name val="Arial"/>
      <family val="2"/>
    </font>
    <font>
      <b/>
      <sz val="13"/>
      <name val="Times New Roman"/>
      <family val="1"/>
    </font>
    <font>
      <b/>
      <sz val="16"/>
      <color theme="1"/>
      <name val="Times New Roman"/>
      <family val="1"/>
    </font>
    <font>
      <sz val="11"/>
      <color theme="1"/>
      <name val="Bookman Old Style"/>
      <family val="1"/>
    </font>
    <font>
      <b/>
      <sz val="13"/>
      <color theme="1"/>
      <name val="Times New Roman"/>
      <family val="1"/>
    </font>
    <font>
      <sz val="13"/>
      <color theme="1"/>
      <name val="Times New Roman"/>
      <family val="1"/>
    </font>
    <font>
      <u/>
      <sz val="9.35"/>
      <color theme="10"/>
      <name val="Calibri"/>
      <family val="2"/>
      <charset val="1"/>
    </font>
    <font>
      <sz val="11"/>
      <color theme="1"/>
      <name val="Calibri"/>
      <family val="2"/>
      <charset val="1"/>
      <scheme val="minor"/>
    </font>
    <font>
      <sz val="12"/>
      <name val="Helv"/>
    </font>
    <font>
      <sz val="11"/>
      <color indexed="8"/>
      <name val="Calibri"/>
      <family val="2"/>
    </font>
    <font>
      <sz val="10"/>
      <name val="Helv"/>
      <charset val="204"/>
    </font>
    <font>
      <sz val="11"/>
      <color rgb="FFFF0000"/>
      <name val="Times New Roman"/>
      <family val="1"/>
    </font>
    <font>
      <sz val="12"/>
      <color rgb="FFFF0000"/>
      <name val="Times New Roman"/>
      <family val="1"/>
    </font>
    <font>
      <sz val="14"/>
      <color rgb="FFFF0000"/>
      <name val="Times New Roman"/>
      <family val="1"/>
    </font>
    <font>
      <b/>
      <u/>
      <sz val="14"/>
      <name val="Times New Roman"/>
      <family val="1"/>
    </font>
    <font>
      <b/>
      <u/>
      <sz val="14"/>
      <color indexed="8"/>
      <name val="Times New Roman"/>
      <family val="1"/>
    </font>
    <font>
      <vertAlign val="superscript"/>
      <sz val="14"/>
      <name val="Times New Roman"/>
      <family val="1"/>
    </font>
    <font>
      <b/>
      <vertAlign val="superscript"/>
      <sz val="14"/>
      <name val="Times New Roman"/>
      <family val="1"/>
    </font>
    <font>
      <sz val="12"/>
      <name val="Helv"/>
      <charset val="134"/>
    </font>
    <font>
      <vertAlign val="superscript"/>
      <sz val="14"/>
      <color indexed="8"/>
      <name val="Times New Roman"/>
      <family val="1"/>
    </font>
    <font>
      <vertAlign val="superscript"/>
      <sz val="14"/>
      <color theme="1"/>
      <name val="Times New Roman"/>
      <family val="1"/>
    </font>
    <font>
      <sz val="14"/>
      <color theme="5"/>
      <name val="Times New Roman"/>
      <family val="1"/>
    </font>
    <font>
      <sz val="11"/>
      <color indexed="9"/>
      <name val="Calibri"/>
      <family val="2"/>
    </font>
    <font>
      <sz val="11"/>
      <color indexed="20"/>
      <name val="Calibri"/>
      <family val="2"/>
    </font>
    <font>
      <b/>
      <sz val="11"/>
      <color indexed="52"/>
      <name val="Calibri"/>
      <family val="2"/>
    </font>
    <font>
      <b/>
      <sz val="11"/>
      <color indexed="9"/>
      <name val="Calibri"/>
      <family val="2"/>
    </font>
    <font>
      <sz val="11"/>
      <name val="Arial"/>
      <family val="2"/>
    </font>
    <font>
      <sz val="9"/>
      <name val="Times New Roman"/>
      <family val="1"/>
    </font>
    <font>
      <i/>
      <sz val="11"/>
      <color indexed="23"/>
      <name val="Calibri"/>
      <family val="2"/>
    </font>
    <font>
      <sz val="11"/>
      <color indexed="17"/>
      <name val="Calibri"/>
      <family val="2"/>
    </font>
    <font>
      <sz val="8"/>
      <name val="Arial"/>
      <family val="2"/>
    </font>
    <font>
      <b/>
      <sz val="15"/>
      <color indexed="62"/>
      <name val="Calibri"/>
      <family val="2"/>
    </font>
    <font>
      <b/>
      <sz val="13"/>
      <color indexed="62"/>
      <name val="Calibri"/>
      <family val="2"/>
    </font>
    <font>
      <b/>
      <sz val="11"/>
      <color indexed="62"/>
      <name val="Calibri"/>
      <family val="2"/>
    </font>
    <font>
      <u/>
      <sz val="10"/>
      <color indexed="12"/>
      <name val="Arial"/>
      <family val="2"/>
    </font>
    <font>
      <sz val="11"/>
      <color indexed="62"/>
      <name val="Calibri"/>
      <family val="2"/>
    </font>
    <font>
      <sz val="12"/>
      <name val="Bookman Old Style"/>
      <family val="1"/>
    </font>
    <font>
      <sz val="11"/>
      <color indexed="52"/>
      <name val="Calibri"/>
      <family val="2"/>
    </font>
    <font>
      <sz val="11"/>
      <color indexed="60"/>
      <name val="Calibri"/>
      <family val="2"/>
    </font>
    <font>
      <b/>
      <i/>
      <sz val="16"/>
      <name val="Helv"/>
    </font>
    <font>
      <b/>
      <sz val="11"/>
      <color indexed="63"/>
      <name val="Calibri"/>
      <family val="2"/>
    </font>
    <font>
      <b/>
      <sz val="18"/>
      <color indexed="62"/>
      <name val="Cambria"/>
      <family val="2"/>
    </font>
    <font>
      <b/>
      <sz val="11"/>
      <color indexed="8"/>
      <name val="Calibri"/>
      <family val="2"/>
    </font>
    <font>
      <sz val="11"/>
      <color indexed="10"/>
      <name val="Calibri"/>
      <family val="2"/>
    </font>
    <font>
      <sz val="18"/>
      <color indexed="8"/>
      <name val="Arial"/>
      <family val="2"/>
    </font>
    <font>
      <sz val="14"/>
      <color theme="0"/>
      <name val="Times New Roman"/>
      <family val="1"/>
    </font>
    <font>
      <sz val="11"/>
      <name val="?? ??"/>
      <family val="1"/>
      <charset val="128"/>
    </font>
    <font>
      <sz val="14"/>
      <name val="Terminal"/>
      <family val="3"/>
      <charset val="128"/>
    </font>
    <font>
      <sz val="10"/>
      <name val="Helv"/>
      <family val="2"/>
    </font>
    <font>
      <sz val="14"/>
      <name val="AngsanaUPC"/>
      <family val="1"/>
    </font>
    <font>
      <sz val="12"/>
      <name val="Arial"/>
      <family val="2"/>
    </font>
    <font>
      <sz val="12"/>
      <name val="¹ÙÅÁÃ¼"/>
      <charset val="129"/>
    </font>
    <font>
      <sz val="9"/>
      <name val="Bookman Old Style"/>
      <family val="1"/>
    </font>
    <font>
      <sz val="12"/>
      <name val="HP-TIMES"/>
    </font>
    <font>
      <sz val="10"/>
      <color indexed="10"/>
      <name val="Arial"/>
      <family val="2"/>
    </font>
    <font>
      <sz val="12"/>
      <name val="Gill Sans"/>
      <family val="2"/>
    </font>
    <font>
      <b/>
      <sz val="12"/>
      <name val="Arial"/>
      <family val="2"/>
    </font>
    <font>
      <b/>
      <sz val="15"/>
      <color indexed="56"/>
      <name val="Calibri"/>
      <family val="2"/>
    </font>
    <font>
      <b/>
      <sz val="13"/>
      <color indexed="56"/>
      <name val="Calibri"/>
      <family val="2"/>
    </font>
    <font>
      <b/>
      <sz val="11"/>
      <color indexed="56"/>
      <name val="Calibri"/>
      <family val="2"/>
    </font>
    <font>
      <u/>
      <sz val="11"/>
      <color theme="10"/>
      <name val="Calibri"/>
      <family val="2"/>
    </font>
    <font>
      <u/>
      <sz val="9"/>
      <color indexed="12"/>
      <name val="Arial"/>
      <family val="2"/>
    </font>
    <font>
      <b/>
      <sz val="14"/>
      <name val="HP-TIMES"/>
    </font>
    <font>
      <sz val="7"/>
      <name val="Small Fonts"/>
      <family val="2"/>
    </font>
    <font>
      <b/>
      <i/>
      <sz val="16"/>
      <name val="Helv"/>
      <charset val="134"/>
    </font>
    <font>
      <sz val="12"/>
      <color theme="1"/>
      <name val="Calibri"/>
      <family val="2"/>
      <scheme val="minor"/>
    </font>
    <font>
      <sz val="12"/>
      <color theme="1"/>
      <name val="Times New Roman"/>
      <family val="2"/>
    </font>
    <font>
      <sz val="11"/>
      <color rgb="FF000000"/>
      <name val="Calibri"/>
      <family val="2"/>
    </font>
    <font>
      <sz val="11"/>
      <name val="Tahoma"/>
      <family val="2"/>
    </font>
    <font>
      <sz val="12"/>
      <name val="Helv"/>
      <family val="2"/>
    </font>
    <font>
      <b/>
      <sz val="10"/>
      <name val="Arial CE"/>
      <family val="2"/>
      <charset val="238"/>
    </font>
    <font>
      <u/>
      <sz val="9"/>
      <color indexed="36"/>
      <name val="Arial"/>
      <family val="2"/>
    </font>
    <font>
      <sz val="10"/>
      <name val="MS Sans Serif"/>
      <family val="2"/>
    </font>
    <font>
      <sz val="12"/>
      <name val="Univers (WN)"/>
    </font>
    <font>
      <sz val="10"/>
      <name val="Helv"/>
    </font>
    <font>
      <sz val="24"/>
      <color indexed="13"/>
      <name val="Helv"/>
    </font>
    <font>
      <b/>
      <sz val="18"/>
      <color indexed="56"/>
      <name val="Cambria"/>
      <family val="1"/>
    </font>
    <font>
      <sz val="12"/>
      <name val="華康粗圓體"/>
      <family val="3"/>
      <charset val="136"/>
    </font>
    <font>
      <sz val="11"/>
      <name val="ＭＳ 明朝"/>
      <family val="1"/>
      <charset val="128"/>
    </font>
    <font>
      <sz val="10"/>
      <name val="ＭＳ ゴシック"/>
      <family val="3"/>
      <charset val="128"/>
    </font>
    <font>
      <sz val="13.5"/>
      <color indexed="8"/>
      <name val="Times New Roman"/>
      <family val="1"/>
    </font>
    <font>
      <b/>
      <sz val="13.5"/>
      <color indexed="8"/>
      <name val="Times New Roman"/>
      <family val="1"/>
    </font>
    <font>
      <sz val="13.6"/>
      <color indexed="8"/>
      <name val="Times New Roman"/>
      <family val="1"/>
    </font>
    <font>
      <sz val="13.5"/>
      <name val="Times New Roman"/>
      <family val="1"/>
    </font>
    <font>
      <u/>
      <sz val="7.5"/>
      <color indexed="12"/>
      <name val="Arial"/>
      <family val="2"/>
    </font>
    <font>
      <u/>
      <sz val="12"/>
      <color theme="10"/>
      <name val="Helv"/>
    </font>
    <font>
      <u/>
      <sz val="12"/>
      <color theme="11"/>
      <name val="Helv"/>
    </font>
    <font>
      <sz val="18"/>
      <color indexed="8"/>
      <name val="Times New Roman"/>
      <family val="1"/>
    </font>
    <font>
      <b/>
      <sz val="18"/>
      <color indexed="8"/>
      <name val="Times New Roman"/>
      <family val="1"/>
    </font>
    <font>
      <b/>
      <sz val="15"/>
      <name val="Times New Roman"/>
      <family val="1"/>
    </font>
    <font>
      <sz val="17"/>
      <color indexed="8"/>
      <name val="Times New Roman"/>
      <family val="1"/>
    </font>
    <font>
      <b/>
      <u/>
      <sz val="17"/>
      <color indexed="8"/>
      <name val="Times New Roman"/>
      <family val="1"/>
    </font>
    <font>
      <b/>
      <sz val="17"/>
      <color indexed="8"/>
      <name val="Times New Roman"/>
      <family val="1"/>
    </font>
    <font>
      <sz val="17"/>
      <name val="Times New Roman"/>
      <family val="1"/>
    </font>
    <font>
      <vertAlign val="superscript"/>
      <sz val="11"/>
      <name val="Times New Roman"/>
      <family val="1"/>
    </font>
    <font>
      <b/>
      <u/>
      <sz val="11"/>
      <name val="Times New Roman"/>
      <family val="1"/>
    </font>
  </fonts>
  <fills count="45">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FF00"/>
        <bgColor indexed="64"/>
      </patternFill>
    </fill>
    <fill>
      <patternFill patternType="solid">
        <fgColor indexed="9"/>
      </patternFill>
    </fill>
    <fill>
      <patternFill patternType="solid">
        <fgColor indexed="47"/>
      </patternFill>
    </fill>
    <fill>
      <patternFill patternType="solid">
        <fgColor indexed="26"/>
      </patternFill>
    </fill>
    <fill>
      <patternFill patternType="solid">
        <fgColor indexed="27"/>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55"/>
      </patternFill>
    </fill>
    <fill>
      <patternFill patternType="solid">
        <fgColor indexed="42"/>
      </patternFill>
    </fill>
    <fill>
      <patternFill patternType="solid">
        <fgColor indexed="22"/>
        <bgColor indexed="64"/>
      </patternFill>
    </fill>
    <fill>
      <patternFill patternType="solid">
        <fgColor indexed="26"/>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13"/>
      </patternFill>
    </fill>
    <fill>
      <patternFill patternType="solid">
        <fgColor indexed="43"/>
        <bgColor indexed="64"/>
      </patternFill>
    </fill>
    <fill>
      <patternFill patternType="solid">
        <fgColor indexed="12"/>
      </patternFill>
    </fill>
  </fills>
  <borders count="78">
    <border>
      <left/>
      <right/>
      <top/>
      <bottom/>
      <diagonal/>
    </border>
    <border>
      <left style="thin">
        <color indexed="64"/>
      </left>
      <right style="thin">
        <color indexed="64"/>
      </right>
      <top style="thin">
        <color indexed="64"/>
      </top>
      <bottom style="thin">
        <color indexed="64"/>
      </bottom>
      <diagonal/>
    </border>
    <border>
      <left style="thin">
        <color auto="1"/>
      </left>
      <right style="hair">
        <color auto="1"/>
      </right>
      <top style="thin">
        <color auto="1"/>
      </top>
      <bottom style="hair">
        <color auto="1"/>
      </bottom>
      <diagonal/>
    </border>
    <border>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indexed="64"/>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style="thin">
        <color auto="1"/>
      </right>
      <top style="hair">
        <color auto="1"/>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auto="1"/>
      </left>
      <right/>
      <top/>
      <bottom style="thin">
        <color auto="1"/>
      </bottom>
      <diagonal/>
    </border>
    <border>
      <left/>
      <right/>
      <top/>
      <bottom style="thin">
        <color auto="1"/>
      </bottom>
      <diagonal/>
    </border>
    <border>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style="hair">
        <color indexed="64"/>
      </bottom>
      <diagonal/>
    </border>
    <border>
      <left style="thin">
        <color auto="1"/>
      </left>
      <right style="thin">
        <color auto="1"/>
      </right>
      <top style="thin">
        <color auto="1"/>
      </top>
      <bottom style="thin">
        <color auto="1"/>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8"/>
      </left>
      <right style="thin">
        <color indexed="8"/>
      </right>
      <top style="double">
        <color indexed="8"/>
      </top>
      <bottom style="thin">
        <color indexed="8"/>
      </bottom>
      <diagonal/>
    </border>
    <border>
      <left/>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indexed="23"/>
      </left>
      <right style="thin">
        <color indexed="23"/>
      </right>
      <top style="thin">
        <color indexed="23"/>
      </top>
      <bottom style="thin">
        <color indexed="23"/>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s>
  <cellStyleXfs count="29912">
    <xf numFmtId="0" fontId="0" fillId="0" borderId="0"/>
    <xf numFmtId="0" fontId="8" fillId="0" borderId="0"/>
    <xf numFmtId="0" fontId="8" fillId="0" borderId="0"/>
    <xf numFmtId="0" fontId="8" fillId="0" borderId="0"/>
    <xf numFmtId="0" fontId="8" fillId="0" borderId="0"/>
    <xf numFmtId="0" fontId="8" fillId="0" borderId="0"/>
    <xf numFmtId="168" fontId="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0" fontId="29" fillId="0" borderId="0" applyNumberFormat="0" applyFill="0" applyBorder="0" applyAlignment="0" applyProtection="0">
      <alignment vertical="top"/>
      <protection locked="0"/>
    </xf>
    <xf numFmtId="0" fontId="3" fillId="0" borderId="0"/>
    <xf numFmtId="0" fontId="3" fillId="0" borderId="0"/>
    <xf numFmtId="0" fontId="3" fillId="0" borderId="0"/>
    <xf numFmtId="0" fontId="8" fillId="0" borderId="0"/>
    <xf numFmtId="0" fontId="30" fillId="0" borderId="0"/>
    <xf numFmtId="0" fontId="22" fillId="0" borderId="0"/>
    <xf numFmtId="0" fontId="22" fillId="0" borderId="0"/>
    <xf numFmtId="0" fontId="22" fillId="0" borderId="0"/>
    <xf numFmtId="0" fontId="22" fillId="0" borderId="0"/>
    <xf numFmtId="0" fontId="31" fillId="0" borderId="0"/>
    <xf numFmtId="170" fontId="31" fillId="0" borderId="0"/>
    <xf numFmtId="164" fontId="31" fillId="0" borderId="0"/>
    <xf numFmtId="172" fontId="31" fillId="0" borderId="0"/>
    <xf numFmtId="172" fontId="31" fillId="0" borderId="0"/>
    <xf numFmtId="171" fontId="31" fillId="0" borderId="0"/>
    <xf numFmtId="168" fontId="31" fillId="0" borderId="0"/>
    <xf numFmtId="0" fontId="8" fillId="0" borderId="0"/>
    <xf numFmtId="172" fontId="31" fillId="0" borderId="0"/>
    <xf numFmtId="0" fontId="3" fillId="0" borderId="0"/>
    <xf numFmtId="0" fontId="3" fillId="0" borderId="0"/>
    <xf numFmtId="172" fontId="31" fillId="0" borderId="0"/>
    <xf numFmtId="172" fontId="31" fillId="0" borderId="0"/>
    <xf numFmtId="0" fontId="3" fillId="0" borderId="0"/>
    <xf numFmtId="0" fontId="3" fillId="0" borderId="0"/>
    <xf numFmtId="0" fontId="31" fillId="0" borderId="0"/>
    <xf numFmtId="0" fontId="31" fillId="0" borderId="0"/>
    <xf numFmtId="0" fontId="3" fillId="0" borderId="0"/>
    <xf numFmtId="0" fontId="3" fillId="0" borderId="0"/>
    <xf numFmtId="0" fontId="8" fillId="0" borderId="0"/>
    <xf numFmtId="0" fontId="31" fillId="0" borderId="0"/>
    <xf numFmtId="0" fontId="3" fillId="0" borderId="0"/>
    <xf numFmtId="0" fontId="3" fillId="0" borderId="0"/>
    <xf numFmtId="0" fontId="31" fillId="0" borderId="0"/>
    <xf numFmtId="0" fontId="31" fillId="0" borderId="0"/>
    <xf numFmtId="0" fontId="3" fillId="0" borderId="0"/>
    <xf numFmtId="0" fontId="3" fillId="0" borderId="0"/>
    <xf numFmtId="0" fontId="8" fillId="0" borderId="0"/>
    <xf numFmtId="0" fontId="22" fillId="0" borderId="0"/>
    <xf numFmtId="0" fontId="22" fillId="0" borderId="0"/>
    <xf numFmtId="0" fontId="3" fillId="0" borderId="0"/>
    <xf numFmtId="0" fontId="22" fillId="0" borderId="0"/>
    <xf numFmtId="0" fontId="22" fillId="0" borderId="0"/>
    <xf numFmtId="0" fontId="22" fillId="0" borderId="0"/>
    <xf numFmtId="0" fontId="22" fillId="0" borderId="0"/>
    <xf numFmtId="0" fontId="3" fillId="0" borderId="0"/>
    <xf numFmtId="0" fontId="8" fillId="0" borderId="0"/>
    <xf numFmtId="0" fontId="3" fillId="0" borderId="0"/>
    <xf numFmtId="0" fontId="3" fillId="0" borderId="0"/>
    <xf numFmtId="0" fontId="2" fillId="0" borderId="0"/>
    <xf numFmtId="0" fontId="2" fillId="0" borderId="0"/>
    <xf numFmtId="0" fontId="3" fillId="0" borderId="0"/>
    <xf numFmtId="0" fontId="3" fillId="0" borderId="0"/>
    <xf numFmtId="0" fontId="3" fillId="0" borderId="0"/>
    <xf numFmtId="9" fontId="8"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 fillId="0" borderId="0" applyFont="0" applyFill="0" applyBorder="0" applyAlignment="0" applyProtection="0"/>
    <xf numFmtId="0" fontId="33" fillId="0" borderId="0"/>
    <xf numFmtId="0" fontId="31" fillId="0" borderId="0"/>
    <xf numFmtId="0" fontId="22" fillId="0" borderId="0"/>
    <xf numFmtId="172" fontId="41" fillId="0" borderId="0"/>
    <xf numFmtId="0" fontId="8" fillId="0" borderId="0"/>
    <xf numFmtId="171" fontId="41" fillId="0" borderId="0"/>
    <xf numFmtId="0" fontId="22" fillId="0" borderId="0"/>
    <xf numFmtId="0" fontId="31" fillId="0" borderId="0"/>
    <xf numFmtId="0" fontId="31" fillId="0" borderId="0"/>
    <xf numFmtId="0" fontId="8" fillId="0" borderId="0"/>
    <xf numFmtId="0" fontId="22" fillId="0" borderId="0"/>
    <xf numFmtId="0" fontId="8" fillId="0" borderId="0"/>
    <xf numFmtId="167" fontId="31" fillId="0" borderId="0"/>
    <xf numFmtId="174" fontId="41" fillId="0" borderId="0"/>
    <xf numFmtId="170" fontId="41" fillId="0" borderId="0"/>
    <xf numFmtId="0" fontId="8" fillId="0" borderId="0"/>
    <xf numFmtId="0" fontId="22" fillId="0" borderId="0"/>
    <xf numFmtId="0" fontId="31" fillId="0" borderId="0"/>
    <xf numFmtId="172" fontId="41" fillId="0" borderId="0"/>
    <xf numFmtId="0" fontId="31" fillId="0" borderId="0"/>
    <xf numFmtId="0" fontId="8" fillId="0" borderId="0"/>
    <xf numFmtId="0" fontId="8" fillId="0" borderId="0"/>
    <xf numFmtId="0" fontId="3" fillId="0" borderId="0"/>
    <xf numFmtId="176" fontId="31" fillId="0" borderId="0"/>
    <xf numFmtId="0" fontId="8" fillId="0" borderId="0"/>
    <xf numFmtId="0" fontId="32" fillId="5" borderId="0" applyNumberFormat="0" applyBorder="0" applyAlignment="0" applyProtection="0"/>
    <xf numFmtId="0" fontId="32" fillId="6" borderId="0" applyNumberFormat="0" applyBorder="0" applyAlignment="0" applyProtection="0"/>
    <xf numFmtId="0" fontId="32" fillId="7" borderId="0" applyNumberFormat="0" applyBorder="0" applyAlignment="0" applyProtection="0"/>
    <xf numFmtId="0" fontId="32" fillId="5" borderId="0" applyNumberFormat="0" applyBorder="0" applyAlignment="0" applyProtection="0"/>
    <xf numFmtId="0" fontId="32" fillId="8" borderId="0" applyNumberFormat="0" applyBorder="0" applyAlignment="0" applyProtection="0"/>
    <xf numFmtId="0" fontId="32" fillId="6" borderId="0" applyNumberFormat="0" applyBorder="0" applyAlignment="0" applyProtection="0"/>
    <xf numFmtId="0" fontId="32" fillId="9" borderId="0" applyNumberFormat="0" applyBorder="0" applyAlignment="0" applyProtection="0"/>
    <xf numFmtId="0" fontId="32" fillId="10" borderId="0" applyNumberFormat="0" applyBorder="0" applyAlignment="0" applyProtection="0"/>
    <xf numFmtId="0" fontId="32" fillId="11" borderId="0" applyNumberFormat="0" applyBorder="0" applyAlignment="0" applyProtection="0"/>
    <xf numFmtId="0" fontId="32" fillId="9" borderId="0" applyNumberFormat="0" applyBorder="0" applyAlignment="0" applyProtection="0"/>
    <xf numFmtId="0" fontId="32" fillId="12" borderId="0" applyNumberFormat="0" applyBorder="0" applyAlignment="0" applyProtection="0"/>
    <xf numFmtId="0" fontId="32" fillId="6" borderId="0" applyNumberFormat="0" applyBorder="0" applyAlignment="0" applyProtection="0"/>
    <xf numFmtId="0" fontId="45" fillId="13" borderId="0" applyNumberFormat="0" applyBorder="0" applyAlignment="0" applyProtection="0"/>
    <xf numFmtId="0" fontId="45" fillId="10" borderId="0" applyNumberFormat="0" applyBorder="0" applyAlignment="0" applyProtection="0"/>
    <xf numFmtId="0" fontId="45" fillId="11" borderId="0" applyNumberFormat="0" applyBorder="0" applyAlignment="0" applyProtection="0"/>
    <xf numFmtId="0" fontId="45" fillId="9" borderId="0" applyNumberFormat="0" applyBorder="0" applyAlignment="0" applyProtection="0"/>
    <xf numFmtId="0" fontId="45" fillId="13" borderId="0" applyNumberFormat="0" applyBorder="0" applyAlignment="0" applyProtection="0"/>
    <xf numFmtId="0" fontId="45" fillId="6" borderId="0" applyNumberFormat="0" applyBorder="0" applyAlignment="0" applyProtection="0"/>
    <xf numFmtId="0" fontId="45" fillId="13" borderId="0" applyNumberFormat="0" applyBorder="0" applyAlignment="0" applyProtection="0"/>
    <xf numFmtId="0" fontId="45" fillId="14" borderId="0" applyNumberFormat="0" applyBorder="0" applyAlignment="0" applyProtection="0"/>
    <xf numFmtId="0" fontId="45" fillId="15" borderId="0" applyNumberFormat="0" applyBorder="0" applyAlignment="0" applyProtection="0"/>
    <xf numFmtId="0" fontId="45" fillId="16" borderId="0" applyNumberFormat="0" applyBorder="0" applyAlignment="0" applyProtection="0"/>
    <xf numFmtId="0" fontId="45" fillId="13" borderId="0" applyNumberFormat="0" applyBorder="0" applyAlignment="0" applyProtection="0"/>
    <xf numFmtId="0" fontId="45" fillId="17" borderId="0" applyNumberFormat="0" applyBorder="0" applyAlignment="0" applyProtection="0"/>
    <xf numFmtId="0" fontId="46" fillId="18" borderId="0" applyNumberFormat="0" applyBorder="0" applyAlignment="0" applyProtection="0"/>
    <xf numFmtId="0" fontId="47" fillId="5" borderId="21" applyNumberFormat="0" applyAlignment="0" applyProtection="0"/>
    <xf numFmtId="0" fontId="48" fillId="19" borderId="22" applyNumberFormat="0" applyAlignment="0" applyProtection="0"/>
    <xf numFmtId="165" fontId="32" fillId="0" borderId="0" applyFont="0" applyFill="0" applyBorder="0" applyAlignment="0" applyProtection="0"/>
    <xf numFmtId="169" fontId="49" fillId="0" borderId="0" applyFont="0" applyFill="0" applyBorder="0" applyAlignment="0" applyProtection="0"/>
    <xf numFmtId="177" fontId="50"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0" fontId="8" fillId="0" borderId="0" applyFont="0" applyFill="0" applyBorder="0" applyAlignment="0" applyProtection="0"/>
    <xf numFmtId="0" fontId="51" fillId="0" borderId="0" applyNumberFormat="0" applyFill="0" applyBorder="0" applyAlignment="0" applyProtection="0"/>
    <xf numFmtId="0" fontId="52" fillId="20" borderId="0" applyNumberFormat="0" applyBorder="0" applyAlignment="0" applyProtection="0"/>
    <xf numFmtId="38" fontId="53" fillId="21" borderId="0" applyNumberFormat="0" applyBorder="0" applyAlignment="0" applyProtection="0"/>
    <xf numFmtId="0" fontId="54" fillId="0" borderId="23" applyNumberFormat="0" applyFill="0" applyAlignment="0" applyProtection="0"/>
    <xf numFmtId="0" fontId="55" fillId="0" borderId="24" applyNumberFormat="0" applyFill="0" applyAlignment="0" applyProtection="0"/>
    <xf numFmtId="0" fontId="56" fillId="0" borderId="25" applyNumberFormat="0" applyFill="0" applyAlignment="0" applyProtection="0"/>
    <xf numFmtId="0" fontId="56" fillId="0" borderId="0" applyNumberFormat="0" applyFill="0" applyBorder="0" applyAlignment="0" applyProtection="0"/>
    <xf numFmtId="0" fontId="57" fillId="0" borderId="0" applyNumberFormat="0" applyFill="0" applyBorder="0" applyAlignment="0" applyProtection="0">
      <alignment vertical="top"/>
      <protection locked="0"/>
    </xf>
    <xf numFmtId="10" fontId="53" fillId="22" borderId="1" applyNumberFormat="0" applyBorder="0" applyAlignment="0" applyProtection="0"/>
    <xf numFmtId="0" fontId="58" fillId="6" borderId="21" applyNumberFormat="0" applyAlignment="0" applyProtection="0"/>
    <xf numFmtId="2" fontId="59" fillId="0" borderId="17" applyNumberFormat="0" applyBorder="0" applyProtection="0">
      <alignment horizontal="center" vertical="center"/>
    </xf>
    <xf numFmtId="0" fontId="60" fillId="0" borderId="26" applyNumberFormat="0" applyFill="0" applyAlignment="0" applyProtection="0"/>
    <xf numFmtId="0" fontId="61" fillId="11" borderId="0" applyNumberFormat="0" applyBorder="0" applyAlignment="0" applyProtection="0"/>
    <xf numFmtId="172" fontId="62" fillId="0" borderId="0"/>
    <xf numFmtId="0" fontId="8" fillId="0" borderId="0"/>
    <xf numFmtId="0" fontId="31" fillId="0" borderId="0"/>
    <xf numFmtId="0" fontId="22" fillId="0" borderId="0"/>
    <xf numFmtId="0" fontId="22" fillId="0" borderId="0"/>
    <xf numFmtId="178" fontId="31" fillId="0" borderId="0"/>
    <xf numFmtId="0" fontId="8" fillId="0" borderId="0"/>
    <xf numFmtId="0" fontId="8" fillId="0" borderId="0"/>
    <xf numFmtId="0" fontId="22" fillId="0" borderId="0"/>
    <xf numFmtId="0" fontId="22" fillId="0" borderId="0"/>
    <xf numFmtId="0" fontId="22" fillId="0" borderId="0"/>
    <xf numFmtId="0" fontId="22" fillId="0" borderId="0"/>
    <xf numFmtId="172" fontId="31" fillId="0" borderId="0"/>
    <xf numFmtId="0" fontId="22" fillId="0" borderId="0"/>
    <xf numFmtId="0" fontId="2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0" fillId="0" borderId="0"/>
    <xf numFmtId="0" fontId="8" fillId="7" borderId="27" applyNumberFormat="0" applyFont="0" applyAlignment="0" applyProtection="0"/>
    <xf numFmtId="0" fontId="63" fillId="5" borderId="28" applyNumberFormat="0" applyAlignment="0" applyProtection="0"/>
    <xf numFmtId="10" fontId="8" fillId="0" borderId="0" applyFont="0" applyFill="0" applyBorder="0" applyAlignment="0" applyProtection="0"/>
    <xf numFmtId="40" fontId="7" fillId="0" borderId="0"/>
    <xf numFmtId="0" fontId="64" fillId="0" borderId="0" applyNumberFormat="0" applyFill="0" applyBorder="0" applyAlignment="0" applyProtection="0"/>
    <xf numFmtId="0" fontId="65" fillId="0" borderId="29" applyNumberFormat="0" applyFill="0" applyAlignment="0" applyProtection="0"/>
    <xf numFmtId="0" fontId="66" fillId="0" borderId="0" applyNumberFormat="0" applyFill="0" applyBorder="0" applyAlignment="0" applyProtection="0"/>
    <xf numFmtId="0" fontId="31" fillId="0" borderId="0"/>
    <xf numFmtId="172" fontId="31" fillId="0" borderId="0"/>
    <xf numFmtId="167" fontId="31" fillId="0" borderId="0"/>
    <xf numFmtId="172" fontId="31" fillId="0" borderId="0"/>
    <xf numFmtId="0" fontId="3" fillId="0" borderId="0"/>
    <xf numFmtId="0" fontId="31" fillId="0" borderId="0"/>
    <xf numFmtId="0" fontId="3" fillId="0" borderId="0"/>
    <xf numFmtId="0" fontId="8" fillId="0" borderId="0"/>
    <xf numFmtId="173" fontId="8" fillId="0" borderId="0" applyFont="0" applyFill="0" applyBorder="0" applyAlignment="0" applyProtection="0"/>
    <xf numFmtId="180" fontId="8" fillId="0" borderId="0" applyFont="0" applyFill="0" applyBorder="0" applyAlignment="0" applyProtection="0"/>
    <xf numFmtId="173" fontId="8" fillId="0" borderId="0" applyFont="0" applyFill="0" applyBorder="0" applyAlignment="0" applyProtection="0"/>
    <xf numFmtId="173" fontId="8" fillId="0" borderId="0" applyFont="0" applyFill="0" applyBorder="0" applyAlignment="0" applyProtection="0"/>
    <xf numFmtId="173" fontId="8" fillId="0" borderId="0" applyFont="0" applyFill="0" applyBorder="0" applyAlignment="0" applyProtection="0"/>
    <xf numFmtId="40" fontId="69" fillId="0" borderId="0" applyFont="0" applyFill="0" applyBorder="0" applyAlignment="0" applyProtection="0"/>
    <xf numFmtId="38" fontId="69" fillId="0" borderId="0" applyFont="0" applyFill="0" applyBorder="0" applyAlignment="0" applyProtection="0"/>
    <xf numFmtId="0" fontId="70" fillId="0" borderId="0"/>
    <xf numFmtId="0" fontId="33" fillId="0" borderId="0"/>
    <xf numFmtId="0" fontId="33" fillId="0" borderId="0"/>
    <xf numFmtId="0" fontId="71" fillId="0" borderId="0"/>
    <xf numFmtId="0" fontId="8" fillId="0" borderId="0"/>
    <xf numFmtId="0" fontId="8" fillId="0" borderId="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0" fontId="45" fillId="36" borderId="0" applyNumberFormat="0" applyBorder="0" applyAlignment="0" applyProtection="0"/>
    <xf numFmtId="9" fontId="72" fillId="0" borderId="0"/>
    <xf numFmtId="9" fontId="72" fillId="0" borderId="0"/>
    <xf numFmtId="9" fontId="72" fillId="0" borderId="0"/>
    <xf numFmtId="9" fontId="72" fillId="0" borderId="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9"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35"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45" fillId="40" borderId="0" applyNumberFormat="0" applyBorder="0" applyAlignment="0" applyProtection="0"/>
    <xf numFmtId="0" fontId="53" fillId="0" borderId="0" applyNumberFormat="0" applyAlignment="0"/>
    <xf numFmtId="181" fontId="72" fillId="0" borderId="0" applyFont="0" applyFill="0" applyBorder="0" applyAlignment="0" applyProtection="0"/>
    <xf numFmtId="182" fontId="72" fillId="0" borderId="0" applyFont="0" applyFill="0" applyBorder="0" applyAlignment="0" applyProtection="0"/>
    <xf numFmtId="183" fontId="72" fillId="0" borderId="0" applyFont="0" applyFill="0" applyBorder="0" applyAlignment="0" applyProtection="0"/>
    <xf numFmtId="184" fontId="72" fillId="0" borderId="0" applyFont="0" applyFill="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46" fillId="24" borderId="0" applyNumberFormat="0" applyBorder="0" applyAlignment="0" applyProtection="0"/>
    <xf numFmtId="0" fontId="73" fillId="0" borderId="0"/>
    <xf numFmtId="0" fontId="74" fillId="0" borderId="0"/>
    <xf numFmtId="0" fontId="47" fillId="21" borderId="44" applyNumberFormat="0" applyAlignment="0" applyProtection="0"/>
    <xf numFmtId="0" fontId="47" fillId="21" borderId="44" applyNumberFormat="0" applyAlignment="0" applyProtection="0"/>
    <xf numFmtId="0" fontId="47" fillId="21" borderId="44" applyNumberFormat="0" applyAlignment="0" applyProtection="0"/>
    <xf numFmtId="0" fontId="47" fillId="21" borderId="44" applyNumberFormat="0" applyAlignment="0" applyProtection="0"/>
    <xf numFmtId="0" fontId="47" fillId="21" borderId="44" applyNumberFormat="0" applyAlignment="0" applyProtection="0"/>
    <xf numFmtId="0" fontId="47" fillId="21" borderId="44" applyNumberFormat="0" applyAlignment="0" applyProtection="0"/>
    <xf numFmtId="0" fontId="47" fillId="21" borderId="44" applyNumberFormat="0" applyAlignment="0" applyProtection="0"/>
    <xf numFmtId="0" fontId="47" fillId="21" borderId="44" applyNumberFormat="0" applyAlignment="0" applyProtection="0"/>
    <xf numFmtId="0" fontId="47" fillId="21" borderId="44" applyNumberFormat="0" applyAlignment="0" applyProtection="0"/>
    <xf numFmtId="0" fontId="47" fillId="21" borderId="44" applyNumberFormat="0" applyAlignment="0" applyProtection="0"/>
    <xf numFmtId="0" fontId="47" fillId="21" borderId="44" applyNumberFormat="0" applyAlignment="0" applyProtection="0"/>
    <xf numFmtId="0" fontId="47" fillId="21" borderId="44" applyNumberFormat="0" applyAlignment="0" applyProtection="0"/>
    <xf numFmtId="0" fontId="47" fillId="21" borderId="44" applyNumberFormat="0" applyAlignment="0" applyProtection="0"/>
    <xf numFmtId="0" fontId="47" fillId="21" borderId="44" applyNumberFormat="0" applyAlignment="0" applyProtection="0"/>
    <xf numFmtId="0" fontId="47" fillId="21" borderId="44" applyNumberFormat="0" applyAlignment="0" applyProtection="0"/>
    <xf numFmtId="0" fontId="47" fillId="21" borderId="44" applyNumberFormat="0" applyAlignment="0" applyProtection="0"/>
    <xf numFmtId="0" fontId="47" fillId="21" borderId="44" applyNumberFormat="0" applyAlignment="0" applyProtection="0"/>
    <xf numFmtId="0" fontId="47" fillId="21" borderId="44" applyNumberFormat="0" applyAlignment="0" applyProtection="0"/>
    <xf numFmtId="0" fontId="47" fillId="21" borderId="44" applyNumberFormat="0" applyAlignment="0" applyProtection="0"/>
    <xf numFmtId="0" fontId="47" fillId="21" borderId="44" applyNumberFormat="0" applyAlignment="0" applyProtection="0"/>
    <xf numFmtId="0" fontId="47" fillId="21" borderId="44" applyNumberFormat="0" applyAlignment="0" applyProtection="0"/>
    <xf numFmtId="0" fontId="47" fillId="21" borderId="44" applyNumberFormat="0" applyAlignment="0" applyProtection="0"/>
    <xf numFmtId="0" fontId="47" fillId="21" borderId="44" applyNumberFormat="0" applyAlignment="0" applyProtection="0"/>
    <xf numFmtId="0" fontId="47" fillId="21" borderId="44" applyNumberFormat="0" applyAlignment="0" applyProtection="0"/>
    <xf numFmtId="0" fontId="47" fillId="21" borderId="44" applyNumberFormat="0" applyAlignment="0" applyProtection="0"/>
    <xf numFmtId="0" fontId="47" fillId="21" borderId="44" applyNumberFormat="0" applyAlignment="0" applyProtection="0"/>
    <xf numFmtId="0" fontId="48" fillId="41" borderId="22" applyNumberFormat="0" applyAlignment="0" applyProtection="0"/>
    <xf numFmtId="0" fontId="48" fillId="41" borderId="22" applyNumberFormat="0" applyAlignment="0" applyProtection="0"/>
    <xf numFmtId="0" fontId="48" fillId="41" borderId="22" applyNumberFormat="0" applyAlignment="0" applyProtection="0"/>
    <xf numFmtId="0" fontId="48" fillId="41" borderId="22" applyNumberFormat="0" applyAlignment="0" applyProtection="0"/>
    <xf numFmtId="0" fontId="48" fillId="41" borderId="22" applyNumberFormat="0" applyAlignment="0" applyProtection="0"/>
    <xf numFmtId="0" fontId="48" fillId="41" borderId="22" applyNumberFormat="0" applyAlignment="0" applyProtection="0"/>
    <xf numFmtId="0" fontId="48" fillId="41" borderId="22" applyNumberFormat="0" applyAlignment="0" applyProtection="0"/>
    <xf numFmtId="0" fontId="48" fillId="41" borderId="22" applyNumberFormat="0" applyAlignment="0" applyProtection="0"/>
    <xf numFmtId="0" fontId="48" fillId="41" borderId="22" applyNumberFormat="0" applyAlignment="0" applyProtection="0"/>
    <xf numFmtId="0" fontId="48" fillId="41" borderId="22" applyNumberFormat="0" applyAlignment="0" applyProtection="0"/>
    <xf numFmtId="0" fontId="48" fillId="41" borderId="22" applyNumberFormat="0" applyAlignment="0" applyProtection="0"/>
    <xf numFmtId="0" fontId="48" fillId="41" borderId="22" applyNumberFormat="0" applyAlignment="0" applyProtection="0"/>
    <xf numFmtId="0" fontId="48" fillId="41" borderId="22" applyNumberFormat="0" applyAlignment="0" applyProtection="0"/>
    <xf numFmtId="0" fontId="48" fillId="41" borderId="22" applyNumberFormat="0" applyAlignment="0" applyProtection="0"/>
    <xf numFmtId="0" fontId="48" fillId="41" borderId="22" applyNumberFormat="0" applyAlignment="0" applyProtection="0"/>
    <xf numFmtId="0" fontId="48" fillId="41" borderId="22" applyNumberFormat="0" applyAlignment="0" applyProtection="0"/>
    <xf numFmtId="0" fontId="48" fillId="41" borderId="22" applyNumberFormat="0" applyAlignment="0" applyProtection="0"/>
    <xf numFmtId="0" fontId="48" fillId="41" borderId="22" applyNumberFormat="0" applyAlignment="0" applyProtection="0"/>
    <xf numFmtId="0" fontId="48" fillId="41" borderId="22" applyNumberFormat="0" applyAlignment="0" applyProtection="0"/>
    <xf numFmtId="0" fontId="48" fillId="41" borderId="22" applyNumberFormat="0" applyAlignment="0" applyProtection="0"/>
    <xf numFmtId="0" fontId="48" fillId="41" borderId="22" applyNumberFormat="0" applyAlignment="0" applyProtection="0"/>
    <xf numFmtId="0" fontId="48" fillId="41" borderId="22" applyNumberFormat="0" applyAlignment="0" applyProtection="0"/>
    <xf numFmtId="0" fontId="48" fillId="41" borderId="22" applyNumberFormat="0" applyAlignment="0" applyProtection="0"/>
    <xf numFmtId="0" fontId="48" fillId="41" borderId="22" applyNumberFormat="0" applyAlignment="0" applyProtection="0"/>
    <xf numFmtId="0" fontId="48" fillId="41" borderId="22" applyNumberFormat="0" applyAlignment="0" applyProtection="0"/>
    <xf numFmtId="0" fontId="48" fillId="41" borderId="22" applyNumberFormat="0" applyAlignment="0" applyProtection="0"/>
    <xf numFmtId="185" fontId="8" fillId="0" borderId="0"/>
    <xf numFmtId="185" fontId="8" fillId="0" borderId="0"/>
    <xf numFmtId="185" fontId="8" fillId="0" borderId="0"/>
    <xf numFmtId="185" fontId="8" fillId="0" borderId="0"/>
    <xf numFmtId="185" fontId="8" fillId="0" borderId="0"/>
    <xf numFmtId="185" fontId="8" fillId="0" borderId="0"/>
    <xf numFmtId="185" fontId="8" fillId="0" borderId="0"/>
    <xf numFmtId="185" fontId="8" fillId="0" borderId="0"/>
    <xf numFmtId="185" fontId="8" fillId="0" borderId="0"/>
    <xf numFmtId="185" fontId="8" fillId="0" borderId="0"/>
    <xf numFmtId="185" fontId="8" fillId="0" borderId="0"/>
    <xf numFmtId="185" fontId="8" fillId="0" borderId="0"/>
    <xf numFmtId="185" fontId="8" fillId="0" borderId="0"/>
    <xf numFmtId="185" fontId="8" fillId="0" borderId="0"/>
    <xf numFmtId="185" fontId="8" fillId="0" borderId="0"/>
    <xf numFmtId="185" fontId="8" fillId="0" borderId="0"/>
    <xf numFmtId="185" fontId="8" fillId="0" borderId="0"/>
    <xf numFmtId="185" fontId="8" fillId="0" borderId="0"/>
    <xf numFmtId="185" fontId="8" fillId="0" borderId="0"/>
    <xf numFmtId="185" fontId="8" fillId="0" borderId="0"/>
    <xf numFmtId="185" fontId="8" fillId="0" borderId="0"/>
    <xf numFmtId="185" fontId="8" fillId="0" borderId="0"/>
    <xf numFmtId="185" fontId="8" fillId="0" borderId="0"/>
    <xf numFmtId="185" fontId="8" fillId="0" borderId="0"/>
    <xf numFmtId="185" fontId="8" fillId="0" borderId="0"/>
    <xf numFmtId="185" fontId="8" fillId="0" borderId="0"/>
    <xf numFmtId="185" fontId="8" fillId="0" borderId="0"/>
    <xf numFmtId="185" fontId="8" fillId="0" borderId="0"/>
    <xf numFmtId="185" fontId="8" fillId="0" borderId="0"/>
    <xf numFmtId="185" fontId="8" fillId="0" borderId="0"/>
    <xf numFmtId="185" fontId="8" fillId="0" borderId="0"/>
    <xf numFmtId="185" fontId="8" fillId="0" borderId="0"/>
    <xf numFmtId="169" fontId="8" fillId="0" borderId="0" applyFont="0" applyFill="0" applyBorder="0" applyAlignment="0" applyProtection="0"/>
    <xf numFmtId="169" fontId="49" fillId="0" borderId="0" applyFont="0" applyFill="0" applyBorder="0" applyAlignment="0" applyProtection="0"/>
    <xf numFmtId="169" fontId="49" fillId="0" borderId="0" applyFont="0" applyFill="0" applyBorder="0" applyAlignment="0" applyProtection="0"/>
    <xf numFmtId="169" fontId="49" fillId="0" borderId="0" applyFont="0" applyFill="0" applyBorder="0" applyAlignment="0" applyProtection="0"/>
    <xf numFmtId="169" fontId="49" fillId="0" borderId="0" applyFont="0" applyFill="0" applyBorder="0" applyAlignment="0" applyProtection="0"/>
    <xf numFmtId="169" fontId="49" fillId="0" borderId="0" applyFont="0" applyFill="0" applyBorder="0" applyAlignment="0" applyProtection="0"/>
    <xf numFmtId="169" fontId="49"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22" fillId="0" borderId="0" applyFont="0" applyFill="0" applyBorder="0" applyAlignment="0" applyProtection="0"/>
    <xf numFmtId="169" fontId="22" fillId="0" borderId="0" applyFont="0" applyFill="0" applyBorder="0" applyAlignment="0" applyProtection="0"/>
    <xf numFmtId="169" fontId="22" fillId="0" borderId="0" applyFont="0" applyFill="0" applyBorder="0" applyAlignment="0" applyProtection="0"/>
    <xf numFmtId="169" fontId="22" fillId="0" borderId="0" applyFont="0" applyFill="0" applyBorder="0" applyAlignment="0" applyProtection="0"/>
    <xf numFmtId="169" fontId="22" fillId="0" borderId="0" applyFont="0" applyFill="0" applyBorder="0" applyAlignment="0" applyProtection="0"/>
    <xf numFmtId="169" fontId="8" fillId="0" borderId="0" applyFont="0" applyFill="0" applyBorder="0" applyAlignment="0" applyProtection="0"/>
    <xf numFmtId="177" fontId="50" fillId="0" borderId="0" applyFont="0" applyFill="0" applyBorder="0" applyAlignment="0" applyProtection="0"/>
    <xf numFmtId="177" fontId="50" fillId="0" borderId="0" applyFont="0" applyFill="0" applyBorder="0" applyAlignment="0" applyProtection="0"/>
    <xf numFmtId="177" fontId="50"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77" fontId="50" fillId="0" borderId="0" applyFont="0" applyFill="0" applyBorder="0" applyAlignment="0" applyProtection="0"/>
    <xf numFmtId="177" fontId="50"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22" fillId="0" borderId="0" applyFont="0" applyFill="0" applyBorder="0" applyAlignment="0" applyProtection="0"/>
    <xf numFmtId="169" fontId="22" fillId="0" borderId="0" applyFont="0" applyFill="0" applyBorder="0" applyAlignment="0" applyProtection="0"/>
    <xf numFmtId="169" fontId="49" fillId="0" borderId="0" applyFont="0" applyFill="0" applyBorder="0" applyAlignment="0" applyProtection="0"/>
    <xf numFmtId="169" fontId="49" fillId="0" borderId="0" applyFont="0" applyFill="0" applyBorder="0" applyAlignment="0" applyProtection="0"/>
    <xf numFmtId="169" fontId="49" fillId="0" borderId="0" applyFont="0" applyFill="0" applyBorder="0" applyAlignment="0" applyProtection="0"/>
    <xf numFmtId="169" fontId="49" fillId="0" borderId="0" applyFont="0" applyFill="0" applyBorder="0" applyAlignment="0" applyProtection="0"/>
    <xf numFmtId="169" fontId="49" fillId="0" borderId="0" applyFont="0" applyFill="0" applyBorder="0" applyAlignment="0" applyProtection="0"/>
    <xf numFmtId="169" fontId="22" fillId="0" borderId="0" applyFont="0" applyFill="0" applyBorder="0" applyAlignment="0" applyProtection="0"/>
    <xf numFmtId="169" fontId="22" fillId="0" borderId="0" applyFont="0" applyFill="0" applyBorder="0" applyAlignment="0" applyProtection="0"/>
    <xf numFmtId="169" fontId="49" fillId="0" borderId="0" applyFont="0" applyFill="0" applyBorder="0" applyAlignment="0" applyProtection="0"/>
    <xf numFmtId="169" fontId="49" fillId="0" borderId="0" applyFont="0" applyFill="0" applyBorder="0" applyAlignment="0" applyProtection="0"/>
    <xf numFmtId="186" fontId="8" fillId="0" borderId="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69" fontId="8"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72" fontId="22"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69" fontId="8"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72" fontId="22"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75" fillId="0" borderId="0" applyFont="0" applyFill="0" applyBorder="0" applyAlignment="0" applyProtection="0"/>
    <xf numFmtId="169" fontId="75" fillId="0" borderId="0" applyFont="0" applyFill="0" applyBorder="0" applyAlignment="0" applyProtection="0"/>
    <xf numFmtId="169" fontId="75" fillId="0" borderId="0" applyFont="0" applyFill="0" applyBorder="0" applyAlignment="0" applyProtection="0"/>
    <xf numFmtId="169" fontId="8" fillId="0" borderId="0" applyFont="0" applyFill="0" applyBorder="0" applyAlignment="0" applyProtection="0"/>
    <xf numFmtId="169" fontId="75" fillId="0" borderId="0" applyFont="0" applyFill="0" applyBorder="0" applyAlignment="0" applyProtection="0"/>
    <xf numFmtId="169" fontId="75" fillId="0" borderId="0" applyFont="0" applyFill="0" applyBorder="0" applyAlignment="0" applyProtection="0"/>
    <xf numFmtId="169" fontId="75" fillId="0" borderId="0" applyFont="0" applyFill="0" applyBorder="0" applyAlignment="0" applyProtection="0"/>
    <xf numFmtId="169" fontId="8" fillId="0" borderId="0" applyFont="0" applyFill="0" applyBorder="0" applyAlignment="0" applyProtection="0"/>
    <xf numFmtId="43" fontId="22" fillId="0" borderId="0" applyFont="0" applyFill="0" applyBorder="0" applyAlignment="0" applyProtection="0"/>
    <xf numFmtId="0" fontId="8" fillId="0" borderId="0" applyFont="0" applyFill="0" applyBorder="0" applyAlignment="0" applyProtection="0"/>
    <xf numFmtId="169" fontId="22" fillId="0" borderId="0" applyFont="0" applyFill="0" applyBorder="0" applyAlignment="0" applyProtection="0"/>
    <xf numFmtId="169" fontId="22" fillId="0" borderId="0" applyFont="0" applyFill="0" applyBorder="0" applyAlignment="0" applyProtection="0"/>
    <xf numFmtId="169" fontId="22" fillId="0" borderId="0" applyFont="0" applyFill="0" applyBorder="0" applyAlignment="0" applyProtection="0"/>
    <xf numFmtId="169" fontId="22" fillId="0" borderId="0" applyFont="0" applyFill="0" applyBorder="0" applyAlignment="0" applyProtection="0"/>
    <xf numFmtId="169" fontId="22" fillId="0" borderId="0" applyFont="0" applyFill="0" applyBorder="0" applyAlignment="0" applyProtection="0"/>
    <xf numFmtId="169" fontId="22" fillId="0" borderId="0" applyFont="0" applyFill="0" applyBorder="0" applyAlignment="0" applyProtection="0"/>
    <xf numFmtId="169" fontId="22" fillId="0" borderId="0" applyFont="0" applyFill="0" applyBorder="0" applyAlignment="0" applyProtection="0"/>
    <xf numFmtId="169" fontId="22" fillId="0" borderId="0" applyFont="0" applyFill="0" applyBorder="0" applyAlignment="0" applyProtection="0"/>
    <xf numFmtId="0" fontId="76" fillId="0" borderId="0"/>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187" fontId="8" fillId="0" borderId="0" applyFont="0" applyFill="0" applyBorder="0" applyAlignment="0" applyProtection="0"/>
    <xf numFmtId="187" fontId="8" fillId="0" borderId="0" applyFont="0" applyFill="0" applyBorder="0" applyAlignment="0" applyProtection="0"/>
    <xf numFmtId="187" fontId="8" fillId="0" borderId="0" applyFont="0" applyFill="0" applyBorder="0" applyAlignment="0" applyProtection="0"/>
    <xf numFmtId="187" fontId="8" fillId="0" borderId="0" applyFont="0" applyFill="0" applyBorder="0" applyAlignment="0" applyProtection="0"/>
    <xf numFmtId="0" fontId="32" fillId="0" borderId="0"/>
    <xf numFmtId="0" fontId="32" fillId="0" borderId="0"/>
    <xf numFmtId="0" fontId="32" fillId="0" borderId="0"/>
    <xf numFmtId="0" fontId="32" fillId="0" borderId="0"/>
    <xf numFmtId="0" fontId="32" fillId="0" borderId="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173" fontId="77" fillId="0" borderId="46">
      <alignment horizontal="right"/>
    </xf>
    <xf numFmtId="173" fontId="77" fillId="0" borderId="46">
      <alignment horizontal="right"/>
    </xf>
    <xf numFmtId="173" fontId="77" fillId="0" borderId="46">
      <alignment horizontal="right"/>
    </xf>
    <xf numFmtId="173" fontId="77" fillId="0" borderId="46">
      <alignment horizontal="right"/>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2" fontId="78" fillId="0" borderId="47">
      <alignment horizontal="center" vertical="top" wrapText="1"/>
    </xf>
    <xf numFmtId="0" fontId="52" fillId="25" borderId="0" applyNumberFormat="0" applyBorder="0" applyAlignment="0" applyProtection="0"/>
    <xf numFmtId="0" fontId="52" fillId="25" borderId="0" applyNumberFormat="0" applyBorder="0" applyAlignment="0" applyProtection="0"/>
    <xf numFmtId="0" fontId="52" fillId="25" borderId="0" applyNumberFormat="0" applyBorder="0" applyAlignment="0" applyProtection="0"/>
    <xf numFmtId="0" fontId="52" fillId="25" borderId="0" applyNumberFormat="0" applyBorder="0" applyAlignment="0" applyProtection="0"/>
    <xf numFmtId="0" fontId="52" fillId="25" borderId="0" applyNumberFormat="0" applyBorder="0" applyAlignment="0" applyProtection="0"/>
    <xf numFmtId="0" fontId="52" fillId="25" borderId="0" applyNumberFormat="0" applyBorder="0" applyAlignment="0" applyProtection="0"/>
    <xf numFmtId="0" fontId="52" fillId="25" borderId="0" applyNumberFormat="0" applyBorder="0" applyAlignment="0" applyProtection="0"/>
    <xf numFmtId="0" fontId="52" fillId="25" borderId="0" applyNumberFormat="0" applyBorder="0" applyAlignment="0" applyProtection="0"/>
    <xf numFmtId="0" fontId="52" fillId="25" borderId="0" applyNumberFormat="0" applyBorder="0" applyAlignment="0" applyProtection="0"/>
    <xf numFmtId="0" fontId="52" fillId="25" borderId="0" applyNumberFormat="0" applyBorder="0" applyAlignment="0" applyProtection="0"/>
    <xf numFmtId="0" fontId="52" fillId="25" borderId="0" applyNumberFormat="0" applyBorder="0" applyAlignment="0" applyProtection="0"/>
    <xf numFmtId="0" fontId="52" fillId="25" borderId="0" applyNumberFormat="0" applyBorder="0" applyAlignment="0" applyProtection="0"/>
    <xf numFmtId="0" fontId="52" fillId="25" borderId="0" applyNumberFormat="0" applyBorder="0" applyAlignment="0" applyProtection="0"/>
    <xf numFmtId="0" fontId="52" fillId="25" borderId="0" applyNumberFormat="0" applyBorder="0" applyAlignment="0" applyProtection="0"/>
    <xf numFmtId="0" fontId="52" fillId="25" borderId="0" applyNumberFormat="0" applyBorder="0" applyAlignment="0" applyProtection="0"/>
    <xf numFmtId="0" fontId="52" fillId="25" borderId="0" applyNumberFormat="0" applyBorder="0" applyAlignment="0" applyProtection="0"/>
    <xf numFmtId="0" fontId="52" fillId="25" borderId="0" applyNumberFormat="0" applyBorder="0" applyAlignment="0" applyProtection="0"/>
    <xf numFmtId="0" fontId="52" fillId="25" borderId="0" applyNumberFormat="0" applyBorder="0" applyAlignment="0" applyProtection="0"/>
    <xf numFmtId="0" fontId="52" fillId="25" borderId="0" applyNumberFormat="0" applyBorder="0" applyAlignment="0" applyProtection="0"/>
    <xf numFmtId="0" fontId="52" fillId="25" borderId="0" applyNumberFormat="0" applyBorder="0" applyAlignment="0" applyProtection="0"/>
    <xf numFmtId="0" fontId="52" fillId="25" borderId="0" applyNumberFormat="0" applyBorder="0" applyAlignment="0" applyProtection="0"/>
    <xf numFmtId="0" fontId="52" fillId="25" borderId="0" applyNumberFormat="0" applyBorder="0" applyAlignment="0" applyProtection="0"/>
    <xf numFmtId="0" fontId="52" fillId="25" borderId="0" applyNumberFormat="0" applyBorder="0" applyAlignment="0" applyProtection="0"/>
    <xf numFmtId="0" fontId="52" fillId="25" borderId="0" applyNumberFormat="0" applyBorder="0" applyAlignment="0" applyProtection="0"/>
    <xf numFmtId="0" fontId="52" fillId="25" borderId="0" applyNumberFormat="0" applyBorder="0" applyAlignment="0" applyProtection="0"/>
    <xf numFmtId="0" fontId="52" fillId="25" borderId="0" applyNumberFormat="0" applyBorder="0" applyAlignment="0" applyProtection="0"/>
    <xf numFmtId="0" fontId="79" fillId="0" borderId="48" applyNumberFormat="0" applyAlignment="0" applyProtection="0">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79" fillId="0" borderId="49">
      <alignment horizontal="left" vertical="center"/>
    </xf>
    <xf numFmtId="0" fontId="80" fillId="0" borderId="50" applyNumberFormat="0" applyFill="0" applyAlignment="0" applyProtection="0"/>
    <xf numFmtId="0" fontId="80" fillId="0" borderId="50" applyNumberFormat="0" applyFill="0" applyAlignment="0" applyProtection="0"/>
    <xf numFmtId="0" fontId="80" fillId="0" borderId="50" applyNumberFormat="0" applyFill="0" applyAlignment="0" applyProtection="0"/>
    <xf numFmtId="0" fontId="80" fillId="0" borderId="50" applyNumberFormat="0" applyFill="0" applyAlignment="0" applyProtection="0"/>
    <xf numFmtId="0" fontId="80" fillId="0" borderId="50" applyNumberFormat="0" applyFill="0" applyAlignment="0" applyProtection="0"/>
    <xf numFmtId="0" fontId="80" fillId="0" borderId="50" applyNumberFormat="0" applyFill="0" applyAlignment="0" applyProtection="0"/>
    <xf numFmtId="0" fontId="80" fillId="0" borderId="50" applyNumberFormat="0" applyFill="0" applyAlignment="0" applyProtection="0"/>
    <xf numFmtId="0" fontId="80" fillId="0" borderId="50" applyNumberFormat="0" applyFill="0" applyAlignment="0" applyProtection="0"/>
    <xf numFmtId="0" fontId="80" fillId="0" borderId="50" applyNumberFormat="0" applyFill="0" applyAlignment="0" applyProtection="0"/>
    <xf numFmtId="0" fontId="80" fillId="0" borderId="50" applyNumberFormat="0" applyFill="0" applyAlignment="0" applyProtection="0"/>
    <xf numFmtId="0" fontId="80" fillId="0" borderId="50" applyNumberFormat="0" applyFill="0" applyAlignment="0" applyProtection="0"/>
    <xf numFmtId="0" fontId="80" fillId="0" borderId="50" applyNumberFormat="0" applyFill="0" applyAlignment="0" applyProtection="0"/>
    <xf numFmtId="0" fontId="80" fillId="0" borderId="50" applyNumberFormat="0" applyFill="0" applyAlignment="0" applyProtection="0"/>
    <xf numFmtId="0" fontId="80" fillId="0" borderId="50" applyNumberFormat="0" applyFill="0" applyAlignment="0" applyProtection="0"/>
    <xf numFmtId="0" fontId="80" fillId="0" borderId="50" applyNumberFormat="0" applyFill="0" applyAlignment="0" applyProtection="0"/>
    <xf numFmtId="0" fontId="80" fillId="0" borderId="50" applyNumberFormat="0" applyFill="0" applyAlignment="0" applyProtection="0"/>
    <xf numFmtId="0" fontId="80" fillId="0" borderId="50" applyNumberFormat="0" applyFill="0" applyAlignment="0" applyProtection="0"/>
    <xf numFmtId="0" fontId="80" fillId="0" borderId="50" applyNumberFormat="0" applyFill="0" applyAlignment="0" applyProtection="0"/>
    <xf numFmtId="0" fontId="80" fillId="0" borderId="50" applyNumberFormat="0" applyFill="0" applyAlignment="0" applyProtection="0"/>
    <xf numFmtId="0" fontId="80" fillId="0" borderId="50" applyNumberFormat="0" applyFill="0" applyAlignment="0" applyProtection="0"/>
    <xf numFmtId="0" fontId="80" fillId="0" borderId="50" applyNumberFormat="0" applyFill="0" applyAlignment="0" applyProtection="0"/>
    <xf numFmtId="0" fontId="80" fillId="0" borderId="50" applyNumberFormat="0" applyFill="0" applyAlignment="0" applyProtection="0"/>
    <xf numFmtId="0" fontId="80" fillId="0" borderId="50" applyNumberFormat="0" applyFill="0" applyAlignment="0" applyProtection="0"/>
    <xf numFmtId="0" fontId="80" fillId="0" borderId="50" applyNumberFormat="0" applyFill="0" applyAlignment="0" applyProtection="0"/>
    <xf numFmtId="0" fontId="80" fillId="0" borderId="50" applyNumberFormat="0" applyFill="0" applyAlignment="0" applyProtection="0"/>
    <xf numFmtId="0" fontId="80" fillId="0" borderId="50" applyNumberFormat="0" applyFill="0" applyAlignment="0" applyProtection="0"/>
    <xf numFmtId="0" fontId="81" fillId="0" borderId="24" applyNumberFormat="0" applyFill="0" applyAlignment="0" applyProtection="0"/>
    <xf numFmtId="0" fontId="81" fillId="0" borderId="24" applyNumberFormat="0" applyFill="0" applyAlignment="0" applyProtection="0"/>
    <xf numFmtId="0" fontId="81" fillId="0" borderId="24" applyNumberFormat="0" applyFill="0" applyAlignment="0" applyProtection="0"/>
    <xf numFmtId="0" fontId="81" fillId="0" borderId="24" applyNumberFormat="0" applyFill="0" applyAlignment="0" applyProtection="0"/>
    <xf numFmtId="0" fontId="81" fillId="0" borderId="24" applyNumberFormat="0" applyFill="0" applyAlignment="0" applyProtection="0"/>
    <xf numFmtId="0" fontId="81" fillId="0" borderId="24" applyNumberFormat="0" applyFill="0" applyAlignment="0" applyProtection="0"/>
    <xf numFmtId="0" fontId="81" fillId="0" borderId="24" applyNumberFormat="0" applyFill="0" applyAlignment="0" applyProtection="0"/>
    <xf numFmtId="0" fontId="81" fillId="0" borderId="24" applyNumberFormat="0" applyFill="0" applyAlignment="0" applyProtection="0"/>
    <xf numFmtId="0" fontId="81" fillId="0" borderId="24" applyNumberFormat="0" applyFill="0" applyAlignment="0" applyProtection="0"/>
    <xf numFmtId="0" fontId="81" fillId="0" borderId="24" applyNumberFormat="0" applyFill="0" applyAlignment="0" applyProtection="0"/>
    <xf numFmtId="0" fontId="81" fillId="0" borderId="24" applyNumberFormat="0" applyFill="0" applyAlignment="0" applyProtection="0"/>
    <xf numFmtId="0" fontId="81" fillId="0" borderId="24" applyNumberFormat="0" applyFill="0" applyAlignment="0" applyProtection="0"/>
    <xf numFmtId="0" fontId="81" fillId="0" borderId="24" applyNumberFormat="0" applyFill="0" applyAlignment="0" applyProtection="0"/>
    <xf numFmtId="0" fontId="81" fillId="0" borderId="24" applyNumberFormat="0" applyFill="0" applyAlignment="0" applyProtection="0"/>
    <xf numFmtId="0" fontId="81" fillId="0" borderId="24" applyNumberFormat="0" applyFill="0" applyAlignment="0" applyProtection="0"/>
    <xf numFmtId="0" fontId="81" fillId="0" borderId="24" applyNumberFormat="0" applyFill="0" applyAlignment="0" applyProtection="0"/>
    <xf numFmtId="0" fontId="81" fillId="0" borderId="24" applyNumberFormat="0" applyFill="0" applyAlignment="0" applyProtection="0"/>
    <xf numFmtId="0" fontId="81" fillId="0" borderId="24" applyNumberFormat="0" applyFill="0" applyAlignment="0" applyProtection="0"/>
    <xf numFmtId="0" fontId="81" fillId="0" borderId="24" applyNumberFormat="0" applyFill="0" applyAlignment="0" applyProtection="0"/>
    <xf numFmtId="0" fontId="81" fillId="0" borderId="24" applyNumberFormat="0" applyFill="0" applyAlignment="0" applyProtection="0"/>
    <xf numFmtId="0" fontId="81" fillId="0" borderId="24" applyNumberFormat="0" applyFill="0" applyAlignment="0" applyProtection="0"/>
    <xf numFmtId="0" fontId="81" fillId="0" borderId="24" applyNumberFormat="0" applyFill="0" applyAlignment="0" applyProtection="0"/>
    <xf numFmtId="0" fontId="81" fillId="0" borderId="24" applyNumberFormat="0" applyFill="0" applyAlignment="0" applyProtection="0"/>
    <xf numFmtId="0" fontId="81" fillId="0" borderId="24" applyNumberFormat="0" applyFill="0" applyAlignment="0" applyProtection="0"/>
    <xf numFmtId="0" fontId="81" fillId="0" borderId="24" applyNumberFormat="0" applyFill="0" applyAlignment="0" applyProtection="0"/>
    <xf numFmtId="0" fontId="81" fillId="0" borderId="24" applyNumberFormat="0" applyFill="0" applyAlignment="0" applyProtection="0"/>
    <xf numFmtId="0" fontId="82" fillId="0" borderId="51" applyNumberFormat="0" applyFill="0" applyAlignment="0" applyProtection="0"/>
    <xf numFmtId="0" fontId="82" fillId="0" borderId="51" applyNumberFormat="0" applyFill="0" applyAlignment="0" applyProtection="0"/>
    <xf numFmtId="0" fontId="82" fillId="0" borderId="51" applyNumberFormat="0" applyFill="0" applyAlignment="0" applyProtection="0"/>
    <xf numFmtId="0" fontId="82" fillId="0" borderId="51" applyNumberFormat="0" applyFill="0" applyAlignment="0" applyProtection="0"/>
    <xf numFmtId="0" fontId="82" fillId="0" borderId="51" applyNumberFormat="0" applyFill="0" applyAlignment="0" applyProtection="0"/>
    <xf numFmtId="0" fontId="82" fillId="0" borderId="51" applyNumberFormat="0" applyFill="0" applyAlignment="0" applyProtection="0"/>
    <xf numFmtId="0" fontId="82" fillId="0" borderId="51" applyNumberFormat="0" applyFill="0" applyAlignment="0" applyProtection="0"/>
    <xf numFmtId="0" fontId="82" fillId="0" borderId="51" applyNumberFormat="0" applyFill="0" applyAlignment="0" applyProtection="0"/>
    <xf numFmtId="0" fontId="82" fillId="0" borderId="51" applyNumberFormat="0" applyFill="0" applyAlignment="0" applyProtection="0"/>
    <xf numFmtId="0" fontId="82" fillId="0" borderId="51" applyNumberFormat="0" applyFill="0" applyAlignment="0" applyProtection="0"/>
    <xf numFmtId="0" fontId="82" fillId="0" borderId="51" applyNumberFormat="0" applyFill="0" applyAlignment="0" applyProtection="0"/>
    <xf numFmtId="0" fontId="82" fillId="0" borderId="51" applyNumberFormat="0" applyFill="0" applyAlignment="0" applyProtection="0"/>
    <xf numFmtId="0" fontId="82" fillId="0" borderId="51" applyNumberFormat="0" applyFill="0" applyAlignment="0" applyProtection="0"/>
    <xf numFmtId="0" fontId="82" fillId="0" borderId="51" applyNumberFormat="0" applyFill="0" applyAlignment="0" applyProtection="0"/>
    <xf numFmtId="0" fontId="82" fillId="0" borderId="51" applyNumberFormat="0" applyFill="0" applyAlignment="0" applyProtection="0"/>
    <xf numFmtId="0" fontId="82" fillId="0" borderId="51" applyNumberFormat="0" applyFill="0" applyAlignment="0" applyProtection="0"/>
    <xf numFmtId="0" fontId="82" fillId="0" borderId="51" applyNumberFormat="0" applyFill="0" applyAlignment="0" applyProtection="0"/>
    <xf numFmtId="0" fontId="82" fillId="0" borderId="51" applyNumberFormat="0" applyFill="0" applyAlignment="0" applyProtection="0"/>
    <xf numFmtId="0" fontId="82" fillId="0" borderId="51" applyNumberFormat="0" applyFill="0" applyAlignment="0" applyProtection="0"/>
    <xf numFmtId="0" fontId="82" fillId="0" borderId="51" applyNumberFormat="0" applyFill="0" applyAlignment="0" applyProtection="0"/>
    <xf numFmtId="0" fontId="82" fillId="0" borderId="51" applyNumberFormat="0" applyFill="0" applyAlignment="0" applyProtection="0"/>
    <xf numFmtId="0" fontId="82" fillId="0" borderId="51" applyNumberFormat="0" applyFill="0" applyAlignment="0" applyProtection="0"/>
    <xf numFmtId="0" fontId="82" fillId="0" borderId="51" applyNumberFormat="0" applyFill="0" applyAlignment="0" applyProtection="0"/>
    <xf numFmtId="0" fontId="82" fillId="0" borderId="51" applyNumberFormat="0" applyFill="0" applyAlignment="0" applyProtection="0"/>
    <xf numFmtId="0" fontId="82" fillId="0" borderId="51" applyNumberFormat="0" applyFill="0" applyAlignment="0" applyProtection="0"/>
    <xf numFmtId="0" fontId="82" fillId="0" borderId="51" applyNumberFormat="0" applyFill="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3"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84" fillId="0" borderId="0" applyNumberFormat="0" applyFill="0" applyBorder="0" applyAlignment="0" applyProtection="0">
      <alignment vertical="top"/>
      <protection locked="0"/>
    </xf>
    <xf numFmtId="0" fontId="84" fillId="0" borderId="0" applyNumberFormat="0" applyFill="0" applyBorder="0" applyAlignment="0" applyProtection="0">
      <alignment vertical="top"/>
      <protection locked="0"/>
    </xf>
    <xf numFmtId="0" fontId="84" fillId="0" borderId="0" applyNumberFormat="0" applyFill="0" applyBorder="0" applyAlignment="0" applyProtection="0">
      <alignment vertical="top"/>
      <protection locked="0"/>
    </xf>
    <xf numFmtId="0" fontId="84" fillId="0" borderId="0" applyNumberFormat="0" applyFill="0" applyBorder="0" applyAlignment="0" applyProtection="0">
      <alignment vertical="top"/>
      <protection locked="0"/>
    </xf>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10" fontId="53" fillId="22" borderId="47" applyNumberFormat="0" applyBorder="0" applyAlignment="0" applyProtection="0"/>
    <xf numFmtId="0" fontId="58" fillId="28" borderId="21" applyNumberFormat="0" applyAlignment="0" applyProtection="0"/>
    <xf numFmtId="0" fontId="58" fillId="28" borderId="21" applyNumberFormat="0" applyAlignment="0" applyProtection="0"/>
    <xf numFmtId="0" fontId="58" fillId="28" borderId="21" applyNumberFormat="0" applyAlignment="0" applyProtection="0"/>
    <xf numFmtId="0" fontId="58" fillId="28" borderId="21" applyNumberFormat="0" applyAlignment="0" applyProtection="0"/>
    <xf numFmtId="0" fontId="58" fillId="28" borderId="21" applyNumberFormat="0" applyAlignment="0" applyProtection="0"/>
    <xf numFmtId="0" fontId="58" fillId="28" borderId="21" applyNumberFormat="0" applyAlignment="0" applyProtection="0"/>
    <xf numFmtId="0" fontId="58" fillId="28" borderId="21" applyNumberFormat="0" applyAlignment="0" applyProtection="0"/>
    <xf numFmtId="0" fontId="58" fillId="28" borderId="21" applyNumberFormat="0" applyAlignment="0" applyProtection="0"/>
    <xf numFmtId="0" fontId="58" fillId="28" borderId="21" applyNumberFormat="0" applyAlignment="0" applyProtection="0"/>
    <xf numFmtId="0" fontId="58" fillId="28" borderId="21" applyNumberFormat="0" applyAlignment="0" applyProtection="0"/>
    <xf numFmtId="0" fontId="58" fillId="28" borderId="21" applyNumberFormat="0" applyAlignment="0" applyProtection="0"/>
    <xf numFmtId="0" fontId="58" fillId="28" borderId="21" applyNumberFormat="0" applyAlignment="0" applyProtection="0"/>
    <xf numFmtId="0" fontId="58" fillId="28" borderId="21" applyNumberFormat="0" applyAlignment="0" applyProtection="0"/>
    <xf numFmtId="0" fontId="58" fillId="28" borderId="21" applyNumberFormat="0" applyAlignment="0" applyProtection="0"/>
    <xf numFmtId="0" fontId="58" fillId="28" borderId="21" applyNumberFormat="0" applyAlignment="0" applyProtection="0"/>
    <xf numFmtId="0" fontId="58" fillId="28" borderId="21" applyNumberFormat="0" applyAlignment="0" applyProtection="0"/>
    <xf numFmtId="0" fontId="58" fillId="28" borderId="21" applyNumberFormat="0" applyAlignment="0" applyProtection="0"/>
    <xf numFmtId="0" fontId="58" fillId="28" borderId="21" applyNumberFormat="0" applyAlignment="0" applyProtection="0"/>
    <xf numFmtId="0" fontId="58" fillId="28" borderId="21" applyNumberFormat="0" applyAlignment="0" applyProtection="0"/>
    <xf numFmtId="0" fontId="58" fillId="28" borderId="21" applyNumberFormat="0" applyAlignment="0" applyProtection="0"/>
    <xf numFmtId="0" fontId="58" fillId="28" borderId="21" applyNumberFormat="0" applyAlignment="0" applyProtection="0"/>
    <xf numFmtId="0" fontId="58" fillId="28" borderId="21" applyNumberFormat="0" applyAlignment="0" applyProtection="0"/>
    <xf numFmtId="0" fontId="58" fillId="28" borderId="21" applyNumberFormat="0" applyAlignment="0" applyProtection="0"/>
    <xf numFmtId="0" fontId="58" fillId="28" borderId="21" applyNumberFormat="0" applyAlignment="0" applyProtection="0"/>
    <xf numFmtId="0" fontId="58" fillId="28" borderId="21" applyNumberFormat="0" applyAlignment="0" applyProtection="0"/>
    <xf numFmtId="0" fontId="58" fillId="28" borderId="21" applyNumberFormat="0" applyAlignment="0" applyProtection="0"/>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171" fontId="78" fillId="0" borderId="47">
      <alignment horizontal="right" vertical="center" wrapText="1"/>
    </xf>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85" fillId="42" borderId="45"/>
    <xf numFmtId="0" fontId="60" fillId="0" borderId="26" applyNumberFormat="0" applyFill="0" applyAlignment="0" applyProtection="0"/>
    <xf numFmtId="0" fontId="60" fillId="0" borderId="26" applyNumberFormat="0" applyFill="0" applyAlignment="0" applyProtection="0"/>
    <xf numFmtId="0" fontId="60" fillId="0" borderId="26" applyNumberFormat="0" applyFill="0" applyAlignment="0" applyProtection="0"/>
    <xf numFmtId="0" fontId="60" fillId="0" borderId="26" applyNumberFormat="0" applyFill="0" applyAlignment="0" applyProtection="0"/>
    <xf numFmtId="0" fontId="60" fillId="0" borderId="26" applyNumberFormat="0" applyFill="0" applyAlignment="0" applyProtection="0"/>
    <xf numFmtId="0" fontId="60" fillId="0" borderId="26" applyNumberFormat="0" applyFill="0" applyAlignment="0" applyProtection="0"/>
    <xf numFmtId="0" fontId="60" fillId="0" borderId="26" applyNumberFormat="0" applyFill="0" applyAlignment="0" applyProtection="0"/>
    <xf numFmtId="0" fontId="60" fillId="0" borderId="26" applyNumberFormat="0" applyFill="0" applyAlignment="0" applyProtection="0"/>
    <xf numFmtId="0" fontId="60" fillId="0" borderId="26" applyNumberFormat="0" applyFill="0" applyAlignment="0" applyProtection="0"/>
    <xf numFmtId="0" fontId="60" fillId="0" borderId="26" applyNumberFormat="0" applyFill="0" applyAlignment="0" applyProtection="0"/>
    <xf numFmtId="0" fontId="60" fillId="0" borderId="26" applyNumberFormat="0" applyFill="0" applyAlignment="0" applyProtection="0"/>
    <xf numFmtId="0" fontId="60" fillId="0" borderId="26" applyNumberFormat="0" applyFill="0" applyAlignment="0" applyProtection="0"/>
    <xf numFmtId="0" fontId="60" fillId="0" borderId="26" applyNumberFormat="0" applyFill="0" applyAlignment="0" applyProtection="0"/>
    <xf numFmtId="0" fontId="60" fillId="0" borderId="26" applyNumberFormat="0" applyFill="0" applyAlignment="0" applyProtection="0"/>
    <xf numFmtId="0" fontId="60" fillId="0" borderId="26" applyNumberFormat="0" applyFill="0" applyAlignment="0" applyProtection="0"/>
    <xf numFmtId="0" fontId="60" fillId="0" borderId="26" applyNumberFormat="0" applyFill="0" applyAlignment="0" applyProtection="0"/>
    <xf numFmtId="0" fontId="60" fillId="0" borderId="26" applyNumberFormat="0" applyFill="0" applyAlignment="0" applyProtection="0"/>
    <xf numFmtId="0" fontId="60" fillId="0" borderId="26" applyNumberFormat="0" applyFill="0" applyAlignment="0" applyProtection="0"/>
    <xf numFmtId="0" fontId="60" fillId="0" borderId="26" applyNumberFormat="0" applyFill="0" applyAlignment="0" applyProtection="0"/>
    <xf numFmtId="0" fontId="60" fillId="0" borderId="26" applyNumberFormat="0" applyFill="0" applyAlignment="0" applyProtection="0"/>
    <xf numFmtId="0" fontId="60" fillId="0" borderId="26" applyNumberFormat="0" applyFill="0" applyAlignment="0" applyProtection="0"/>
    <xf numFmtId="0" fontId="60" fillId="0" borderId="26" applyNumberFormat="0" applyFill="0" applyAlignment="0" applyProtection="0"/>
    <xf numFmtId="0" fontId="60" fillId="0" borderId="26" applyNumberFormat="0" applyFill="0" applyAlignment="0" applyProtection="0"/>
    <xf numFmtId="0" fontId="60" fillId="0" borderId="26" applyNumberFormat="0" applyFill="0" applyAlignment="0" applyProtection="0"/>
    <xf numFmtId="0" fontId="60" fillId="0" borderId="26" applyNumberFormat="0" applyFill="0" applyAlignment="0" applyProtection="0"/>
    <xf numFmtId="0" fontId="60" fillId="0" borderId="26" applyNumberFormat="0" applyFill="0" applyAlignment="0" applyProtection="0"/>
    <xf numFmtId="0" fontId="73" fillId="0" borderId="0"/>
    <xf numFmtId="184" fontId="8" fillId="0" borderId="0" applyFont="0" applyFill="0" applyBorder="0" applyAlignment="0" applyProtection="0"/>
    <xf numFmtId="188" fontId="8" fillId="0" borderId="0" applyFont="0" applyFill="0" applyBorder="0" applyAlignment="0" applyProtection="0"/>
    <xf numFmtId="189" fontId="8" fillId="0" borderId="0" applyFont="0" applyFill="0" applyBorder="0" applyAlignment="0" applyProtection="0"/>
    <xf numFmtId="190" fontId="8" fillId="0" borderId="0" applyFont="0" applyFill="0" applyBorder="0" applyAlignment="0" applyProtection="0"/>
    <xf numFmtId="0" fontId="61" fillId="43" borderId="0" applyNumberFormat="0" applyBorder="0" applyAlignment="0" applyProtection="0"/>
    <xf numFmtId="0" fontId="61" fillId="43" borderId="0" applyNumberFormat="0" applyBorder="0" applyAlignment="0" applyProtection="0"/>
    <xf numFmtId="0" fontId="61" fillId="43" borderId="0" applyNumberFormat="0" applyBorder="0" applyAlignment="0" applyProtection="0"/>
    <xf numFmtId="0" fontId="61" fillId="43" borderId="0" applyNumberFormat="0" applyBorder="0" applyAlignment="0" applyProtection="0"/>
    <xf numFmtId="0" fontId="61" fillId="43" borderId="0" applyNumberFormat="0" applyBorder="0" applyAlignment="0" applyProtection="0"/>
    <xf numFmtId="0" fontId="61" fillId="43" borderId="0" applyNumberFormat="0" applyBorder="0" applyAlignment="0" applyProtection="0"/>
    <xf numFmtId="0" fontId="61" fillId="43" borderId="0" applyNumberFormat="0" applyBorder="0" applyAlignment="0" applyProtection="0"/>
    <xf numFmtId="0" fontId="61" fillId="43" borderId="0" applyNumberFormat="0" applyBorder="0" applyAlignment="0" applyProtection="0"/>
    <xf numFmtId="0" fontId="61" fillId="43" borderId="0" applyNumberFormat="0" applyBorder="0" applyAlignment="0" applyProtection="0"/>
    <xf numFmtId="0" fontId="61" fillId="43" borderId="0" applyNumberFormat="0" applyBorder="0" applyAlignment="0" applyProtection="0"/>
    <xf numFmtId="0" fontId="61" fillId="43" borderId="0" applyNumberFormat="0" applyBorder="0" applyAlignment="0" applyProtection="0"/>
    <xf numFmtId="0" fontId="61" fillId="43" borderId="0" applyNumberFormat="0" applyBorder="0" applyAlignment="0" applyProtection="0"/>
    <xf numFmtId="0" fontId="61" fillId="43" borderId="0" applyNumberFormat="0" applyBorder="0" applyAlignment="0" applyProtection="0"/>
    <xf numFmtId="0" fontId="61" fillId="43" borderId="0" applyNumberFormat="0" applyBorder="0" applyAlignment="0" applyProtection="0"/>
    <xf numFmtId="0" fontId="61" fillId="43" borderId="0" applyNumberFormat="0" applyBorder="0" applyAlignment="0" applyProtection="0"/>
    <xf numFmtId="0" fontId="61" fillId="43" borderId="0" applyNumberFormat="0" applyBorder="0" applyAlignment="0" applyProtection="0"/>
    <xf numFmtId="0" fontId="61" fillId="43" borderId="0" applyNumberFormat="0" applyBorder="0" applyAlignment="0" applyProtection="0"/>
    <xf numFmtId="0" fontId="61" fillId="43" borderId="0" applyNumberFormat="0" applyBorder="0" applyAlignment="0" applyProtection="0"/>
    <xf numFmtId="0" fontId="61" fillId="43" borderId="0" applyNumberFormat="0" applyBorder="0" applyAlignment="0" applyProtection="0"/>
    <xf numFmtId="0" fontId="61" fillId="43" borderId="0" applyNumberFormat="0" applyBorder="0" applyAlignment="0" applyProtection="0"/>
    <xf numFmtId="0" fontId="61" fillId="43" borderId="0" applyNumberFormat="0" applyBorder="0" applyAlignment="0" applyProtection="0"/>
    <xf numFmtId="0" fontId="61" fillId="43" borderId="0" applyNumberFormat="0" applyBorder="0" applyAlignment="0" applyProtection="0"/>
    <xf numFmtId="0" fontId="61" fillId="43" borderId="0" applyNumberFormat="0" applyBorder="0" applyAlignment="0" applyProtection="0"/>
    <xf numFmtId="0" fontId="61" fillId="43" borderId="0" applyNumberFormat="0" applyBorder="0" applyAlignment="0" applyProtection="0"/>
    <xf numFmtId="0" fontId="61" fillId="43" borderId="0" applyNumberFormat="0" applyBorder="0" applyAlignment="0" applyProtection="0"/>
    <xf numFmtId="0" fontId="61" fillId="43" borderId="0" applyNumberFormat="0" applyBorder="0" applyAlignment="0" applyProtection="0"/>
    <xf numFmtId="37" fontId="86" fillId="0" borderId="0"/>
    <xf numFmtId="37" fontId="86" fillId="0" borderId="0"/>
    <xf numFmtId="37" fontId="86" fillId="0" borderId="0"/>
    <xf numFmtId="37" fontId="86" fillId="0" borderId="0"/>
    <xf numFmtId="191" fontId="8" fillId="0" borderId="0"/>
    <xf numFmtId="191" fontId="8" fillId="0" borderId="0"/>
    <xf numFmtId="191" fontId="8" fillId="0" borderId="0"/>
    <xf numFmtId="191" fontId="8" fillId="0" borderId="0"/>
    <xf numFmtId="172" fontId="62" fillId="0" borderId="0"/>
    <xf numFmtId="191" fontId="8" fillId="0" borderId="0"/>
    <xf numFmtId="172" fontId="87" fillId="0" borderId="0"/>
    <xf numFmtId="172" fontId="87" fillId="0" borderId="0"/>
    <xf numFmtId="172" fontId="87" fillId="0" borderId="0"/>
    <xf numFmtId="172" fontId="87" fillId="0" borderId="0"/>
    <xf numFmtId="191" fontId="8" fillId="0" borderId="0"/>
    <xf numFmtId="172" fontId="87" fillId="0" borderId="0"/>
    <xf numFmtId="191" fontId="8" fillId="0" borderId="0"/>
    <xf numFmtId="191" fontId="8" fillId="0" borderId="0"/>
    <xf numFmtId="172" fontId="62" fillId="0" borderId="0"/>
    <xf numFmtId="172" fontId="62" fillId="0" borderId="0"/>
    <xf numFmtId="191" fontId="8" fillId="0" borderId="0"/>
    <xf numFmtId="191" fontId="8" fillId="0" borderId="0"/>
    <xf numFmtId="191" fontId="8" fillId="0" borderId="0"/>
    <xf numFmtId="191" fontId="8" fillId="0" borderId="0"/>
    <xf numFmtId="191" fontId="8" fillId="0" borderId="0"/>
    <xf numFmtId="191" fontId="8" fillId="0" borderId="0"/>
    <xf numFmtId="172" fontId="62" fillId="0" borderId="0"/>
    <xf numFmtId="191" fontId="8" fillId="0" borderId="0"/>
    <xf numFmtId="191" fontId="8" fillId="0" borderId="0"/>
    <xf numFmtId="191" fontId="8" fillId="0" borderId="0"/>
    <xf numFmtId="191" fontId="8" fillId="0" borderId="0"/>
    <xf numFmtId="191" fontId="8" fillId="0" borderId="0"/>
    <xf numFmtId="191" fontId="8" fillId="0" borderId="0"/>
    <xf numFmtId="191" fontId="8" fillId="0" borderId="0"/>
    <xf numFmtId="172" fontId="62" fillId="0" borderId="0"/>
    <xf numFmtId="172" fontId="62" fillId="0" borderId="0"/>
    <xf numFmtId="172" fontId="62" fillId="0" borderId="0"/>
    <xf numFmtId="172" fontId="62" fillId="0" borderId="0"/>
    <xf numFmtId="172" fontId="62" fillId="0" borderId="0"/>
    <xf numFmtId="191" fontId="8" fillId="0" borderId="0"/>
    <xf numFmtId="191" fontId="8" fillId="0" borderId="0"/>
    <xf numFmtId="172" fontId="62" fillId="0" borderId="0"/>
    <xf numFmtId="172" fontId="62" fillId="0" borderId="0"/>
    <xf numFmtId="172" fontId="62" fillId="0" borderId="0"/>
    <xf numFmtId="172" fontId="62" fillId="0" borderId="0"/>
    <xf numFmtId="172" fontId="62" fillId="0" borderId="0"/>
    <xf numFmtId="191" fontId="8" fillId="0" borderId="0"/>
    <xf numFmtId="172" fontId="62" fillId="0" borderId="0"/>
    <xf numFmtId="191" fontId="8" fillId="0" borderId="0"/>
    <xf numFmtId="191" fontId="8" fillId="0" borderId="0"/>
    <xf numFmtId="172" fontId="62" fillId="0" borderId="0"/>
    <xf numFmtId="172" fontId="62" fillId="0" borderId="0"/>
    <xf numFmtId="172" fontId="62" fillId="0" borderId="0"/>
    <xf numFmtId="172" fontId="62" fillId="0" borderId="0"/>
    <xf numFmtId="191" fontId="8" fillId="0" borderId="0"/>
    <xf numFmtId="192" fontId="31" fillId="0" borderId="0"/>
    <xf numFmtId="192" fontId="31" fillId="0" borderId="0"/>
    <xf numFmtId="192" fontId="31" fillId="0" borderId="0"/>
    <xf numFmtId="192" fontId="31" fillId="0" borderId="0"/>
    <xf numFmtId="192" fontId="31" fillId="0" borderId="0"/>
    <xf numFmtId="193" fontId="41" fillId="0" borderId="0"/>
    <xf numFmtId="193" fontId="41" fillId="0" borderId="0"/>
    <xf numFmtId="193" fontId="41" fillId="0" borderId="0"/>
    <xf numFmtId="0" fontId="22" fillId="0" borderId="0"/>
    <xf numFmtId="0" fontId="22" fillId="0" borderId="0"/>
    <xf numFmtId="0" fontId="22" fillId="0" borderId="0"/>
    <xf numFmtId="0" fontId="22" fillId="0" borderId="0"/>
    <xf numFmtId="0" fontId="22" fillId="0" borderId="0"/>
    <xf numFmtId="167" fontId="31" fillId="0" borderId="0"/>
    <xf numFmtId="167" fontId="31" fillId="0" borderId="0"/>
    <xf numFmtId="167" fontId="31" fillId="0" borderId="0"/>
    <xf numFmtId="0" fontId="8" fillId="0" borderId="0"/>
    <xf numFmtId="0" fontId="8" fillId="0" borderId="0"/>
    <xf numFmtId="0" fontId="8" fillId="0" borderId="0"/>
    <xf numFmtId="0" fontId="8" fillId="0" borderId="0"/>
    <xf numFmtId="167" fontId="31" fillId="0" borderId="0"/>
    <xf numFmtId="0" fontId="22" fillId="0" borderId="0"/>
    <xf numFmtId="0" fontId="22" fillId="0" borderId="0"/>
    <xf numFmtId="0" fontId="22" fillId="0" borderId="0"/>
    <xf numFmtId="0" fontId="8" fillId="0" borderId="0"/>
    <xf numFmtId="0" fontId="8" fillId="0" borderId="0"/>
    <xf numFmtId="0" fontId="22" fillId="0" borderId="0"/>
    <xf numFmtId="0" fontId="8" fillId="0" borderId="0"/>
    <xf numFmtId="0" fontId="8" fillId="0" borderId="0"/>
    <xf numFmtId="0" fontId="8" fillId="0" borderId="0"/>
    <xf numFmtId="0" fontId="8" fillId="0" borderId="0"/>
    <xf numFmtId="0" fontId="8" fillId="0" borderId="0"/>
    <xf numFmtId="0" fontId="8" fillId="0" borderId="0"/>
    <xf numFmtId="0" fontId="22" fillId="0" borderId="0"/>
    <xf numFmtId="0" fontId="22" fillId="0" borderId="0"/>
    <xf numFmtId="0" fontId="22" fillId="0" borderId="0"/>
    <xf numFmtId="0" fontId="22" fillId="0" borderId="0"/>
    <xf numFmtId="0" fontId="2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2" fillId="0" borderId="0"/>
    <xf numFmtId="0" fontId="22" fillId="0" borderId="0"/>
    <xf numFmtId="0" fontId="22" fillId="0" borderId="0"/>
    <xf numFmtId="0" fontId="8" fillId="0" borderId="0"/>
    <xf numFmtId="0" fontId="22" fillId="0" borderId="0"/>
    <xf numFmtId="0" fontId="22" fillId="0" borderId="0"/>
    <xf numFmtId="0" fontId="22" fillId="0" borderId="0"/>
    <xf numFmtId="0" fontId="22" fillId="0" borderId="0"/>
    <xf numFmtId="0" fontId="8" fillId="0" borderId="0"/>
    <xf numFmtId="0" fontId="8" fillId="0" borderId="0"/>
    <xf numFmtId="0" fontId="8" fillId="0" borderId="0"/>
    <xf numFmtId="0" fontId="8" fillId="0" borderId="0"/>
    <xf numFmtId="0" fontId="8" fillId="0" borderId="0"/>
    <xf numFmtId="0" fontId="8" fillId="0" borderId="0"/>
    <xf numFmtId="0" fontId="22" fillId="0" borderId="0"/>
    <xf numFmtId="0" fontId="22" fillId="0" borderId="0"/>
    <xf numFmtId="0" fontId="22" fillId="0" borderId="0"/>
    <xf numFmtId="0" fontId="22" fillId="0" borderId="0"/>
    <xf numFmtId="0" fontId="22" fillId="0" borderId="0"/>
    <xf numFmtId="0" fontId="8" fillId="0" borderId="0"/>
    <xf numFmtId="0" fontId="8" fillId="0" borderId="0"/>
    <xf numFmtId="0" fontId="8" fillId="0" borderId="0"/>
    <xf numFmtId="0" fontId="8" fillId="0" borderId="0"/>
    <xf numFmtId="167" fontId="31" fillId="0" borderId="0"/>
    <xf numFmtId="193" fontId="41" fillId="0" borderId="0"/>
    <xf numFmtId="193" fontId="41" fillId="0" borderId="0"/>
    <xf numFmtId="0" fontId="8" fillId="0" borderId="0"/>
    <xf numFmtId="0" fontId="8" fillId="0" borderId="0"/>
    <xf numFmtId="0" fontId="8" fillId="0" borderId="0"/>
    <xf numFmtId="167" fontId="31" fillId="0" borderId="0"/>
    <xf numFmtId="0" fontId="22" fillId="0" borderId="0"/>
    <xf numFmtId="0" fontId="22" fillId="0" borderId="0"/>
    <xf numFmtId="0" fontId="22" fillId="0" borderId="0"/>
    <xf numFmtId="0" fontId="22" fillId="0" borderId="0"/>
    <xf numFmtId="0" fontId="22" fillId="0" borderId="0"/>
    <xf numFmtId="0" fontId="3" fillId="0" borderId="0"/>
    <xf numFmtId="0" fontId="8" fillId="0" borderId="0"/>
    <xf numFmtId="167" fontId="31" fillId="0" borderId="0"/>
    <xf numFmtId="0" fontId="3" fillId="0" borderId="0"/>
    <xf numFmtId="0" fontId="8" fillId="0" borderId="0"/>
    <xf numFmtId="0" fontId="8" fillId="0" borderId="0"/>
    <xf numFmtId="0" fontId="8" fillId="0" borderId="0"/>
    <xf numFmtId="0" fontId="8" fillId="0" borderId="0"/>
    <xf numFmtId="0" fontId="8" fillId="0" borderId="0"/>
    <xf numFmtId="0" fontId="8" fillId="0" borderId="0"/>
    <xf numFmtId="0" fontId="3" fillId="0" borderId="0"/>
    <xf numFmtId="0" fontId="3" fillId="0" borderId="0"/>
    <xf numFmtId="0" fontId="3" fillId="0" borderId="0"/>
    <xf numFmtId="0" fontId="3" fillId="0" borderId="0"/>
    <xf numFmtId="0" fontId="3" fillId="0" borderId="0"/>
    <xf numFmtId="0" fontId="8" fillId="0" borderId="0"/>
    <xf numFmtId="167" fontId="31" fillId="0" borderId="0"/>
    <xf numFmtId="167" fontId="31" fillId="0" borderId="0"/>
    <xf numFmtId="167" fontId="31" fillId="0" borderId="0"/>
    <xf numFmtId="167" fontId="31" fillId="0" borderId="0"/>
    <xf numFmtId="167" fontId="31" fillId="0" borderId="0"/>
    <xf numFmtId="0" fontId="8" fillId="0" borderId="0"/>
    <xf numFmtId="0" fontId="3" fillId="0" borderId="0"/>
    <xf numFmtId="0" fontId="3" fillId="0" borderId="0"/>
    <xf numFmtId="0" fontId="3" fillId="0" borderId="0"/>
    <xf numFmtId="0" fontId="3" fillId="0" borderId="0"/>
    <xf numFmtId="0" fontId="3" fillId="0" borderId="0"/>
    <xf numFmtId="0" fontId="3" fillId="0" borderId="0"/>
    <xf numFmtId="0" fontId="8" fillId="0" borderId="0"/>
    <xf numFmtId="167" fontId="31" fillId="0" borderId="0"/>
    <xf numFmtId="167" fontId="31" fillId="0" borderId="0"/>
    <xf numFmtId="167" fontId="31" fillId="0" borderId="0"/>
    <xf numFmtId="167" fontId="31" fillId="0" borderId="0"/>
    <xf numFmtId="167" fontId="31" fillId="0" borderId="0"/>
    <xf numFmtId="0" fontId="3" fillId="0" borderId="0"/>
    <xf numFmtId="0" fontId="3" fillId="0" borderId="0"/>
    <xf numFmtId="192" fontId="31" fillId="0" borderId="0"/>
    <xf numFmtId="192" fontId="31" fillId="0" borderId="0"/>
    <xf numFmtId="192" fontId="31" fillId="0" borderId="0"/>
    <xf numFmtId="192" fontId="31" fillId="0" borderId="0"/>
    <xf numFmtId="0" fontId="8" fillId="0" borderId="0"/>
    <xf numFmtId="0" fontId="3" fillId="0" borderId="0"/>
    <xf numFmtId="0" fontId="8" fillId="0" borderId="0"/>
    <xf numFmtId="0" fontId="8" fillId="0" borderId="0"/>
    <xf numFmtId="0" fontId="8" fillId="0" borderId="0"/>
    <xf numFmtId="0" fontId="8" fillId="0" borderId="0"/>
    <xf numFmtId="0" fontId="8" fillId="0" borderId="0"/>
    <xf numFmtId="0" fontId="8" fillId="0" borderId="0"/>
    <xf numFmtId="0" fontId="3" fillId="0" borderId="0"/>
    <xf numFmtId="0" fontId="3" fillId="0" borderId="0"/>
    <xf numFmtId="0" fontId="3" fillId="0" borderId="0"/>
    <xf numFmtId="0" fontId="3" fillId="0" borderId="0"/>
    <xf numFmtId="0" fontId="3" fillId="0" borderId="0"/>
    <xf numFmtId="0" fontId="8" fillId="0" borderId="0"/>
    <xf numFmtId="0" fontId="8" fillId="0" borderId="0"/>
    <xf numFmtId="0" fontId="8" fillId="0" borderId="0"/>
    <xf numFmtId="0" fontId="8" fillId="0" borderId="0"/>
    <xf numFmtId="0" fontId="8" fillId="0" borderId="0"/>
    <xf numFmtId="0" fontId="8" fillId="0" borderId="0"/>
    <xf numFmtId="192" fontId="31" fillId="0" borderId="0"/>
    <xf numFmtId="0" fontId="8" fillId="0" borderId="0"/>
    <xf numFmtId="0" fontId="8" fillId="0" borderId="0"/>
    <xf numFmtId="0" fontId="8" fillId="0" borderId="0"/>
    <xf numFmtId="167" fontId="31" fillId="0" borderId="0"/>
    <xf numFmtId="167" fontId="31" fillId="0" borderId="0"/>
    <xf numFmtId="167" fontId="31" fillId="0" borderId="0"/>
    <xf numFmtId="167" fontId="31" fillId="0" borderId="0"/>
    <xf numFmtId="167" fontId="31" fillId="0" borderId="0"/>
    <xf numFmtId="167" fontId="31" fillId="0" borderId="0"/>
    <xf numFmtId="0" fontId="8" fillId="0" borderId="0"/>
    <xf numFmtId="171" fontId="31" fillId="0" borderId="0"/>
    <xf numFmtId="171" fontId="31" fillId="0" borderId="0"/>
    <xf numFmtId="0" fontId="3" fillId="0" borderId="0"/>
    <xf numFmtId="0" fontId="3" fillId="0" borderId="0"/>
    <xf numFmtId="0" fontId="3" fillId="0" borderId="0"/>
    <xf numFmtId="0" fontId="3" fillId="0" borderId="0"/>
    <xf numFmtId="0" fontId="3" fillId="0" borderId="0"/>
    <xf numFmtId="0" fontId="3" fillId="0" borderId="0"/>
    <xf numFmtId="0" fontId="22" fillId="0" borderId="0"/>
    <xf numFmtId="0" fontId="22" fillId="0" borderId="0"/>
    <xf numFmtId="0" fontId="22" fillId="0" borderId="0"/>
    <xf numFmtId="0" fontId="22" fillId="0" borderId="0"/>
    <xf numFmtId="0" fontId="22" fillId="0" borderId="0"/>
    <xf numFmtId="0" fontId="22" fillId="0" borderId="0"/>
    <xf numFmtId="192" fontId="31" fillId="0" borderId="0"/>
    <xf numFmtId="192" fontId="31" fillId="0" borderId="0"/>
    <xf numFmtId="192" fontId="31" fillId="0" borderId="0"/>
    <xf numFmtId="192" fontId="31" fillId="0" borderId="0"/>
    <xf numFmtId="0" fontId="3" fillId="0" borderId="0"/>
    <xf numFmtId="192" fontId="31" fillId="0" borderId="0"/>
    <xf numFmtId="0" fontId="3" fillId="0" borderId="0"/>
    <xf numFmtId="192" fontId="31" fillId="0" borderId="0"/>
    <xf numFmtId="192" fontId="31" fillId="0" borderId="0"/>
    <xf numFmtId="192" fontId="31" fillId="0" borderId="0"/>
    <xf numFmtId="0" fontId="3" fillId="0" borderId="0"/>
    <xf numFmtId="192" fontId="31" fillId="0" borderId="0"/>
    <xf numFmtId="0" fontId="3" fillId="0" borderId="0"/>
    <xf numFmtId="192" fontId="31" fillId="0" borderId="0"/>
    <xf numFmtId="192" fontId="31" fillId="0" borderId="0"/>
    <xf numFmtId="192" fontId="31" fillId="0" borderId="0"/>
    <xf numFmtId="192" fontId="31" fillId="0" borderId="0"/>
    <xf numFmtId="192" fontId="31" fillId="0" borderId="0"/>
    <xf numFmtId="0" fontId="3" fillId="0" borderId="0"/>
    <xf numFmtId="192" fontId="31" fillId="0" borderId="0"/>
    <xf numFmtId="0" fontId="3" fillId="0" borderId="0"/>
    <xf numFmtId="0" fontId="3" fillId="0" borderId="0"/>
    <xf numFmtId="192" fontId="31" fillId="0" borderId="0"/>
    <xf numFmtId="192" fontId="31" fillId="0" borderId="0"/>
    <xf numFmtId="192" fontId="31" fillId="0" borderId="0"/>
    <xf numFmtId="192" fontId="31" fillId="0" borderId="0"/>
    <xf numFmtId="192" fontId="31" fillId="0" borderId="0"/>
    <xf numFmtId="0" fontId="3" fillId="0" borderId="0"/>
    <xf numFmtId="0" fontId="3" fillId="0" borderId="0"/>
    <xf numFmtId="0" fontId="3" fillId="0" borderId="0"/>
    <xf numFmtId="0" fontId="3" fillId="0" borderId="0"/>
    <xf numFmtId="0" fontId="3" fillId="0" borderId="0"/>
    <xf numFmtId="192" fontId="31" fillId="0" borderId="0"/>
    <xf numFmtId="192" fontId="31" fillId="0" borderId="0"/>
    <xf numFmtId="192" fontId="31" fillId="0" borderId="0"/>
    <xf numFmtId="192" fontId="31" fillId="0" borderId="0"/>
    <xf numFmtId="192" fontId="31" fillId="0" borderId="0"/>
    <xf numFmtId="0" fontId="31" fillId="0" borderId="0"/>
    <xf numFmtId="192" fontId="31" fillId="0" borderId="0"/>
    <xf numFmtId="0" fontId="31" fillId="0" borderId="0"/>
    <xf numFmtId="0" fontId="31" fillId="0" borderId="0"/>
    <xf numFmtId="0" fontId="31" fillId="0" borderId="0"/>
    <xf numFmtId="0" fontId="31" fillId="0" borderId="0"/>
    <xf numFmtId="0" fontId="31" fillId="0" borderId="0"/>
    <xf numFmtId="0" fontId="31" fillId="0" borderId="0"/>
    <xf numFmtId="192" fontId="31" fillId="0" borderId="0"/>
    <xf numFmtId="192" fontId="31" fillId="0" borderId="0"/>
    <xf numFmtId="192" fontId="31" fillId="0" borderId="0"/>
    <xf numFmtId="192" fontId="31" fillId="0" borderId="0"/>
    <xf numFmtId="192"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192" fontId="31" fillId="0" borderId="0"/>
    <xf numFmtId="192" fontId="31" fillId="0" borderId="0"/>
    <xf numFmtId="192" fontId="31" fillId="0" borderId="0"/>
    <xf numFmtId="192" fontId="31" fillId="0" borderId="0"/>
    <xf numFmtId="0" fontId="31" fillId="0" borderId="0"/>
    <xf numFmtId="0" fontId="31" fillId="0" borderId="0"/>
    <xf numFmtId="0" fontId="31" fillId="0" borderId="0"/>
    <xf numFmtId="0" fontId="31" fillId="0" borderId="0"/>
    <xf numFmtId="0" fontId="31" fillId="0" borderId="0"/>
    <xf numFmtId="0" fontId="3" fillId="0" borderId="0"/>
    <xf numFmtId="0" fontId="3" fillId="0" borderId="0"/>
    <xf numFmtId="192" fontId="31" fillId="0" borderId="0"/>
    <xf numFmtId="192" fontId="31" fillId="0" borderId="0"/>
    <xf numFmtId="192" fontId="31" fillId="0" borderId="0"/>
    <xf numFmtId="192" fontId="31" fillId="0" borderId="0"/>
    <xf numFmtId="0" fontId="8" fillId="0" borderId="0"/>
    <xf numFmtId="5" fontId="31" fillId="0" borderId="0"/>
    <xf numFmtId="0" fontId="22" fillId="0" borderId="0"/>
    <xf numFmtId="0" fontId="22" fillId="0" borderId="0"/>
    <xf numFmtId="0" fontId="22" fillId="0" borderId="0"/>
    <xf numFmtId="0" fontId="22" fillId="0" borderId="0"/>
    <xf numFmtId="0" fontId="22" fillId="0" borderId="0"/>
    <xf numFmtId="0" fontId="22" fillId="0" borderId="0"/>
    <xf numFmtId="0" fontId="8" fillId="0" borderId="0"/>
    <xf numFmtId="0" fontId="8" fillId="0" borderId="0"/>
    <xf numFmtId="0" fontId="22" fillId="0" borderId="0"/>
    <xf numFmtId="0" fontId="30"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30" fillId="0" borderId="0"/>
    <xf numFmtId="0" fontId="30" fillId="0" borderId="0"/>
    <xf numFmtId="0" fontId="8" fillId="0" borderId="0"/>
    <xf numFmtId="0" fontId="30" fillId="0" borderId="0"/>
    <xf numFmtId="0" fontId="8" fillId="0" borderId="0"/>
    <xf numFmtId="0" fontId="8" fillId="0" borderId="0"/>
    <xf numFmtId="0" fontId="8" fillId="0" borderId="0"/>
    <xf numFmtId="0" fontId="30" fillId="0" borderId="0"/>
    <xf numFmtId="0" fontId="8" fillId="0" borderId="0"/>
    <xf numFmtId="0" fontId="30" fillId="0" borderId="0"/>
    <xf numFmtId="0" fontId="22" fillId="0" borderId="0"/>
    <xf numFmtId="0" fontId="8" fillId="0" borderId="0"/>
    <xf numFmtId="0" fontId="22" fillId="0" borderId="0"/>
    <xf numFmtId="0" fontId="22" fillId="0" borderId="0"/>
    <xf numFmtId="0" fontId="22" fillId="0" borderId="0"/>
    <xf numFmtId="0" fontId="22" fillId="0" borderId="0"/>
    <xf numFmtId="0" fontId="22" fillId="0" borderId="0"/>
    <xf numFmtId="0" fontId="30" fillId="0" borderId="0"/>
    <xf numFmtId="0" fontId="22" fillId="0" borderId="0"/>
    <xf numFmtId="0" fontId="8" fillId="0" borderId="0"/>
    <xf numFmtId="0" fontId="30"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8" fillId="0" borderId="0"/>
    <xf numFmtId="0" fontId="8" fillId="0" borderId="0"/>
    <xf numFmtId="0" fontId="8" fillId="0" borderId="0"/>
    <xf numFmtId="0" fontId="8" fillId="0" borderId="0"/>
    <xf numFmtId="0" fontId="8" fillId="0" borderId="0"/>
    <xf numFmtId="0" fontId="22" fillId="0" borderId="0"/>
    <xf numFmtId="192" fontId="31" fillId="0" borderId="0"/>
    <xf numFmtId="192" fontId="31" fillId="0" borderId="0"/>
    <xf numFmtId="0" fontId="8" fillId="0" borderId="0"/>
    <xf numFmtId="0" fontId="22" fillId="0" borderId="0"/>
    <xf numFmtId="0" fontId="8" fillId="0" borderId="0"/>
    <xf numFmtId="0" fontId="22" fillId="0" borderId="0"/>
    <xf numFmtId="192" fontId="31" fillId="0" borderId="0"/>
    <xf numFmtId="0" fontId="8" fillId="0" borderId="0"/>
    <xf numFmtId="192" fontId="31" fillId="0" borderId="0"/>
    <xf numFmtId="0" fontId="22" fillId="0" borderId="0"/>
    <xf numFmtId="0" fontId="8" fillId="0" borderId="0"/>
    <xf numFmtId="0" fontId="8" fillId="0" borderId="0"/>
    <xf numFmtId="0" fontId="8" fillId="0" borderId="0"/>
    <xf numFmtId="0" fontId="22" fillId="0" borderId="0"/>
    <xf numFmtId="0" fontId="8" fillId="0" borderId="0"/>
    <xf numFmtId="0" fontId="22" fillId="0" borderId="0"/>
    <xf numFmtId="0" fontId="8" fillId="0" borderId="0"/>
    <xf numFmtId="0" fontId="8" fillId="0" borderId="0"/>
    <xf numFmtId="0" fontId="8" fillId="0" borderId="0"/>
    <xf numFmtId="0" fontId="8" fillId="0" borderId="0"/>
    <xf numFmtId="0" fontId="8" fillId="0" borderId="0"/>
    <xf numFmtId="0" fontId="22" fillId="0" borderId="0"/>
    <xf numFmtId="0" fontId="22" fillId="0" borderId="0"/>
    <xf numFmtId="0" fontId="8" fillId="0" borderId="0"/>
    <xf numFmtId="0" fontId="8"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92" fontId="31"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92" fontId="31" fillId="0" borderId="0"/>
    <xf numFmtId="0" fontId="8" fillId="0" borderId="0"/>
    <xf numFmtId="0" fontId="8" fillId="0" borderId="0"/>
    <xf numFmtId="0" fontId="8" fillId="0" borderId="0"/>
    <xf numFmtId="0" fontId="8" fillId="0" borderId="0"/>
    <xf numFmtId="0" fontId="8" fillId="0" borderId="0"/>
    <xf numFmtId="192" fontId="31" fillId="0" borderId="0"/>
    <xf numFmtId="192" fontId="31" fillId="0" borderId="0"/>
    <xf numFmtId="192" fontId="31" fillId="0" borderId="0"/>
    <xf numFmtId="192" fontId="31" fillId="0" borderId="0"/>
    <xf numFmtId="192" fontId="31" fillId="0" borderId="0"/>
    <xf numFmtId="0" fontId="8" fillId="0" borderId="0"/>
    <xf numFmtId="0" fontId="8" fillId="0" borderId="0"/>
    <xf numFmtId="172" fontId="31" fillId="0" borderId="0"/>
    <xf numFmtId="0" fontId="31"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31" fillId="0" borderId="0"/>
    <xf numFmtId="0" fontId="31" fillId="0" borderId="0"/>
    <xf numFmtId="0" fontId="22" fillId="0" borderId="0"/>
    <xf numFmtId="172" fontId="31" fillId="0" borderId="0"/>
    <xf numFmtId="0" fontId="22" fillId="0" borderId="0"/>
    <xf numFmtId="0" fontId="22" fillId="0" borderId="0"/>
    <xf numFmtId="0" fontId="22" fillId="0" borderId="0"/>
    <xf numFmtId="183" fontId="31" fillId="0" borderId="0"/>
    <xf numFmtId="183" fontId="31" fillId="0" borderId="0"/>
    <xf numFmtId="183" fontId="31" fillId="0" borderId="0"/>
    <xf numFmtId="183" fontId="31" fillId="0" borderId="0"/>
    <xf numFmtId="183" fontId="31" fillId="0" borderId="0"/>
    <xf numFmtId="0" fontId="22" fillId="0" borderId="0"/>
    <xf numFmtId="0" fontId="22" fillId="0" borderId="0"/>
    <xf numFmtId="183" fontId="31" fillId="0" borderId="0"/>
    <xf numFmtId="183" fontId="31" fillId="0" borderId="0"/>
    <xf numFmtId="0" fontId="22" fillId="0" borderId="0"/>
    <xf numFmtId="0" fontId="22" fillId="0" borderId="0"/>
    <xf numFmtId="183" fontId="31" fillId="0" borderId="0"/>
    <xf numFmtId="183" fontId="31" fillId="0" borderId="0"/>
    <xf numFmtId="183" fontId="31" fillId="0" borderId="0"/>
    <xf numFmtId="183" fontId="31" fillId="0" borderId="0"/>
    <xf numFmtId="183" fontId="31" fillId="0" borderId="0"/>
    <xf numFmtId="0" fontId="22" fillId="0" borderId="0"/>
    <xf numFmtId="0" fontId="22" fillId="0" borderId="0"/>
    <xf numFmtId="183" fontId="31" fillId="0" borderId="0"/>
    <xf numFmtId="183" fontId="31" fillId="0" borderId="0"/>
    <xf numFmtId="0" fontId="22" fillId="0" borderId="0"/>
    <xf numFmtId="0" fontId="22" fillId="0" borderId="0"/>
    <xf numFmtId="0" fontId="22" fillId="0" borderId="0"/>
    <xf numFmtId="0" fontId="22" fillId="0" borderId="0"/>
    <xf numFmtId="0" fontId="22" fillId="0" borderId="0"/>
    <xf numFmtId="0" fontId="22" fillId="0" borderId="0"/>
    <xf numFmtId="172" fontId="31" fillId="0" borderId="0"/>
    <xf numFmtId="0" fontId="31" fillId="0" borderId="0"/>
    <xf numFmtId="183" fontId="31" fillId="0" borderId="0"/>
    <xf numFmtId="183" fontId="31" fillId="0" borderId="0"/>
    <xf numFmtId="183" fontId="31" fillId="0" borderId="0"/>
    <xf numFmtId="183" fontId="31" fillId="0" borderId="0"/>
    <xf numFmtId="183" fontId="31" fillId="0" borderId="0"/>
    <xf numFmtId="183" fontId="31" fillId="0" borderId="0"/>
    <xf numFmtId="183" fontId="31" fillId="0" borderId="0"/>
    <xf numFmtId="183" fontId="31" fillId="0" borderId="0"/>
    <xf numFmtId="183" fontId="31" fillId="0" borderId="0"/>
    <xf numFmtId="0" fontId="31" fillId="0" borderId="0"/>
    <xf numFmtId="0" fontId="31" fillId="0" borderId="0"/>
    <xf numFmtId="183" fontId="31" fillId="0" borderId="0"/>
    <xf numFmtId="183" fontId="31"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183" fontId="31" fillId="0" borderId="0"/>
    <xf numFmtId="183" fontId="31" fillId="0" borderId="0"/>
    <xf numFmtId="183" fontId="31" fillId="0" borderId="0"/>
    <xf numFmtId="0" fontId="31" fillId="0" borderId="0"/>
    <xf numFmtId="183" fontId="31" fillId="0" borderId="0"/>
    <xf numFmtId="183" fontId="31" fillId="0" borderId="0"/>
    <xf numFmtId="183" fontId="31" fillId="0" borderId="0"/>
    <xf numFmtId="183" fontId="31" fillId="0" borderId="0"/>
    <xf numFmtId="183" fontId="31" fillId="0" borderId="0"/>
    <xf numFmtId="184" fontId="31"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84" fontId="31"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31" fillId="0" borderId="0"/>
    <xf numFmtId="0" fontId="31" fillId="0" borderId="0"/>
    <xf numFmtId="0" fontId="31" fillId="0" borderId="0"/>
    <xf numFmtId="0" fontId="31" fillId="0" borderId="0"/>
    <xf numFmtId="0" fontId="31" fillId="0" borderId="0"/>
    <xf numFmtId="184" fontId="31" fillId="0" borderId="0"/>
    <xf numFmtId="184" fontId="31" fillId="0" borderId="0"/>
    <xf numFmtId="0" fontId="8" fillId="0" borderId="0"/>
    <xf numFmtId="0" fontId="8" fillId="0" borderId="0"/>
    <xf numFmtId="0" fontId="8" fillId="0" borderId="0"/>
    <xf numFmtId="194" fontId="31"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94" fontId="31" fillId="0" borderId="0"/>
    <xf numFmtId="194" fontId="31" fillId="0" borderId="0"/>
    <xf numFmtId="194" fontId="31" fillId="0" borderId="0"/>
    <xf numFmtId="194" fontId="31" fillId="0" borderId="0"/>
    <xf numFmtId="194" fontId="31" fillId="0" borderId="0"/>
    <xf numFmtId="194" fontId="31" fillId="0" borderId="0"/>
    <xf numFmtId="173" fontId="31" fillId="0" borderId="0"/>
    <xf numFmtId="170" fontId="31" fillId="0" borderId="0"/>
    <xf numFmtId="194" fontId="31" fillId="0" borderId="0"/>
    <xf numFmtId="173" fontId="31" fillId="0" borderId="0"/>
    <xf numFmtId="173" fontId="31" fillId="0" borderId="0"/>
    <xf numFmtId="173" fontId="31" fillId="0" borderId="0"/>
    <xf numFmtId="173" fontId="31" fillId="0" borderId="0"/>
    <xf numFmtId="173" fontId="31" fillId="0" borderId="0"/>
    <xf numFmtId="173" fontId="31" fillId="0" borderId="0"/>
    <xf numFmtId="194" fontId="31" fillId="0" borderId="0"/>
    <xf numFmtId="194" fontId="31" fillId="0" borderId="0"/>
    <xf numFmtId="194" fontId="31" fillId="0" borderId="0"/>
    <xf numFmtId="194" fontId="31" fillId="0" borderId="0"/>
    <xf numFmtId="194" fontId="31" fillId="0" borderId="0"/>
    <xf numFmtId="173" fontId="31" fillId="0" borderId="0"/>
    <xf numFmtId="170" fontId="31" fillId="0" borderId="0"/>
    <xf numFmtId="170" fontId="31" fillId="0" borderId="0"/>
    <xf numFmtId="170" fontId="31" fillId="0" borderId="0"/>
    <xf numFmtId="170" fontId="31" fillId="0" borderId="0"/>
    <xf numFmtId="170" fontId="31" fillId="0" borderId="0"/>
    <xf numFmtId="173" fontId="31" fillId="0" borderId="0"/>
    <xf numFmtId="173" fontId="31" fillId="0" borderId="0"/>
    <xf numFmtId="175" fontId="31" fillId="0" borderId="0"/>
    <xf numFmtId="175" fontId="31" fillId="0" borderId="0"/>
    <xf numFmtId="175" fontId="31" fillId="0" borderId="0"/>
    <xf numFmtId="175" fontId="31" fillId="0" borderId="0"/>
    <xf numFmtId="175" fontId="31" fillId="0" borderId="0"/>
    <xf numFmtId="175" fontId="31" fillId="0" borderId="0"/>
    <xf numFmtId="175" fontId="31" fillId="0" borderId="0"/>
    <xf numFmtId="194" fontId="31" fillId="0" borderId="0"/>
    <xf numFmtId="194" fontId="31" fillId="0" borderId="0"/>
    <xf numFmtId="0" fontId="22" fillId="0" borderId="0"/>
    <xf numFmtId="194" fontId="31" fillId="0" borderId="0"/>
    <xf numFmtId="194" fontId="31" fillId="0" borderId="0"/>
    <xf numFmtId="194" fontId="31" fillId="0" borderId="0"/>
    <xf numFmtId="194" fontId="31" fillId="0" borderId="0"/>
    <xf numFmtId="194" fontId="31" fillId="0" borderId="0"/>
    <xf numFmtId="194" fontId="31" fillId="0" borderId="0"/>
    <xf numFmtId="194" fontId="31" fillId="0" borderId="0"/>
    <xf numFmtId="0" fontId="22" fillId="0" borderId="0"/>
    <xf numFmtId="0" fontId="22" fillId="0" borderId="0"/>
    <xf numFmtId="194" fontId="31" fillId="0" borderId="0"/>
    <xf numFmtId="194" fontId="31" fillId="0" borderId="0"/>
    <xf numFmtId="172" fontId="31" fillId="0" borderId="0"/>
    <xf numFmtId="0" fontId="31" fillId="0" borderId="0"/>
    <xf numFmtId="172" fontId="31" fillId="0" borderId="0"/>
    <xf numFmtId="194" fontId="31" fillId="0" borderId="0"/>
    <xf numFmtId="0" fontId="31" fillId="0" borderId="0"/>
    <xf numFmtId="194" fontId="31" fillId="0" borderId="0"/>
    <xf numFmtId="0" fontId="31" fillId="0" borderId="0"/>
    <xf numFmtId="0" fontId="31" fillId="0" borderId="0"/>
    <xf numFmtId="0" fontId="31" fillId="0" borderId="0"/>
    <xf numFmtId="194" fontId="31" fillId="0" borderId="0"/>
    <xf numFmtId="0" fontId="31" fillId="0" borderId="0"/>
    <xf numFmtId="0" fontId="31" fillId="0" borderId="0"/>
    <xf numFmtId="0" fontId="31" fillId="0" borderId="0"/>
    <xf numFmtId="0" fontId="31" fillId="0" borderId="0"/>
    <xf numFmtId="194" fontId="31" fillId="0" borderId="0"/>
    <xf numFmtId="172" fontId="31" fillId="0" borderId="0"/>
    <xf numFmtId="0" fontId="31" fillId="0" borderId="0"/>
    <xf numFmtId="194" fontId="31" fillId="0" borderId="0"/>
    <xf numFmtId="0" fontId="31" fillId="0" borderId="0"/>
    <xf numFmtId="0" fontId="31" fillId="0" borderId="0"/>
    <xf numFmtId="0" fontId="31" fillId="0" borderId="0"/>
    <xf numFmtId="0" fontId="31" fillId="0" borderId="0"/>
    <xf numFmtId="0" fontId="31"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94" fontId="31" fillId="0" borderId="0"/>
    <xf numFmtId="194" fontId="31" fillId="0" borderId="0"/>
    <xf numFmtId="194" fontId="31" fillId="0" borderId="0"/>
    <xf numFmtId="194" fontId="31" fillId="0" borderId="0"/>
    <xf numFmtId="194" fontId="31" fillId="0" borderId="0"/>
    <xf numFmtId="0" fontId="88" fillId="0" borderId="0"/>
    <xf numFmtId="170" fontId="31" fillId="0" borderId="0"/>
    <xf numFmtId="0" fontId="88" fillId="0" borderId="0"/>
    <xf numFmtId="0" fontId="88" fillId="0" borderId="0"/>
    <xf numFmtId="0" fontId="88" fillId="0" borderId="0"/>
    <xf numFmtId="0" fontId="88" fillId="0" borderId="0"/>
    <xf numFmtId="0" fontId="88" fillId="0" borderId="0"/>
    <xf numFmtId="0" fontId="88" fillId="0" borderId="0"/>
    <xf numFmtId="170" fontId="31" fillId="0" borderId="0"/>
    <xf numFmtId="170" fontId="31" fillId="0" borderId="0"/>
    <xf numFmtId="192" fontId="31" fillId="0" borderId="0"/>
    <xf numFmtId="192" fontId="31" fillId="0" borderId="0"/>
    <xf numFmtId="192" fontId="31" fillId="0" borderId="0"/>
    <xf numFmtId="192" fontId="31" fillId="0" borderId="0"/>
    <xf numFmtId="192" fontId="31" fillId="0" borderId="0"/>
    <xf numFmtId="192" fontId="31" fillId="0" borderId="0"/>
    <xf numFmtId="192" fontId="31" fillId="0" borderId="0"/>
    <xf numFmtId="170" fontId="31" fillId="0" borderId="0"/>
    <xf numFmtId="170" fontId="31" fillId="0" borderId="0"/>
    <xf numFmtId="170" fontId="31" fillId="0" borderId="0"/>
    <xf numFmtId="170" fontId="31" fillId="0" borderId="0"/>
    <xf numFmtId="192" fontId="31" fillId="0" borderId="0"/>
    <xf numFmtId="192" fontId="31" fillId="0" borderId="0"/>
    <xf numFmtId="192" fontId="31" fillId="0" borderId="0"/>
    <xf numFmtId="192" fontId="31" fillId="0" borderId="0"/>
    <xf numFmtId="192" fontId="31" fillId="0" borderId="0"/>
    <xf numFmtId="172" fontId="31" fillId="0" borderId="0"/>
    <xf numFmtId="0" fontId="31" fillId="0" borderId="0"/>
    <xf numFmtId="0" fontId="31" fillId="0" borderId="0"/>
    <xf numFmtId="0" fontId="31" fillId="0" borderId="0"/>
    <xf numFmtId="192" fontId="31" fillId="0" borderId="0"/>
    <xf numFmtId="192" fontId="31" fillId="0" borderId="0"/>
    <xf numFmtId="192" fontId="31" fillId="0" borderId="0"/>
    <xf numFmtId="192" fontId="31" fillId="0" borderId="0"/>
    <xf numFmtId="192" fontId="31" fillId="0" borderId="0"/>
    <xf numFmtId="0" fontId="31" fillId="0" borderId="0"/>
    <xf numFmtId="0" fontId="8" fillId="0" borderId="0"/>
    <xf numFmtId="0" fontId="8" fillId="0" borderId="0"/>
    <xf numFmtId="0" fontId="8" fillId="0" borderId="0"/>
    <xf numFmtId="0" fontId="8" fillId="0" borderId="0"/>
    <xf numFmtId="0" fontId="31" fillId="0" borderId="0"/>
    <xf numFmtId="169" fontId="31" fillId="0" borderId="0"/>
    <xf numFmtId="169" fontId="31" fillId="0" borderId="0"/>
    <xf numFmtId="169" fontId="31" fillId="0" borderId="0"/>
    <xf numFmtId="169" fontId="31" fillId="0" borderId="0"/>
    <xf numFmtId="169" fontId="31" fillId="0" borderId="0"/>
    <xf numFmtId="0" fontId="8" fillId="0" borderId="0"/>
    <xf numFmtId="0" fontId="8" fillId="0" borderId="0"/>
    <xf numFmtId="0" fontId="8" fillId="0" borderId="0"/>
    <xf numFmtId="0" fontId="8" fillId="0" borderId="0"/>
    <xf numFmtId="0" fontId="8" fillId="0" borderId="0"/>
    <xf numFmtId="0" fontId="8" fillId="0" borderId="0"/>
    <xf numFmtId="169" fontId="31" fillId="0" borderId="0"/>
    <xf numFmtId="0" fontId="31" fillId="0" borderId="0"/>
    <xf numFmtId="166" fontId="31" fillId="0" borderId="0"/>
    <xf numFmtId="169" fontId="31" fillId="0" borderId="0"/>
    <xf numFmtId="166" fontId="31" fillId="0" borderId="0"/>
    <xf numFmtId="166" fontId="31" fillId="0" borderId="0"/>
    <xf numFmtId="166" fontId="31" fillId="0" borderId="0"/>
    <xf numFmtId="166" fontId="31" fillId="0" borderId="0"/>
    <xf numFmtId="166" fontId="31" fillId="0" borderId="0"/>
    <xf numFmtId="166" fontId="31" fillId="0" borderId="0"/>
    <xf numFmtId="169" fontId="31" fillId="0" borderId="0"/>
    <xf numFmtId="169" fontId="31" fillId="0" borderId="0"/>
    <xf numFmtId="169" fontId="31" fillId="0" borderId="0"/>
    <xf numFmtId="169" fontId="31" fillId="0" borderId="0"/>
    <xf numFmtId="169" fontId="31" fillId="0" borderId="0"/>
    <xf numFmtId="166" fontId="31" fillId="0" borderId="0"/>
    <xf numFmtId="0" fontId="8" fillId="0" borderId="0"/>
    <xf numFmtId="0" fontId="8" fillId="0" borderId="0"/>
    <xf numFmtId="0" fontId="8" fillId="0" borderId="0"/>
    <xf numFmtId="0" fontId="8" fillId="0" borderId="0"/>
    <xf numFmtId="0" fontId="8" fillId="0" borderId="0"/>
    <xf numFmtId="169" fontId="31" fillId="0" borderId="0"/>
    <xf numFmtId="0" fontId="31" fillId="0" borderId="0"/>
    <xf numFmtId="0" fontId="31" fillId="0" borderId="0"/>
    <xf numFmtId="0" fontId="31" fillId="0" borderId="0"/>
    <xf numFmtId="0" fontId="31" fillId="0" borderId="0"/>
    <xf numFmtId="0" fontId="31" fillId="0" borderId="0"/>
    <xf numFmtId="169" fontId="31" fillId="0" borderId="0"/>
    <xf numFmtId="169" fontId="31" fillId="0" borderId="0"/>
    <xf numFmtId="169" fontId="31" fillId="0" borderId="0"/>
    <xf numFmtId="169" fontId="31" fillId="0" borderId="0"/>
    <xf numFmtId="169" fontId="31" fillId="0" borderId="0"/>
    <xf numFmtId="169" fontId="31" fillId="0" borderId="0"/>
    <xf numFmtId="0" fontId="8" fillId="0" borderId="0"/>
    <xf numFmtId="0" fontId="8" fillId="0" borderId="0"/>
    <xf numFmtId="169" fontId="31" fillId="0" borderId="0"/>
    <xf numFmtId="169" fontId="31" fillId="0" borderId="0"/>
    <xf numFmtId="169" fontId="31" fillId="0" borderId="0"/>
    <xf numFmtId="169" fontId="31" fillId="0" borderId="0"/>
    <xf numFmtId="169" fontId="31" fillId="0" borderId="0"/>
    <xf numFmtId="169" fontId="31" fillId="0" borderId="0"/>
    <xf numFmtId="169" fontId="31" fillId="0" borderId="0"/>
    <xf numFmtId="168" fontId="31" fillId="0" borderId="0"/>
    <xf numFmtId="168" fontId="31" fillId="0" borderId="0"/>
    <xf numFmtId="168" fontId="31" fillId="0" borderId="0"/>
    <xf numFmtId="168" fontId="31" fillId="0" borderId="0"/>
    <xf numFmtId="168" fontId="31" fillId="0" borderId="0"/>
    <xf numFmtId="0" fontId="8" fillId="0" borderId="0"/>
    <xf numFmtId="0" fontId="8" fillId="0" borderId="0"/>
    <xf numFmtId="0" fontId="8" fillId="0" borderId="0"/>
    <xf numFmtId="0" fontId="31" fillId="0" borderId="0"/>
    <xf numFmtId="0" fontId="8" fillId="0" borderId="0"/>
    <xf numFmtId="0" fontId="8" fillId="0" borderId="0"/>
    <xf numFmtId="172" fontId="41" fillId="0" borderId="0"/>
    <xf numFmtId="172" fontId="41" fillId="0" borderId="0"/>
    <xf numFmtId="172" fontId="41" fillId="0" borderId="0"/>
    <xf numFmtId="172" fontId="41" fillId="0" borderId="0"/>
    <xf numFmtId="172" fontId="41" fillId="0" borderId="0"/>
    <xf numFmtId="0" fontId="41" fillId="0" borderId="0"/>
    <xf numFmtId="172" fontId="41" fillId="0" borderId="0"/>
    <xf numFmtId="172" fontId="41" fillId="0" borderId="0"/>
    <xf numFmtId="172" fontId="41" fillId="0" borderId="0"/>
    <xf numFmtId="172" fontId="41" fillId="0" borderId="0"/>
    <xf numFmtId="172" fontId="41" fillId="0" borderId="0"/>
    <xf numFmtId="172" fontId="41" fillId="0" borderId="0"/>
    <xf numFmtId="0" fontId="41" fillId="0" borderId="0"/>
    <xf numFmtId="0" fontId="41" fillId="0" borderId="0"/>
    <xf numFmtId="0" fontId="41" fillId="0" borderId="0"/>
    <xf numFmtId="192" fontId="31" fillId="0" borderId="0"/>
    <xf numFmtId="192" fontId="31" fillId="0" borderId="0"/>
    <xf numFmtId="0" fontId="31" fillId="0" borderId="0"/>
    <xf numFmtId="171" fontId="31" fillId="0" borderId="0"/>
    <xf numFmtId="172" fontId="41" fillId="0" borderId="0"/>
    <xf numFmtId="171" fontId="31" fillId="0" borderId="0"/>
    <xf numFmtId="172" fontId="41" fillId="0" borderId="0"/>
    <xf numFmtId="172" fontId="41" fillId="0" borderId="0"/>
    <xf numFmtId="172" fontId="41" fillId="0" borderId="0"/>
    <xf numFmtId="172" fontId="41" fillId="0" borderId="0"/>
    <xf numFmtId="0" fontId="8" fillId="0" borderId="0"/>
    <xf numFmtId="0" fontId="8" fillId="0" borderId="0"/>
    <xf numFmtId="0" fontId="8" fillId="0" borderId="0"/>
    <xf numFmtId="0" fontId="8" fillId="0" borderId="0"/>
    <xf numFmtId="0" fontId="8" fillId="0" borderId="0"/>
    <xf numFmtId="171" fontId="31" fillId="0" borderId="0"/>
    <xf numFmtId="0" fontId="31" fillId="0" borderId="0"/>
    <xf numFmtId="172" fontId="41" fillId="0" borderId="0"/>
    <xf numFmtId="172" fontId="41" fillId="0" borderId="0"/>
    <xf numFmtId="172" fontId="4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1" fillId="0" borderId="0"/>
    <xf numFmtId="0" fontId="31" fillId="0" borderId="0"/>
    <xf numFmtId="0" fontId="89" fillId="0" borderId="0"/>
    <xf numFmtId="0" fontId="8" fillId="0" borderId="0"/>
    <xf numFmtId="0" fontId="8" fillId="0" borderId="0"/>
    <xf numFmtId="0" fontId="8" fillId="0" borderId="0"/>
    <xf numFmtId="0" fontId="8" fillId="0" borderId="0"/>
    <xf numFmtId="0" fontId="8" fillId="0" borderId="0"/>
    <xf numFmtId="0" fontId="8" fillId="0" borderId="0"/>
    <xf numFmtId="172" fontId="41" fillId="0" borderId="0"/>
    <xf numFmtId="172" fontId="41" fillId="0" borderId="0"/>
    <xf numFmtId="0" fontId="8" fillId="0" borderId="0"/>
    <xf numFmtId="0" fontId="8" fillId="0" borderId="0"/>
    <xf numFmtId="0" fontId="8" fillId="0" borderId="0"/>
    <xf numFmtId="0" fontId="8" fillId="0" borderId="0"/>
    <xf numFmtId="0" fontId="8" fillId="0" borderId="0"/>
    <xf numFmtId="0" fontId="8" fillId="0" borderId="0"/>
    <xf numFmtId="0" fontId="22" fillId="0" borderId="0"/>
    <xf numFmtId="0" fontId="22" fillId="0" borderId="0"/>
    <xf numFmtId="0" fontId="8" fillId="0" borderId="0"/>
    <xf numFmtId="0" fontId="22" fillId="0" borderId="0"/>
    <xf numFmtId="0" fontId="8"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31" fillId="0" borderId="0"/>
    <xf numFmtId="0" fontId="22" fillId="0" borderId="0"/>
    <xf numFmtId="0" fontId="31" fillId="0" borderId="0"/>
    <xf numFmtId="0" fontId="31" fillId="0" borderId="0"/>
    <xf numFmtId="0" fontId="8" fillId="0" borderId="0"/>
    <xf numFmtId="0" fontId="31" fillId="0" borderId="0"/>
    <xf numFmtId="0" fontId="8" fillId="0" borderId="0"/>
    <xf numFmtId="0" fontId="8" fillId="0" borderId="0"/>
    <xf numFmtId="0" fontId="8" fillId="0" borderId="0"/>
    <xf numFmtId="0" fontId="31" fillId="0" borderId="0"/>
    <xf numFmtId="0" fontId="8" fillId="0" borderId="0"/>
    <xf numFmtId="0" fontId="31" fillId="0" borderId="0"/>
    <xf numFmtId="0" fontId="22" fillId="0" borderId="0"/>
    <xf numFmtId="0" fontId="8" fillId="0" borderId="0"/>
    <xf numFmtId="0" fontId="22" fillId="0" borderId="0"/>
    <xf numFmtId="0" fontId="22" fillId="0" borderId="0"/>
    <xf numFmtId="0" fontId="22" fillId="0" borderId="0"/>
    <xf numFmtId="0" fontId="22" fillId="0" borderId="0"/>
    <xf numFmtId="0" fontId="22" fillId="0" borderId="0"/>
    <xf numFmtId="0" fontId="8" fillId="0" borderId="0"/>
    <xf numFmtId="0" fontId="8" fillId="0" borderId="0"/>
    <xf numFmtId="0" fontId="31" fillId="0" borderId="0"/>
    <xf numFmtId="0" fontId="22" fillId="0" borderId="0"/>
    <xf numFmtId="0" fontId="22" fillId="0" borderId="0"/>
    <xf numFmtId="0" fontId="22" fillId="0" borderId="0"/>
    <xf numFmtId="0" fontId="22" fillId="0" borderId="0"/>
    <xf numFmtId="0" fontId="22" fillId="0" borderId="0"/>
    <xf numFmtId="0" fontId="31" fillId="0" borderId="0"/>
    <xf numFmtId="0" fontId="22" fillId="0" borderId="0"/>
    <xf numFmtId="0" fontId="31" fillId="0" borderId="0"/>
    <xf numFmtId="0" fontId="22" fillId="0" borderId="0"/>
    <xf numFmtId="0" fontId="22" fillId="0" borderId="0"/>
    <xf numFmtId="0" fontId="22" fillId="0" borderId="0"/>
    <xf numFmtId="0" fontId="22" fillId="0" borderId="0"/>
    <xf numFmtId="0" fontId="22" fillId="0" borderId="0"/>
    <xf numFmtId="0" fontId="31" fillId="0" borderId="0"/>
    <xf numFmtId="0" fontId="8" fillId="0" borderId="0"/>
    <xf numFmtId="0" fontId="8" fillId="0" borderId="0"/>
    <xf numFmtId="0" fontId="8" fillId="0" borderId="0"/>
    <xf numFmtId="0" fontId="8" fillId="0" borderId="0"/>
    <xf numFmtId="172" fontId="41" fillId="0" borderId="0"/>
    <xf numFmtId="0" fontId="22" fillId="0" borderId="0"/>
    <xf numFmtId="0" fontId="22" fillId="0" borderId="0"/>
    <xf numFmtId="0" fontId="22" fillId="0" borderId="0"/>
    <xf numFmtId="0" fontId="8" fillId="0" borderId="0"/>
    <xf numFmtId="0" fontId="31" fillId="0" borderId="0"/>
    <xf numFmtId="172" fontId="41" fillId="0" borderId="0"/>
    <xf numFmtId="0" fontId="8" fillId="0" borderId="0"/>
    <xf numFmtId="0" fontId="8" fillId="0" borderId="0"/>
    <xf numFmtId="0" fontId="8" fillId="0" borderId="0"/>
    <xf numFmtId="0" fontId="8" fillId="0" borderId="0"/>
    <xf numFmtId="0" fontId="8" fillId="0" borderId="0"/>
    <xf numFmtId="0" fontId="8" fillId="0" borderId="0"/>
    <xf numFmtId="172" fontId="41" fillId="0" borderId="0"/>
    <xf numFmtId="172" fontId="41" fillId="0" borderId="0"/>
    <xf numFmtId="172" fontId="41" fillId="0" borderId="0"/>
    <xf numFmtId="172" fontId="41" fillId="0" borderId="0"/>
    <xf numFmtId="172" fontId="41" fillId="0" borderId="0"/>
    <xf numFmtId="0" fontId="8" fillId="0" borderId="0"/>
    <xf numFmtId="0" fontId="31" fillId="0" borderId="0"/>
    <xf numFmtId="0" fontId="31" fillId="0" borderId="0"/>
    <xf numFmtId="0" fontId="31" fillId="0" borderId="0"/>
    <xf numFmtId="0" fontId="31" fillId="0" borderId="0"/>
    <xf numFmtId="0" fontId="31" fillId="0" borderId="0"/>
    <xf numFmtId="0" fontId="8" fillId="0" borderId="0"/>
    <xf numFmtId="0" fontId="8" fillId="0" borderId="0"/>
    <xf numFmtId="0" fontId="8" fillId="0" borderId="0"/>
    <xf numFmtId="0" fontId="8" fillId="0" borderId="0"/>
    <xf numFmtId="172" fontId="41" fillId="0" borderId="0"/>
    <xf numFmtId="0" fontId="22" fillId="0" borderId="0"/>
    <xf numFmtId="0" fontId="22" fillId="0" borderId="0"/>
    <xf numFmtId="0" fontId="8" fillId="0" borderId="0"/>
    <xf numFmtId="172" fontId="41" fillId="0" borderId="0"/>
    <xf numFmtId="172" fontId="41" fillId="0" borderId="0"/>
    <xf numFmtId="172" fontId="41" fillId="0" borderId="0"/>
    <xf numFmtId="172" fontId="41" fillId="0" borderId="0"/>
    <xf numFmtId="0" fontId="31" fillId="0" borderId="0"/>
    <xf numFmtId="0" fontId="8" fillId="0" borderId="0"/>
    <xf numFmtId="172" fontId="41" fillId="0" borderId="0"/>
    <xf numFmtId="172" fontId="41" fillId="0" borderId="0"/>
    <xf numFmtId="172" fontId="41" fillId="0" borderId="0"/>
    <xf numFmtId="172" fontId="41" fillId="0" borderId="0"/>
    <xf numFmtId="172" fontId="41" fillId="0" borderId="0"/>
    <xf numFmtId="172" fontId="41" fillId="0" borderId="0"/>
    <xf numFmtId="172" fontId="41" fillId="0" borderId="0"/>
    <xf numFmtId="0" fontId="3" fillId="0" borderId="0"/>
    <xf numFmtId="0" fontId="8" fillId="0" borderId="0"/>
    <xf numFmtId="0" fontId="31" fillId="0" borderId="0"/>
    <xf numFmtId="0" fontId="31" fillId="0" borderId="0"/>
    <xf numFmtId="0" fontId="31" fillId="0" borderId="0"/>
    <xf numFmtId="0" fontId="31" fillId="0" borderId="0"/>
    <xf numFmtId="0" fontId="31" fillId="0" borderId="0"/>
    <xf numFmtId="172" fontId="41" fillId="0" borderId="0"/>
    <xf numFmtId="172" fontId="41" fillId="0" borderId="0"/>
    <xf numFmtId="172" fontId="41" fillId="0" borderId="0"/>
    <xf numFmtId="0" fontId="2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2" fillId="0" borderId="0"/>
    <xf numFmtId="0" fontId="3" fillId="0" borderId="0"/>
    <xf numFmtId="0" fontId="8" fillId="0" borderId="0"/>
    <xf numFmtId="0" fontId="8" fillId="0" borderId="0"/>
    <xf numFmtId="0" fontId="8" fillId="0" borderId="0"/>
    <xf numFmtId="0" fontId="8" fillId="0" borderId="0"/>
    <xf numFmtId="0" fontId="8" fillId="0" borderId="0"/>
    <xf numFmtId="5" fontId="31" fillId="0" borderId="0"/>
    <xf numFmtId="172" fontId="31" fillId="0" borderId="0"/>
    <xf numFmtId="172" fontId="31" fillId="0" borderId="0"/>
    <xf numFmtId="172" fontId="31" fillId="0" borderId="0"/>
    <xf numFmtId="172" fontId="31" fillId="0" borderId="0"/>
    <xf numFmtId="0" fontId="8" fillId="0" borderId="0"/>
    <xf numFmtId="0" fontId="31" fillId="0" borderId="0"/>
    <xf numFmtId="172" fontId="41" fillId="0" borderId="0"/>
    <xf numFmtId="172" fontId="41" fillId="0" borderId="0"/>
    <xf numFmtId="172" fontId="41" fillId="0" borderId="0"/>
    <xf numFmtId="172" fontId="41" fillId="0" borderId="0"/>
    <xf numFmtId="172" fontId="31" fillId="0" borderId="0"/>
    <xf numFmtId="172" fontId="31" fillId="0" borderId="0"/>
    <xf numFmtId="172" fontId="31" fillId="0" borderId="0"/>
    <xf numFmtId="172" fontId="31" fillId="0" borderId="0"/>
    <xf numFmtId="172" fontId="31" fillId="0" borderId="0"/>
    <xf numFmtId="0" fontId="3" fillId="0" borderId="0"/>
    <xf numFmtId="0" fontId="31" fillId="0" borderId="0"/>
    <xf numFmtId="0" fontId="31" fillId="0" borderId="0"/>
    <xf numFmtId="0" fontId="31" fillId="0" borderId="0"/>
    <xf numFmtId="0" fontId="22" fillId="0" borderId="0"/>
    <xf numFmtId="0" fontId="31" fillId="0" borderId="0"/>
    <xf numFmtId="0" fontId="3" fillId="0" borderId="0"/>
    <xf numFmtId="0" fontId="22" fillId="0" borderId="0"/>
    <xf numFmtId="0" fontId="31" fillId="0" borderId="0"/>
    <xf numFmtId="0" fontId="31" fillId="0" borderId="0"/>
    <xf numFmtId="0" fontId="31" fillId="0" borderId="0"/>
    <xf numFmtId="0" fontId="31" fillId="0" borderId="0"/>
    <xf numFmtId="0" fontId="31" fillId="0" borderId="0"/>
    <xf numFmtId="0" fontId="31" fillId="0" borderId="0"/>
    <xf numFmtId="0" fontId="22" fillId="0" borderId="0"/>
    <xf numFmtId="0" fontId="22" fillId="0" borderId="0"/>
    <xf numFmtId="0" fontId="22" fillId="0" borderId="0"/>
    <xf numFmtId="0" fontId="22" fillId="0" borderId="0"/>
    <xf numFmtId="0" fontId="22" fillId="0" borderId="0"/>
    <xf numFmtId="0" fontId="31" fillId="0" borderId="0"/>
    <xf numFmtId="0" fontId="3" fillId="0" borderId="0"/>
    <xf numFmtId="0" fontId="3" fillId="0" borderId="0"/>
    <xf numFmtId="0" fontId="3" fillId="0" borderId="0"/>
    <xf numFmtId="0" fontId="3" fillId="0" borderId="0"/>
    <xf numFmtId="0" fontId="3" fillId="0" borderId="0"/>
    <xf numFmtId="0" fontId="31" fillId="0" borderId="0"/>
    <xf numFmtId="0" fontId="22" fillId="0" borderId="0"/>
    <xf numFmtId="0" fontId="8" fillId="0" borderId="0"/>
    <xf numFmtId="0" fontId="8" fillId="0" borderId="0"/>
    <xf numFmtId="0" fontId="8" fillId="0" borderId="0"/>
    <xf numFmtId="0" fontId="8" fillId="0" borderId="0"/>
    <xf numFmtId="0" fontId="8" fillId="0" borderId="0"/>
    <xf numFmtId="0" fontId="31" fillId="0" borderId="0"/>
    <xf numFmtId="0" fontId="31" fillId="0" borderId="0"/>
    <xf numFmtId="0" fontId="31" fillId="0" borderId="0"/>
    <xf numFmtId="0" fontId="31" fillId="0" borderId="0"/>
    <xf numFmtId="0" fontId="22" fillId="0" borderId="0"/>
    <xf numFmtId="0" fontId="3" fillId="0" borderId="0"/>
    <xf numFmtId="0" fontId="31" fillId="0" borderId="0"/>
    <xf numFmtId="0" fontId="31" fillId="0" borderId="0"/>
    <xf numFmtId="0" fontId="22" fillId="0" borderId="0"/>
    <xf numFmtId="0" fontId="22" fillId="0" borderId="0"/>
    <xf numFmtId="0" fontId="22" fillId="0" borderId="0"/>
    <xf numFmtId="0" fontId="22" fillId="0" borderId="0"/>
    <xf numFmtId="0" fontId="3" fillId="0" borderId="0"/>
    <xf numFmtId="0" fontId="8" fillId="0" borderId="0"/>
    <xf numFmtId="172" fontId="41" fillId="0" borderId="0"/>
    <xf numFmtId="0" fontId="8" fillId="0" borderId="0"/>
    <xf numFmtId="0" fontId="8" fillId="0" borderId="0"/>
    <xf numFmtId="0" fontId="8" fillId="0" borderId="0"/>
    <xf numFmtId="0" fontId="3"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2" fillId="0" borderId="0"/>
    <xf numFmtId="0" fontId="22" fillId="0" borderId="0"/>
    <xf numFmtId="0" fontId="22" fillId="0" borderId="0"/>
    <xf numFmtId="0" fontId="22" fillId="0" borderId="0"/>
    <xf numFmtId="0" fontId="22" fillId="0" borderId="0"/>
    <xf numFmtId="0" fontId="22" fillId="0" borderId="0"/>
    <xf numFmtId="0" fontId="31" fillId="0" borderId="0"/>
    <xf numFmtId="0" fontId="31" fillId="0" borderId="0"/>
    <xf numFmtId="0" fontId="31" fillId="0" borderId="0"/>
    <xf numFmtId="0" fontId="31" fillId="0" borderId="0"/>
    <xf numFmtId="172" fontId="31" fillId="0" borderId="0"/>
    <xf numFmtId="5" fontId="31" fillId="0" borderId="0"/>
    <xf numFmtId="5" fontId="31" fillId="0" borderId="0"/>
    <xf numFmtId="192" fontId="3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31" fillId="0" borderId="0"/>
    <xf numFmtId="172" fontId="3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31" fillId="0" borderId="0"/>
    <xf numFmtId="0" fontId="8" fillId="0" borderId="0"/>
    <xf numFmtId="0" fontId="8" fillId="0" borderId="0"/>
    <xf numFmtId="0" fontId="8" fillId="0" borderId="0"/>
    <xf numFmtId="0" fontId="8" fillId="0" borderId="0"/>
    <xf numFmtId="0" fontId="8" fillId="0" borderId="0"/>
    <xf numFmtId="172" fontId="31" fillId="0" borderId="0"/>
    <xf numFmtId="172" fontId="31" fillId="0" borderId="0"/>
    <xf numFmtId="172" fontId="31" fillId="0" borderId="0"/>
    <xf numFmtId="172" fontId="31" fillId="0" borderId="0"/>
    <xf numFmtId="192" fontId="31" fillId="0" borderId="0"/>
    <xf numFmtId="0" fontId="8" fillId="0" borderId="0"/>
    <xf numFmtId="0" fontId="8" fillId="0" borderId="0"/>
    <xf numFmtId="171" fontId="31" fillId="0" borderId="0"/>
    <xf numFmtId="0" fontId="8" fillId="0" borderId="0"/>
    <xf numFmtId="171" fontId="31" fillId="0" borderId="0"/>
    <xf numFmtId="0" fontId="8" fillId="0" borderId="0"/>
    <xf numFmtId="172" fontId="41" fillId="0" borderId="0"/>
    <xf numFmtId="0" fontId="8" fillId="0" borderId="0"/>
    <xf numFmtId="172" fontId="41" fillId="0" borderId="0"/>
    <xf numFmtId="0" fontId="8" fillId="0" borderId="0"/>
    <xf numFmtId="0" fontId="8" fillId="0" borderId="0"/>
    <xf numFmtId="0" fontId="8" fillId="0" borderId="0"/>
    <xf numFmtId="172" fontId="41" fillId="0" borderId="0"/>
    <xf numFmtId="0" fontId="8" fillId="0" borderId="0"/>
    <xf numFmtId="0" fontId="8" fillId="0" borderId="0"/>
    <xf numFmtId="0" fontId="8" fillId="0" borderId="0"/>
    <xf numFmtId="0" fontId="8" fillId="0" borderId="0"/>
    <xf numFmtId="172" fontId="41" fillId="0" borderId="0"/>
    <xf numFmtId="0" fontId="8" fillId="0" borderId="0"/>
    <xf numFmtId="0" fontId="8" fillId="0" borderId="0"/>
    <xf numFmtId="172" fontId="41" fillId="0" borderId="0"/>
    <xf numFmtId="172" fontId="41" fillId="0" borderId="0"/>
    <xf numFmtId="172" fontId="41" fillId="0" borderId="0"/>
    <xf numFmtId="172" fontId="41" fillId="0" borderId="0"/>
    <xf numFmtId="0" fontId="8" fillId="0" borderId="0"/>
    <xf numFmtId="171" fontId="31" fillId="0" borderId="0"/>
    <xf numFmtId="0" fontId="8" fillId="0" borderId="0"/>
    <xf numFmtId="0" fontId="8" fillId="0" borderId="0"/>
    <xf numFmtId="172" fontId="41" fillId="0" borderId="0"/>
    <xf numFmtId="172" fontId="41" fillId="0" borderId="0"/>
    <xf numFmtId="172" fontId="41" fillId="0" borderId="0"/>
    <xf numFmtId="172" fontId="41" fillId="0" borderId="0"/>
    <xf numFmtId="172" fontId="41" fillId="0" borderId="0"/>
    <xf numFmtId="0" fontId="8" fillId="0" borderId="0"/>
    <xf numFmtId="0" fontId="8" fillId="0" borderId="0"/>
    <xf numFmtId="0" fontId="8" fillId="0" borderId="0"/>
    <xf numFmtId="0" fontId="8" fillId="0" borderId="0"/>
    <xf numFmtId="0" fontId="8" fillId="0" borderId="0"/>
    <xf numFmtId="171" fontId="3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41" fillId="0" borderId="0"/>
    <xf numFmtId="172" fontId="41" fillId="0" borderId="0"/>
    <xf numFmtId="172" fontId="41" fillId="0" borderId="0"/>
    <xf numFmtId="172" fontId="41" fillId="0" borderId="0"/>
    <xf numFmtId="172" fontId="41" fillId="0" borderId="0"/>
    <xf numFmtId="0" fontId="8" fillId="0" borderId="0"/>
    <xf numFmtId="0" fontId="31" fillId="0" borderId="0"/>
    <xf numFmtId="0" fontId="8"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8" fillId="0" borderId="0"/>
    <xf numFmtId="0" fontId="8" fillId="0" borderId="0"/>
    <xf numFmtId="0" fontId="31" fillId="0" borderId="0"/>
    <xf numFmtId="0" fontId="31" fillId="0" borderId="0"/>
    <xf numFmtId="0" fontId="8" fillId="0" borderId="0"/>
    <xf numFmtId="172" fontId="31" fillId="0" borderId="0"/>
    <xf numFmtId="0" fontId="8" fillId="0" borderId="0"/>
    <xf numFmtId="0" fontId="8" fillId="0" borderId="0"/>
    <xf numFmtId="0" fontId="3" fillId="0" borderId="0"/>
    <xf numFmtId="0" fontId="3" fillId="0" borderId="0"/>
    <xf numFmtId="0" fontId="3" fillId="0" borderId="0"/>
    <xf numFmtId="0" fontId="3" fillId="0" borderId="0"/>
    <xf numFmtId="0" fontId="3" fillId="0" borderId="0"/>
    <xf numFmtId="0" fontId="8" fillId="0" borderId="0"/>
    <xf numFmtId="0" fontId="8" fillId="0" borderId="0"/>
    <xf numFmtId="0" fontId="3" fillId="0" borderId="0"/>
    <xf numFmtId="0" fontId="3" fillId="0" borderId="0"/>
    <xf numFmtId="0" fontId="31" fillId="0" borderId="0"/>
    <xf numFmtId="0" fontId="3" fillId="0" borderId="0"/>
    <xf numFmtId="0" fontId="3" fillId="0" borderId="0"/>
    <xf numFmtId="0" fontId="22" fillId="0" borderId="0"/>
    <xf numFmtId="0" fontId="22" fillId="0" borderId="0"/>
    <xf numFmtId="0" fontId="8" fillId="0" borderId="0"/>
    <xf numFmtId="0" fontId="8" fillId="0" borderId="0"/>
    <xf numFmtId="0" fontId="3" fillId="0" borderId="0"/>
    <xf numFmtId="0" fontId="3"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 fillId="0" borderId="0"/>
    <xf numFmtId="0" fontId="8" fillId="0" borderId="0"/>
    <xf numFmtId="0" fontId="8" fillId="0" borderId="0"/>
    <xf numFmtId="0" fontId="8" fillId="0" borderId="0"/>
    <xf numFmtId="0" fontId="3" fillId="0" borderId="0"/>
    <xf numFmtId="0" fontId="8" fillId="0" borderId="0"/>
    <xf numFmtId="0" fontId="8" fillId="0" borderId="0"/>
    <xf numFmtId="0" fontId="22" fillId="0" borderId="0"/>
    <xf numFmtId="0" fontId="22" fillId="0" borderId="0"/>
    <xf numFmtId="0" fontId="22" fillId="0" borderId="0"/>
    <xf numFmtId="0" fontId="22" fillId="0" borderId="0"/>
    <xf numFmtId="0" fontId="22" fillId="0" borderId="0"/>
    <xf numFmtId="0" fontId="22" fillId="0" borderId="0"/>
    <xf numFmtId="0" fontId="3" fillId="0" borderId="0"/>
    <xf numFmtId="0" fontId="8" fillId="0" borderId="0"/>
    <xf numFmtId="0" fontId="8" fillId="0" borderId="0"/>
    <xf numFmtId="0" fontId="8" fillId="0" borderId="0"/>
    <xf numFmtId="0" fontId="8" fillId="0" borderId="0"/>
    <xf numFmtId="0" fontId="8" fillId="0" borderId="0"/>
    <xf numFmtId="0" fontId="8" fillId="0" borderId="0"/>
    <xf numFmtId="0" fontId="3" fillId="0" borderId="0"/>
    <xf numFmtId="0" fontId="3" fillId="0" borderId="0"/>
    <xf numFmtId="0" fontId="8" fillId="0" borderId="0"/>
    <xf numFmtId="0" fontId="8" fillId="0" borderId="0"/>
    <xf numFmtId="0" fontId="8" fillId="0" borderId="0"/>
    <xf numFmtId="0" fontId="22" fillId="0" borderId="0"/>
    <xf numFmtId="0" fontId="22" fillId="0" borderId="0"/>
    <xf numFmtId="0" fontId="22" fillId="0" borderId="0"/>
    <xf numFmtId="0" fontId="22" fillId="0" borderId="0"/>
    <xf numFmtId="0" fontId="22" fillId="0" borderId="0"/>
    <xf numFmtId="0" fontId="22" fillId="0" borderId="0"/>
    <xf numFmtId="0" fontId="3" fillId="0" borderId="0"/>
    <xf numFmtId="0" fontId="3" fillId="0" borderId="0"/>
    <xf numFmtId="0" fontId="22" fillId="0" borderId="0"/>
    <xf numFmtId="0" fontId="22" fillId="0" borderId="0"/>
    <xf numFmtId="0" fontId="31" fillId="0" borderId="0"/>
    <xf numFmtId="0" fontId="3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 fillId="0" borderId="0"/>
    <xf numFmtId="0" fontId="3" fillId="0" borderId="0"/>
    <xf numFmtId="0" fontId="3"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92" fontId="31" fillId="0" borderId="0"/>
    <xf numFmtId="0" fontId="8" fillId="0" borderId="0"/>
    <xf numFmtId="0" fontId="8" fillId="0" borderId="0"/>
    <xf numFmtId="192" fontId="31" fillId="0" borderId="0"/>
    <xf numFmtId="192" fontId="31" fillId="0" borderId="0"/>
    <xf numFmtId="0" fontId="31" fillId="0" borderId="0"/>
    <xf numFmtId="0" fontId="8" fillId="0" borderId="0"/>
    <xf numFmtId="192" fontId="41" fillId="0" borderId="0"/>
    <xf numFmtId="192" fontId="41" fillId="0" borderId="0"/>
    <xf numFmtId="192" fontId="41" fillId="0" borderId="0"/>
    <xf numFmtId="0" fontId="31" fillId="0" borderId="0"/>
    <xf numFmtId="0" fontId="8" fillId="0" borderId="0"/>
    <xf numFmtId="0" fontId="31" fillId="0" borderId="0"/>
    <xf numFmtId="194" fontId="31" fillId="0" borderId="0"/>
    <xf numFmtId="194" fontId="31" fillId="0" borderId="0"/>
    <xf numFmtId="194" fontId="31" fillId="0" borderId="0"/>
    <xf numFmtId="194" fontId="31" fillId="0" borderId="0"/>
    <xf numFmtId="194" fontId="31" fillId="0" borderId="0"/>
    <xf numFmtId="0" fontId="8" fillId="0" borderId="0"/>
    <xf numFmtId="192" fontId="31" fillId="0" borderId="0"/>
    <xf numFmtId="174" fontId="31" fillId="0" borderId="0"/>
    <xf numFmtId="0" fontId="8" fillId="0" borderId="0"/>
    <xf numFmtId="0" fontId="8" fillId="0" borderId="0"/>
    <xf numFmtId="174" fontId="31" fillId="0" borderId="0"/>
    <xf numFmtId="0" fontId="8" fillId="0" borderId="0"/>
    <xf numFmtId="0" fontId="8" fillId="0" borderId="0"/>
    <xf numFmtId="0" fontId="8" fillId="0" borderId="0"/>
    <xf numFmtId="0" fontId="8" fillId="0" borderId="0"/>
    <xf numFmtId="0" fontId="8" fillId="0" borderId="0"/>
    <xf numFmtId="0" fontId="8" fillId="0" borderId="0"/>
    <xf numFmtId="174" fontId="31" fillId="0" borderId="0"/>
    <xf numFmtId="174" fontId="31" fillId="0" borderId="0"/>
    <xf numFmtId="174" fontId="31" fillId="0" borderId="0"/>
    <xf numFmtId="174" fontId="31" fillId="0" borderId="0"/>
    <xf numFmtId="174" fontId="3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4" fontId="31" fillId="0" borderId="0"/>
    <xf numFmtId="0" fontId="31" fillId="0" borderId="0"/>
    <xf numFmtId="0" fontId="31" fillId="0" borderId="0"/>
    <xf numFmtId="0" fontId="31" fillId="0" borderId="0"/>
    <xf numFmtId="0" fontId="31" fillId="0" borderId="0"/>
    <xf numFmtId="0" fontId="31" fillId="0" borderId="0"/>
    <xf numFmtId="0" fontId="8" fillId="0" borderId="0"/>
    <xf numFmtId="174" fontId="31" fillId="0" borderId="0"/>
    <xf numFmtId="0" fontId="8" fillId="0" borderId="0"/>
    <xf numFmtId="192" fontId="31" fillId="0" borderId="0"/>
    <xf numFmtId="192" fontId="31" fillId="0" borderId="0"/>
    <xf numFmtId="192" fontId="31" fillId="0" borderId="0"/>
    <xf numFmtId="192" fontId="31" fillId="0" borderId="0"/>
    <xf numFmtId="0" fontId="8" fillId="0" borderId="0"/>
    <xf numFmtId="0" fontId="8" fillId="0" borderId="0"/>
    <xf numFmtId="174" fontId="31" fillId="0" borderId="0"/>
    <xf numFmtId="174" fontId="31" fillId="0" borderId="0"/>
    <xf numFmtId="192" fontId="31" fillId="0" borderId="0"/>
    <xf numFmtId="192" fontId="31" fillId="0" borderId="0"/>
    <xf numFmtId="192" fontId="31" fillId="0" borderId="0"/>
    <xf numFmtId="192" fontId="31" fillId="0" borderId="0"/>
    <xf numFmtId="192" fontId="31" fillId="0" borderId="0"/>
    <xf numFmtId="192" fontId="31" fillId="0" borderId="0"/>
    <xf numFmtId="192" fontId="41" fillId="0" borderId="0"/>
    <xf numFmtId="192" fontId="41" fillId="0" borderId="0"/>
    <xf numFmtId="0" fontId="8" fillId="0" borderId="0"/>
    <xf numFmtId="0" fontId="8" fillId="0" borderId="0"/>
    <xf numFmtId="0" fontId="8" fillId="0" borderId="0"/>
    <xf numFmtId="192" fontId="31" fillId="0" borderId="0"/>
    <xf numFmtId="192" fontId="31" fillId="0" borderId="0"/>
    <xf numFmtId="192" fontId="31" fillId="0" borderId="0"/>
    <xf numFmtId="192" fontId="31" fillId="0" borderId="0"/>
    <xf numFmtId="192" fontId="31" fillId="0" borderId="0"/>
    <xf numFmtId="192" fontId="31" fillId="0" borderId="0"/>
    <xf numFmtId="174" fontId="31" fillId="0" borderId="0"/>
    <xf numFmtId="174" fontId="31" fillId="0" borderId="0"/>
    <xf numFmtId="174" fontId="31" fillId="0" borderId="0"/>
    <xf numFmtId="166" fontId="31" fillId="0" borderId="0"/>
    <xf numFmtId="166" fontId="31" fillId="0" borderId="0"/>
    <xf numFmtId="166" fontId="31" fillId="0" borderId="0"/>
    <xf numFmtId="166" fontId="31" fillId="0" borderId="0"/>
    <xf numFmtId="166" fontId="31" fillId="0" borderId="0"/>
    <xf numFmtId="0" fontId="8" fillId="0" borderId="0"/>
    <xf numFmtId="166" fontId="31" fillId="0" borderId="0"/>
    <xf numFmtId="166" fontId="31" fillId="0" borderId="0"/>
    <xf numFmtId="166" fontId="31" fillId="0" borderId="0"/>
    <xf numFmtId="166" fontId="31" fillId="0" borderId="0"/>
    <xf numFmtId="166" fontId="31" fillId="0" borderId="0"/>
    <xf numFmtId="166" fontId="31" fillId="0" borderId="0"/>
    <xf numFmtId="0" fontId="8" fillId="0" borderId="0"/>
    <xf numFmtId="0" fontId="8" fillId="0" borderId="0"/>
    <xf numFmtId="0" fontId="8" fillId="0" borderId="0"/>
    <xf numFmtId="192" fontId="31" fillId="0" borderId="0"/>
    <xf numFmtId="192" fontId="31" fillId="0" borderId="0"/>
    <xf numFmtId="192" fontId="31" fillId="0" borderId="0"/>
    <xf numFmtId="192" fontId="31" fillId="0" borderId="0"/>
    <xf numFmtId="195" fontId="31" fillId="0" borderId="0"/>
    <xf numFmtId="0" fontId="8" fillId="0" borderId="0"/>
    <xf numFmtId="0" fontId="8" fillId="0" borderId="0"/>
    <xf numFmtId="195" fontId="31" fillId="0" borderId="0"/>
    <xf numFmtId="195" fontId="31" fillId="0" borderId="0"/>
    <xf numFmtId="172" fontId="31" fillId="0" borderId="0"/>
    <xf numFmtId="0" fontId="8" fillId="0" borderId="0"/>
    <xf numFmtId="5" fontId="41" fillId="0" borderId="0"/>
    <xf numFmtId="5" fontId="41" fillId="0" borderId="0"/>
    <xf numFmtId="5" fontId="41" fillId="0" borderId="0"/>
    <xf numFmtId="172" fontId="31" fillId="0" borderId="0"/>
    <xf numFmtId="172" fontId="31" fillId="0" borderId="0"/>
    <xf numFmtId="172" fontId="31" fillId="0" borderId="0"/>
    <xf numFmtId="172" fontId="31" fillId="0" borderId="0"/>
    <xf numFmtId="172" fontId="31" fillId="0" borderId="0"/>
    <xf numFmtId="172" fontId="3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0" fontId="31" fillId="0" borderId="0"/>
    <xf numFmtId="0" fontId="8" fillId="0" borderId="0"/>
    <xf numFmtId="0" fontId="8" fillId="0" borderId="0"/>
    <xf numFmtId="170" fontId="31" fillId="0" borderId="0"/>
    <xf numFmtId="0" fontId="8" fillId="0" borderId="0"/>
    <xf numFmtId="0" fontId="8" fillId="0" borderId="0"/>
    <xf numFmtId="0" fontId="8" fillId="0" borderId="0"/>
    <xf numFmtId="0" fontId="8" fillId="0" borderId="0"/>
    <xf numFmtId="0" fontId="8" fillId="0" borderId="0"/>
    <xf numFmtId="0" fontId="8" fillId="0" borderId="0"/>
    <xf numFmtId="170" fontId="31" fillId="0" borderId="0"/>
    <xf numFmtId="170" fontId="31" fillId="0" borderId="0"/>
    <xf numFmtId="170" fontId="31" fillId="0" borderId="0"/>
    <xf numFmtId="170" fontId="31" fillId="0" borderId="0"/>
    <xf numFmtId="170" fontId="3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0" fontId="31" fillId="0" borderId="0"/>
    <xf numFmtId="172" fontId="31" fillId="0" borderId="0"/>
    <xf numFmtId="172" fontId="31" fillId="0" borderId="0"/>
    <xf numFmtId="172" fontId="31" fillId="0" borderId="0"/>
    <xf numFmtId="172" fontId="31" fillId="0" borderId="0"/>
    <xf numFmtId="172" fontId="31" fillId="0" borderId="0"/>
    <xf numFmtId="0" fontId="8" fillId="0" borderId="0"/>
    <xf numFmtId="0" fontId="8" fillId="0" borderId="0"/>
    <xf numFmtId="0" fontId="8" fillId="0" borderId="0"/>
    <xf numFmtId="0" fontId="8" fillId="0" borderId="0"/>
    <xf numFmtId="0" fontId="8" fillId="0" borderId="0"/>
    <xf numFmtId="0" fontId="8" fillId="0" borderId="0"/>
    <xf numFmtId="170" fontId="31" fillId="0" borderId="0"/>
    <xf numFmtId="170" fontId="3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92" fontId="31" fillId="0" borderId="0"/>
    <xf numFmtId="192" fontId="31" fillId="0" borderId="0"/>
    <xf numFmtId="192" fontId="31" fillId="0" borderId="0"/>
    <xf numFmtId="192" fontId="31" fillId="0" borderId="0"/>
    <xf numFmtId="192" fontId="31" fillId="0" borderId="0"/>
    <xf numFmtId="0" fontId="8" fillId="0" borderId="0"/>
    <xf numFmtId="5" fontId="41" fillId="0" borderId="0"/>
    <xf numFmtId="5" fontId="41" fillId="0" borderId="0"/>
    <xf numFmtId="0" fontId="8" fillId="0" borderId="0"/>
    <xf numFmtId="0" fontId="8" fillId="0" borderId="0"/>
    <xf numFmtId="0" fontId="8" fillId="0" borderId="0"/>
    <xf numFmtId="170" fontId="31" fillId="0" borderId="0"/>
    <xf numFmtId="192" fontId="31" fillId="0" borderId="0"/>
    <xf numFmtId="192" fontId="31" fillId="0" borderId="0"/>
    <xf numFmtId="192" fontId="31" fillId="0" borderId="0"/>
    <xf numFmtId="192" fontId="31" fillId="0" borderId="0"/>
    <xf numFmtId="192" fontId="31" fillId="0" borderId="0"/>
    <xf numFmtId="192" fontId="31" fillId="0" borderId="0"/>
    <xf numFmtId="192" fontId="31" fillId="0" borderId="0"/>
    <xf numFmtId="192" fontId="31" fillId="0" borderId="0"/>
    <xf numFmtId="192" fontId="31" fillId="0" borderId="0"/>
    <xf numFmtId="5" fontId="31" fillId="0" borderId="0"/>
    <xf numFmtId="5" fontId="31" fillId="0" borderId="0"/>
    <xf numFmtId="0" fontId="8" fillId="0" borderId="0"/>
    <xf numFmtId="195" fontId="31" fillId="0" borderId="0"/>
    <xf numFmtId="195" fontId="31" fillId="0" borderId="0"/>
    <xf numFmtId="195" fontId="31" fillId="0" borderId="0"/>
    <xf numFmtId="195" fontId="31" fillId="0" borderId="0"/>
    <xf numFmtId="195" fontId="31" fillId="0" borderId="0"/>
    <xf numFmtId="195" fontId="31" fillId="0" borderId="0"/>
    <xf numFmtId="195" fontId="31" fillId="0" borderId="0"/>
    <xf numFmtId="195" fontId="31" fillId="0" borderId="0"/>
    <xf numFmtId="0" fontId="8" fillId="0" borderId="0"/>
    <xf numFmtId="0" fontId="89" fillId="0" borderId="0"/>
    <xf numFmtId="0" fontId="31" fillId="0" borderId="0"/>
    <xf numFmtId="0" fontId="31" fillId="0" borderId="0"/>
    <xf numFmtId="0" fontId="31" fillId="0" borderId="0"/>
    <xf numFmtId="0" fontId="31" fillId="0" borderId="0"/>
    <xf numFmtId="192" fontId="31" fillId="0" borderId="0"/>
    <xf numFmtId="0" fontId="8" fillId="0" borderId="0"/>
    <xf numFmtId="172" fontId="31" fillId="0" borderId="0"/>
    <xf numFmtId="172" fontId="31" fillId="0" borderId="0"/>
    <xf numFmtId="172" fontId="31" fillId="0" borderId="0"/>
    <xf numFmtId="172" fontId="31" fillId="0" borderId="0"/>
    <xf numFmtId="172" fontId="31" fillId="0" borderId="0"/>
    <xf numFmtId="170" fontId="31" fillId="0" borderId="0"/>
    <xf numFmtId="0" fontId="89" fillId="0" borderId="0"/>
    <xf numFmtId="0" fontId="89" fillId="0" borderId="0"/>
    <xf numFmtId="0" fontId="89" fillId="0" borderId="0"/>
    <xf numFmtId="0" fontId="8" fillId="0" borderId="0"/>
    <xf numFmtId="0" fontId="8" fillId="0" borderId="0"/>
    <xf numFmtId="170" fontId="31" fillId="0" borderId="0"/>
    <xf numFmtId="0" fontId="8" fillId="0" borderId="0"/>
    <xf numFmtId="0" fontId="8" fillId="0" borderId="0"/>
    <xf numFmtId="0" fontId="8" fillId="0" borderId="0"/>
    <xf numFmtId="0" fontId="8" fillId="0" borderId="0"/>
    <xf numFmtId="0" fontId="8" fillId="0" borderId="0"/>
    <xf numFmtId="0" fontId="8" fillId="0" borderId="0"/>
    <xf numFmtId="170" fontId="31" fillId="0" borderId="0"/>
    <xf numFmtId="170" fontId="31" fillId="0" borderId="0"/>
    <xf numFmtId="170" fontId="31" fillId="0" borderId="0"/>
    <xf numFmtId="170" fontId="31" fillId="0" borderId="0"/>
    <xf numFmtId="170" fontId="3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0" fontId="31" fillId="0" borderId="0"/>
    <xf numFmtId="0" fontId="89" fillId="0" borderId="0"/>
    <xf numFmtId="0" fontId="89" fillId="0" borderId="0"/>
    <xf numFmtId="170" fontId="3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92" fontId="31" fillId="0" borderId="0"/>
    <xf numFmtId="192" fontId="31" fillId="0" borderId="0"/>
    <xf numFmtId="192" fontId="31" fillId="0" borderId="0"/>
    <xf numFmtId="192" fontId="31" fillId="0" borderId="0"/>
    <xf numFmtId="0" fontId="31" fillId="0" borderId="0"/>
    <xf numFmtId="0" fontId="8" fillId="0" borderId="0"/>
    <xf numFmtId="0" fontId="8" fillId="0" borderId="0"/>
    <xf numFmtId="0" fontId="8" fillId="0" borderId="0"/>
    <xf numFmtId="170" fontId="31" fillId="0" borderId="0"/>
    <xf numFmtId="192" fontId="31" fillId="0" borderId="0"/>
    <xf numFmtId="192" fontId="31" fillId="0" borderId="0"/>
    <xf numFmtId="192" fontId="31" fillId="0" borderId="0"/>
    <xf numFmtId="192" fontId="31" fillId="0" borderId="0"/>
    <xf numFmtId="192" fontId="31" fillId="0" borderId="0"/>
    <xf numFmtId="192" fontId="31" fillId="0" borderId="0"/>
    <xf numFmtId="192" fontId="31" fillId="0" borderId="0"/>
    <xf numFmtId="0" fontId="8" fillId="0" borderId="0"/>
    <xf numFmtId="0" fontId="8" fillId="0" borderId="0"/>
    <xf numFmtId="0" fontId="8" fillId="0" borderId="0"/>
    <xf numFmtId="195" fontId="31" fillId="0" borderId="0"/>
    <xf numFmtId="183" fontId="31" fillId="0" borderId="0"/>
    <xf numFmtId="183" fontId="31"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31" fillId="0" borderId="0"/>
    <xf numFmtId="0" fontId="22" fillId="0" borderId="0"/>
    <xf numFmtId="0" fontId="22" fillId="0" borderId="0"/>
    <xf numFmtId="0" fontId="22" fillId="0" borderId="0"/>
    <xf numFmtId="183" fontId="31" fillId="0" borderId="0"/>
    <xf numFmtId="183" fontId="31" fillId="0" borderId="0"/>
    <xf numFmtId="183" fontId="31" fillId="0" borderId="0"/>
    <xf numFmtId="183" fontId="31" fillId="0" borderId="0"/>
    <xf numFmtId="183" fontId="31" fillId="0" borderId="0"/>
    <xf numFmtId="0" fontId="31" fillId="0" borderId="0"/>
    <xf numFmtId="0" fontId="22" fillId="0" borderId="0"/>
    <xf numFmtId="0" fontId="31" fillId="0" borderId="0"/>
    <xf numFmtId="0" fontId="31" fillId="0" borderId="0"/>
    <xf numFmtId="0" fontId="31" fillId="0" borderId="0"/>
    <xf numFmtId="0" fontId="31"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31"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31" fillId="0" borderId="0"/>
    <xf numFmtId="0" fontId="22" fillId="0" borderId="0"/>
    <xf numFmtId="0" fontId="22" fillId="0" borderId="0"/>
    <xf numFmtId="0" fontId="22" fillId="0" borderId="0"/>
    <xf numFmtId="0" fontId="22" fillId="0" borderId="0"/>
    <xf numFmtId="0" fontId="22" fillId="0" borderId="0"/>
    <xf numFmtId="0" fontId="31" fillId="0" borderId="0"/>
    <xf numFmtId="0" fontId="31"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31" fillId="0" borderId="0"/>
    <xf numFmtId="0" fontId="31" fillId="0" borderId="0"/>
    <xf numFmtId="0" fontId="22" fillId="0" borderId="0"/>
    <xf numFmtId="183" fontId="31" fillId="0" borderId="0"/>
    <xf numFmtId="0" fontId="22" fillId="0" borderId="0"/>
    <xf numFmtId="0" fontId="22" fillId="0" borderId="0"/>
    <xf numFmtId="0" fontId="22" fillId="0" borderId="0"/>
    <xf numFmtId="0" fontId="22" fillId="0" borderId="0"/>
    <xf numFmtId="0" fontId="22" fillId="0" borderId="0"/>
    <xf numFmtId="183" fontId="31" fillId="0" borderId="0"/>
    <xf numFmtId="183" fontId="31" fillId="0" borderId="0"/>
    <xf numFmtId="0" fontId="22" fillId="0" borderId="0"/>
    <xf numFmtId="0" fontId="22" fillId="0" borderId="0"/>
    <xf numFmtId="183" fontId="31" fillId="0" borderId="0"/>
    <xf numFmtId="183" fontId="31"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8"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8" fillId="0" borderId="0"/>
    <xf numFmtId="0" fontId="8" fillId="0" borderId="0"/>
    <xf numFmtId="0" fontId="8" fillId="0" borderId="0"/>
    <xf numFmtId="0" fontId="8" fillId="0" borderId="0"/>
    <xf numFmtId="0" fontId="8" fillId="0" borderId="0"/>
    <xf numFmtId="0" fontId="8" fillId="0" borderId="0"/>
    <xf numFmtId="0" fontId="22" fillId="0" borderId="0"/>
    <xf numFmtId="0" fontId="22" fillId="0" borderId="0"/>
    <xf numFmtId="0" fontId="8" fillId="0" borderId="0"/>
    <xf numFmtId="0" fontId="22" fillId="0" borderId="0"/>
    <xf numFmtId="0" fontId="8"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8" fillId="0" borderId="0"/>
    <xf numFmtId="0" fontId="8" fillId="0" borderId="0"/>
    <xf numFmtId="0" fontId="8" fillId="0" borderId="0"/>
    <xf numFmtId="0" fontId="8" fillId="0" borderId="0"/>
    <xf numFmtId="0" fontId="8" fillId="0" borderId="0"/>
    <xf numFmtId="0" fontId="22" fillId="0" borderId="0"/>
    <xf numFmtId="0" fontId="22" fillId="0" borderId="0"/>
    <xf numFmtId="0" fontId="8" fillId="0" borderId="0"/>
    <xf numFmtId="0" fontId="8" fillId="0" borderId="0"/>
    <xf numFmtId="0" fontId="8" fillId="0" borderId="0"/>
    <xf numFmtId="0" fontId="8" fillId="0" borderId="0"/>
    <xf numFmtId="0" fontId="22" fillId="0" borderId="0"/>
    <xf numFmtId="0" fontId="22" fillId="0" borderId="0"/>
    <xf numFmtId="0" fontId="22" fillId="0" borderId="0"/>
    <xf numFmtId="0" fontId="22" fillId="0" borderId="0"/>
    <xf numFmtId="0" fontId="22" fillId="0" borderId="0"/>
    <xf numFmtId="0" fontId="22" fillId="0" borderId="0"/>
    <xf numFmtId="0" fontId="8" fillId="0" borderId="0"/>
    <xf numFmtId="0" fontId="8" fillId="0" borderId="0"/>
    <xf numFmtId="0" fontId="31" fillId="0" borderId="0"/>
    <xf numFmtId="192" fontId="31" fillId="0" borderId="0"/>
    <xf numFmtId="172" fontId="31" fillId="0" borderId="0"/>
    <xf numFmtId="172" fontId="31" fillId="0" borderId="0"/>
    <xf numFmtId="172" fontId="31" fillId="0" borderId="0"/>
    <xf numFmtId="172" fontId="31" fillId="0" borderId="0"/>
    <xf numFmtId="192" fontId="31" fillId="0" borderId="0"/>
    <xf numFmtId="0" fontId="31" fillId="0" borderId="0"/>
    <xf numFmtId="0" fontId="31" fillId="0" borderId="0"/>
    <xf numFmtId="0" fontId="31" fillId="0" borderId="0"/>
    <xf numFmtId="0" fontId="31" fillId="0" borderId="0"/>
    <xf numFmtId="0" fontId="31" fillId="0" borderId="0"/>
    <xf numFmtId="0" fontId="31" fillId="0" borderId="0"/>
    <xf numFmtId="172" fontId="31" fillId="0" borderId="0"/>
    <xf numFmtId="0" fontId="31" fillId="0" borderId="0"/>
    <xf numFmtId="172" fontId="31" fillId="0" borderId="0"/>
    <xf numFmtId="172" fontId="31" fillId="0" borderId="0"/>
    <xf numFmtId="172" fontId="31" fillId="0" borderId="0"/>
    <xf numFmtId="172" fontId="31" fillId="0" borderId="0"/>
    <xf numFmtId="172" fontId="31" fillId="0" borderId="0"/>
    <xf numFmtId="172" fontId="31" fillId="0" borderId="0"/>
    <xf numFmtId="0" fontId="31" fillId="0" borderId="0"/>
    <xf numFmtId="0" fontId="31" fillId="0" borderId="0"/>
    <xf numFmtId="0" fontId="31" fillId="0" borderId="0"/>
    <xf numFmtId="0" fontId="31" fillId="0" borderId="0"/>
    <xf numFmtId="0" fontId="31" fillId="0" borderId="0"/>
    <xf numFmtId="172" fontId="31" fillId="0" borderId="0"/>
    <xf numFmtId="172" fontId="31" fillId="0" borderId="0"/>
    <xf numFmtId="172" fontId="31" fillId="0" borderId="0"/>
    <xf numFmtId="172" fontId="31" fillId="0" borderId="0"/>
    <xf numFmtId="172" fontId="31" fillId="0" borderId="0"/>
    <xf numFmtId="172" fontId="31" fillId="0" borderId="0"/>
    <xf numFmtId="172" fontId="31" fillId="0" borderId="0"/>
    <xf numFmtId="195" fontId="31" fillId="0" borderId="0"/>
    <xf numFmtId="195" fontId="31" fillId="0" borderId="0"/>
    <xf numFmtId="195" fontId="31" fillId="0" borderId="0"/>
    <xf numFmtId="195" fontId="31" fillId="0" borderId="0"/>
    <xf numFmtId="195" fontId="31" fillId="0" borderId="0"/>
    <xf numFmtId="195" fontId="31" fillId="0" borderId="0"/>
    <xf numFmtId="195" fontId="31" fillId="0" borderId="0"/>
    <xf numFmtId="0" fontId="31" fillId="0" borderId="0"/>
    <xf numFmtId="0" fontId="31" fillId="0" borderId="0"/>
    <xf numFmtId="172" fontId="31" fillId="0" borderId="0"/>
    <xf numFmtId="172" fontId="31" fillId="0" borderId="0"/>
    <xf numFmtId="172" fontId="31" fillId="0" borderId="0"/>
    <xf numFmtId="172" fontId="31" fillId="0" borderId="0"/>
    <xf numFmtId="172" fontId="31" fillId="0" borderId="0"/>
    <xf numFmtId="172" fontId="31" fillId="0" borderId="0"/>
    <xf numFmtId="0" fontId="31" fillId="0" borderId="0"/>
    <xf numFmtId="172" fontId="31" fillId="0" borderId="0"/>
    <xf numFmtId="172" fontId="31" fillId="0" borderId="0"/>
    <xf numFmtId="172" fontId="31" fillId="0" borderId="0"/>
    <xf numFmtId="172" fontId="31" fillId="0" borderId="0"/>
    <xf numFmtId="172" fontId="31" fillId="0" borderId="0"/>
    <xf numFmtId="172" fontId="31" fillId="0" borderId="0"/>
    <xf numFmtId="0" fontId="31" fillId="0" borderId="0"/>
    <xf numFmtId="0" fontId="31" fillId="0" borderId="0"/>
    <xf numFmtId="0" fontId="31" fillId="0" borderId="0"/>
    <xf numFmtId="0" fontId="31" fillId="0" borderId="0"/>
    <xf numFmtId="172" fontId="31" fillId="0" borderId="0"/>
    <xf numFmtId="172" fontId="31" fillId="0" borderId="0"/>
    <xf numFmtId="0" fontId="31"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84" fontId="31" fillId="0" borderId="0"/>
    <xf numFmtId="184" fontId="31" fillId="0" borderId="0"/>
    <xf numFmtId="184" fontId="31" fillId="0" borderId="0"/>
    <xf numFmtId="184" fontId="31" fillId="0" borderId="0"/>
    <xf numFmtId="172" fontId="31" fillId="0" borderId="0"/>
    <xf numFmtId="172" fontId="31" fillId="0" borderId="0"/>
    <xf numFmtId="172" fontId="31" fillId="0" borderId="0"/>
    <xf numFmtId="172" fontId="31" fillId="0" borderId="0"/>
    <xf numFmtId="0" fontId="8" fillId="0" borderId="0"/>
    <xf numFmtId="0" fontId="31" fillId="0" borderId="0"/>
    <xf numFmtId="0" fontId="31" fillId="0" borderId="0"/>
    <xf numFmtId="0" fontId="31" fillId="0" borderId="0"/>
    <xf numFmtId="0" fontId="31" fillId="0" borderId="0"/>
    <xf numFmtId="0" fontId="31" fillId="0" borderId="0"/>
    <xf numFmtId="0" fontId="8" fillId="0" borderId="0"/>
    <xf numFmtId="0" fontId="8" fillId="0" borderId="0"/>
    <xf numFmtId="0" fontId="31" fillId="0" borderId="0"/>
    <xf numFmtId="0" fontId="3" fillId="0" borderId="0"/>
    <xf numFmtId="0" fontId="3" fillId="0" borderId="0"/>
    <xf numFmtId="0" fontId="3" fillId="0" borderId="0"/>
    <xf numFmtId="0" fontId="3" fillId="0" borderId="0"/>
    <xf numFmtId="0" fontId="31" fillId="0" borderId="0"/>
    <xf numFmtId="43" fontId="31" fillId="0" borderId="0"/>
    <xf numFmtId="0" fontId="30" fillId="0" borderId="0"/>
    <xf numFmtId="172" fontId="41" fillId="0" borderId="0"/>
    <xf numFmtId="172" fontId="41" fillId="0" borderId="0"/>
    <xf numFmtId="172" fontId="41" fillId="0" borderId="0"/>
    <xf numFmtId="172" fontId="31" fillId="0" borderId="0"/>
    <xf numFmtId="172" fontId="41" fillId="0" borderId="0"/>
    <xf numFmtId="172" fontId="41" fillId="0" borderId="0"/>
    <xf numFmtId="172" fontId="41" fillId="0" borderId="0"/>
    <xf numFmtId="172" fontId="41" fillId="0" borderId="0"/>
    <xf numFmtId="172" fontId="41" fillId="0" borderId="0"/>
    <xf numFmtId="7" fontId="31" fillId="0" borderId="0"/>
    <xf numFmtId="7" fontId="31" fillId="0" borderId="0"/>
    <xf numFmtId="7" fontId="31" fillId="0" borderId="0"/>
    <xf numFmtId="192" fontId="31" fillId="0" borderId="0"/>
    <xf numFmtId="192" fontId="31" fillId="0" borderId="0"/>
    <xf numFmtId="192" fontId="31" fillId="0" borderId="0"/>
    <xf numFmtId="192" fontId="31" fillId="0" borderId="0"/>
    <xf numFmtId="172" fontId="31" fillId="0" borderId="0"/>
    <xf numFmtId="172" fontId="31" fillId="0" borderId="0"/>
    <xf numFmtId="172" fontId="31" fillId="0" borderId="0"/>
    <xf numFmtId="0" fontId="31" fillId="0" borderId="0"/>
    <xf numFmtId="5" fontId="31" fillId="0" borderId="0"/>
    <xf numFmtId="5" fontId="31" fillId="0" borderId="0"/>
    <xf numFmtId="5" fontId="31" fillId="0" borderId="0"/>
    <xf numFmtId="0" fontId="8" fillId="0" borderId="0"/>
    <xf numFmtId="0" fontId="3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1" fillId="0" borderId="0"/>
    <xf numFmtId="0" fontId="31" fillId="0" borderId="0"/>
    <xf numFmtId="0" fontId="31" fillId="0" borderId="0"/>
    <xf numFmtId="0" fontId="31" fillId="0" borderId="0"/>
    <xf numFmtId="0" fontId="31" fillId="0" borderId="0"/>
    <xf numFmtId="0" fontId="8" fillId="0" borderId="0"/>
    <xf numFmtId="0" fontId="8" fillId="0" borderId="0"/>
    <xf numFmtId="0" fontId="8" fillId="0" borderId="0"/>
    <xf numFmtId="0" fontId="8" fillId="0" borderId="0"/>
    <xf numFmtId="0" fontId="31" fillId="0" borderId="0"/>
    <xf numFmtId="5" fontId="31" fillId="0" borderId="0"/>
    <xf numFmtId="5" fontId="31" fillId="0" borderId="0"/>
    <xf numFmtId="0" fontId="31" fillId="0" borderId="0"/>
    <xf numFmtId="0" fontId="8" fillId="0" borderId="0"/>
    <xf numFmtId="0" fontId="8" fillId="0" borderId="0"/>
    <xf numFmtId="0" fontId="8" fillId="0" borderId="0"/>
    <xf numFmtId="0" fontId="8" fillId="0" borderId="0"/>
    <xf numFmtId="0" fontId="8"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31" fillId="0" borderId="0"/>
    <xf numFmtId="0" fontId="31" fillId="0" borderId="0"/>
    <xf numFmtId="0" fontId="31" fillId="0" borderId="0"/>
    <xf numFmtId="5" fontId="31" fillId="0" borderId="0"/>
    <xf numFmtId="192" fontId="31" fillId="0" borderId="0"/>
    <xf numFmtId="0" fontId="31" fillId="0" borderId="0"/>
    <xf numFmtId="0" fontId="8" fillId="0" borderId="0"/>
    <xf numFmtId="0" fontId="3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1" fillId="0" borderId="0"/>
    <xf numFmtId="0" fontId="22" fillId="0" borderId="0"/>
    <xf numFmtId="0" fontId="31" fillId="0" borderId="0"/>
    <xf numFmtId="0" fontId="8" fillId="0" borderId="0"/>
    <xf numFmtId="0" fontId="8" fillId="0" borderId="0"/>
    <xf numFmtId="0" fontId="22" fillId="0" borderId="0"/>
    <xf numFmtId="0" fontId="31" fillId="0" borderId="0"/>
    <xf numFmtId="0" fontId="31" fillId="0" borderId="0"/>
    <xf numFmtId="0" fontId="31" fillId="0" borderId="0"/>
    <xf numFmtId="0" fontId="31" fillId="0" borderId="0"/>
    <xf numFmtId="0" fontId="31" fillId="0" borderId="0"/>
    <xf numFmtId="0" fontId="22" fillId="0" borderId="0"/>
    <xf numFmtId="0" fontId="22" fillId="0" borderId="0"/>
    <xf numFmtId="0" fontId="31" fillId="0" borderId="0"/>
    <xf numFmtId="0" fontId="22" fillId="0" borderId="0"/>
    <xf numFmtId="0" fontId="22" fillId="0" borderId="0"/>
    <xf numFmtId="0" fontId="22" fillId="0" borderId="0"/>
    <xf numFmtId="0" fontId="22" fillId="0" borderId="0"/>
    <xf numFmtId="0" fontId="22" fillId="0" borderId="0"/>
    <xf numFmtId="172" fontId="41" fillId="0" borderId="0"/>
    <xf numFmtId="172" fontId="41" fillId="0" borderId="0"/>
    <xf numFmtId="0" fontId="8" fillId="0" borderId="0"/>
    <xf numFmtId="0" fontId="8" fillId="0" borderId="0"/>
    <xf numFmtId="0" fontId="8" fillId="0" borderId="0"/>
    <xf numFmtId="43" fontId="31" fillId="0" borderId="0"/>
    <xf numFmtId="175" fontId="31" fillId="0" borderId="0"/>
    <xf numFmtId="0" fontId="31" fillId="0" borderId="0"/>
    <xf numFmtId="43" fontId="31" fillId="0" borderId="0"/>
    <xf numFmtId="0" fontId="3" fillId="0" borderId="0"/>
    <xf numFmtId="0" fontId="3" fillId="0" borderId="0"/>
    <xf numFmtId="0" fontId="3" fillId="0" borderId="0"/>
    <xf numFmtId="0" fontId="3" fillId="0" borderId="0"/>
    <xf numFmtId="0" fontId="3" fillId="0" borderId="0"/>
    <xf numFmtId="175" fontId="31" fillId="0" borderId="0"/>
    <xf numFmtId="0" fontId="31" fillId="0" borderId="0"/>
    <xf numFmtId="194" fontId="31" fillId="0" borderId="0"/>
    <xf numFmtId="194" fontId="31" fillId="0" borderId="0"/>
    <xf numFmtId="194" fontId="31" fillId="0" borderId="0"/>
    <xf numFmtId="194" fontId="31" fillId="0" borderId="0"/>
    <xf numFmtId="194" fontId="31" fillId="0" borderId="0"/>
    <xf numFmtId="175" fontId="31" fillId="0" borderId="0"/>
    <xf numFmtId="0" fontId="8" fillId="0" borderId="0"/>
    <xf numFmtId="0" fontId="31" fillId="0" borderId="0"/>
    <xf numFmtId="175" fontId="31" fillId="0" borderId="0"/>
    <xf numFmtId="0" fontId="8" fillId="0" borderId="0"/>
    <xf numFmtId="0" fontId="8" fillId="0" borderId="0"/>
    <xf numFmtId="0" fontId="8" fillId="0" borderId="0"/>
    <xf numFmtId="0" fontId="8" fillId="0" borderId="0"/>
    <xf numFmtId="0" fontId="8" fillId="0" borderId="0"/>
    <xf numFmtId="0" fontId="8" fillId="0" borderId="0"/>
    <xf numFmtId="175" fontId="31" fillId="0" borderId="0"/>
    <xf numFmtId="175" fontId="31" fillId="0" borderId="0"/>
    <xf numFmtId="175" fontId="31" fillId="0" borderId="0"/>
    <xf numFmtId="175" fontId="31" fillId="0" borderId="0"/>
    <xf numFmtId="175" fontId="31" fillId="0" borderId="0"/>
    <xf numFmtId="0" fontId="8" fillId="0" borderId="0"/>
    <xf numFmtId="0" fontId="31" fillId="0" borderId="0"/>
    <xf numFmtId="0" fontId="31" fillId="0" borderId="0"/>
    <xf numFmtId="0" fontId="31" fillId="0" borderId="0"/>
    <xf numFmtId="0" fontId="31" fillId="0" borderId="0"/>
    <xf numFmtId="0" fontId="31" fillId="0" borderId="0"/>
    <xf numFmtId="0" fontId="8" fillId="0" borderId="0"/>
    <xf numFmtId="175" fontId="31" fillId="0" borderId="0"/>
    <xf numFmtId="43" fontId="31" fillId="0" borderId="0"/>
    <xf numFmtId="43" fontId="31" fillId="0" borderId="0"/>
    <xf numFmtId="43" fontId="31" fillId="0" borderId="0"/>
    <xf numFmtId="43" fontId="31" fillId="0" borderId="0"/>
    <xf numFmtId="43" fontId="31" fillId="0" borderId="0"/>
    <xf numFmtId="0" fontId="8" fillId="0" borderId="0"/>
    <xf numFmtId="196" fontId="31" fillId="0" borderId="0"/>
    <xf numFmtId="196" fontId="31" fillId="0" borderId="0"/>
    <xf numFmtId="196" fontId="31" fillId="0" borderId="0"/>
    <xf numFmtId="196" fontId="31" fillId="0" borderId="0"/>
    <xf numFmtId="196" fontId="31" fillId="0" borderId="0"/>
    <xf numFmtId="0" fontId="8" fillId="0" borderId="0"/>
    <xf numFmtId="0" fontId="8" fillId="0" borderId="0"/>
    <xf numFmtId="0" fontId="8" fillId="0" borderId="0"/>
    <xf numFmtId="196" fontId="31" fillId="0" borderId="0"/>
    <xf numFmtId="196" fontId="31" fillId="0" borderId="0"/>
    <xf numFmtId="194" fontId="31" fillId="0" borderId="0"/>
    <xf numFmtId="194" fontId="31" fillId="0" borderId="0"/>
    <xf numFmtId="194" fontId="31" fillId="0" borderId="0"/>
    <xf numFmtId="194" fontId="31" fillId="0" borderId="0"/>
    <xf numFmtId="194" fontId="31" fillId="0" borderId="0"/>
    <xf numFmtId="194" fontId="31" fillId="0" borderId="0"/>
    <xf numFmtId="0" fontId="8" fillId="0" borderId="0"/>
    <xf numFmtId="196" fontId="31" fillId="0" borderId="0"/>
    <xf numFmtId="196" fontId="31" fillId="0" borderId="0"/>
    <xf numFmtId="196" fontId="31" fillId="0" borderId="0"/>
    <xf numFmtId="170" fontId="31" fillId="0" borderId="0"/>
    <xf numFmtId="170" fontId="31" fillId="0" borderId="0"/>
    <xf numFmtId="170" fontId="31" fillId="0" borderId="0"/>
    <xf numFmtId="170" fontId="31" fillId="0" borderId="0"/>
    <xf numFmtId="170" fontId="31" fillId="0" borderId="0"/>
    <xf numFmtId="0" fontId="22" fillId="0" borderId="0"/>
    <xf numFmtId="0" fontId="22" fillId="0" borderId="0"/>
    <xf numFmtId="170" fontId="31" fillId="0" borderId="0"/>
    <xf numFmtId="170" fontId="31" fillId="0" borderId="0"/>
    <xf numFmtId="170" fontId="31" fillId="0" borderId="0"/>
    <xf numFmtId="170" fontId="31" fillId="0" borderId="0"/>
    <xf numFmtId="170" fontId="31" fillId="0" borderId="0"/>
    <xf numFmtId="0" fontId="22" fillId="0" borderId="0"/>
    <xf numFmtId="0" fontId="22" fillId="0" borderId="0"/>
    <xf numFmtId="170" fontId="31" fillId="0" borderId="0"/>
    <xf numFmtId="170" fontId="31" fillId="0" borderId="0"/>
    <xf numFmtId="0" fontId="8" fillId="0" borderId="0"/>
    <xf numFmtId="0" fontId="8" fillId="0" borderId="0"/>
    <xf numFmtId="0" fontId="8" fillId="0" borderId="0"/>
    <xf numFmtId="0" fontId="3" fillId="0" borderId="0"/>
    <xf numFmtId="0" fontId="31" fillId="0" borderId="0"/>
    <xf numFmtId="0" fontId="8" fillId="0" borderId="0"/>
    <xf numFmtId="0" fontId="30" fillId="0" borderId="0"/>
    <xf numFmtId="5" fontId="31" fillId="0" borderId="0"/>
    <xf numFmtId="5" fontId="31" fillId="0" borderId="0"/>
    <xf numFmtId="5" fontId="31" fillId="0" borderId="0"/>
    <xf numFmtId="0" fontId="3" fillId="0" borderId="0"/>
    <xf numFmtId="0" fontId="3" fillId="0" borderId="0"/>
    <xf numFmtId="192" fontId="31" fillId="0" borderId="0"/>
    <xf numFmtId="0" fontId="8" fillId="0" borderId="0"/>
    <xf numFmtId="0" fontId="22" fillId="0" borderId="0"/>
    <xf numFmtId="0" fontId="22" fillId="0" borderId="0"/>
    <xf numFmtId="0" fontId="22" fillId="0" borderId="0"/>
    <xf numFmtId="0" fontId="22" fillId="0" borderId="0"/>
    <xf numFmtId="0" fontId="22" fillId="0" borderId="0"/>
    <xf numFmtId="0" fontId="22" fillId="0" borderId="0"/>
    <xf numFmtId="43" fontId="31" fillId="0" borderId="0"/>
    <xf numFmtId="170" fontId="31" fillId="0" borderId="0"/>
    <xf numFmtId="170" fontId="31" fillId="0" borderId="0"/>
    <xf numFmtId="43" fontId="31" fillId="0" borderId="0"/>
    <xf numFmtId="43" fontId="31" fillId="0" borderId="0"/>
    <xf numFmtId="43" fontId="31" fillId="0" borderId="0"/>
    <xf numFmtId="43" fontId="31" fillId="0" borderId="0"/>
    <xf numFmtId="43" fontId="31" fillId="0" borderId="0"/>
    <xf numFmtId="176" fontId="31" fillId="0" borderId="0"/>
    <xf numFmtId="0" fontId="22" fillId="0" borderId="0"/>
    <xf numFmtId="0" fontId="22" fillId="0" borderId="0"/>
    <xf numFmtId="0" fontId="22" fillId="0" borderId="0"/>
    <xf numFmtId="43" fontId="31" fillId="0" borderId="0"/>
    <xf numFmtId="176" fontId="31" fillId="0" borderId="0"/>
    <xf numFmtId="176" fontId="31" fillId="0" borderId="0"/>
    <xf numFmtId="183" fontId="31" fillId="0" borderId="0"/>
    <xf numFmtId="43" fontId="31" fillId="0" borderId="0"/>
    <xf numFmtId="183" fontId="31" fillId="0" borderId="0"/>
    <xf numFmtId="183" fontId="31" fillId="0" borderId="0"/>
    <xf numFmtId="183" fontId="31" fillId="0" borderId="0"/>
    <xf numFmtId="183" fontId="31" fillId="0" borderId="0"/>
    <xf numFmtId="183" fontId="31" fillId="0" borderId="0"/>
    <xf numFmtId="183" fontId="31" fillId="0" borderId="0"/>
    <xf numFmtId="43" fontId="31" fillId="0" borderId="0"/>
    <xf numFmtId="43" fontId="31" fillId="0" borderId="0"/>
    <xf numFmtId="43" fontId="31" fillId="0" borderId="0"/>
    <xf numFmtId="43" fontId="31" fillId="0" borderId="0"/>
    <xf numFmtId="43" fontId="31" fillId="0" borderId="0"/>
    <xf numFmtId="183" fontId="31" fillId="0" borderId="0"/>
    <xf numFmtId="183" fontId="31" fillId="0" borderId="0"/>
    <xf numFmtId="183" fontId="31" fillId="0" borderId="0"/>
    <xf numFmtId="183" fontId="31" fillId="0" borderId="0"/>
    <xf numFmtId="176" fontId="31" fillId="0" borderId="0"/>
    <xf numFmtId="176" fontId="31" fillId="0" borderId="0"/>
    <xf numFmtId="176" fontId="31" fillId="0" borderId="0"/>
    <xf numFmtId="183" fontId="31" fillId="0" borderId="0"/>
    <xf numFmtId="43" fontId="31" fillId="0" borderId="0"/>
    <xf numFmtId="43" fontId="31" fillId="0" borderId="0"/>
    <xf numFmtId="43" fontId="31" fillId="0" borderId="0"/>
    <xf numFmtId="43" fontId="31" fillId="0" borderId="0"/>
    <xf numFmtId="0" fontId="22" fillId="0" borderId="0"/>
    <xf numFmtId="0" fontId="22" fillId="0" borderId="0"/>
    <xf numFmtId="176" fontId="31" fillId="0" borderId="0"/>
    <xf numFmtId="183" fontId="31" fillId="0" borderId="0"/>
    <xf numFmtId="183" fontId="31" fillId="0" borderId="0"/>
    <xf numFmtId="183" fontId="31" fillId="0" borderId="0"/>
    <xf numFmtId="183" fontId="31" fillId="0" borderId="0"/>
    <xf numFmtId="183" fontId="31" fillId="0" borderId="0"/>
    <xf numFmtId="176" fontId="31" fillId="0" borderId="0"/>
    <xf numFmtId="43" fontId="31" fillId="0" borderId="0"/>
    <xf numFmtId="43" fontId="31" fillId="0" borderId="0"/>
    <xf numFmtId="43" fontId="31" fillId="0" borderId="0"/>
    <xf numFmtId="43" fontId="31" fillId="0" borderId="0"/>
    <xf numFmtId="43" fontId="31" fillId="0" borderId="0"/>
    <xf numFmtId="183" fontId="31" fillId="0" borderId="0"/>
    <xf numFmtId="183" fontId="31" fillId="0" borderId="0"/>
    <xf numFmtId="170" fontId="31" fillId="0" borderId="0"/>
    <xf numFmtId="170" fontId="31" fillId="0" borderId="0"/>
    <xf numFmtId="170" fontId="31" fillId="0" borderId="0"/>
    <xf numFmtId="192" fontId="31" fillId="0" borderId="0"/>
    <xf numFmtId="0" fontId="8" fillId="0" borderId="0"/>
    <xf numFmtId="0" fontId="22" fillId="0" borderId="0"/>
    <xf numFmtId="192" fontId="31" fillId="0" borderId="0"/>
    <xf numFmtId="0" fontId="8" fillId="0" borderId="0"/>
    <xf numFmtId="0" fontId="8" fillId="0" borderId="0"/>
    <xf numFmtId="0" fontId="8" fillId="0" borderId="0"/>
    <xf numFmtId="0" fontId="8" fillId="0" borderId="0"/>
    <xf numFmtId="0" fontId="8" fillId="0" borderId="0"/>
    <xf numFmtId="0" fontId="8" fillId="0" borderId="0"/>
    <xf numFmtId="0" fontId="22" fillId="0" borderId="0"/>
    <xf numFmtId="0" fontId="22" fillId="0" borderId="0"/>
    <xf numFmtId="183" fontId="31" fillId="0" borderId="0"/>
    <xf numFmtId="0" fontId="8" fillId="0" borderId="0"/>
    <xf numFmtId="192" fontId="31" fillId="0" borderId="0"/>
    <xf numFmtId="0" fontId="22" fillId="0" borderId="0"/>
    <xf numFmtId="183" fontId="31" fillId="0" borderId="0"/>
    <xf numFmtId="183" fontId="31" fillId="0" borderId="0"/>
    <xf numFmtId="183" fontId="31" fillId="0" borderId="0"/>
    <xf numFmtId="183" fontId="31" fillId="0" borderId="0"/>
    <xf numFmtId="183" fontId="31" fillId="0" borderId="0"/>
    <xf numFmtId="183" fontId="31" fillId="0" borderId="0"/>
    <xf numFmtId="0" fontId="22" fillId="0" borderId="0"/>
    <xf numFmtId="0" fontId="22" fillId="0" borderId="0"/>
    <xf numFmtId="0" fontId="22" fillId="0" borderId="0"/>
    <xf numFmtId="0" fontId="22" fillId="0" borderId="0"/>
    <xf numFmtId="0" fontId="22" fillId="0" borderId="0"/>
    <xf numFmtId="183" fontId="31" fillId="0" borderId="0"/>
    <xf numFmtId="192" fontId="31" fillId="0" borderId="0"/>
    <xf numFmtId="192" fontId="31" fillId="0" borderId="0"/>
    <xf numFmtId="192" fontId="31" fillId="0" borderId="0"/>
    <xf numFmtId="192" fontId="31" fillId="0" borderId="0"/>
    <xf numFmtId="192" fontId="31" fillId="0" borderId="0"/>
    <xf numFmtId="183" fontId="31" fillId="0" borderId="0"/>
    <xf numFmtId="0" fontId="22" fillId="0" borderId="0"/>
    <xf numFmtId="0" fontId="8" fillId="0" borderId="0"/>
    <xf numFmtId="0" fontId="8" fillId="0" borderId="0"/>
    <xf numFmtId="0" fontId="8" fillId="0" borderId="0"/>
    <xf numFmtId="0" fontId="8" fillId="0" borderId="0"/>
    <xf numFmtId="0" fontId="8" fillId="0" borderId="0"/>
    <xf numFmtId="183" fontId="31" fillId="0" borderId="0"/>
    <xf numFmtId="0" fontId="22" fillId="0" borderId="0"/>
    <xf numFmtId="192" fontId="31" fillId="0" borderId="0"/>
    <xf numFmtId="0" fontId="22" fillId="0" borderId="0"/>
    <xf numFmtId="0" fontId="22" fillId="0" borderId="0"/>
    <xf numFmtId="0" fontId="22" fillId="0" borderId="0"/>
    <xf numFmtId="0" fontId="22" fillId="0" borderId="0"/>
    <xf numFmtId="183" fontId="31" fillId="0" borderId="0"/>
    <xf numFmtId="0" fontId="22" fillId="0" borderId="0"/>
    <xf numFmtId="0" fontId="8" fillId="0" borderId="0"/>
    <xf numFmtId="0" fontId="8" fillId="0" borderId="0"/>
    <xf numFmtId="0" fontId="8" fillId="0" borderId="0"/>
    <xf numFmtId="0" fontId="8" fillId="0" borderId="0"/>
    <xf numFmtId="0" fontId="8" fillId="0" borderId="0"/>
    <xf numFmtId="0" fontId="22" fillId="0" borderId="0"/>
    <xf numFmtId="0" fontId="22" fillId="0" borderId="0"/>
    <xf numFmtId="0" fontId="8" fillId="0" borderId="0"/>
    <xf numFmtId="0" fontId="22" fillId="0" borderId="0"/>
    <xf numFmtId="0" fontId="22" fillId="0" borderId="0"/>
    <xf numFmtId="0" fontId="8" fillId="0" borderId="0"/>
    <xf numFmtId="0" fontId="8" fillId="0" borderId="0"/>
    <xf numFmtId="0" fontId="8" fillId="0" borderId="0"/>
    <xf numFmtId="0" fontId="8" fillId="0" borderId="0"/>
    <xf numFmtId="0" fontId="8" fillId="0" borderId="0"/>
    <xf numFmtId="0" fontId="22" fillId="0" borderId="0"/>
    <xf numFmtId="0" fontId="22" fillId="0" borderId="0"/>
    <xf numFmtId="0" fontId="8" fillId="0" borderId="0"/>
    <xf numFmtId="0" fontId="8" fillId="0" borderId="0"/>
    <xf numFmtId="0" fontId="22" fillId="0" borderId="0"/>
    <xf numFmtId="0" fontId="22" fillId="0" borderId="0"/>
    <xf numFmtId="170" fontId="31" fillId="0" borderId="0"/>
    <xf numFmtId="170" fontId="31" fillId="0" borderId="0"/>
    <xf numFmtId="170" fontId="31" fillId="0" borderId="0"/>
    <xf numFmtId="170" fontId="31" fillId="0" borderId="0"/>
    <xf numFmtId="170" fontId="31" fillId="0" borderId="0"/>
    <xf numFmtId="0" fontId="22" fillId="0" borderId="0"/>
    <xf numFmtId="0" fontId="22" fillId="0" borderId="0"/>
    <xf numFmtId="170" fontId="31" fillId="0" borderId="0"/>
    <xf numFmtId="170" fontId="31" fillId="0" borderId="0"/>
    <xf numFmtId="0" fontId="22" fillId="0" borderId="0"/>
    <xf numFmtId="0" fontId="22" fillId="0" borderId="0"/>
    <xf numFmtId="0" fontId="22" fillId="0" borderId="0"/>
    <xf numFmtId="0" fontId="22" fillId="0" borderId="0"/>
    <xf numFmtId="0" fontId="3" fillId="0" borderId="0"/>
    <xf numFmtId="0" fontId="3" fillId="0" borderId="0"/>
    <xf numFmtId="0" fontId="3" fillId="0" borderId="0"/>
    <xf numFmtId="0" fontId="3" fillId="0" borderId="0"/>
    <xf numFmtId="0" fontId="31" fillId="0" borderId="0"/>
    <xf numFmtId="0" fontId="31" fillId="0" borderId="0"/>
    <xf numFmtId="0" fontId="8" fillId="0" borderId="0"/>
    <xf numFmtId="0" fontId="8" fillId="0" borderId="0"/>
    <xf numFmtId="0" fontId="8" fillId="0" borderId="0"/>
    <xf numFmtId="0" fontId="8" fillId="0" borderId="0"/>
    <xf numFmtId="0" fontId="8" fillId="0" borderId="0"/>
    <xf numFmtId="0" fontId="31" fillId="0" borderId="0"/>
    <xf numFmtId="0" fontId="8" fillId="0" borderId="0"/>
    <xf numFmtId="0" fontId="8" fillId="0" borderId="0"/>
    <xf numFmtId="0" fontId="8" fillId="0" borderId="0"/>
    <xf numFmtId="0" fontId="8" fillId="0" borderId="0"/>
    <xf numFmtId="0" fontId="8" fillId="0" borderId="0"/>
    <xf numFmtId="0" fontId="8" fillId="0" borderId="0"/>
    <xf numFmtId="0" fontId="31" fillId="0" borderId="0"/>
    <xf numFmtId="0" fontId="31" fillId="0" borderId="0"/>
    <xf numFmtId="0" fontId="31" fillId="0" borderId="0"/>
    <xf numFmtId="0" fontId="31" fillId="0" borderId="0"/>
    <xf numFmtId="0" fontId="31" fillId="0" borderId="0"/>
    <xf numFmtId="0" fontId="31" fillId="0" borderId="0"/>
    <xf numFmtId="0" fontId="8" fillId="0" borderId="0"/>
    <xf numFmtId="0" fontId="8" fillId="0" borderId="0"/>
    <xf numFmtId="0" fontId="31" fillId="0" borderId="0"/>
    <xf numFmtId="172" fontId="31" fillId="0" borderId="0"/>
    <xf numFmtId="0" fontId="8" fillId="0" borderId="0"/>
    <xf numFmtId="172" fontId="31" fillId="0" borderId="0"/>
    <xf numFmtId="0" fontId="22" fillId="0" borderId="0"/>
    <xf numFmtId="0" fontId="22" fillId="0" borderId="0"/>
    <xf numFmtId="172" fontId="31" fillId="0" borderId="0"/>
    <xf numFmtId="0" fontId="22" fillId="0" borderId="0"/>
    <xf numFmtId="0" fontId="8" fillId="0" borderId="0"/>
    <xf numFmtId="0" fontId="22" fillId="0" borderId="0"/>
    <xf numFmtId="0" fontId="8" fillId="0" borderId="0"/>
    <xf numFmtId="0" fontId="8" fillId="0" borderId="0"/>
    <xf numFmtId="0" fontId="8" fillId="0" borderId="0"/>
    <xf numFmtId="0" fontId="22" fillId="0" borderId="0"/>
    <xf numFmtId="0" fontId="8" fillId="0" borderId="0"/>
    <xf numFmtId="0" fontId="22" fillId="0" borderId="0"/>
    <xf numFmtId="0" fontId="22" fillId="0" borderId="0"/>
    <xf numFmtId="0" fontId="22" fillId="0" borderId="0"/>
    <xf numFmtId="0" fontId="22" fillId="0" borderId="0"/>
    <xf numFmtId="0" fontId="22" fillId="0" borderId="0"/>
    <xf numFmtId="0" fontId="22" fillId="0" borderId="0"/>
    <xf numFmtId="0" fontId="8"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2" fillId="0" borderId="0"/>
    <xf numFmtId="0" fontId="22" fillId="0" borderId="0"/>
    <xf numFmtId="0" fontId="22" fillId="0" borderId="0"/>
    <xf numFmtId="0" fontId="22" fillId="0" borderId="0"/>
    <xf numFmtId="0" fontId="22" fillId="0" borderId="0"/>
    <xf numFmtId="0" fontId="22" fillId="0" borderId="0"/>
    <xf numFmtId="0" fontId="8" fillId="0" borderId="0"/>
    <xf numFmtId="0" fontId="22" fillId="0" borderId="0"/>
    <xf numFmtId="0" fontId="22" fillId="0" borderId="0"/>
    <xf numFmtId="0" fontId="22" fillId="0" borderId="0"/>
    <xf numFmtId="0" fontId="22" fillId="0" borderId="0"/>
    <xf numFmtId="0" fontId="22" fillId="0" borderId="0"/>
    <xf numFmtId="0" fontId="8"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 fillId="0" borderId="0"/>
    <xf numFmtId="0" fontId="8" fillId="0" borderId="0"/>
    <xf numFmtId="0" fontId="31" fillId="0" borderId="0"/>
    <xf numFmtId="0" fontId="31" fillId="0" borderId="0"/>
    <xf numFmtId="0" fontId="31" fillId="0" borderId="0"/>
    <xf numFmtId="0" fontId="8" fillId="0" borderId="0"/>
    <xf numFmtId="0" fontId="8" fillId="0" borderId="0"/>
    <xf numFmtId="0" fontId="8" fillId="0" borderId="0"/>
    <xf numFmtId="0" fontId="8" fillId="0" borderId="0"/>
    <xf numFmtId="0" fontId="8" fillId="0" borderId="0"/>
    <xf numFmtId="0" fontId="31" fillId="0" borderId="0"/>
    <xf numFmtId="0" fontId="31" fillId="0" borderId="0"/>
    <xf numFmtId="0" fontId="8" fillId="0" borderId="0"/>
    <xf numFmtId="0" fontId="8" fillId="0" borderId="0"/>
    <xf numFmtId="197" fontId="31" fillId="0" borderId="0"/>
    <xf numFmtId="0" fontId="8" fillId="0" borderId="0"/>
    <xf numFmtId="0" fontId="8" fillId="0" borderId="0"/>
    <xf numFmtId="0" fontId="31" fillId="0" borderId="0"/>
    <xf numFmtId="0" fontId="31" fillId="0" borderId="0"/>
    <xf numFmtId="0" fontId="3"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2" fillId="0" borderId="0"/>
    <xf numFmtId="0" fontId="32" fillId="0" borderId="0"/>
    <xf numFmtId="0" fontId="3" fillId="0" borderId="0"/>
    <xf numFmtId="0" fontId="3" fillId="0" borderId="0"/>
    <xf numFmtId="0" fontId="32" fillId="0" borderId="0"/>
    <xf numFmtId="0" fontId="8" fillId="0" borderId="0"/>
    <xf numFmtId="0" fontId="8" fillId="0" borderId="0"/>
    <xf numFmtId="0" fontId="8" fillId="0" borderId="0"/>
    <xf numFmtId="0" fontId="8" fillId="0" borderId="0"/>
    <xf numFmtId="0" fontId="8" fillId="0" borderId="0"/>
    <xf numFmtId="0" fontId="32" fillId="0" borderId="0"/>
    <xf numFmtId="0" fontId="32" fillId="0" borderId="0"/>
    <xf numFmtId="0" fontId="3" fillId="0" borderId="0"/>
    <xf numFmtId="0" fontId="22" fillId="0" borderId="0"/>
    <xf numFmtId="0" fontId="22" fillId="0" borderId="0"/>
    <xf numFmtId="0" fontId="22" fillId="0" borderId="0"/>
    <xf numFmtId="0" fontId="22" fillId="0" borderId="0"/>
    <xf numFmtId="0" fontId="22" fillId="0" borderId="0"/>
    <xf numFmtId="0" fontId="22" fillId="0" borderId="0"/>
    <xf numFmtId="0" fontId="8" fillId="0" borderId="0"/>
    <xf numFmtId="0" fontId="8" fillId="0" borderId="0"/>
    <xf numFmtId="0" fontId="8" fillId="0" borderId="0"/>
    <xf numFmtId="197" fontId="31" fillId="0" borderId="0"/>
    <xf numFmtId="197" fontId="31" fillId="0" borderId="0"/>
    <xf numFmtId="0" fontId="31" fillId="0" borderId="0"/>
    <xf numFmtId="0" fontId="32" fillId="0" borderId="0"/>
    <xf numFmtId="0" fontId="32" fillId="0" borderId="0"/>
    <xf numFmtId="0" fontId="32" fillId="0" borderId="0"/>
    <xf numFmtId="0" fontId="3" fillId="0" borderId="0"/>
    <xf numFmtId="0" fontId="3" fillId="0" borderId="0"/>
    <xf numFmtId="0" fontId="3" fillId="0" borderId="0"/>
    <xf numFmtId="0" fontId="31" fillId="0" borderId="0"/>
    <xf numFmtId="0" fontId="32" fillId="0" borderId="0"/>
    <xf numFmtId="0" fontId="3" fillId="0" borderId="0"/>
    <xf numFmtId="0" fontId="32" fillId="0" borderId="0"/>
    <xf numFmtId="0" fontId="32" fillId="0" borderId="0"/>
    <xf numFmtId="0" fontId="32" fillId="0" borderId="0"/>
    <xf numFmtId="0" fontId="32" fillId="0" borderId="0"/>
    <xf numFmtId="0" fontId="32" fillId="0" borderId="0"/>
    <xf numFmtId="197" fontId="31" fillId="0" borderId="0"/>
    <xf numFmtId="0" fontId="8" fillId="0" borderId="0"/>
    <xf numFmtId="0" fontId="8" fillId="0" borderId="0"/>
    <xf numFmtId="0" fontId="32" fillId="0" borderId="0"/>
    <xf numFmtId="197" fontId="31" fillId="0" borderId="0"/>
    <xf numFmtId="0" fontId="3" fillId="0" borderId="0"/>
    <xf numFmtId="0" fontId="32" fillId="0" borderId="0"/>
    <xf numFmtId="0" fontId="31" fillId="0" borderId="0"/>
    <xf numFmtId="0" fontId="22" fillId="0" borderId="0"/>
    <xf numFmtId="0" fontId="32" fillId="0" borderId="0"/>
    <xf numFmtId="197" fontId="31" fillId="0" borderId="0"/>
    <xf numFmtId="0" fontId="22" fillId="0" borderId="0"/>
    <xf numFmtId="0" fontId="32" fillId="0" borderId="0"/>
    <xf numFmtId="0" fontId="32" fillId="0" borderId="0"/>
    <xf numFmtId="0" fontId="22" fillId="0" borderId="0"/>
    <xf numFmtId="0" fontId="32" fillId="0" borderId="0"/>
    <xf numFmtId="0" fontId="32" fillId="0" borderId="0"/>
    <xf numFmtId="0" fontId="32" fillId="0" borderId="0"/>
    <xf numFmtId="0" fontId="22" fillId="0" borderId="0"/>
    <xf numFmtId="0" fontId="32" fillId="0" borderId="0"/>
    <xf numFmtId="0" fontId="22" fillId="0" borderId="0"/>
    <xf numFmtId="0" fontId="32" fillId="0" borderId="0"/>
    <xf numFmtId="0" fontId="32" fillId="0" borderId="0"/>
    <xf numFmtId="0" fontId="22" fillId="0" borderId="0"/>
    <xf numFmtId="0" fontId="31" fillId="0" borderId="0"/>
    <xf numFmtId="0" fontId="31" fillId="0" borderId="0"/>
    <xf numFmtId="0" fontId="31" fillId="0" borderId="0"/>
    <xf numFmtId="0" fontId="31" fillId="0" borderId="0"/>
    <xf numFmtId="0" fontId="31" fillId="0" borderId="0"/>
    <xf numFmtId="0" fontId="22" fillId="0" borderId="0"/>
    <xf numFmtId="0" fontId="22" fillId="0" borderId="0"/>
    <xf numFmtId="0" fontId="31" fillId="0" borderId="0"/>
    <xf numFmtId="0" fontId="22" fillId="0" borderId="0"/>
    <xf numFmtId="0" fontId="32" fillId="0" borderId="0"/>
    <xf numFmtId="0" fontId="32" fillId="0" borderId="0"/>
    <xf numFmtId="0" fontId="32" fillId="0" borderId="0"/>
    <xf numFmtId="0" fontId="32" fillId="0" borderId="0"/>
    <xf numFmtId="0" fontId="22" fillId="0" borderId="0"/>
    <xf numFmtId="0" fontId="32" fillId="0" borderId="0"/>
    <xf numFmtId="0" fontId="32" fillId="0" borderId="0"/>
    <xf numFmtId="0" fontId="32" fillId="0" borderId="0"/>
    <xf numFmtId="0" fontId="32" fillId="0" borderId="0"/>
    <xf numFmtId="0" fontId="32" fillId="0" borderId="0"/>
    <xf numFmtId="0" fontId="22" fillId="0" borderId="0"/>
    <xf numFmtId="0" fontId="22" fillId="0" borderId="0"/>
    <xf numFmtId="0" fontId="32" fillId="0" borderId="0"/>
    <xf numFmtId="0" fontId="22" fillId="0" borderId="0"/>
    <xf numFmtId="0" fontId="22" fillId="0" borderId="0"/>
    <xf numFmtId="0" fontId="31" fillId="0" borderId="0"/>
    <xf numFmtId="0" fontId="31" fillId="0" borderId="0"/>
    <xf numFmtId="0" fontId="31" fillId="0" borderId="0"/>
    <xf numFmtId="0" fontId="31" fillId="0" borderId="0"/>
    <xf numFmtId="0" fontId="31" fillId="0" borderId="0"/>
    <xf numFmtId="0" fontId="22" fillId="0" borderId="0"/>
    <xf numFmtId="0" fontId="22" fillId="0" borderId="0"/>
    <xf numFmtId="0" fontId="31" fillId="0" borderId="0"/>
    <xf numFmtId="0" fontId="31"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8" fillId="0" borderId="0"/>
    <xf numFmtId="0" fontId="8" fillId="0" borderId="0"/>
    <xf numFmtId="0" fontId="8" fillId="0" borderId="0"/>
    <xf numFmtId="0" fontId="32" fillId="0" borderId="0"/>
    <xf numFmtId="0" fontId="8"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8" fillId="0" borderId="0"/>
    <xf numFmtId="0" fontId="8" fillId="0" borderId="0"/>
    <xf numFmtId="0" fontId="8" fillId="0" borderId="0"/>
    <xf numFmtId="0" fontId="8" fillId="0" borderId="0"/>
    <xf numFmtId="0" fontId="8" fillId="0" borderId="0"/>
    <xf numFmtId="0" fontId="22" fillId="0" borderId="0"/>
    <xf numFmtId="0" fontId="22" fillId="0" borderId="0"/>
    <xf numFmtId="0" fontId="22" fillId="0" borderId="0"/>
    <xf numFmtId="0" fontId="22" fillId="0" borderId="0"/>
    <xf numFmtId="0" fontId="22" fillId="0" borderId="0"/>
    <xf numFmtId="0" fontId="32" fillId="0" borderId="0"/>
    <xf numFmtId="0" fontId="22" fillId="0" borderId="0"/>
    <xf numFmtId="0" fontId="22" fillId="0" borderId="0"/>
    <xf numFmtId="0" fontId="22" fillId="0" borderId="0"/>
    <xf numFmtId="0" fontId="22" fillId="0" borderId="0"/>
    <xf numFmtId="0" fontId="22" fillId="0" borderId="0"/>
    <xf numFmtId="0" fontId="22" fillId="0" borderId="0"/>
    <xf numFmtId="0" fontId="32" fillId="0" borderId="0"/>
    <xf numFmtId="0" fontId="32" fillId="0" borderId="0"/>
    <xf numFmtId="0" fontId="32" fillId="0" borderId="0"/>
    <xf numFmtId="0" fontId="8" fillId="0" borderId="0"/>
    <xf numFmtId="0" fontId="8" fillId="0" borderId="0"/>
    <xf numFmtId="0" fontId="8" fillId="0" borderId="0"/>
    <xf numFmtId="0" fontId="8" fillId="0" borderId="0"/>
    <xf numFmtId="0" fontId="22" fillId="0" borderId="0"/>
    <xf numFmtId="0" fontId="22" fillId="0" borderId="0"/>
    <xf numFmtId="0" fontId="22" fillId="0" borderId="0"/>
    <xf numFmtId="0" fontId="31" fillId="0" borderId="0"/>
    <xf numFmtId="0" fontId="8" fillId="0" borderId="0"/>
    <xf numFmtId="0" fontId="31" fillId="0" borderId="0"/>
    <xf numFmtId="0" fontId="31" fillId="0" borderId="0"/>
    <xf numFmtId="0" fontId="31" fillId="0" borderId="0"/>
    <xf numFmtId="0" fontId="31" fillId="0" borderId="0"/>
    <xf numFmtId="0" fontId="31" fillId="0" borderId="0"/>
    <xf numFmtId="0" fontId="31" fillId="0" borderId="0"/>
    <xf numFmtId="0" fontId="8" fillId="0" borderId="0"/>
    <xf numFmtId="0" fontId="3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1" fillId="0" borderId="0"/>
    <xf numFmtId="0" fontId="31" fillId="0" borderId="0"/>
    <xf numFmtId="0" fontId="31" fillId="0" borderId="0"/>
    <xf numFmtId="0" fontId="31" fillId="0" borderId="0"/>
    <xf numFmtId="0" fontId="31" fillId="0" borderId="0"/>
    <xf numFmtId="0" fontId="8" fillId="0" borderId="0"/>
    <xf numFmtId="0" fontId="31" fillId="0" borderId="0"/>
    <xf numFmtId="0" fontId="8" fillId="0" borderId="0"/>
    <xf numFmtId="0" fontId="8" fillId="0" borderId="0"/>
    <xf numFmtId="0" fontId="8" fillId="0" borderId="0"/>
    <xf numFmtId="0" fontId="8" fillId="0" borderId="0"/>
    <xf numFmtId="0" fontId="8" fillId="0" borderId="0"/>
    <xf numFmtId="0" fontId="31" fillId="0" borderId="0"/>
    <xf numFmtId="0" fontId="31" fillId="0" borderId="0"/>
    <xf numFmtId="0" fontId="31" fillId="0" borderId="0"/>
    <xf numFmtId="0" fontId="31" fillId="0" borderId="0"/>
    <xf numFmtId="0" fontId="8" fillId="0" borderId="0"/>
    <xf numFmtId="0" fontId="8" fillId="0" borderId="0"/>
    <xf numFmtId="0" fontId="8" fillId="0" borderId="0"/>
    <xf numFmtId="0" fontId="8" fillId="0" borderId="0"/>
    <xf numFmtId="0" fontId="8" fillId="0" borderId="0"/>
    <xf numFmtId="0" fontId="8" fillId="0" borderId="0"/>
    <xf numFmtId="183" fontId="31" fillId="0" borderId="0"/>
    <xf numFmtId="183" fontId="31" fillId="0" borderId="0"/>
    <xf numFmtId="0" fontId="8" fillId="0" borderId="0"/>
    <xf numFmtId="0" fontId="8" fillId="0" borderId="0"/>
    <xf numFmtId="0" fontId="8" fillId="0" borderId="0"/>
    <xf numFmtId="0" fontId="8" fillId="0" borderId="0"/>
    <xf numFmtId="0" fontId="8" fillId="0" borderId="0"/>
    <xf numFmtId="0" fontId="8" fillId="0" borderId="0"/>
    <xf numFmtId="0" fontId="31" fillId="0" borderId="0"/>
    <xf numFmtId="0" fontId="31" fillId="0" borderId="0"/>
    <xf numFmtId="183" fontId="31" fillId="0" borderId="0"/>
    <xf numFmtId="183" fontId="31" fillId="0" borderId="0"/>
    <xf numFmtId="183" fontId="31" fillId="0" borderId="0"/>
    <xf numFmtId="183" fontId="31" fillId="0" borderId="0"/>
    <xf numFmtId="183" fontId="31" fillId="0" borderId="0"/>
    <xf numFmtId="0" fontId="8" fillId="0" borderId="0"/>
    <xf numFmtId="0" fontId="8" fillId="0" borderId="0"/>
    <xf numFmtId="0" fontId="8" fillId="0" borderId="0"/>
    <xf numFmtId="0" fontId="8" fillId="0" borderId="0"/>
    <xf numFmtId="0" fontId="8" fillId="0" borderId="0"/>
    <xf numFmtId="0" fontId="8" fillId="0" borderId="0"/>
    <xf numFmtId="0" fontId="3" fillId="0" borderId="0"/>
    <xf numFmtId="0" fontId="3" fillId="0" borderId="0"/>
    <xf numFmtId="183" fontId="31" fillId="0" borderId="0"/>
    <xf numFmtId="183" fontId="31" fillId="0" borderId="0"/>
    <xf numFmtId="183" fontId="31" fillId="0" borderId="0"/>
    <xf numFmtId="0" fontId="31" fillId="0" borderId="0"/>
    <xf numFmtId="0" fontId="31" fillId="0" borderId="0"/>
    <xf numFmtId="0" fontId="8" fillId="0" borderId="0"/>
    <xf numFmtId="0" fontId="8" fillId="0" borderId="0"/>
    <xf numFmtId="0" fontId="8" fillId="0" borderId="0"/>
    <xf numFmtId="0" fontId="8" fillId="0" borderId="0"/>
    <xf numFmtId="0" fontId="8" fillId="0" borderId="0"/>
    <xf numFmtId="0" fontId="8" fillId="0" borderId="0"/>
    <xf numFmtId="0" fontId="3" fillId="0" borderId="0"/>
    <xf numFmtId="0" fontId="3" fillId="0" borderId="0"/>
    <xf numFmtId="0" fontId="31" fillId="0" borderId="0"/>
    <xf numFmtId="0" fontId="31" fillId="0" borderId="0"/>
    <xf numFmtId="0" fontId="31" fillId="0" borderId="0"/>
    <xf numFmtId="0" fontId="22" fillId="0" borderId="0"/>
    <xf numFmtId="0" fontId="22" fillId="0" borderId="0"/>
    <xf numFmtId="0" fontId="22" fillId="0" borderId="0"/>
    <xf numFmtId="0" fontId="22" fillId="0" borderId="0"/>
    <xf numFmtId="0" fontId="22" fillId="0" borderId="0"/>
    <xf numFmtId="0" fontId="22" fillId="0" borderId="0"/>
    <xf numFmtId="0" fontId="3"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32" fillId="0" borderId="0"/>
    <xf numFmtId="0" fontId="8" fillId="0" borderId="0"/>
    <xf numFmtId="0" fontId="8" fillId="0" borderId="0"/>
    <xf numFmtId="0" fontId="75" fillId="0" borderId="0"/>
    <xf numFmtId="0" fontId="75" fillId="0" borderId="0"/>
    <xf numFmtId="0" fontId="8" fillId="0" borderId="0"/>
    <xf numFmtId="0" fontId="8" fillId="0" borderId="0"/>
    <xf numFmtId="0" fontId="8"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5" fontId="31" fillId="0" borderId="0"/>
    <xf numFmtId="5" fontId="31" fillId="0" borderId="0"/>
    <xf numFmtId="0" fontId="8" fillId="0" borderId="0"/>
    <xf numFmtId="0" fontId="8" fillId="0" borderId="0"/>
    <xf numFmtId="5" fontId="31" fillId="0" borderId="0"/>
    <xf numFmtId="5" fontId="31" fillId="0" borderId="0"/>
    <xf numFmtId="0" fontId="3" fillId="0" borderId="0"/>
    <xf numFmtId="0" fontId="22" fillId="0" borderId="0"/>
    <xf numFmtId="44" fontId="41" fillId="0" borderId="0"/>
    <xf numFmtId="44" fontId="41" fillId="0" borderId="0"/>
    <xf numFmtId="172" fontId="31"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75" fillId="0" borderId="0"/>
    <xf numFmtId="0" fontId="75" fillId="0" borderId="0"/>
    <xf numFmtId="0" fontId="75" fillId="0" borderId="0"/>
    <xf numFmtId="0" fontId="75" fillId="0" borderId="0"/>
    <xf numFmtId="0" fontId="75" fillId="0" borderId="0"/>
    <xf numFmtId="0" fontId="22" fillId="0" borderId="0"/>
    <xf numFmtId="0" fontId="22" fillId="0" borderId="0"/>
    <xf numFmtId="0" fontId="75" fillId="0" borderId="0"/>
    <xf numFmtId="0" fontId="75" fillId="0" borderId="0"/>
    <xf numFmtId="0" fontId="22" fillId="0" borderId="0"/>
    <xf numFmtId="0" fontId="22" fillId="0" borderId="0"/>
    <xf numFmtId="0" fontId="75" fillId="0" borderId="0"/>
    <xf numFmtId="0" fontId="75" fillId="0" borderId="0"/>
    <xf numFmtId="0" fontId="75" fillId="0" borderId="0"/>
    <xf numFmtId="0" fontId="75" fillId="0" borderId="0"/>
    <xf numFmtId="0" fontId="75" fillId="0" borderId="0"/>
    <xf numFmtId="0" fontId="22" fillId="0" borderId="0"/>
    <xf numFmtId="0" fontId="22" fillId="0" borderId="0"/>
    <xf numFmtId="0" fontId="75" fillId="0" borderId="0"/>
    <xf numFmtId="0" fontId="75" fillId="0" borderId="0"/>
    <xf numFmtId="0" fontId="22" fillId="0" borderId="0"/>
    <xf numFmtId="172" fontId="31" fillId="0" borderId="0"/>
    <xf numFmtId="172" fontId="31" fillId="0" borderId="0"/>
    <xf numFmtId="172" fontId="31" fillId="0" borderId="0"/>
    <xf numFmtId="172" fontId="31" fillId="0" borderId="0"/>
    <xf numFmtId="172" fontId="31" fillId="0" borderId="0"/>
    <xf numFmtId="0" fontId="22" fillId="0" borderId="0"/>
    <xf numFmtId="0" fontId="22" fillId="0" borderId="0"/>
    <xf numFmtId="172" fontId="31" fillId="0" borderId="0"/>
    <xf numFmtId="44" fontId="41" fillId="0" borderId="0"/>
    <xf numFmtId="44" fontId="41" fillId="0" borderId="0"/>
    <xf numFmtId="44" fontId="41" fillId="0" borderId="0"/>
    <xf numFmtId="0" fontId="3" fillId="0" borderId="0"/>
    <xf numFmtId="0" fontId="75" fillId="0" borderId="0"/>
    <xf numFmtId="0" fontId="22" fillId="0" borderId="0"/>
    <xf numFmtId="0" fontId="22" fillId="0" borderId="0"/>
    <xf numFmtId="0" fontId="75" fillId="0" borderId="0"/>
    <xf numFmtId="0" fontId="75" fillId="0" borderId="0"/>
    <xf numFmtId="0" fontId="75" fillId="0" borderId="0"/>
    <xf numFmtId="0" fontId="75" fillId="0" borderId="0"/>
    <xf numFmtId="0" fontId="22" fillId="0" borderId="0"/>
    <xf numFmtId="0" fontId="75" fillId="0" borderId="0"/>
    <xf numFmtId="0" fontId="75" fillId="0" borderId="0"/>
    <xf numFmtId="0" fontId="75" fillId="0" borderId="0"/>
    <xf numFmtId="0" fontId="75" fillId="0" borderId="0"/>
    <xf numFmtId="0" fontId="75" fillId="0" borderId="0"/>
    <xf numFmtId="0" fontId="22" fillId="0" borderId="0"/>
    <xf numFmtId="0" fontId="22" fillId="0" borderId="0"/>
    <xf numFmtId="0" fontId="75" fillId="0" borderId="0"/>
    <xf numFmtId="0" fontId="22" fillId="0" borderId="0"/>
    <xf numFmtId="0" fontId="22" fillId="0" borderId="0"/>
    <xf numFmtId="172" fontId="31" fillId="0" borderId="0"/>
    <xf numFmtId="172" fontId="31" fillId="0" borderId="0"/>
    <xf numFmtId="172" fontId="31" fillId="0" borderId="0"/>
    <xf numFmtId="172" fontId="31" fillId="0" borderId="0"/>
    <xf numFmtId="172" fontId="31" fillId="0" borderId="0"/>
    <xf numFmtId="0" fontId="22" fillId="0" borderId="0"/>
    <xf numFmtId="0" fontId="22" fillId="0" borderId="0"/>
    <xf numFmtId="172" fontId="31" fillId="0" borderId="0"/>
    <xf numFmtId="172" fontId="31" fillId="0" borderId="0"/>
    <xf numFmtId="0" fontId="75" fillId="0" borderId="0"/>
    <xf numFmtId="0" fontId="75" fillId="0" borderId="0"/>
    <xf numFmtId="0" fontId="75" fillId="0" borderId="0"/>
    <xf numFmtId="44" fontId="31" fillId="0" borderId="0"/>
    <xf numFmtId="44" fontId="31" fillId="0" borderId="0"/>
    <xf numFmtId="0" fontId="8" fillId="0" borderId="0"/>
    <xf numFmtId="5" fontId="31" fillId="0" borderId="0"/>
    <xf numFmtId="5" fontId="31" fillId="0" borderId="0"/>
    <xf numFmtId="5" fontId="31" fillId="0" borderId="0"/>
    <xf numFmtId="0" fontId="22" fillId="0" borderId="0"/>
    <xf numFmtId="0" fontId="22" fillId="0" borderId="0"/>
    <xf numFmtId="0" fontId="22" fillId="0" borderId="0"/>
    <xf numFmtId="0" fontId="22" fillId="0" borderId="0"/>
    <xf numFmtId="0" fontId="22" fillId="0" borderId="0"/>
    <xf numFmtId="0" fontId="22" fillId="0" borderId="0"/>
    <xf numFmtId="0" fontId="75" fillId="0" borderId="0"/>
    <xf numFmtId="0" fontId="75" fillId="0" borderId="0"/>
    <xf numFmtId="0" fontId="3" fillId="0" borderId="0"/>
    <xf numFmtId="0" fontId="3" fillId="0" borderId="0"/>
    <xf numFmtId="0" fontId="75" fillId="0" borderId="0"/>
    <xf numFmtId="0" fontId="3" fillId="0" borderId="0"/>
    <xf numFmtId="44" fontId="41" fillId="0" borderId="0"/>
    <xf numFmtId="44" fontId="41" fillId="0" borderId="0"/>
    <xf numFmtId="44" fontId="41" fillId="0" borderId="0"/>
    <xf numFmtId="44" fontId="41" fillId="0" borderId="0"/>
    <xf numFmtId="0" fontId="75" fillId="0" borderId="0"/>
    <xf numFmtId="0" fontId="75" fillId="0" borderId="0"/>
    <xf numFmtId="0" fontId="75" fillId="0" borderId="0"/>
    <xf numFmtId="0" fontId="75" fillId="0" borderId="0"/>
    <xf numFmtId="0" fontId="75" fillId="0" borderId="0"/>
    <xf numFmtId="0" fontId="3" fillId="0" borderId="0"/>
    <xf numFmtId="0" fontId="3" fillId="0" borderId="0"/>
    <xf numFmtId="0" fontId="3" fillId="0" borderId="0"/>
    <xf numFmtId="0" fontId="3" fillId="0" borderId="0"/>
    <xf numFmtId="0" fontId="75" fillId="0" borderId="0"/>
    <xf numFmtId="0" fontId="75" fillId="0" borderId="0"/>
    <xf numFmtId="0" fontId="3" fillId="0" borderId="0"/>
    <xf numFmtId="0" fontId="75" fillId="0" borderId="0"/>
    <xf numFmtId="0" fontId="75" fillId="0" borderId="0"/>
    <xf numFmtId="0" fontId="75" fillId="0" borderId="0"/>
    <xf numFmtId="0" fontId="75" fillId="0" borderId="0"/>
    <xf numFmtId="0" fontId="75" fillId="0" borderId="0"/>
    <xf numFmtId="0" fontId="75" fillId="0" borderId="0"/>
    <xf numFmtId="0" fontId="3" fillId="0" borderId="0"/>
    <xf numFmtId="0" fontId="3" fillId="0" borderId="0"/>
    <xf numFmtId="0" fontId="3" fillId="0" borderId="0"/>
    <xf numFmtId="0" fontId="3" fillId="0" borderId="0"/>
    <xf numFmtId="0" fontId="3"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3" fillId="0" borderId="0"/>
    <xf numFmtId="0" fontId="3" fillId="0" borderId="0"/>
    <xf numFmtId="0" fontId="3" fillId="0" borderId="0"/>
    <xf numFmtId="0" fontId="75" fillId="0" borderId="0"/>
    <xf numFmtId="0" fontId="3" fillId="0" borderId="0"/>
    <xf numFmtId="0" fontId="3" fillId="0" borderId="0"/>
    <xf numFmtId="0" fontId="3" fillId="0" borderId="0"/>
    <xf numFmtId="0" fontId="3" fillId="0" borderId="0"/>
    <xf numFmtId="0" fontId="75" fillId="0" borderId="0"/>
    <xf numFmtId="0" fontId="75" fillId="0" borderId="0"/>
    <xf numFmtId="44" fontId="41" fillId="0" borderId="0"/>
    <xf numFmtId="0" fontId="75" fillId="0" borderId="0"/>
    <xf numFmtId="0" fontId="75" fillId="0" borderId="0"/>
    <xf numFmtId="0" fontId="3" fillId="0" borderId="0"/>
    <xf numFmtId="0" fontId="3" fillId="0" borderId="0"/>
    <xf numFmtId="0" fontId="3" fillId="0" borderId="0"/>
    <xf numFmtId="0" fontId="3" fillId="0" borderId="0"/>
    <xf numFmtId="0" fontId="3" fillId="0" borderId="0"/>
    <xf numFmtId="0" fontId="75" fillId="0" borderId="0"/>
    <xf numFmtId="0" fontId="75" fillId="0" borderId="0"/>
    <xf numFmtId="44" fontId="31" fillId="0" borderId="0"/>
    <xf numFmtId="44" fontId="31" fillId="0" borderId="0"/>
    <xf numFmtId="0" fontId="3" fillId="0" borderId="0"/>
    <xf numFmtId="0" fontId="75" fillId="0" borderId="0"/>
    <xf numFmtId="0" fontId="75" fillId="0" borderId="0"/>
    <xf numFmtId="0" fontId="75" fillId="0" borderId="0"/>
    <xf numFmtId="44" fontId="41" fillId="0" borderId="0"/>
    <xf numFmtId="44" fontId="41" fillId="0" borderId="0"/>
    <xf numFmtId="0" fontId="75" fillId="0" borderId="0"/>
    <xf numFmtId="0" fontId="75" fillId="0" borderId="0"/>
    <xf numFmtId="0" fontId="22" fillId="0" borderId="0"/>
    <xf numFmtId="0" fontId="75" fillId="0" borderId="0"/>
    <xf numFmtId="0" fontId="75" fillId="0" borderId="0"/>
    <xf numFmtId="0" fontId="75" fillId="0" borderId="0"/>
    <xf numFmtId="0" fontId="75" fillId="0" borderId="0"/>
    <xf numFmtId="0" fontId="75" fillId="0" borderId="0"/>
    <xf numFmtId="0" fontId="75" fillId="0" borderId="0"/>
    <xf numFmtId="0" fontId="22" fillId="0" borderId="0"/>
    <xf numFmtId="0" fontId="22" fillId="0" borderId="0"/>
    <xf numFmtId="0" fontId="22" fillId="0" borderId="0"/>
    <xf numFmtId="0" fontId="22" fillId="0" borderId="0"/>
    <xf numFmtId="0" fontId="22"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44" fontId="31" fillId="0" borderId="0"/>
    <xf numFmtId="44" fontId="31" fillId="0" borderId="0"/>
    <xf numFmtId="0" fontId="75" fillId="0" borderId="0"/>
    <xf numFmtId="0" fontId="22" fillId="0" borderId="0"/>
    <xf numFmtId="44" fontId="41" fillId="0" borderId="0"/>
    <xf numFmtId="44" fontId="41" fillId="0" borderId="0"/>
    <xf numFmtId="44" fontId="41" fillId="0" borderId="0"/>
    <xf numFmtId="0" fontId="8" fillId="0" borderId="0"/>
    <xf numFmtId="0" fontId="8" fillId="0" borderId="0"/>
    <xf numFmtId="0" fontId="22" fillId="0" borderId="0"/>
    <xf numFmtId="198" fontId="41" fillId="0" borderId="0"/>
    <xf numFmtId="198" fontId="41" fillId="0" borderId="0"/>
    <xf numFmtId="198" fontId="41" fillId="0" borderId="0"/>
    <xf numFmtId="198" fontId="41" fillId="0" borderId="0"/>
    <xf numFmtId="198" fontId="41" fillId="0" borderId="0"/>
    <xf numFmtId="0" fontId="31" fillId="0" borderId="0"/>
    <xf numFmtId="0" fontId="8" fillId="0" borderId="0"/>
    <xf numFmtId="0" fontId="8" fillId="0" borderId="0"/>
    <xf numFmtId="0" fontId="8" fillId="0" borderId="0"/>
    <xf numFmtId="0" fontId="8" fillId="0" borderId="0"/>
    <xf numFmtId="0" fontId="8" fillId="0" borderId="0"/>
    <xf numFmtId="0" fontId="75" fillId="0" borderId="0"/>
    <xf numFmtId="0" fontId="22" fillId="0" borderId="0"/>
    <xf numFmtId="0" fontId="31" fillId="0" borderId="0"/>
    <xf numFmtId="0" fontId="75" fillId="0" borderId="0"/>
    <xf numFmtId="0" fontId="75" fillId="0" borderId="0"/>
    <xf numFmtId="0" fontId="75" fillId="0" borderId="0"/>
    <xf numFmtId="0" fontId="75" fillId="0" borderId="0"/>
    <xf numFmtId="0" fontId="75" fillId="0" borderId="0"/>
    <xf numFmtId="0" fontId="75" fillId="0" borderId="0"/>
    <xf numFmtId="0" fontId="31" fillId="0" borderId="0"/>
    <xf numFmtId="0" fontId="31" fillId="0" borderId="0"/>
    <xf numFmtId="0" fontId="31" fillId="0" borderId="0"/>
    <xf numFmtId="0" fontId="31" fillId="0" borderId="0"/>
    <xf numFmtId="0" fontId="31" fillId="0" borderId="0"/>
    <xf numFmtId="0" fontId="75" fillId="0" borderId="0"/>
    <xf numFmtId="0" fontId="22" fillId="0" borderId="0"/>
    <xf numFmtId="0" fontId="22" fillId="0" borderId="0"/>
    <xf numFmtId="0" fontId="22" fillId="0" borderId="0"/>
    <xf numFmtId="0" fontId="22" fillId="0" borderId="0"/>
    <xf numFmtId="0" fontId="22" fillId="0" borderId="0"/>
    <xf numFmtId="0" fontId="75" fillId="0" borderId="0"/>
    <xf numFmtId="0" fontId="75" fillId="0" borderId="0"/>
    <xf numFmtId="0" fontId="75" fillId="0" borderId="0"/>
    <xf numFmtId="0" fontId="75" fillId="0" borderId="0"/>
    <xf numFmtId="0" fontId="75" fillId="0" borderId="0"/>
    <xf numFmtId="0" fontId="75" fillId="0" borderId="0"/>
    <xf numFmtId="0" fontId="31" fillId="0" borderId="0"/>
    <xf numFmtId="0" fontId="75" fillId="0" borderId="0"/>
    <xf numFmtId="0" fontId="75" fillId="0" borderId="0"/>
    <xf numFmtId="0" fontId="31" fillId="0" borderId="0"/>
    <xf numFmtId="0" fontId="31" fillId="0" borderId="0"/>
    <xf numFmtId="0" fontId="22" fillId="0" borderId="0"/>
    <xf numFmtId="0" fontId="8" fillId="0" borderId="0"/>
    <xf numFmtId="0" fontId="8" fillId="0" borderId="0"/>
    <xf numFmtId="0" fontId="8" fillId="0" borderId="0"/>
    <xf numFmtId="0" fontId="8" fillId="0" borderId="0"/>
    <xf numFmtId="0" fontId="8" fillId="0" borderId="0"/>
    <xf numFmtId="0" fontId="22" fillId="0" borderId="0"/>
    <xf numFmtId="0" fontId="22" fillId="0" borderId="0"/>
    <xf numFmtId="0" fontId="8"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2" fillId="0" borderId="0"/>
    <xf numFmtId="0" fontId="22" fillId="0" borderId="0"/>
    <xf numFmtId="0" fontId="8" fillId="0" borderId="0"/>
    <xf numFmtId="0" fontId="8"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22" fillId="0" borderId="0"/>
    <xf numFmtId="0" fontId="22" fillId="0" borderId="0"/>
    <xf numFmtId="0" fontId="8"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2" fillId="0" borderId="0"/>
    <xf numFmtId="0" fontId="3" fillId="0" borderId="0"/>
    <xf numFmtId="0" fontId="3" fillId="0" borderId="0"/>
    <xf numFmtId="0" fontId="3" fillId="0" borderId="0"/>
    <xf numFmtId="0" fontId="3" fillId="0" borderId="0"/>
    <xf numFmtId="0" fontId="3" fillId="0" borderId="0"/>
    <xf numFmtId="0" fontId="22" fillId="0" borderId="0"/>
    <xf numFmtId="0" fontId="22" fillId="0" borderId="0"/>
    <xf numFmtId="0" fontId="3" fillId="0" borderId="0"/>
    <xf numFmtId="0" fontId="3"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96" fontId="31" fillId="0" borderId="0"/>
    <xf numFmtId="0" fontId="3" fillId="0" borderId="0"/>
    <xf numFmtId="196" fontId="31" fillId="0" borderId="0"/>
    <xf numFmtId="196" fontId="31" fillId="0" borderId="0"/>
    <xf numFmtId="196" fontId="31" fillId="0" borderId="0"/>
    <xf numFmtId="0" fontId="3" fillId="0" borderId="0"/>
    <xf numFmtId="196" fontId="31" fillId="0" borderId="0"/>
    <xf numFmtId="0" fontId="3" fillId="0" borderId="0"/>
    <xf numFmtId="0" fontId="22" fillId="0" borderId="0"/>
    <xf numFmtId="0" fontId="8" fillId="0" borderId="0"/>
    <xf numFmtId="0" fontId="22" fillId="0" borderId="0"/>
    <xf numFmtId="0" fontId="22" fillId="0" borderId="0"/>
    <xf numFmtId="0" fontId="22" fillId="0" borderId="0"/>
    <xf numFmtId="0" fontId="22" fillId="0" borderId="0"/>
    <xf numFmtId="0" fontId="22" fillId="0" borderId="0"/>
    <xf numFmtId="0" fontId="22" fillId="0" borderId="0"/>
    <xf numFmtId="5" fontId="31" fillId="0" borderId="0"/>
    <xf numFmtId="5" fontId="31" fillId="0" borderId="0"/>
    <xf numFmtId="5" fontId="31" fillId="0" borderId="0"/>
    <xf numFmtId="0" fontId="22" fillId="0" borderId="0"/>
    <xf numFmtId="172" fontId="31"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72" fontId="31" fillId="0" borderId="0"/>
    <xf numFmtId="172" fontId="31" fillId="0" borderId="0"/>
    <xf numFmtId="172" fontId="31" fillId="0" borderId="0"/>
    <xf numFmtId="172" fontId="31" fillId="0" borderId="0"/>
    <xf numFmtId="0" fontId="22" fillId="0" borderId="0"/>
    <xf numFmtId="0" fontId="22" fillId="0" borderId="0"/>
    <xf numFmtId="172" fontId="31" fillId="0" borderId="0"/>
    <xf numFmtId="0" fontId="22" fillId="0" borderId="0"/>
    <xf numFmtId="0" fontId="22" fillId="0" borderId="0"/>
    <xf numFmtId="0" fontId="22" fillId="0" borderId="0"/>
    <xf numFmtId="0" fontId="22" fillId="0" borderId="0"/>
    <xf numFmtId="0" fontId="22" fillId="0" borderId="0"/>
    <xf numFmtId="0" fontId="22" fillId="0" borderId="0"/>
    <xf numFmtId="172" fontId="31" fillId="0" borderId="0"/>
    <xf numFmtId="172" fontId="31" fillId="0" borderId="0"/>
    <xf numFmtId="172" fontId="31" fillId="0" borderId="0"/>
    <xf numFmtId="172" fontId="31" fillId="0" borderId="0"/>
    <xf numFmtId="172" fontId="31"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72" fontId="31" fillId="0" borderId="0"/>
    <xf numFmtId="172" fontId="31" fillId="0" borderId="0"/>
    <xf numFmtId="172" fontId="31" fillId="0" borderId="0"/>
    <xf numFmtId="172" fontId="31" fillId="0" borderId="0"/>
    <xf numFmtId="0" fontId="22" fillId="0" borderId="0"/>
    <xf numFmtId="0" fontId="22" fillId="0" borderId="0"/>
    <xf numFmtId="0" fontId="22" fillId="0" borderId="0"/>
    <xf numFmtId="0" fontId="22" fillId="0" borderId="0"/>
    <xf numFmtId="0" fontId="22" fillId="0" borderId="0"/>
    <xf numFmtId="0" fontId="22" fillId="0" borderId="0"/>
    <xf numFmtId="172" fontId="31" fillId="0" borderId="0"/>
    <xf numFmtId="172" fontId="31" fillId="0" borderId="0"/>
    <xf numFmtId="172" fontId="31" fillId="0" borderId="0"/>
    <xf numFmtId="172" fontId="31" fillId="0" borderId="0"/>
    <xf numFmtId="172" fontId="31" fillId="0" borderId="0"/>
    <xf numFmtId="172" fontId="31" fillId="0" borderId="0"/>
    <xf numFmtId="172" fontId="31" fillId="0" borderId="0"/>
    <xf numFmtId="0" fontId="22" fillId="0" borderId="0"/>
    <xf numFmtId="0" fontId="22" fillId="0" borderId="0"/>
    <xf numFmtId="172" fontId="31" fillId="0" borderId="0"/>
    <xf numFmtId="0" fontId="22" fillId="0" borderId="0"/>
    <xf numFmtId="0" fontId="22" fillId="0" borderId="0"/>
    <xf numFmtId="0" fontId="8" fillId="0" borderId="0"/>
    <xf numFmtId="0" fontId="3" fillId="0" borderId="0"/>
    <xf numFmtId="0" fontId="3" fillId="0" borderId="0"/>
    <xf numFmtId="0" fontId="3" fillId="0" borderId="0"/>
    <xf numFmtId="0" fontId="3" fillId="0" borderId="0"/>
    <xf numFmtId="0" fontId="3" fillId="0" borderId="0"/>
    <xf numFmtId="0" fontId="22" fillId="0" borderId="0"/>
    <xf numFmtId="0" fontId="22" fillId="0" borderId="0"/>
    <xf numFmtId="0" fontId="22" fillId="0" borderId="0"/>
    <xf numFmtId="0" fontId="22" fillId="0" borderId="0"/>
    <xf numFmtId="0" fontId="22" fillId="0" borderId="0"/>
    <xf numFmtId="0" fontId="22" fillId="0" borderId="0"/>
    <xf numFmtId="0" fontId="31" fillId="0" borderId="0"/>
    <xf numFmtId="0" fontId="8" fillId="0" borderId="0"/>
    <xf numFmtId="0" fontId="8" fillId="0" borderId="0"/>
    <xf numFmtId="0" fontId="22" fillId="0" borderId="0"/>
    <xf numFmtId="0" fontId="31" fillId="0" borderId="0"/>
    <xf numFmtId="0" fontId="8" fillId="0" borderId="0"/>
    <xf numFmtId="0" fontId="8" fillId="0" borderId="0"/>
    <xf numFmtId="0" fontId="8" fillId="0" borderId="0"/>
    <xf numFmtId="0" fontId="8" fillId="0" borderId="0"/>
    <xf numFmtId="0" fontId="8" fillId="0" borderId="0"/>
    <xf numFmtId="0" fontId="8" fillId="0" borderId="0"/>
    <xf numFmtId="0" fontId="31" fillId="0" borderId="0"/>
    <xf numFmtId="0" fontId="31" fillId="0" borderId="0"/>
    <xf numFmtId="0" fontId="31" fillId="0" borderId="0"/>
    <xf numFmtId="0" fontId="31" fillId="0" borderId="0"/>
    <xf numFmtId="0" fontId="31" fillId="0" borderId="0"/>
    <xf numFmtId="0" fontId="8" fillId="0" borderId="0"/>
    <xf numFmtId="0" fontId="22" fillId="0" borderId="0"/>
    <xf numFmtId="0" fontId="22" fillId="0" borderId="0"/>
    <xf numFmtId="0" fontId="22" fillId="0" borderId="0"/>
    <xf numFmtId="0" fontId="22" fillId="0" borderId="0"/>
    <xf numFmtId="0" fontId="22" fillId="0" borderId="0"/>
    <xf numFmtId="0" fontId="8" fillId="0" borderId="0"/>
    <xf numFmtId="0" fontId="8" fillId="0" borderId="0"/>
    <xf numFmtId="0" fontId="31" fillId="0" borderId="0"/>
    <xf numFmtId="0" fontId="8" fillId="0" borderId="0"/>
    <xf numFmtId="0" fontId="8" fillId="0" borderId="0"/>
    <xf numFmtId="0" fontId="8" fillId="0" borderId="0"/>
    <xf numFmtId="0" fontId="8" fillId="0" borderId="0"/>
    <xf numFmtId="0" fontId="8" fillId="0" borderId="0"/>
    <xf numFmtId="0" fontId="8" fillId="0" borderId="0"/>
    <xf numFmtId="0" fontId="31" fillId="0" borderId="0"/>
    <xf numFmtId="0" fontId="31" fillId="0" borderId="0"/>
    <xf numFmtId="0" fontId="8" fillId="0" borderId="0"/>
    <xf numFmtId="0" fontId="8" fillId="0" borderId="0"/>
    <xf numFmtId="0" fontId="22" fillId="0" borderId="0"/>
    <xf numFmtId="0" fontId="8" fillId="0" borderId="0"/>
    <xf numFmtId="0" fontId="31" fillId="0" borderId="0"/>
    <xf numFmtId="0" fontId="31" fillId="0" borderId="0"/>
    <xf numFmtId="0" fontId="22" fillId="0" borderId="0"/>
    <xf numFmtId="0" fontId="22" fillId="0" borderId="0"/>
    <xf numFmtId="0" fontId="31" fillId="0" borderId="0"/>
    <xf numFmtId="0" fontId="31" fillId="0" borderId="0"/>
    <xf numFmtId="0" fontId="3" fillId="0" borderId="0"/>
    <xf numFmtId="0" fontId="8" fillId="0" borderId="0"/>
    <xf numFmtId="0" fontId="8" fillId="0" borderId="0"/>
    <xf numFmtId="0" fontId="8" fillId="0" borderId="0"/>
    <xf numFmtId="0" fontId="8" fillId="0" borderId="0"/>
    <xf numFmtId="0" fontId="8" fillId="0" borderId="0"/>
    <xf numFmtId="192"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2" fillId="0" borderId="0"/>
    <xf numFmtId="0" fontId="8" fillId="0" borderId="0"/>
    <xf numFmtId="0" fontId="8" fillId="0" borderId="0"/>
    <xf numFmtId="0" fontId="8" fillId="0" borderId="0"/>
    <xf numFmtId="0" fontId="8" fillId="0" borderId="0"/>
    <xf numFmtId="0" fontId="8" fillId="0" borderId="0"/>
    <xf numFmtId="0" fontId="22" fillId="0" borderId="0"/>
    <xf numFmtId="0" fontId="22" fillId="0" borderId="0"/>
    <xf numFmtId="0" fontId="8" fillId="0" borderId="0"/>
    <xf numFmtId="0" fontId="8" fillId="0" borderId="0"/>
    <xf numFmtId="0" fontId="31" fillId="0" borderId="0"/>
    <xf numFmtId="0" fontId="3" fillId="0" borderId="0"/>
    <xf numFmtId="0" fontId="90" fillId="0" borderId="0"/>
    <xf numFmtId="0" fontId="8" fillId="0" borderId="0"/>
    <xf numFmtId="0" fontId="8" fillId="0" borderId="0"/>
    <xf numFmtId="0" fontId="3" fillId="0" borderId="0"/>
    <xf numFmtId="0" fontId="3" fillId="0" borderId="0"/>
    <xf numFmtId="0" fontId="8" fillId="0" borderId="0"/>
    <xf numFmtId="0" fontId="31" fillId="0" borderId="0"/>
    <xf numFmtId="0" fontId="2" fillId="0" borderId="0"/>
    <xf numFmtId="0" fontId="22" fillId="0" borderId="0"/>
    <xf numFmtId="0" fontId="8" fillId="0" borderId="0"/>
    <xf numFmtId="0" fontId="8" fillId="0" borderId="0"/>
    <xf numFmtId="0" fontId="8" fillId="0" borderId="0"/>
    <xf numFmtId="0" fontId="31" fillId="0" borderId="0"/>
    <xf numFmtId="0" fontId="2" fillId="0" borderId="0"/>
    <xf numFmtId="0" fontId="91" fillId="0" borderId="0"/>
    <xf numFmtId="0" fontId="91" fillId="0" borderId="0"/>
    <xf numFmtId="0" fontId="91" fillId="0" borderId="0"/>
    <xf numFmtId="0" fontId="8" fillId="0" borderId="0"/>
    <xf numFmtId="0" fontId="2" fillId="0" borderId="0"/>
    <xf numFmtId="0" fontId="22" fillId="0" borderId="0"/>
    <xf numFmtId="0" fontId="8" fillId="0" borderId="0"/>
    <xf numFmtId="0" fontId="2" fillId="0" borderId="0"/>
    <xf numFmtId="0" fontId="22" fillId="0" borderId="0"/>
    <xf numFmtId="0" fontId="22" fillId="0" borderId="0"/>
    <xf numFmtId="0" fontId="22" fillId="0" borderId="0"/>
    <xf numFmtId="0" fontId="2" fillId="0" borderId="0"/>
    <xf numFmtId="0" fontId="22" fillId="0" borderId="0"/>
    <xf numFmtId="0" fontId="2" fillId="0" borderId="0"/>
    <xf numFmtId="0" fontId="8" fillId="0" borderId="0"/>
    <xf numFmtId="0" fontId="22" fillId="0" borderId="0"/>
    <xf numFmtId="0" fontId="22" fillId="0" borderId="0"/>
    <xf numFmtId="0" fontId="22" fillId="0" borderId="0"/>
    <xf numFmtId="0" fontId="22" fillId="0" borderId="0"/>
    <xf numFmtId="0" fontId="2" fillId="0" borderId="0"/>
    <xf numFmtId="0" fontId="8" fillId="0" borderId="0"/>
    <xf numFmtId="0" fontId="31" fillId="0" borderId="0"/>
    <xf numFmtId="0" fontId="2" fillId="0" borderId="0"/>
    <xf numFmtId="0" fontId="22" fillId="0" borderId="0"/>
    <xf numFmtId="0" fontId="22" fillId="0" borderId="0"/>
    <xf numFmtId="0" fontId="22" fillId="0" borderId="0"/>
    <xf numFmtId="0" fontId="22" fillId="0" borderId="0"/>
    <xf numFmtId="0" fontId="22" fillId="0" borderId="0"/>
    <xf numFmtId="0" fontId="8" fillId="0" borderId="0"/>
    <xf numFmtId="0" fontId="8" fillId="0" borderId="0"/>
    <xf numFmtId="0" fontId="8" fillId="0" borderId="0"/>
    <xf numFmtId="0" fontId="8" fillId="0" borderId="0"/>
    <xf numFmtId="0" fontId="8" fillId="0" borderId="0"/>
    <xf numFmtId="0" fontId="2" fillId="0" borderId="0"/>
    <xf numFmtId="0" fontId="8"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8" fillId="0" borderId="0"/>
    <xf numFmtId="0" fontId="8" fillId="0" borderId="0"/>
    <xf numFmtId="0" fontId="8" fillId="0" borderId="0"/>
    <xf numFmtId="0" fontId="8" fillId="0" borderId="0"/>
    <xf numFmtId="0" fontId="8" fillId="0" borderId="0"/>
    <xf numFmtId="0" fontId="22" fillId="0" borderId="0"/>
    <xf numFmtId="0" fontId="22" fillId="0" borderId="0"/>
    <xf numFmtId="0" fontId="8" fillId="0" borderId="0"/>
    <xf numFmtId="0" fontId="8" fillId="0" borderId="0"/>
    <xf numFmtId="0" fontId="22" fillId="0" borderId="0"/>
    <xf numFmtId="0" fontId="22" fillId="0" borderId="0"/>
    <xf numFmtId="0" fontId="22" fillId="0" borderId="0"/>
    <xf numFmtId="0" fontId="22" fillId="0" borderId="0"/>
    <xf numFmtId="0" fontId="3" fillId="0" borderId="0"/>
    <xf numFmtId="0" fontId="8" fillId="0" borderId="0"/>
    <xf numFmtId="0" fontId="3" fillId="0" borderId="0"/>
    <xf numFmtId="0" fontId="3" fillId="0" borderId="0"/>
    <xf numFmtId="0" fontId="3" fillId="0" borderId="0"/>
    <xf numFmtId="0" fontId="3" fillId="0" borderId="0"/>
    <xf numFmtId="0" fontId="3" fillId="0" borderId="0"/>
    <xf numFmtId="0" fontId="90" fillId="0" borderId="0"/>
    <xf numFmtId="0" fontId="90" fillId="0" borderId="0"/>
    <xf numFmtId="0" fontId="90" fillId="0" borderId="0"/>
    <xf numFmtId="0" fontId="90" fillId="0" borderId="0"/>
    <xf numFmtId="0" fontId="3" fillId="0" borderId="0"/>
    <xf numFmtId="0" fontId="3" fillId="0" borderId="0"/>
    <xf numFmtId="0" fontId="3" fillId="0" borderId="0"/>
    <xf numFmtId="0" fontId="3" fillId="0" borderId="0"/>
    <xf numFmtId="0" fontId="3"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3"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3" fillId="0" borderId="0"/>
    <xf numFmtId="0" fontId="3" fillId="0" borderId="0"/>
    <xf numFmtId="0" fontId="3" fillId="0" borderId="0"/>
    <xf numFmtId="0" fontId="3" fillId="0" borderId="0"/>
    <xf numFmtId="0" fontId="3" fillId="0" borderId="0"/>
    <xf numFmtId="0" fontId="22" fillId="0" borderId="0"/>
    <xf numFmtId="0" fontId="22" fillId="0" borderId="0"/>
    <xf numFmtId="0" fontId="3" fillId="0" borderId="0"/>
    <xf numFmtId="0" fontId="3"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90" fillId="0" borderId="0"/>
    <xf numFmtId="0" fontId="90" fillId="0" borderId="0"/>
    <xf numFmtId="172" fontId="41" fillId="0" borderId="0"/>
    <xf numFmtId="172" fontId="41" fillId="0" borderId="0"/>
    <xf numFmtId="0" fontId="3" fillId="0" borderId="0"/>
    <xf numFmtId="172" fontId="31" fillId="0" borderId="0"/>
    <xf numFmtId="172" fontId="31" fillId="0" borderId="0"/>
    <xf numFmtId="172" fontId="31" fillId="0" borderId="0"/>
    <xf numFmtId="172" fontId="31" fillId="0" borderId="0"/>
    <xf numFmtId="172" fontId="31" fillId="0" borderId="0"/>
    <xf numFmtId="0" fontId="3" fillId="0" borderId="0"/>
    <xf numFmtId="0" fontId="3" fillId="0" borderId="0"/>
    <xf numFmtId="172" fontId="31" fillId="0" borderId="0"/>
    <xf numFmtId="172" fontId="31" fillId="0" borderId="0"/>
    <xf numFmtId="0" fontId="22" fillId="0" borderId="0"/>
    <xf numFmtId="14" fontId="8" fillId="0" borderId="0"/>
    <xf numFmtId="14" fontId="8" fillId="0" borderId="0"/>
    <xf numFmtId="0" fontId="8" fillId="0" borderId="0"/>
    <xf numFmtId="0" fontId="22" fillId="0" borderId="0"/>
    <xf numFmtId="14" fontId="8" fillId="0" borderId="0"/>
    <xf numFmtId="0" fontId="50" fillId="0" borderId="0"/>
    <xf numFmtId="0" fontId="50" fillId="0" borderId="0"/>
    <xf numFmtId="0" fontId="50" fillId="0" borderId="0"/>
    <xf numFmtId="0" fontId="50" fillId="0" borderId="0"/>
    <xf numFmtId="0" fontId="50" fillId="0" borderId="0"/>
    <xf numFmtId="0" fontId="22" fillId="0" borderId="0"/>
    <xf numFmtId="0" fontId="8" fillId="0" borderId="0"/>
    <xf numFmtId="0" fontId="22" fillId="0" borderId="0"/>
    <xf numFmtId="14" fontId="8" fillId="0" borderId="0"/>
    <xf numFmtId="14" fontId="8" fillId="0" borderId="0"/>
    <xf numFmtId="14" fontId="8" fillId="0" borderId="0"/>
    <xf numFmtId="14" fontId="8" fillId="0" borderId="0"/>
    <xf numFmtId="14" fontId="8" fillId="0" borderId="0"/>
    <xf numFmtId="0" fontId="8" fillId="0" borderId="0"/>
    <xf numFmtId="14" fontId="8" fillId="0" borderId="0"/>
    <xf numFmtId="0" fontId="22" fillId="0" borderId="0"/>
    <xf numFmtId="0" fontId="8" fillId="0" borderId="0"/>
    <xf numFmtId="14" fontId="8" fillId="0" borderId="0"/>
    <xf numFmtId="14" fontId="8" fillId="0" borderId="0"/>
    <xf numFmtId="14" fontId="8" fillId="0" borderId="0"/>
    <xf numFmtId="14" fontId="8" fillId="0" borderId="0"/>
    <xf numFmtId="14" fontId="8" fillId="0" borderId="0"/>
    <xf numFmtId="14" fontId="8" fillId="0" borderId="0"/>
    <xf numFmtId="0" fontId="8" fillId="0" borderId="0"/>
    <xf numFmtId="0" fontId="8" fillId="0" borderId="0"/>
    <xf numFmtId="0" fontId="8" fillId="0" borderId="0"/>
    <xf numFmtId="0" fontId="8" fillId="0" borderId="0"/>
    <xf numFmtId="0" fontId="8" fillId="0" borderId="0"/>
    <xf numFmtId="14" fontId="8" fillId="0" borderId="0"/>
    <xf numFmtId="0" fontId="22" fillId="0" borderId="0"/>
    <xf numFmtId="0" fontId="22" fillId="0" borderId="0"/>
    <xf numFmtId="0" fontId="22" fillId="0" borderId="0"/>
    <xf numFmtId="0" fontId="22" fillId="0" borderId="0"/>
    <xf numFmtId="0" fontId="22" fillId="0" borderId="0"/>
    <xf numFmtId="14" fontId="8" fillId="0" borderId="0"/>
    <xf numFmtId="0" fontId="8" fillId="0" borderId="0"/>
    <xf numFmtId="0" fontId="8" fillId="0" borderId="0"/>
    <xf numFmtId="0" fontId="8" fillId="0" borderId="0"/>
    <xf numFmtId="0" fontId="8" fillId="0" borderId="0"/>
    <xf numFmtId="0" fontId="8" fillId="0" borderId="0"/>
    <xf numFmtId="0" fontId="8" fillId="0" borderId="0"/>
    <xf numFmtId="14" fontId="8" fillId="0" borderId="0"/>
    <xf numFmtId="14" fontId="8" fillId="0" borderId="0"/>
    <xf numFmtId="0" fontId="8" fillId="0" borderId="0"/>
    <xf numFmtId="0" fontId="8" fillId="0" borderId="0"/>
    <xf numFmtId="0" fontId="8" fillId="0" borderId="0"/>
    <xf numFmtId="0" fontId="8" fillId="0" borderId="0"/>
    <xf numFmtId="0" fontId="8" fillId="0" borderId="0"/>
    <xf numFmtId="14" fontId="8" fillId="0" borderId="0"/>
    <xf numFmtId="14" fontId="8" fillId="0" borderId="0"/>
    <xf numFmtId="14" fontId="8" fillId="0" borderId="0"/>
    <xf numFmtId="14" fontId="8" fillId="0" borderId="0"/>
    <xf numFmtId="0" fontId="8" fillId="0" borderId="0"/>
    <xf numFmtId="0" fontId="8" fillId="0" borderId="0"/>
    <xf numFmtId="0" fontId="8" fillId="0" borderId="0"/>
    <xf numFmtId="0" fontId="8" fillId="0" borderId="0"/>
    <xf numFmtId="0" fontId="8" fillId="0" borderId="0"/>
    <xf numFmtId="14" fontId="8" fillId="0" borderId="0"/>
    <xf numFmtId="0" fontId="22" fillId="0" borderId="0"/>
    <xf numFmtId="0" fontId="22" fillId="0" borderId="0"/>
    <xf numFmtId="0" fontId="22" fillId="0" borderId="0"/>
    <xf numFmtId="0" fontId="22" fillId="0" borderId="0"/>
    <xf numFmtId="0" fontId="22" fillId="0" borderId="0"/>
    <xf numFmtId="14" fontId="8" fillId="0" borderId="0"/>
    <xf numFmtId="0" fontId="22" fillId="0" borderId="0"/>
    <xf numFmtId="0" fontId="22" fillId="0" borderId="0"/>
    <xf numFmtId="0" fontId="22" fillId="0" borderId="0"/>
    <xf numFmtId="0" fontId="22" fillId="0" borderId="0"/>
    <xf numFmtId="0" fontId="22" fillId="0" borderId="0"/>
    <xf numFmtId="14" fontId="8" fillId="0" borderId="0"/>
    <xf numFmtId="14" fontId="8" fillId="0" borderId="0"/>
    <xf numFmtId="14" fontId="8" fillId="0" borderId="0"/>
    <xf numFmtId="14" fontId="8" fillId="0" borderId="0"/>
    <xf numFmtId="172" fontId="92" fillId="0" borderId="0"/>
    <xf numFmtId="0" fontId="3" fillId="0" borderId="0"/>
    <xf numFmtId="0" fontId="50" fillId="0" borderId="0"/>
    <xf numFmtId="0" fontId="50" fillId="0" borderId="0"/>
    <xf numFmtId="0" fontId="50" fillId="0" borderId="0"/>
    <xf numFmtId="0" fontId="50" fillId="0" borderId="0"/>
    <xf numFmtId="0" fontId="50" fillId="0" borderId="0"/>
    <xf numFmtId="14" fontId="8" fillId="0" borderId="0"/>
    <xf numFmtId="14" fontId="8" fillId="0" borderId="0"/>
    <xf numFmtId="172" fontId="92" fillId="0" borderId="0"/>
    <xf numFmtId="172" fontId="92" fillId="0" borderId="0"/>
    <xf numFmtId="172" fontId="31" fillId="0" borderId="0"/>
    <xf numFmtId="172" fontId="31" fillId="0" borderId="0"/>
    <xf numFmtId="172" fontId="31" fillId="0" borderId="0"/>
    <xf numFmtId="172" fontId="31" fillId="0" borderId="0"/>
    <xf numFmtId="172" fontId="31" fillId="0" borderId="0"/>
    <xf numFmtId="14" fontId="8" fillId="0" borderId="0"/>
    <xf numFmtId="0" fontId="3" fillId="0" borderId="0"/>
    <xf numFmtId="172" fontId="92" fillId="0" borderId="0"/>
    <xf numFmtId="14" fontId="8" fillId="0" borderId="0"/>
    <xf numFmtId="14" fontId="8" fillId="0" borderId="0"/>
    <xf numFmtId="14" fontId="8" fillId="0" borderId="0"/>
    <xf numFmtId="14" fontId="8" fillId="0" borderId="0"/>
    <xf numFmtId="14" fontId="8" fillId="0" borderId="0"/>
    <xf numFmtId="14" fontId="8" fillId="0" borderId="0"/>
    <xf numFmtId="172" fontId="92" fillId="0" borderId="0"/>
    <xf numFmtId="172" fontId="92" fillId="0" borderId="0"/>
    <xf numFmtId="172" fontId="92" fillId="0" borderId="0"/>
    <xf numFmtId="172" fontId="92" fillId="0" borderId="0"/>
    <xf numFmtId="172" fontId="92" fillId="0" borderId="0"/>
    <xf numFmtId="14" fontId="8" fillId="0" borderId="0"/>
    <xf numFmtId="0" fontId="3" fillId="0" borderId="0"/>
    <xf numFmtId="0" fontId="3" fillId="0" borderId="0"/>
    <xf numFmtId="0" fontId="3" fillId="0" borderId="0"/>
    <xf numFmtId="0" fontId="3" fillId="0" borderId="0"/>
    <xf numFmtId="0" fontId="3" fillId="0" borderId="0"/>
    <xf numFmtId="14" fontId="8" fillId="0" borderId="0"/>
    <xf numFmtId="172" fontId="41" fillId="0" borderId="0"/>
    <xf numFmtId="172" fontId="41" fillId="0" borderId="0"/>
    <xf numFmtId="172" fontId="41" fillId="0" borderId="0"/>
    <xf numFmtId="172" fontId="41" fillId="0" borderId="0"/>
    <xf numFmtId="172" fontId="41" fillId="0" borderId="0"/>
    <xf numFmtId="14" fontId="8" fillId="0" borderId="0"/>
    <xf numFmtId="172" fontId="92" fillId="0" borderId="0"/>
    <xf numFmtId="172" fontId="41" fillId="0" borderId="0"/>
    <xf numFmtId="172" fontId="41" fillId="0" borderId="0"/>
    <xf numFmtId="172" fontId="41" fillId="0" borderId="0"/>
    <xf numFmtId="172" fontId="41" fillId="0" borderId="0"/>
    <xf numFmtId="172" fontId="41" fillId="0" borderId="0"/>
    <xf numFmtId="172" fontId="41" fillId="0" borderId="0"/>
    <xf numFmtId="14" fontId="8" fillId="0" borderId="0"/>
    <xf numFmtId="14" fontId="8" fillId="0" borderId="0"/>
    <xf numFmtId="14" fontId="8" fillId="0" borderId="0"/>
    <xf numFmtId="14" fontId="8" fillId="0" borderId="0"/>
    <xf numFmtId="0" fontId="8" fillId="0" borderId="0"/>
    <xf numFmtId="0" fontId="8" fillId="0" borderId="0"/>
    <xf numFmtId="0" fontId="3" fillId="0" borderId="0"/>
    <xf numFmtId="0" fontId="8" fillId="0" borderId="0"/>
    <xf numFmtId="0" fontId="8" fillId="0" borderId="0"/>
    <xf numFmtId="0" fontId="8" fillId="0" borderId="0"/>
    <xf numFmtId="0" fontId="8" fillId="0" borderId="0"/>
    <xf numFmtId="0" fontId="8" fillId="0" borderId="0"/>
    <xf numFmtId="0" fontId="3" fillId="0" borderId="0"/>
    <xf numFmtId="0" fontId="3" fillId="0" borderId="0"/>
    <xf numFmtId="0" fontId="8" fillId="0" borderId="0"/>
    <xf numFmtId="172" fontId="92" fillId="0" borderId="0"/>
    <xf numFmtId="0" fontId="3" fillId="0" borderId="0"/>
    <xf numFmtId="0" fontId="22" fillId="0" borderId="0"/>
    <xf numFmtId="0" fontId="8" fillId="0" borderId="0"/>
    <xf numFmtId="168" fontId="41" fillId="0" borderId="0"/>
    <xf numFmtId="168" fontId="41" fillId="0" borderId="0"/>
    <xf numFmtId="168" fontId="41" fillId="0" borderId="0"/>
    <xf numFmtId="168" fontId="41" fillId="0" borderId="0"/>
    <xf numFmtId="168" fontId="41" fillId="0" borderId="0"/>
    <xf numFmtId="0" fontId="8" fillId="0" borderId="0"/>
    <xf numFmtId="0" fontId="8" fillId="0" borderId="0"/>
    <xf numFmtId="0" fontId="8" fillId="0" borderId="0"/>
    <xf numFmtId="0" fontId="8" fillId="0" borderId="0"/>
    <xf numFmtId="0" fontId="22" fillId="0" borderId="0"/>
    <xf numFmtId="0" fontId="22" fillId="0" borderId="0"/>
    <xf numFmtId="0" fontId="2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2" fillId="0" borderId="0"/>
    <xf numFmtId="0" fontId="22" fillId="0" borderId="0"/>
    <xf numFmtId="0" fontId="22" fillId="0" borderId="0"/>
    <xf numFmtId="0" fontId="8" fillId="0" borderId="0"/>
    <xf numFmtId="0" fontId="22" fillId="0" borderId="0"/>
    <xf numFmtId="0" fontId="22" fillId="0" borderId="0"/>
    <xf numFmtId="0" fontId="22" fillId="0" borderId="0"/>
    <xf numFmtId="0" fontId="22" fillId="0" borderId="0"/>
    <xf numFmtId="0" fontId="8" fillId="0" borderId="0"/>
    <xf numFmtId="0" fontId="8" fillId="0" borderId="0"/>
    <xf numFmtId="0" fontId="8" fillId="0" borderId="0"/>
    <xf numFmtId="0" fontId="8" fillId="0" borderId="0"/>
    <xf numFmtId="0" fontId="22" fillId="0" borderId="0"/>
    <xf numFmtId="0" fontId="22" fillId="0" borderId="0"/>
    <xf numFmtId="0" fontId="22" fillId="0" borderId="0"/>
    <xf numFmtId="0" fontId="22" fillId="0" borderId="0"/>
    <xf numFmtId="0" fontId="22" fillId="0" borderId="0"/>
    <xf numFmtId="0" fontId="22" fillId="0" borderId="0"/>
    <xf numFmtId="0" fontId="8" fillId="0" borderId="0"/>
    <xf numFmtId="0" fontId="8" fillId="0" borderId="0"/>
    <xf numFmtId="0" fontId="8" fillId="0" borderId="0"/>
    <xf numFmtId="0" fontId="8" fillId="0" borderId="0"/>
    <xf numFmtId="0" fontId="8" fillId="0" borderId="0"/>
    <xf numFmtId="0" fontId="22" fillId="0" borderId="0"/>
    <xf numFmtId="0" fontId="22" fillId="0" borderId="0"/>
    <xf numFmtId="168" fontId="41" fillId="0" borderId="0"/>
    <xf numFmtId="168" fontId="41" fillId="0" borderId="0"/>
    <xf numFmtId="168" fontId="41" fillId="0" borderId="0"/>
    <xf numFmtId="168" fontId="41" fillId="0" borderId="0"/>
    <xf numFmtId="168" fontId="41" fillId="0" borderId="0"/>
    <xf numFmtId="0" fontId="8" fillId="0" borderId="0"/>
    <xf numFmtId="0" fontId="8" fillId="0" borderId="0"/>
    <xf numFmtId="0" fontId="8" fillId="0" borderId="0"/>
    <xf numFmtId="0" fontId="8" fillId="0" borderId="0"/>
    <xf numFmtId="172" fontId="92" fillId="0" borderId="0"/>
    <xf numFmtId="187" fontId="92" fillId="0" borderId="0"/>
    <xf numFmtId="187" fontId="92" fillId="0" borderId="0"/>
    <xf numFmtId="187" fontId="92" fillId="0" borderId="0"/>
    <xf numFmtId="187" fontId="92" fillId="0" borderId="0"/>
    <xf numFmtId="187" fontId="92" fillId="0" borderId="0"/>
    <xf numFmtId="0" fontId="8" fillId="0" borderId="0"/>
    <xf numFmtId="0" fontId="3" fillId="0" borderId="0"/>
    <xf numFmtId="0" fontId="3" fillId="0" borderId="0"/>
    <xf numFmtId="0" fontId="3" fillId="0" borderId="0"/>
    <xf numFmtId="0" fontId="3" fillId="0" borderId="0"/>
    <xf numFmtId="0" fontId="3" fillId="0" borderId="0"/>
    <xf numFmtId="0" fontId="8" fillId="0" borderId="0"/>
    <xf numFmtId="0" fontId="8" fillId="0" borderId="0"/>
    <xf numFmtId="0" fontId="3" fillId="0" borderId="0"/>
    <xf numFmtId="0" fontId="8" fillId="0" borderId="0"/>
    <xf numFmtId="0" fontId="8" fillId="0" borderId="0"/>
    <xf numFmtId="0" fontId="8" fillId="0" borderId="0"/>
    <xf numFmtId="0" fontId="8" fillId="0" borderId="0"/>
    <xf numFmtId="0" fontId="8" fillId="0" borderId="0"/>
    <xf numFmtId="0" fontId="8" fillId="0" borderId="0"/>
    <xf numFmtId="0" fontId="3" fillId="0" borderId="0"/>
    <xf numFmtId="0" fontId="3" fillId="0" borderId="0"/>
    <xf numFmtId="0" fontId="3" fillId="0" borderId="0"/>
    <xf numFmtId="0" fontId="3" fillId="0" borderId="0"/>
    <xf numFmtId="0" fontId="3"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 fillId="0" borderId="0"/>
    <xf numFmtId="172" fontId="92" fillId="0" borderId="0"/>
    <xf numFmtId="172" fontId="92" fillId="0" borderId="0"/>
    <xf numFmtId="172" fontId="92" fillId="0" borderId="0"/>
    <xf numFmtId="172" fontId="92" fillId="0" borderId="0"/>
    <xf numFmtId="172" fontId="92" fillId="0" borderId="0"/>
    <xf numFmtId="0" fontId="8" fillId="0" borderId="0"/>
    <xf numFmtId="0" fontId="8" fillId="0" borderId="0"/>
    <xf numFmtId="0" fontId="8" fillId="0" borderId="0"/>
    <xf numFmtId="0" fontId="8" fillId="0" borderId="0"/>
    <xf numFmtId="0" fontId="3" fillId="0" borderId="0"/>
    <xf numFmtId="0" fontId="8" fillId="0" borderId="0"/>
    <xf numFmtId="0" fontId="3" fillId="0" borderId="0"/>
    <xf numFmtId="0" fontId="8" fillId="0" borderId="0"/>
    <xf numFmtId="0" fontId="3" fillId="0" borderId="0"/>
    <xf numFmtId="0" fontId="3" fillId="0" borderId="0"/>
    <xf numFmtId="0" fontId="3" fillId="0" borderId="0"/>
    <xf numFmtId="0" fontId="3" fillId="0" borderId="0"/>
    <xf numFmtId="0" fontId="8" fillId="0" borderId="0"/>
    <xf numFmtId="172" fontId="92" fillId="0" borderId="0"/>
    <xf numFmtId="172" fontId="9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 fillId="0" borderId="0"/>
    <xf numFmtId="0" fontId="3" fillId="0" borderId="0"/>
    <xf numFmtId="0" fontId="3" fillId="0" borderId="0"/>
    <xf numFmtId="0" fontId="3" fillId="0" borderId="0"/>
    <xf numFmtId="0" fontId="3" fillId="0" borderId="0"/>
    <xf numFmtId="0" fontId="8" fillId="0" borderId="0"/>
    <xf numFmtId="0" fontId="8" fillId="0" borderId="0"/>
    <xf numFmtId="0" fontId="31" fillId="22" borderId="27" applyNumberFormat="0" applyFont="0" applyAlignment="0" applyProtection="0"/>
    <xf numFmtId="0" fontId="31" fillId="22" borderId="27" applyNumberFormat="0" applyFont="0" applyAlignment="0" applyProtection="0"/>
    <xf numFmtId="0" fontId="31" fillId="22" borderId="27" applyNumberFormat="0" applyFont="0" applyAlignment="0" applyProtection="0"/>
    <xf numFmtId="0" fontId="31" fillId="22" borderId="27" applyNumberFormat="0" applyFont="0" applyAlignment="0" applyProtection="0"/>
    <xf numFmtId="0" fontId="31" fillId="22" borderId="27" applyNumberFormat="0" applyFont="0" applyAlignment="0" applyProtection="0"/>
    <xf numFmtId="0" fontId="31" fillId="22" borderId="27" applyNumberFormat="0" applyFont="0" applyAlignment="0" applyProtection="0"/>
    <xf numFmtId="0" fontId="31" fillId="22" borderId="27" applyNumberFormat="0" applyFont="0" applyAlignment="0" applyProtection="0"/>
    <xf numFmtId="0" fontId="31" fillId="22" borderId="27" applyNumberFormat="0" applyFont="0" applyAlignment="0" applyProtection="0"/>
    <xf numFmtId="0" fontId="31" fillId="22" borderId="27" applyNumberFormat="0" applyFont="0" applyAlignment="0" applyProtection="0"/>
    <xf numFmtId="0" fontId="63" fillId="21" borderId="28" applyNumberFormat="0" applyAlignment="0" applyProtection="0"/>
    <xf numFmtId="0" fontId="63" fillId="21" borderId="28" applyNumberFormat="0" applyAlignment="0" applyProtection="0"/>
    <xf numFmtId="0" fontId="63" fillId="21" borderId="28" applyNumberFormat="0" applyAlignment="0" applyProtection="0"/>
    <xf numFmtId="0" fontId="63" fillId="21" borderId="28" applyNumberFormat="0" applyAlignment="0" applyProtection="0"/>
    <xf numFmtId="0" fontId="63" fillId="21" borderId="28" applyNumberFormat="0" applyAlignment="0" applyProtection="0"/>
    <xf numFmtId="0" fontId="63" fillId="21" borderId="28" applyNumberFormat="0" applyAlignment="0" applyProtection="0"/>
    <xf numFmtId="0" fontId="63" fillId="21" borderId="28" applyNumberFormat="0" applyAlignment="0" applyProtection="0"/>
    <xf numFmtId="0" fontId="63" fillId="21" borderId="28" applyNumberFormat="0" applyAlignment="0" applyProtection="0"/>
    <xf numFmtId="0" fontId="63" fillId="21" borderId="28" applyNumberFormat="0" applyAlignment="0" applyProtection="0"/>
    <xf numFmtId="0" fontId="63" fillId="21" borderId="28" applyNumberFormat="0" applyAlignment="0" applyProtection="0"/>
    <xf numFmtId="0" fontId="63" fillId="21" borderId="28" applyNumberFormat="0" applyAlignment="0" applyProtection="0"/>
    <xf numFmtId="0" fontId="63" fillId="21" borderId="28" applyNumberFormat="0" applyAlignment="0" applyProtection="0"/>
    <xf numFmtId="0" fontId="63" fillId="21" borderId="28" applyNumberFormat="0" applyAlignment="0" applyProtection="0"/>
    <xf numFmtId="0" fontId="63" fillId="21" borderId="28" applyNumberFormat="0" applyAlignment="0" applyProtection="0"/>
    <xf numFmtId="0" fontId="63" fillId="21" borderId="28" applyNumberFormat="0" applyAlignment="0" applyProtection="0"/>
    <xf numFmtId="0" fontId="63" fillId="21" borderId="28" applyNumberFormat="0" applyAlignment="0" applyProtection="0"/>
    <xf numFmtId="0" fontId="63" fillId="21" borderId="28" applyNumberFormat="0" applyAlignment="0" applyProtection="0"/>
    <xf numFmtId="0" fontId="63" fillId="21" borderId="28" applyNumberFormat="0" applyAlignment="0" applyProtection="0"/>
    <xf numFmtId="0" fontId="63" fillId="21" borderId="28" applyNumberFormat="0" applyAlignment="0" applyProtection="0"/>
    <xf numFmtId="0" fontId="63" fillId="21" borderId="28" applyNumberFormat="0" applyAlignment="0" applyProtection="0"/>
    <xf numFmtId="0" fontId="63" fillId="21" borderId="28" applyNumberFormat="0" applyAlignment="0" applyProtection="0"/>
    <xf numFmtId="0" fontId="63" fillId="21" borderId="28" applyNumberFormat="0" applyAlignment="0" applyProtection="0"/>
    <xf numFmtId="0" fontId="63" fillId="21" borderId="28" applyNumberFormat="0" applyAlignment="0" applyProtection="0"/>
    <xf numFmtId="0" fontId="63" fillId="21" borderId="28" applyNumberFormat="0" applyAlignment="0" applyProtection="0"/>
    <xf numFmtId="0" fontId="63" fillId="21" borderId="28" applyNumberFormat="0" applyAlignment="0" applyProtection="0"/>
    <xf numFmtId="0" fontId="63" fillId="21" borderId="28" applyNumberFormat="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9" fontId="3" fillId="0" borderId="0" applyFont="0" applyFill="0" applyBorder="0" applyAlignment="0" applyProtection="0"/>
    <xf numFmtId="9" fontId="8"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8" fillId="0" borderId="0" applyFont="0" applyFill="0" applyBorder="0" applyAlignment="0" applyProtection="0"/>
    <xf numFmtId="9" fontId="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93" fillId="0" borderId="0" applyFont="0"/>
    <xf numFmtId="0" fontId="76" fillId="0" borderId="0"/>
    <xf numFmtId="0" fontId="94" fillId="0" borderId="0" applyNumberFormat="0" applyFill="0" applyBorder="0" applyAlignment="0" applyProtection="0">
      <alignment vertical="top"/>
      <protection locked="0"/>
    </xf>
    <xf numFmtId="0" fontId="94" fillId="0" borderId="0" applyNumberFormat="0" applyFill="0" applyBorder="0" applyAlignment="0" applyProtection="0">
      <alignment vertical="top"/>
      <protection locked="0"/>
    </xf>
    <xf numFmtId="0" fontId="94" fillId="0" borderId="0" applyNumberFormat="0" applyFill="0" applyBorder="0" applyAlignment="0" applyProtection="0">
      <alignment vertical="top"/>
      <protection locked="0"/>
    </xf>
    <xf numFmtId="0" fontId="94" fillId="0" borderId="0" applyNumberFormat="0" applyFill="0" applyBorder="0" applyAlignment="0" applyProtection="0">
      <alignment vertical="top"/>
      <protection locked="0"/>
    </xf>
    <xf numFmtId="0" fontId="95" fillId="0" borderId="0"/>
    <xf numFmtId="0" fontId="96" fillId="0" borderId="0"/>
    <xf numFmtId="0" fontId="33" fillId="0" borderId="0"/>
    <xf numFmtId="0" fontId="33" fillId="0" borderId="0"/>
    <xf numFmtId="0" fontId="97" fillId="0" borderId="0"/>
    <xf numFmtId="0" fontId="97" fillId="0" borderId="0"/>
    <xf numFmtId="0" fontId="33" fillId="0" borderId="0"/>
    <xf numFmtId="0" fontId="3" fillId="0" borderId="30">
      <alignment horizontal="left" vertical="center"/>
    </xf>
    <xf numFmtId="0" fontId="3" fillId="0" borderId="30">
      <alignment horizontal="left" vertical="center"/>
    </xf>
    <xf numFmtId="0" fontId="3" fillId="0" borderId="30">
      <alignment horizontal="left" vertical="center"/>
    </xf>
    <xf numFmtId="0" fontId="33" fillId="0" borderId="0"/>
    <xf numFmtId="0" fontId="33" fillId="0" borderId="0"/>
    <xf numFmtId="0" fontId="33" fillId="0" borderId="0"/>
    <xf numFmtId="0" fontId="33" fillId="0" borderId="0"/>
    <xf numFmtId="14" fontId="33" fillId="0" borderId="0"/>
    <xf numFmtId="0" fontId="33" fillId="0" borderId="0"/>
    <xf numFmtId="14" fontId="33" fillId="0" borderId="0"/>
    <xf numFmtId="0" fontId="33" fillId="0" borderId="0"/>
    <xf numFmtId="14" fontId="33" fillId="0" borderId="0"/>
    <xf numFmtId="14" fontId="33" fillId="0" borderId="0"/>
    <xf numFmtId="14" fontId="33" fillId="0" borderId="0"/>
    <xf numFmtId="0" fontId="33" fillId="0" borderId="0"/>
    <xf numFmtId="14" fontId="33" fillId="0" borderId="0"/>
    <xf numFmtId="0" fontId="33" fillId="0" borderId="0"/>
    <xf numFmtId="14" fontId="33" fillId="0" borderId="0"/>
    <xf numFmtId="14" fontId="33" fillId="0" borderId="0"/>
    <xf numFmtId="0" fontId="33" fillId="0" borderId="0"/>
    <xf numFmtId="14" fontId="33" fillId="0" borderId="0"/>
    <xf numFmtId="0" fontId="33" fillId="0" borderId="0"/>
    <xf numFmtId="0" fontId="33" fillId="0" borderId="0"/>
    <xf numFmtId="0" fontId="3" fillId="0" borderId="30">
      <alignment horizontal="left" vertical="center"/>
    </xf>
    <xf numFmtId="0" fontId="3" fillId="0" borderId="30">
      <alignment horizontal="left" vertical="center"/>
    </xf>
    <xf numFmtId="0" fontId="3" fillId="0" borderId="30">
      <alignment horizontal="left" vertical="center"/>
    </xf>
    <xf numFmtId="0" fontId="97" fillId="0" borderId="0"/>
    <xf numFmtId="0" fontId="97" fillId="0" borderId="0"/>
    <xf numFmtId="0" fontId="97" fillId="0" borderId="0"/>
    <xf numFmtId="0" fontId="97" fillId="0" borderId="0"/>
    <xf numFmtId="0" fontId="97" fillId="0" borderId="0"/>
    <xf numFmtId="0" fontId="33" fillId="0" borderId="0"/>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3" fillId="0" borderId="0"/>
    <xf numFmtId="0" fontId="33" fillId="0" borderId="0"/>
    <xf numFmtId="0" fontId="33" fillId="0" borderId="0"/>
    <xf numFmtId="0" fontId="33" fillId="0" borderId="0"/>
    <xf numFmtId="0" fontId="33" fillId="0" borderId="0"/>
    <xf numFmtId="0" fontId="33" fillId="0" borderId="0"/>
    <xf numFmtId="0" fontId="3" fillId="0" borderId="47">
      <alignment horizontal="left" vertical="center"/>
    </xf>
    <xf numFmtId="0" fontId="33" fillId="0" borderId="0"/>
    <xf numFmtId="0" fontId="33" fillId="0" borderId="0"/>
    <xf numFmtId="0" fontId="33" fillId="0" borderId="0"/>
    <xf numFmtId="0" fontId="33" fillId="0" borderId="0"/>
    <xf numFmtId="0" fontId="33" fillId="0" borderId="0"/>
    <xf numFmtId="0" fontId="33" fillId="0" borderId="0"/>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3" fillId="0" borderId="0"/>
    <xf numFmtId="0" fontId="33" fillId="0" borderId="0"/>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3" fillId="0" borderId="0"/>
    <xf numFmtId="0" fontId="33" fillId="0" borderId="0"/>
    <xf numFmtId="0" fontId="3" fillId="0" borderId="47">
      <alignment horizontal="left" vertical="center"/>
    </xf>
    <xf numFmtId="0" fontId="33" fillId="0" borderId="0"/>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3" fillId="0" borderId="0"/>
    <xf numFmtId="0" fontId="97" fillId="0" borderId="0"/>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97" fillId="0" borderId="0"/>
    <xf numFmtId="0" fontId="97" fillId="0" borderId="0"/>
    <xf numFmtId="0" fontId="97" fillId="0" borderId="0"/>
    <xf numFmtId="0" fontId="97" fillId="0" borderId="0"/>
    <xf numFmtId="0" fontId="33" fillId="0" borderId="0"/>
    <xf numFmtId="0" fontId="3" fillId="0" borderId="47">
      <alignment horizontal="left" vertical="center"/>
    </xf>
    <xf numFmtId="0" fontId="3" fillId="0" borderId="47">
      <alignment horizontal="left" vertical="center"/>
    </xf>
    <xf numFmtId="0" fontId="3" fillId="0" borderId="47">
      <alignment horizontal="left" vertical="center"/>
    </xf>
    <xf numFmtId="0" fontId="97" fillId="0" borderId="0"/>
    <xf numFmtId="0" fontId="97" fillId="0" borderId="0"/>
    <xf numFmtId="0" fontId="97" fillId="0" borderId="0"/>
    <xf numFmtId="0" fontId="3" fillId="0" borderId="47">
      <alignment horizontal="left" vertical="center"/>
    </xf>
    <xf numFmtId="0" fontId="97" fillId="0" borderId="0"/>
    <xf numFmtId="0" fontId="97" fillId="0" borderId="0"/>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97" fillId="0" borderId="0"/>
    <xf numFmtId="0" fontId="97" fillId="0" borderId="0"/>
    <xf numFmtId="0" fontId="3" fillId="0" borderId="47">
      <alignment horizontal="left" vertical="center"/>
    </xf>
    <xf numFmtId="0" fontId="33" fillId="0" borderId="0"/>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3" fillId="0" borderId="0"/>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3" fillId="0" borderId="0"/>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3" fillId="0" borderId="47">
      <alignment horizontal="left" vertical="center"/>
    </xf>
    <xf numFmtId="0" fontId="97" fillId="0" borderId="0"/>
    <xf numFmtId="0" fontId="33" fillId="0" borderId="0"/>
    <xf numFmtId="0" fontId="33" fillId="0" borderId="0"/>
    <xf numFmtId="0" fontId="33" fillId="0" borderId="0"/>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76" fillId="0" borderId="45"/>
    <xf numFmtId="0" fontId="98" fillId="44" borderId="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65" fillId="0" borderId="52" applyNumberFormat="0" applyFill="0" applyAlignment="0" applyProtection="0"/>
    <xf numFmtId="0" fontId="65" fillId="0" borderId="52" applyNumberFormat="0" applyFill="0" applyAlignment="0" applyProtection="0"/>
    <xf numFmtId="0" fontId="65" fillId="0" borderId="52" applyNumberFormat="0" applyFill="0" applyAlignment="0" applyProtection="0"/>
    <xf numFmtId="0" fontId="65" fillId="0" borderId="52" applyNumberFormat="0" applyFill="0" applyAlignment="0" applyProtection="0"/>
    <xf numFmtId="0" fontId="65" fillId="0" borderId="52" applyNumberFormat="0" applyFill="0" applyAlignment="0" applyProtection="0"/>
    <xf numFmtId="0" fontId="65" fillId="0" borderId="52" applyNumberFormat="0" applyFill="0" applyAlignment="0" applyProtection="0"/>
    <xf numFmtId="0" fontId="65" fillId="0" borderId="52" applyNumberFormat="0" applyFill="0" applyAlignment="0" applyProtection="0"/>
    <xf numFmtId="0" fontId="65" fillId="0" borderId="52" applyNumberFormat="0" applyFill="0" applyAlignment="0" applyProtection="0"/>
    <xf numFmtId="0" fontId="65" fillId="0" borderId="52" applyNumberFormat="0" applyFill="0" applyAlignment="0" applyProtection="0"/>
    <xf numFmtId="0" fontId="65" fillId="0" borderId="52" applyNumberFormat="0" applyFill="0" applyAlignment="0" applyProtection="0"/>
    <xf numFmtId="0" fontId="65" fillId="0" borderId="52" applyNumberFormat="0" applyFill="0" applyAlignment="0" applyProtection="0"/>
    <xf numFmtId="0" fontId="65" fillId="0" borderId="52" applyNumberFormat="0" applyFill="0" applyAlignment="0" applyProtection="0"/>
    <xf numFmtId="0" fontId="65" fillId="0" borderId="52" applyNumberFormat="0" applyFill="0" applyAlignment="0" applyProtection="0"/>
    <xf numFmtId="0" fontId="65" fillId="0" borderId="52" applyNumberFormat="0" applyFill="0" applyAlignment="0" applyProtection="0"/>
    <xf numFmtId="0" fontId="65" fillId="0" borderId="52" applyNumberFormat="0" applyFill="0" applyAlignment="0" applyProtection="0"/>
    <xf numFmtId="0" fontId="65" fillId="0" borderId="52" applyNumberFormat="0" applyFill="0" applyAlignment="0" applyProtection="0"/>
    <xf numFmtId="0" fontId="65" fillId="0" borderId="52" applyNumberFormat="0" applyFill="0" applyAlignment="0" applyProtection="0"/>
    <xf numFmtId="0" fontId="65" fillId="0" borderId="52" applyNumberFormat="0" applyFill="0" applyAlignment="0" applyProtection="0"/>
    <xf numFmtId="0" fontId="65" fillId="0" borderId="52" applyNumberFormat="0" applyFill="0" applyAlignment="0" applyProtection="0"/>
    <xf numFmtId="0" fontId="65" fillId="0" borderId="52" applyNumberFormat="0" applyFill="0" applyAlignment="0" applyProtection="0"/>
    <xf numFmtId="0" fontId="65" fillId="0" borderId="52" applyNumberFormat="0" applyFill="0" applyAlignment="0" applyProtection="0"/>
    <xf numFmtId="0" fontId="65" fillId="0" borderId="52" applyNumberFormat="0" applyFill="0" applyAlignment="0" applyProtection="0"/>
    <xf numFmtId="0" fontId="65" fillId="0" borderId="52" applyNumberFormat="0" applyFill="0" applyAlignment="0" applyProtection="0"/>
    <xf numFmtId="0" fontId="65" fillId="0" borderId="52" applyNumberFormat="0" applyFill="0" applyAlignment="0" applyProtection="0"/>
    <xf numFmtId="0" fontId="65" fillId="0" borderId="52" applyNumberFormat="0" applyFill="0" applyAlignment="0" applyProtection="0"/>
    <xf numFmtId="0" fontId="65" fillId="0" borderId="52" applyNumberFormat="0" applyFill="0" applyAlignment="0" applyProtection="0"/>
    <xf numFmtId="0" fontId="85" fillId="0" borderId="53"/>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85" fillId="0" borderId="45"/>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172" fontId="31" fillId="0" borderId="0"/>
    <xf numFmtId="0" fontId="100" fillId="0" borderId="0"/>
    <xf numFmtId="40" fontId="101" fillId="0" borderId="0" applyFont="0" applyFill="0" applyBorder="0" applyAlignment="0" applyProtection="0"/>
    <xf numFmtId="38" fontId="101" fillId="0" borderId="0" applyFont="0" applyFill="0" applyBorder="0" applyAlignment="0" applyProtection="0"/>
    <xf numFmtId="0" fontId="102" fillId="0" borderId="0"/>
    <xf numFmtId="180" fontId="8" fillId="0" borderId="0" applyFont="0" applyFill="0" applyBorder="0" applyAlignment="0" applyProtection="0"/>
    <xf numFmtId="173" fontId="8" fillId="0" borderId="0" applyFont="0" applyFill="0" applyBorder="0" applyAlignment="0" applyProtection="0"/>
    <xf numFmtId="0" fontId="79" fillId="0" borderId="65">
      <alignment horizontal="left" vertical="center"/>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169" fontId="8" fillId="0" borderId="0" applyFont="0" applyFill="0" applyBorder="0" applyAlignment="0" applyProtection="0"/>
    <xf numFmtId="169" fontId="8" fillId="0" borderId="0" applyFont="0" applyFill="0" applyBorder="0" applyAlignment="0" applyProtection="0"/>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169" fontId="75" fillId="0" borderId="0" applyFont="0" applyFill="0" applyBorder="0" applyAlignment="0" applyProtection="0"/>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6" fillId="0" borderId="55"/>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2" fontId="78" fillId="0" borderId="36">
      <alignment horizontal="center" vertical="top" wrapText="1"/>
    </xf>
    <xf numFmtId="0" fontId="79" fillId="0" borderId="65">
      <alignment horizontal="left" vertical="center"/>
    </xf>
    <xf numFmtId="0" fontId="79" fillId="0" borderId="65">
      <alignment horizontal="left" vertical="center"/>
    </xf>
    <xf numFmtId="0" fontId="79" fillId="0" borderId="54">
      <alignment horizontal="left" vertical="center"/>
    </xf>
    <xf numFmtId="0" fontId="57" fillId="0" borderId="0" applyNumberFormat="0" applyFill="0" applyBorder="0" applyAlignment="0" applyProtection="0">
      <alignment vertical="top"/>
      <protection locked="0"/>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10" fontId="53" fillId="22" borderId="36" applyNumberFormat="0" applyBorder="0" applyAlignment="0" applyProtection="0"/>
    <xf numFmtId="171" fontId="78" fillId="0" borderId="36">
      <alignment horizontal="right" vertical="center" wrapText="1"/>
    </xf>
    <xf numFmtId="0" fontId="85" fillId="42" borderId="55"/>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191" fontId="8" fillId="0" borderId="0"/>
    <xf numFmtId="0" fontId="79" fillId="0" borderId="65">
      <alignment horizontal="left" vertical="center"/>
    </xf>
    <xf numFmtId="0" fontId="79" fillId="0" borderId="65">
      <alignment horizontal="left" vertical="center"/>
    </xf>
    <xf numFmtId="0" fontId="79" fillId="0" borderId="65">
      <alignment horizontal="left" vertical="center"/>
    </xf>
    <xf numFmtId="0" fontId="8" fillId="0" borderId="0"/>
    <xf numFmtId="0" fontId="8" fillId="0" borderId="0"/>
    <xf numFmtId="0" fontId="8" fillId="0" borderId="0"/>
    <xf numFmtId="0" fontId="31" fillId="0" borderId="0"/>
    <xf numFmtId="0" fontId="79" fillId="0" borderId="65">
      <alignment horizontal="left" vertical="center"/>
    </xf>
    <xf numFmtId="170" fontId="31" fillId="0" borderId="0"/>
    <xf numFmtId="170" fontId="31" fillId="0" borderId="0"/>
    <xf numFmtId="172" fontId="31" fillId="0" borderId="0"/>
    <xf numFmtId="165" fontId="31" fillId="0" borderId="0"/>
    <xf numFmtId="165" fontId="31" fillId="0" borderId="0"/>
    <xf numFmtId="0" fontId="8" fillId="0" borderId="0"/>
    <xf numFmtId="0" fontId="8" fillId="0" borderId="0"/>
    <xf numFmtId="0" fontId="8" fillId="0" borderId="0"/>
    <xf numFmtId="0" fontId="76" fillId="0" borderId="63"/>
    <xf numFmtId="0" fontId="8" fillId="0" borderId="0"/>
    <xf numFmtId="0" fontId="8" fillId="0" borderId="0"/>
    <xf numFmtId="0" fontId="8" fillId="0" borderId="0"/>
    <xf numFmtId="0" fontId="76" fillId="0" borderId="63"/>
    <xf numFmtId="0" fontId="76" fillId="0" borderId="63"/>
    <xf numFmtId="0" fontId="76" fillId="0" borderId="63"/>
    <xf numFmtId="0" fontId="22" fillId="0" borderId="0"/>
    <xf numFmtId="0" fontId="76" fillId="0" borderId="63"/>
    <xf numFmtId="0" fontId="76" fillId="0" borderId="63"/>
    <xf numFmtId="0" fontId="76" fillId="0" borderId="63"/>
    <xf numFmtId="0" fontId="8" fillId="0" borderId="0"/>
    <xf numFmtId="0" fontId="8" fillId="0" borderId="0"/>
    <xf numFmtId="0" fontId="31" fillId="0" borderId="0"/>
    <xf numFmtId="0" fontId="32" fillId="0" borderId="0"/>
    <xf numFmtId="0" fontId="32" fillId="0" borderId="0"/>
    <xf numFmtId="0" fontId="32" fillId="0" borderId="0"/>
    <xf numFmtId="0" fontId="76" fillId="0" borderId="63"/>
    <xf numFmtId="0" fontId="75" fillId="0" borderId="0"/>
    <xf numFmtId="0" fontId="75" fillId="0" borderId="0"/>
    <xf numFmtId="0" fontId="75" fillId="0" borderId="0"/>
    <xf numFmtId="0" fontId="75" fillId="0" borderId="0"/>
    <xf numFmtId="0" fontId="22" fillId="0" borderId="0"/>
    <xf numFmtId="0" fontId="22" fillId="0" borderId="0"/>
    <xf numFmtId="0" fontId="22" fillId="0" borderId="0"/>
    <xf numFmtId="14" fontId="8" fillId="0" borderId="0"/>
    <xf numFmtId="14" fontId="8" fillId="0" borderId="0"/>
    <xf numFmtId="0" fontId="8" fillId="0" borderId="0"/>
    <xf numFmtId="0" fontId="8" fillId="0" borderId="0"/>
    <xf numFmtId="0" fontId="8" fillId="0" borderId="0"/>
    <xf numFmtId="0" fontId="8" fillId="0" borderId="0"/>
    <xf numFmtId="0" fontId="32" fillId="25" borderId="0" applyNumberFormat="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32" fillId="0" borderId="0"/>
    <xf numFmtId="0" fontId="31" fillId="0" borderId="0"/>
    <xf numFmtId="0" fontId="8" fillId="0" borderId="0"/>
    <xf numFmtId="0" fontId="8" fillId="0" borderId="0"/>
    <xf numFmtId="0" fontId="22" fillId="0" borderId="0"/>
    <xf numFmtId="0" fontId="8" fillId="0" borderId="0"/>
    <xf numFmtId="0" fontId="76" fillId="0" borderId="55"/>
    <xf numFmtId="0" fontId="85" fillId="0" borderId="55"/>
    <xf numFmtId="175" fontId="31" fillId="0" borderId="0"/>
    <xf numFmtId="0" fontId="79" fillId="0" borderId="65">
      <alignment horizontal="left" vertical="center"/>
    </xf>
    <xf numFmtId="172" fontId="31" fillId="0" borderId="0"/>
    <xf numFmtId="0" fontId="76" fillId="0" borderId="63"/>
    <xf numFmtId="0" fontId="8" fillId="0" borderId="0"/>
    <xf numFmtId="0" fontId="8" fillId="0" borderId="0"/>
    <xf numFmtId="0" fontId="76" fillId="0" borderId="63"/>
    <xf numFmtId="0" fontId="79" fillId="0" borderId="65">
      <alignment horizontal="left" vertical="center"/>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0" fontId="32" fillId="23" borderId="0" applyNumberFormat="0" applyBorder="0" applyAlignment="0" applyProtection="0"/>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0" fontId="32" fillId="24" borderId="0" applyNumberFormat="0" applyBorder="0" applyAlignment="0" applyProtection="0"/>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0" fontId="32" fillId="25" borderId="0" applyNumberFormat="0" applyBorder="0" applyAlignment="0" applyProtection="0"/>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0" fontId="32" fillId="26" borderId="0" applyNumberFormat="0" applyBorder="0" applyAlignment="0" applyProtection="0"/>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0" fontId="32" fillId="27" borderId="0" applyNumberFormat="0" applyBorder="0" applyAlignment="0" applyProtection="0"/>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0" fontId="32" fillId="28" borderId="0" applyNumberFormat="0" applyBorder="0" applyAlignment="0" applyProtection="0"/>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0" fontId="32" fillId="29" borderId="0" applyNumberFormat="0" applyBorder="0" applyAlignment="0" applyProtection="0"/>
    <xf numFmtId="171" fontId="78" fillId="0" borderId="64">
      <alignment horizontal="right" vertical="center" wrapText="1"/>
    </xf>
    <xf numFmtId="0" fontId="58" fillId="28" borderId="62" applyNumberFormat="0" applyAlignment="0" applyProtection="0"/>
    <xf numFmtId="0" fontId="58" fillId="28" borderId="62" applyNumberFormat="0" applyAlignment="0" applyProtection="0"/>
    <xf numFmtId="0" fontId="58" fillId="28" borderId="62" applyNumberFormat="0" applyAlignment="0" applyProtection="0"/>
    <xf numFmtId="0" fontId="58" fillId="28" borderId="62" applyNumberFormat="0" applyAlignment="0" applyProtection="0"/>
    <xf numFmtId="0" fontId="58" fillId="28" borderId="62" applyNumberFormat="0" applyAlignment="0" applyProtection="0"/>
    <xf numFmtId="0" fontId="58" fillId="28" borderId="62" applyNumberFormat="0" applyAlignment="0" applyProtection="0"/>
    <xf numFmtId="0" fontId="58" fillId="28" borderId="62" applyNumberFormat="0" applyAlignment="0" applyProtection="0"/>
    <xf numFmtId="0" fontId="58" fillId="28" borderId="62" applyNumberFormat="0" applyAlignment="0" applyProtection="0"/>
    <xf numFmtId="0" fontId="58" fillId="28" borderId="62" applyNumberFormat="0" applyAlignment="0" applyProtection="0"/>
    <xf numFmtId="0" fontId="58" fillId="28" borderId="62" applyNumberFormat="0" applyAlignment="0" applyProtection="0"/>
    <xf numFmtId="0" fontId="58" fillId="28" borderId="62" applyNumberFormat="0" applyAlignment="0" applyProtection="0"/>
    <xf numFmtId="0" fontId="58" fillId="28" borderId="62" applyNumberFormat="0" applyAlignment="0" applyProtection="0"/>
    <xf numFmtId="0" fontId="58" fillId="28" borderId="62" applyNumberFormat="0" applyAlignment="0" applyProtection="0"/>
    <xf numFmtId="0" fontId="58" fillId="28" borderId="62" applyNumberFormat="0" applyAlignment="0" applyProtection="0"/>
    <xf numFmtId="0" fontId="58" fillId="28" borderId="62" applyNumberFormat="0" applyAlignment="0" applyProtection="0"/>
    <xf numFmtId="0" fontId="58" fillId="28" borderId="62" applyNumberFormat="0" applyAlignment="0" applyProtection="0"/>
    <xf numFmtId="0" fontId="58" fillId="28" borderId="62" applyNumberFormat="0" applyAlignment="0" applyProtection="0"/>
    <xf numFmtId="0" fontId="58" fillId="28" borderId="62" applyNumberFormat="0" applyAlignment="0" applyProtection="0"/>
    <xf numFmtId="0" fontId="58" fillId="28" borderId="62" applyNumberFormat="0" applyAlignment="0" applyProtection="0"/>
    <xf numFmtId="0" fontId="58" fillId="28" borderId="62" applyNumberFormat="0" applyAlignment="0" applyProtection="0"/>
    <xf numFmtId="0" fontId="58" fillId="28" borderId="62" applyNumberFormat="0" applyAlignment="0" applyProtection="0"/>
    <xf numFmtId="0" fontId="58" fillId="28" borderId="62" applyNumberFormat="0" applyAlignment="0" applyProtection="0"/>
    <xf numFmtId="0" fontId="58" fillId="28" borderId="62" applyNumberFormat="0" applyAlignment="0" applyProtection="0"/>
    <xf numFmtId="0" fontId="58" fillId="28" borderId="62" applyNumberFormat="0" applyAlignment="0" applyProtection="0"/>
    <xf numFmtId="0" fontId="58" fillId="28" borderId="62" applyNumberFormat="0" applyAlignment="0" applyProtection="0"/>
    <xf numFmtId="0" fontId="32" fillId="30" borderId="0" applyNumberFormat="0" applyBorder="0" applyAlignment="0" applyProtection="0"/>
    <xf numFmtId="0" fontId="58" fillId="28" borderId="62" applyNumberFormat="0" applyAlignment="0" applyProtection="0"/>
    <xf numFmtId="0" fontId="58" fillId="28" borderId="62" applyNumberFormat="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0" fontId="32" fillId="31" borderId="0"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0" fontId="32" fillId="26" borderId="0"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0" fontId="32" fillId="29" borderId="0"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0" fontId="32" fillId="32" borderId="0"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0" fontId="45" fillId="33" borderId="0"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0" fontId="45" fillId="30" borderId="0"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10" fontId="53" fillId="22" borderId="64" applyNumberFormat="0" applyBorder="0" applyAlignment="0" applyProtection="0"/>
    <xf numFmtId="0" fontId="45" fillId="31" borderId="0" applyNumberFormat="0" applyBorder="0" applyAlignment="0" applyProtection="0"/>
    <xf numFmtId="0" fontId="107"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45" fillId="34" borderId="0" applyNumberFormat="0" applyBorder="0" applyAlignment="0" applyProtection="0"/>
    <xf numFmtId="0" fontId="82" fillId="0" borderId="0" applyNumberFormat="0" applyFill="0" applyBorder="0" applyAlignment="0" applyProtection="0"/>
    <xf numFmtId="0" fontId="45" fillId="35" borderId="0" applyNumberFormat="0" applyBorder="0" applyAlignment="0" applyProtection="0"/>
    <xf numFmtId="0" fontId="82" fillId="0" borderId="51" applyNumberFormat="0" applyFill="0" applyAlignment="0" applyProtection="0"/>
    <xf numFmtId="0" fontId="45" fillId="36" borderId="0" applyNumberFormat="0" applyBorder="0" applyAlignment="0" applyProtection="0"/>
    <xf numFmtId="0" fontId="81" fillId="0" borderId="24" applyNumberFormat="0" applyFill="0" applyAlignment="0" applyProtection="0"/>
    <xf numFmtId="0" fontId="45" fillId="37" borderId="0" applyNumberFormat="0" applyBorder="0" applyAlignment="0" applyProtection="0"/>
    <xf numFmtId="0" fontId="80" fillId="0" borderId="50" applyNumberFormat="0" applyFill="0" applyAlignment="0" applyProtection="0"/>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45" fillId="38" borderId="0" applyNumberFormat="0" applyBorder="0" applyAlignment="0" applyProtection="0"/>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45" fillId="39" borderId="0" applyNumberFormat="0" applyBorder="0" applyAlignment="0" applyProtection="0"/>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45" fillId="34" borderId="0" applyNumberFormat="0" applyBorder="0" applyAlignment="0" applyProtection="0"/>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45" fillId="35" borderId="0" applyNumberFormat="0" applyBorder="0" applyAlignment="0" applyProtection="0"/>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45" fillId="40" borderId="0" applyNumberFormat="0" applyBorder="0" applyAlignment="0" applyProtection="0"/>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46" fillId="24" borderId="0" applyNumberFormat="0" applyBorder="0" applyAlignment="0" applyProtection="0"/>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47" fillId="21" borderId="56" applyNumberFormat="0" applyAlignment="0" applyProtection="0"/>
    <xf numFmtId="0" fontId="47" fillId="21" borderId="56" applyNumberFormat="0" applyAlignment="0" applyProtection="0"/>
    <xf numFmtId="0" fontId="47" fillId="21" borderId="56" applyNumberFormat="0" applyAlignment="0" applyProtection="0"/>
    <xf numFmtId="0" fontId="47" fillId="21" borderId="56" applyNumberFormat="0" applyAlignment="0" applyProtection="0"/>
    <xf numFmtId="0" fontId="47" fillId="21" borderId="56" applyNumberFormat="0" applyAlignment="0" applyProtection="0"/>
    <xf numFmtId="0" fontId="47" fillId="21" borderId="56" applyNumberFormat="0" applyAlignment="0" applyProtection="0"/>
    <xf numFmtId="0" fontId="47" fillId="21" borderId="56" applyNumberFormat="0" applyAlignment="0" applyProtection="0"/>
    <xf numFmtId="0" fontId="47" fillId="21" borderId="56" applyNumberFormat="0" applyAlignment="0" applyProtection="0"/>
    <xf numFmtId="0" fontId="47" fillId="21" borderId="56" applyNumberFormat="0" applyAlignment="0" applyProtection="0"/>
    <xf numFmtId="0" fontId="47" fillId="21" borderId="56" applyNumberFormat="0" applyAlignment="0" applyProtection="0"/>
    <xf numFmtId="0" fontId="47" fillId="21" borderId="56" applyNumberFormat="0" applyAlignment="0" applyProtection="0"/>
    <xf numFmtId="0" fontId="47" fillId="21" borderId="56" applyNumberFormat="0" applyAlignment="0" applyProtection="0"/>
    <xf numFmtId="0" fontId="47" fillId="21" borderId="56" applyNumberFormat="0" applyAlignment="0" applyProtection="0"/>
    <xf numFmtId="0" fontId="47" fillId="21" borderId="56" applyNumberFormat="0" applyAlignment="0" applyProtection="0"/>
    <xf numFmtId="0" fontId="47" fillId="21" borderId="56" applyNumberFormat="0" applyAlignment="0" applyProtection="0"/>
    <xf numFmtId="0" fontId="47" fillId="21" borderId="56" applyNumberFormat="0" applyAlignment="0" applyProtection="0"/>
    <xf numFmtId="0" fontId="47" fillId="21" borderId="56" applyNumberFormat="0" applyAlignment="0" applyProtection="0"/>
    <xf numFmtId="0" fontId="47" fillId="21" borderId="56" applyNumberFormat="0" applyAlignment="0" applyProtection="0"/>
    <xf numFmtId="0" fontId="47" fillId="21" borderId="56" applyNumberFormat="0" applyAlignment="0" applyProtection="0"/>
    <xf numFmtId="0" fontId="47" fillId="21" borderId="56" applyNumberFormat="0" applyAlignment="0" applyProtection="0"/>
    <xf numFmtId="0" fontId="47" fillId="21" borderId="56" applyNumberFormat="0" applyAlignment="0" applyProtection="0"/>
    <xf numFmtId="0" fontId="47" fillId="21" borderId="56" applyNumberFormat="0" applyAlignment="0" applyProtection="0"/>
    <xf numFmtId="0" fontId="47" fillId="21" borderId="56" applyNumberFormat="0" applyAlignment="0" applyProtection="0"/>
    <xf numFmtId="0" fontId="47" fillId="21" borderId="56" applyNumberFormat="0" applyAlignment="0" applyProtection="0"/>
    <xf numFmtId="0" fontId="47" fillId="21" borderId="56" applyNumberFormat="0" applyAlignment="0" applyProtection="0"/>
    <xf numFmtId="0" fontId="47" fillId="21" borderId="56" applyNumberFormat="0" applyAlignment="0" applyProtection="0"/>
    <xf numFmtId="0" fontId="47" fillId="21" borderId="56" applyNumberFormat="0" applyAlignment="0" applyProtection="0"/>
    <xf numFmtId="0" fontId="79" fillId="0" borderId="65">
      <alignment horizontal="left" vertical="center"/>
    </xf>
    <xf numFmtId="0" fontId="79" fillId="0" borderId="65">
      <alignment horizontal="left" vertical="center"/>
    </xf>
    <xf numFmtId="0" fontId="79" fillId="0" borderId="65">
      <alignment horizontal="left" vertical="center"/>
    </xf>
    <xf numFmtId="0" fontId="48" fillId="41" borderId="22" applyNumberFormat="0" applyAlignment="0" applyProtection="0"/>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169" fontId="8" fillId="0" borderId="0" applyFont="0" applyFill="0" applyBorder="0" applyAlignment="0" applyProtection="0"/>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177" fontId="50" fillId="0" borderId="0" applyFont="0" applyFill="0" applyBorder="0" applyAlignment="0" applyProtection="0"/>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172" fontId="22" fillId="0" borderId="0" applyFont="0" applyFill="0" applyBorder="0" applyAlignment="0" applyProtection="0"/>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172" fontId="22" fillId="0" borderId="0" applyFont="0" applyFill="0" applyBorder="0" applyAlignment="0" applyProtection="0"/>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172" fontId="22" fillId="0" borderId="0" applyFont="0" applyFill="0" applyBorder="0" applyAlignment="0" applyProtection="0"/>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8" fillId="0" borderId="0" applyFont="0" applyFill="0" applyBorder="0" applyAlignment="0" applyProtection="0"/>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2" fontId="78" fillId="0" borderId="57">
      <alignment horizontal="center" vertical="top" wrapText="1"/>
    </xf>
    <xf numFmtId="0" fontId="79" fillId="0" borderId="65">
      <alignment horizontal="left" vertical="center"/>
    </xf>
    <xf numFmtId="0" fontId="79" fillId="0" borderId="65">
      <alignment horizontal="left" vertical="center"/>
    </xf>
    <xf numFmtId="0" fontId="79" fillId="0" borderId="65">
      <alignment horizontal="left" vertical="center"/>
    </xf>
    <xf numFmtId="0" fontId="52" fillId="25" borderId="0" applyNumberFormat="0" applyBorder="0" applyAlignment="0" applyProtection="0"/>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58">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80" fillId="0" borderId="50" applyNumberFormat="0" applyFill="0" applyAlignment="0" applyProtection="0"/>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81" fillId="0" borderId="24" applyNumberFormat="0" applyFill="0" applyAlignment="0" applyProtection="0"/>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82" fillId="0" borderId="51" applyNumberFormat="0" applyFill="0" applyAlignment="0" applyProtection="0"/>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82" fillId="0" borderId="0" applyNumberFormat="0" applyFill="0" applyBorder="0" applyAlignment="0" applyProtection="0"/>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57"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107" fillId="0" borderId="0" applyNumberFormat="0" applyFill="0" applyBorder="0" applyAlignment="0" applyProtection="0">
      <alignment vertical="top"/>
      <protection locked="0"/>
    </xf>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10" fontId="53" fillId="22" borderId="57" applyNumberFormat="0" applyBorder="0" applyAlignment="0" applyProtection="0"/>
    <xf numFmtId="0" fontId="58" fillId="28" borderId="56" applyNumberFormat="0" applyAlignment="0" applyProtection="0"/>
    <xf numFmtId="0" fontId="58" fillId="28" borderId="56" applyNumberFormat="0" applyAlignment="0" applyProtection="0"/>
    <xf numFmtId="0" fontId="58" fillId="28" borderId="56" applyNumberFormat="0" applyAlignment="0" applyProtection="0"/>
    <xf numFmtId="0" fontId="58" fillId="28" borderId="56" applyNumberFormat="0" applyAlignment="0" applyProtection="0"/>
    <xf numFmtId="0" fontId="58" fillId="28" borderId="56" applyNumberFormat="0" applyAlignment="0" applyProtection="0"/>
    <xf numFmtId="0" fontId="58" fillId="28" borderId="56" applyNumberFormat="0" applyAlignment="0" applyProtection="0"/>
    <xf numFmtId="0" fontId="58" fillId="28" borderId="56" applyNumberFormat="0" applyAlignment="0" applyProtection="0"/>
    <xf numFmtId="0" fontId="58" fillId="28" borderId="56" applyNumberFormat="0" applyAlignment="0" applyProtection="0"/>
    <xf numFmtId="0" fontId="58" fillId="28" borderId="56" applyNumberFormat="0" applyAlignment="0" applyProtection="0"/>
    <xf numFmtId="0" fontId="58" fillId="28" borderId="56" applyNumberFormat="0" applyAlignment="0" applyProtection="0"/>
    <xf numFmtId="0" fontId="58" fillId="28" borderId="56" applyNumberFormat="0" applyAlignment="0" applyProtection="0"/>
    <xf numFmtId="0" fontId="58" fillId="28" borderId="56" applyNumberFormat="0" applyAlignment="0" applyProtection="0"/>
    <xf numFmtId="0" fontId="58" fillId="28" borderId="56" applyNumberFormat="0" applyAlignment="0" applyProtection="0"/>
    <xf numFmtId="0" fontId="58" fillId="28" borderId="56" applyNumberFormat="0" applyAlignment="0" applyProtection="0"/>
    <xf numFmtId="0" fontId="58" fillId="28" borderId="56" applyNumberFormat="0" applyAlignment="0" applyProtection="0"/>
    <xf numFmtId="0" fontId="58" fillId="28" borderId="56" applyNumberFormat="0" applyAlignment="0" applyProtection="0"/>
    <xf numFmtId="0" fontId="58" fillId="28" borderId="56" applyNumberFormat="0" applyAlignment="0" applyProtection="0"/>
    <xf numFmtId="0" fontId="58" fillId="28" borderId="56" applyNumberFormat="0" applyAlignment="0" applyProtection="0"/>
    <xf numFmtId="0" fontId="58" fillId="28" borderId="56" applyNumberFormat="0" applyAlignment="0" applyProtection="0"/>
    <xf numFmtId="0" fontId="58" fillId="28" borderId="56" applyNumberFormat="0" applyAlignment="0" applyProtection="0"/>
    <xf numFmtId="0" fontId="58" fillId="28" borderId="56" applyNumberFormat="0" applyAlignment="0" applyProtection="0"/>
    <xf numFmtId="0" fontId="58" fillId="28" borderId="56" applyNumberFormat="0" applyAlignment="0" applyProtection="0"/>
    <xf numFmtId="0" fontId="58" fillId="28" borderId="56" applyNumberFormat="0" applyAlignment="0" applyProtection="0"/>
    <xf numFmtId="0" fontId="58" fillId="28" borderId="56" applyNumberFormat="0" applyAlignment="0" applyProtection="0"/>
    <xf numFmtId="0" fontId="58" fillId="28" borderId="56" applyNumberFormat="0" applyAlignment="0" applyProtection="0"/>
    <xf numFmtId="0" fontId="58" fillId="28" borderId="56" applyNumberFormat="0" applyAlignment="0" applyProtection="0"/>
    <xf numFmtId="0" fontId="58" fillId="28" borderId="56" applyNumberFormat="0" applyAlignment="0" applyProtection="0"/>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171" fontId="78" fillId="0" borderId="57">
      <alignment horizontal="right" vertical="center" wrapText="1"/>
    </xf>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85" fillId="42" borderId="55"/>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61" fillId="43" borderId="0" applyNumberFormat="0" applyBorder="0" applyAlignment="0" applyProtection="0"/>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172" fontId="87" fillId="0" borderId="0"/>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172" fontId="62" fillId="0" borderId="0"/>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167" fontId="31" fillId="0" borderId="0"/>
    <xf numFmtId="170" fontId="31" fillId="0" borderId="0"/>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8" fillId="0" borderId="0"/>
    <xf numFmtId="0" fontId="79" fillId="0" borderId="65">
      <alignment horizontal="left" vertical="center"/>
    </xf>
    <xf numFmtId="0" fontId="79" fillId="0" borderId="65">
      <alignment horizontal="left" vertical="center"/>
    </xf>
    <xf numFmtId="0" fontId="79" fillId="0" borderId="65">
      <alignment horizontal="left" vertical="center"/>
    </xf>
    <xf numFmtId="0" fontId="22" fillId="0" borderId="0"/>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22" fillId="0" borderId="0"/>
    <xf numFmtId="0" fontId="8" fillId="0" borderId="0"/>
    <xf numFmtId="0" fontId="8" fillId="0" borderId="0"/>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22" fillId="0" borderId="0"/>
    <xf numFmtId="0" fontId="3" fillId="0" borderId="0"/>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3" fillId="0" borderId="0"/>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3" fillId="0" borderId="0"/>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3" fillId="0" borderId="0"/>
    <xf numFmtId="0" fontId="79" fillId="0" borderId="65">
      <alignment horizontal="left" vertical="center"/>
    </xf>
    <xf numFmtId="0" fontId="79" fillId="0" borderId="65">
      <alignment horizontal="left" vertical="center"/>
    </xf>
    <xf numFmtId="0" fontId="8" fillId="0" borderId="0"/>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192" fontId="31" fillId="0" borderId="0"/>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22" fillId="0" borderId="0"/>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183" fontId="31" fillId="0" borderId="0"/>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3" fillId="0" borderId="0"/>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192" fontId="31" fillId="0" borderId="0"/>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22" fillId="0" borderId="0"/>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8" fillId="0" borderId="0"/>
    <xf numFmtId="0" fontId="22" fillId="0" borderId="0"/>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30" fillId="0" borderId="0"/>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22" fillId="0" borderId="0"/>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22" fillId="0" borderId="0"/>
    <xf numFmtId="0" fontId="79" fillId="0" borderId="65">
      <alignment horizontal="left" vertical="center"/>
    </xf>
    <xf numFmtId="0" fontId="79" fillId="0" borderId="65">
      <alignment horizontal="left" vertical="center"/>
    </xf>
    <xf numFmtId="0" fontId="79" fillId="0" borderId="65">
      <alignment horizontal="left" vertical="center"/>
    </xf>
    <xf numFmtId="0" fontId="8" fillId="0" borderId="0"/>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31" fillId="0" borderId="0"/>
    <xf numFmtId="183" fontId="31" fillId="0" borderId="0"/>
    <xf numFmtId="0" fontId="31" fillId="0" borderId="0"/>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22" fillId="0" borderId="0"/>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22" fillId="0" borderId="0"/>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192" fontId="31" fillId="0" borderId="0"/>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170" fontId="31" fillId="0" borderId="0"/>
    <xf numFmtId="0" fontId="79" fillId="0" borderId="65">
      <alignment horizontal="left" vertical="center"/>
    </xf>
    <xf numFmtId="0" fontId="22" fillId="0" borderId="0"/>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22" fillId="0" borderId="0"/>
    <xf numFmtId="194" fontId="31" fillId="0" borderId="0"/>
    <xf numFmtId="0" fontId="22" fillId="0" borderId="0"/>
    <xf numFmtId="0" fontId="79" fillId="0" borderId="65">
      <alignment horizontal="left" vertical="center"/>
    </xf>
    <xf numFmtId="0" fontId="79" fillId="0" borderId="65">
      <alignment horizontal="left" vertical="center"/>
    </xf>
    <xf numFmtId="0" fontId="79" fillId="0" borderId="65">
      <alignment horizontal="left" vertical="center"/>
    </xf>
    <xf numFmtId="0" fontId="22" fillId="0" borderId="0"/>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194" fontId="31" fillId="0" borderId="0"/>
    <xf numFmtId="0" fontId="31" fillId="0" borderId="0"/>
    <xf numFmtId="172" fontId="31" fillId="0" borderId="0"/>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172" fontId="31" fillId="0" borderId="0"/>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170" fontId="31" fillId="0" borderId="0"/>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192" fontId="31" fillId="0" borderId="0"/>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192" fontId="31" fillId="0" borderId="0"/>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169" fontId="31" fillId="0" borderId="0"/>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8" fillId="0" borderId="0"/>
    <xf numFmtId="0" fontId="79" fillId="0" borderId="65">
      <alignment horizontal="left" vertical="center"/>
    </xf>
    <xf numFmtId="168" fontId="31" fillId="0" borderId="0"/>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168" fontId="31" fillId="0" borderId="0"/>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41" fillId="0" borderId="0"/>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170" fontId="31" fillId="0" borderId="0"/>
    <xf numFmtId="0" fontId="8" fillId="0" borderId="0"/>
    <xf numFmtId="0" fontId="8" fillId="0" borderId="0"/>
    <xf numFmtId="0" fontId="52" fillId="25" borderId="0" applyNumberFormat="0" applyBorder="0" applyAlignment="0" applyProtection="0"/>
    <xf numFmtId="0" fontId="8" fillId="0" borderId="0"/>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0" fontId="49" fillId="0" borderId="0"/>
    <xf numFmtId="170" fontId="31" fillId="0" borderId="0"/>
    <xf numFmtId="170" fontId="31" fillId="0" borderId="0"/>
    <xf numFmtId="170" fontId="31" fillId="0" borderId="0"/>
    <xf numFmtId="170" fontId="31" fillId="0" borderId="0"/>
    <xf numFmtId="2" fontId="78" fillId="0" borderId="64">
      <alignment horizontal="center" vertical="top" wrapText="1"/>
    </xf>
    <xf numFmtId="2" fontId="78" fillId="0" borderId="64">
      <alignment horizontal="center" vertical="top" wrapText="1"/>
    </xf>
    <xf numFmtId="0" fontId="49" fillId="0" borderId="0"/>
    <xf numFmtId="2" fontId="78" fillId="0" borderId="64">
      <alignment horizontal="center" vertical="top" wrapText="1"/>
    </xf>
    <xf numFmtId="2" fontId="78" fillId="0" borderId="64">
      <alignment horizontal="center" vertical="top" wrapText="1"/>
    </xf>
    <xf numFmtId="43" fontId="31" fillId="0" borderId="0"/>
    <xf numFmtId="2" fontId="78" fillId="0" borderId="64">
      <alignment horizontal="center" vertical="top" wrapText="1"/>
    </xf>
    <xf numFmtId="2" fontId="78" fillId="0" borderId="64">
      <alignment horizontal="center" vertical="top" wrapText="1"/>
    </xf>
    <xf numFmtId="170" fontId="31" fillId="0" borderId="0"/>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0" fontId="31" fillId="0" borderId="0"/>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0" fontId="8" fillId="0" borderId="0"/>
    <xf numFmtId="0" fontId="22" fillId="0" borderId="0"/>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0" fontId="22" fillId="0" borderId="0"/>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0" fontId="8" fillId="0" borderId="0"/>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0" fontId="22" fillId="0" borderId="0"/>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0" fontId="3" fillId="0" borderId="0"/>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0" fontId="31" fillId="0" borderId="0"/>
    <xf numFmtId="0" fontId="31" fillId="0" borderId="0"/>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172" fontId="41" fillId="0" borderId="0"/>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172" fontId="31" fillId="0" borderId="0"/>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0" fontId="31" fillId="0" borderId="0"/>
    <xf numFmtId="0" fontId="8" fillId="0" borderId="0"/>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2" fontId="78" fillId="0" borderId="64">
      <alignment horizontal="center" vertical="top" wrapText="1"/>
    </xf>
    <xf numFmtId="0" fontId="31" fillId="0" borderId="0"/>
    <xf numFmtId="0" fontId="3" fillId="0" borderId="0"/>
    <xf numFmtId="0" fontId="31" fillId="0" borderId="0"/>
    <xf numFmtId="0" fontId="76" fillId="0" borderId="63"/>
    <xf numFmtId="0" fontId="76" fillId="0" borderId="63"/>
    <xf numFmtId="0" fontId="76" fillId="0" borderId="63"/>
    <xf numFmtId="0" fontId="76" fillId="0" borderId="63"/>
    <xf numFmtId="172" fontId="31" fillId="0" borderId="0"/>
    <xf numFmtId="0" fontId="76" fillId="0" borderId="63"/>
    <xf numFmtId="172" fontId="31" fillId="0" borderId="0"/>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8" fillId="0" borderId="0"/>
    <xf numFmtId="0" fontId="76" fillId="0" borderId="63"/>
    <xf numFmtId="171" fontId="31" fillId="0" borderId="0"/>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3" fillId="0" borderId="0"/>
    <xf numFmtId="0" fontId="76" fillId="0" borderId="63"/>
    <xf numFmtId="0" fontId="76" fillId="0" borderId="63"/>
    <xf numFmtId="0" fontId="76" fillId="0" borderId="63"/>
    <xf numFmtId="0" fontId="76" fillId="0" borderId="63"/>
    <xf numFmtId="0" fontId="76" fillId="0" borderId="63"/>
    <xf numFmtId="0" fontId="76" fillId="0" borderId="63"/>
    <xf numFmtId="43" fontId="31" fillId="0" borderId="0"/>
    <xf numFmtId="0" fontId="3" fillId="0" borderId="0"/>
    <xf numFmtId="0" fontId="3" fillId="0" borderId="0"/>
    <xf numFmtId="0" fontId="76" fillId="0" borderId="63"/>
    <xf numFmtId="0" fontId="76" fillId="0" borderId="63"/>
    <xf numFmtId="0" fontId="76" fillId="0" borderId="63"/>
    <xf numFmtId="0" fontId="3" fillId="0" borderId="0"/>
    <xf numFmtId="0" fontId="3" fillId="0" borderId="0"/>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22" fillId="0" borderId="0"/>
    <xf numFmtId="170" fontId="31" fillId="0" borderId="0"/>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172" fontId="31" fillId="0" borderId="0"/>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3" fillId="0" borderId="0"/>
    <xf numFmtId="0" fontId="22" fillId="0" borderId="0"/>
    <xf numFmtId="0" fontId="3" fillId="0" borderId="0"/>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8" fillId="0" borderId="0"/>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8" fillId="0" borderId="0"/>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8" fillId="0" borderId="0"/>
    <xf numFmtId="0" fontId="76" fillId="0" borderId="63"/>
    <xf numFmtId="0" fontId="76" fillId="0" borderId="63"/>
    <xf numFmtId="0" fontId="22" fillId="0" borderId="0"/>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192" fontId="41" fillId="0" borderId="0"/>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192" fontId="31" fillId="0" borderId="0"/>
    <xf numFmtId="0" fontId="76" fillId="0" borderId="63"/>
    <xf numFmtId="0" fontId="8" fillId="0" borderId="0"/>
    <xf numFmtId="0" fontId="31" fillId="0" borderId="0"/>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8" fillId="0" borderId="0"/>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172" fontId="31" fillId="0" borderId="0"/>
    <xf numFmtId="192" fontId="31" fillId="0" borderId="0"/>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172" fontId="31" fillId="0" borderId="0"/>
    <xf numFmtId="0" fontId="76" fillId="0" borderId="63"/>
    <xf numFmtId="172" fontId="31" fillId="0" borderId="0"/>
    <xf numFmtId="0" fontId="76" fillId="0" borderId="63"/>
    <xf numFmtId="0" fontId="76" fillId="0" borderId="63"/>
    <xf numFmtId="0" fontId="76" fillId="0" borderId="63"/>
    <xf numFmtId="0" fontId="76" fillId="0" borderId="63"/>
    <xf numFmtId="0" fontId="76" fillId="0" borderId="63"/>
    <xf numFmtId="172" fontId="31" fillId="0" borderId="0"/>
    <xf numFmtId="0" fontId="8" fillId="0" borderId="0"/>
    <xf numFmtId="0" fontId="76" fillId="0" borderId="63"/>
    <xf numFmtId="0" fontId="76" fillId="0" borderId="63"/>
    <xf numFmtId="0" fontId="76" fillId="0" borderId="63"/>
    <xf numFmtId="0" fontId="76" fillId="0" borderId="63"/>
    <xf numFmtId="0" fontId="76" fillId="0" borderId="63"/>
    <xf numFmtId="172" fontId="31" fillId="0" borderId="0"/>
    <xf numFmtId="172" fontId="31" fillId="0" borderId="0"/>
    <xf numFmtId="172" fontId="31" fillId="0" borderId="0"/>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5" fontId="41" fillId="0" borderId="0"/>
    <xf numFmtId="0" fontId="76" fillId="0" borderId="63"/>
    <xf numFmtId="0" fontId="76" fillId="0" borderId="63"/>
    <xf numFmtId="0" fontId="76" fillId="0" borderId="63"/>
    <xf numFmtId="0" fontId="76" fillId="0" borderId="63"/>
    <xf numFmtId="0" fontId="76" fillId="0" borderId="63"/>
    <xf numFmtId="0" fontId="76" fillId="0" borderId="63"/>
    <xf numFmtId="170" fontId="31" fillId="0" borderId="0"/>
    <xf numFmtId="0" fontId="76" fillId="0" borderId="63"/>
    <xf numFmtId="0" fontId="76" fillId="0" borderId="63"/>
    <xf numFmtId="0" fontId="76" fillId="0" borderId="63"/>
    <xf numFmtId="0" fontId="76" fillId="0" borderId="63"/>
    <xf numFmtId="0" fontId="76" fillId="0" borderId="63"/>
    <xf numFmtId="0" fontId="76" fillId="0" borderId="63"/>
    <xf numFmtId="0" fontId="8" fillId="0" borderId="0"/>
    <xf numFmtId="172" fontId="31" fillId="0" borderId="0"/>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192" fontId="31" fillId="0" borderId="0"/>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31" fillId="0" borderId="0"/>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31" fillId="0" borderId="0"/>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89" fillId="0" borderId="0"/>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170" fontId="31" fillId="0" borderId="0"/>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31" fillId="0" borderId="0"/>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8" fillId="0" borderId="0"/>
    <xf numFmtId="0" fontId="22" fillId="0" borderId="0"/>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22" fillId="0" borderId="0"/>
    <xf numFmtId="0" fontId="8" fillId="0" borderId="0"/>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172" fontId="31" fillId="0" borderId="0"/>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199" fontId="31" fillId="0" borderId="0"/>
    <xf numFmtId="0" fontId="76" fillId="0" borderId="63"/>
    <xf numFmtId="0" fontId="76" fillId="0" borderId="63"/>
    <xf numFmtId="0" fontId="76" fillId="0" borderId="63"/>
    <xf numFmtId="0" fontId="76" fillId="0" borderId="63"/>
    <xf numFmtId="0" fontId="76" fillId="0" borderId="63"/>
    <xf numFmtId="200" fontId="31" fillId="0" borderId="0"/>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172" fontId="31" fillId="0" borderId="0"/>
    <xf numFmtId="0" fontId="76" fillId="0" borderId="63"/>
    <xf numFmtId="192" fontId="31" fillId="0" borderId="0"/>
    <xf numFmtId="0" fontId="76" fillId="0" borderId="63"/>
    <xf numFmtId="0" fontId="76" fillId="0" borderId="63"/>
    <xf numFmtId="0" fontId="76" fillId="0" borderId="63"/>
    <xf numFmtId="0" fontId="76" fillId="0" borderId="63"/>
    <xf numFmtId="0" fontId="76" fillId="0" borderId="63"/>
    <xf numFmtId="172" fontId="31" fillId="0" borderId="0"/>
    <xf numFmtId="0" fontId="76" fillId="0" borderId="63"/>
    <xf numFmtId="0" fontId="76" fillId="0" borderId="63"/>
    <xf numFmtId="0" fontId="76" fillId="0" borderId="63"/>
    <xf numFmtId="0" fontId="76" fillId="0" borderId="63"/>
    <xf numFmtId="0" fontId="76" fillId="0" borderId="63"/>
    <xf numFmtId="170" fontId="31" fillId="0" borderId="0"/>
    <xf numFmtId="172" fontId="31" fillId="0" borderId="0"/>
    <xf numFmtId="0" fontId="31" fillId="0" borderId="0"/>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30" fillId="0" borderId="0"/>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22" fillId="0" borderId="0"/>
    <xf numFmtId="0" fontId="30" fillId="0" borderId="0"/>
    <xf numFmtId="0" fontId="22" fillId="0" borderId="0"/>
    <xf numFmtId="0" fontId="30" fillId="0" borderId="0"/>
    <xf numFmtId="0" fontId="76" fillId="0" borderId="63"/>
    <xf numFmtId="0" fontId="30" fillId="0" borderId="0"/>
    <xf numFmtId="0" fontId="76" fillId="0" borderId="63"/>
    <xf numFmtId="0" fontId="30" fillId="0" borderId="0"/>
    <xf numFmtId="0" fontId="76" fillId="0" borderId="63"/>
    <xf numFmtId="0" fontId="8" fillId="0" borderId="0"/>
    <xf numFmtId="0" fontId="76" fillId="0" borderId="63"/>
    <xf numFmtId="0" fontId="76" fillId="0" borderId="63"/>
    <xf numFmtId="0" fontId="76" fillId="0" borderId="63"/>
    <xf numFmtId="0" fontId="76" fillId="0" borderId="63"/>
    <xf numFmtId="0" fontId="76" fillId="0" borderId="63"/>
    <xf numFmtId="0" fontId="22" fillId="0" borderId="0"/>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172" fontId="31" fillId="0" borderId="0"/>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192" fontId="31" fillId="0" borderId="0"/>
    <xf numFmtId="0" fontId="76" fillId="0" borderId="63"/>
    <xf numFmtId="0" fontId="76" fillId="0" borderId="63"/>
    <xf numFmtId="0" fontId="76" fillId="0" borderId="63"/>
    <xf numFmtId="5" fontId="31" fillId="0" borderId="0"/>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22" fillId="0" borderId="0"/>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194" fontId="31" fillId="0" borderId="0"/>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8" fillId="0" borderId="0"/>
    <xf numFmtId="43" fontId="31" fillId="0" borderId="0"/>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30" fillId="0" borderId="0"/>
    <xf numFmtId="0" fontId="76" fillId="0" borderId="63"/>
    <xf numFmtId="0" fontId="76" fillId="0" borderId="63"/>
    <xf numFmtId="0" fontId="76" fillId="0" borderId="63"/>
    <xf numFmtId="0" fontId="76" fillId="0" borderId="63"/>
    <xf numFmtId="0" fontId="76" fillId="0" borderId="63"/>
    <xf numFmtId="0" fontId="76" fillId="0" borderId="63"/>
    <xf numFmtId="43" fontId="31" fillId="0" borderId="0"/>
    <xf numFmtId="0" fontId="8" fillId="0" borderId="0"/>
    <xf numFmtId="0" fontId="8" fillId="0" borderId="0"/>
    <xf numFmtId="0" fontId="76" fillId="0" borderId="63"/>
    <xf numFmtId="0" fontId="76" fillId="0" borderId="63"/>
    <xf numFmtId="0" fontId="76" fillId="0" borderId="63"/>
    <xf numFmtId="0" fontId="76" fillId="0" borderId="63"/>
    <xf numFmtId="0" fontId="76" fillId="0" borderId="63"/>
    <xf numFmtId="0" fontId="8" fillId="0" borderId="0"/>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172" fontId="31" fillId="0" borderId="0"/>
    <xf numFmtId="172" fontId="31" fillId="0" borderId="0"/>
    <xf numFmtId="43" fontId="31" fillId="0" borderId="0"/>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172" fontId="31" fillId="0" borderId="0"/>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43" fontId="31" fillId="0" borderId="0"/>
    <xf numFmtId="0" fontId="76" fillId="0" borderId="63"/>
    <xf numFmtId="0" fontId="76" fillId="0" borderId="63"/>
    <xf numFmtId="0" fontId="76" fillId="0" borderId="63"/>
    <xf numFmtId="0" fontId="22" fillId="0" borderId="0"/>
    <xf numFmtId="0" fontId="76" fillId="0" borderId="63"/>
    <xf numFmtId="0" fontId="76" fillId="0" borderId="63"/>
    <xf numFmtId="176" fontId="31" fillId="0" borderId="0"/>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43" fontId="31" fillId="0" borderId="0"/>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22" fillId="0" borderId="0"/>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8" fillId="0" borderId="0"/>
    <xf numFmtId="0" fontId="76" fillId="0" borderId="63"/>
    <xf numFmtId="0" fontId="22" fillId="0" borderId="0"/>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8" fillId="0" borderId="0"/>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22" fillId="0" borderId="0"/>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31" fillId="0" borderId="0"/>
    <xf numFmtId="0" fontId="8" fillId="0" borderId="0"/>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22" fillId="0" borderId="0"/>
    <xf numFmtId="0" fontId="76" fillId="0" borderId="63"/>
    <xf numFmtId="0" fontId="76" fillId="0" borderId="63"/>
    <xf numFmtId="0" fontId="76" fillId="0" borderId="63"/>
    <xf numFmtId="0" fontId="8" fillId="0" borderId="0"/>
    <xf numFmtId="172" fontId="31" fillId="0" borderId="0"/>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8" fillId="0" borderId="0"/>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172" fontId="31" fillId="0" borderId="0"/>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8" fillId="0" borderId="0"/>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3" fillId="0" borderId="0"/>
    <xf numFmtId="0" fontId="32" fillId="0" borderId="0"/>
    <xf numFmtId="0" fontId="3" fillId="0" borderId="0"/>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3" fillId="0" borderId="0"/>
    <xf numFmtId="0" fontId="32" fillId="0" borderId="0"/>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22" fillId="0" borderId="0"/>
    <xf numFmtId="0" fontId="76" fillId="0" borderId="63"/>
    <xf numFmtId="0" fontId="76" fillId="0" borderId="63"/>
    <xf numFmtId="0" fontId="76" fillId="0" borderId="63"/>
    <xf numFmtId="0" fontId="76" fillId="0" borderId="63"/>
    <xf numFmtId="0" fontId="76" fillId="0" borderId="63"/>
    <xf numFmtId="0" fontId="8" fillId="0" borderId="0"/>
    <xf numFmtId="0" fontId="76" fillId="0" borderId="63"/>
    <xf numFmtId="0" fontId="76" fillId="0" borderId="63"/>
    <xf numFmtId="0" fontId="76" fillId="0" borderId="63"/>
    <xf numFmtId="0" fontId="76" fillId="0" borderId="63"/>
    <xf numFmtId="0" fontId="32" fillId="0" borderId="0"/>
    <xf numFmtId="197" fontId="31" fillId="0" borderId="0"/>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31" fillId="0" borderId="0"/>
    <xf numFmtId="0" fontId="76" fillId="0" borderId="63"/>
    <xf numFmtId="0" fontId="8" fillId="0" borderId="0"/>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31" fillId="0" borderId="0"/>
    <xf numFmtId="0" fontId="31" fillId="0" borderId="0"/>
    <xf numFmtId="0" fontId="76" fillId="0" borderId="63"/>
    <xf numFmtId="0" fontId="76" fillId="0" borderId="63"/>
    <xf numFmtId="0" fontId="76" fillId="0" borderId="63"/>
    <xf numFmtId="0" fontId="31" fillId="0" borderId="0"/>
    <xf numFmtId="0" fontId="32" fillId="0" borderId="0"/>
    <xf numFmtId="0" fontId="76" fillId="0" borderId="63"/>
    <xf numFmtId="0" fontId="76" fillId="0" borderId="63"/>
    <xf numFmtId="0" fontId="76" fillId="0" borderId="63"/>
    <xf numFmtId="0" fontId="76" fillId="0" borderId="63"/>
    <xf numFmtId="0" fontId="76" fillId="0" borderId="63"/>
    <xf numFmtId="0" fontId="31" fillId="0" borderId="0"/>
    <xf numFmtId="0" fontId="76" fillId="0" borderId="63"/>
    <xf numFmtId="0" fontId="31" fillId="0" borderId="0"/>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8" fillId="0" borderId="0"/>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8" fillId="0" borderId="0"/>
    <xf numFmtId="0" fontId="31" fillId="0" borderId="0"/>
    <xf numFmtId="0" fontId="31" fillId="0" borderId="0"/>
    <xf numFmtId="0" fontId="76" fillId="0" borderId="63"/>
    <xf numFmtId="0" fontId="76" fillId="0" borderId="63"/>
    <xf numFmtId="0" fontId="31" fillId="0" borderId="0"/>
    <xf numFmtId="0" fontId="76" fillId="0" borderId="63"/>
    <xf numFmtId="0" fontId="31" fillId="0" borderId="0"/>
    <xf numFmtId="0" fontId="31" fillId="0" borderId="0"/>
    <xf numFmtId="0" fontId="76" fillId="0" borderId="63"/>
    <xf numFmtId="0" fontId="76" fillId="0" borderId="63"/>
    <xf numFmtId="0" fontId="8" fillId="0" borderId="0"/>
    <xf numFmtId="0" fontId="76" fillId="0" borderId="63"/>
    <xf numFmtId="0" fontId="76" fillId="0" borderId="63"/>
    <xf numFmtId="0" fontId="76" fillId="0" borderId="63"/>
    <xf numFmtId="0" fontId="31" fillId="0" borderId="0"/>
    <xf numFmtId="0" fontId="31" fillId="0" borderId="0"/>
    <xf numFmtId="0" fontId="31" fillId="0" borderId="0"/>
    <xf numFmtId="0" fontId="76" fillId="0" borderId="63"/>
    <xf numFmtId="0" fontId="31" fillId="0" borderId="0"/>
    <xf numFmtId="0" fontId="76" fillId="0" borderId="63"/>
    <xf numFmtId="0" fontId="76" fillId="0" borderId="63"/>
    <xf numFmtId="0" fontId="76" fillId="0" borderId="63"/>
    <xf numFmtId="0" fontId="8" fillId="0" borderId="0"/>
    <xf numFmtId="0" fontId="76" fillId="0" borderId="63"/>
    <xf numFmtId="0" fontId="76" fillId="0" borderId="63"/>
    <xf numFmtId="0" fontId="8" fillId="0" borderId="0"/>
    <xf numFmtId="0" fontId="76" fillId="0" borderId="63"/>
    <xf numFmtId="0" fontId="76" fillId="0" borderId="63"/>
    <xf numFmtId="0" fontId="76" fillId="0" borderId="63"/>
    <xf numFmtId="0" fontId="3" fillId="0" borderId="0"/>
    <xf numFmtId="0" fontId="3" fillId="0" borderId="0"/>
    <xf numFmtId="0" fontId="3" fillId="0" borderId="0"/>
    <xf numFmtId="0" fontId="76" fillId="0" borderId="63"/>
    <xf numFmtId="0" fontId="3" fillId="0" borderId="0"/>
    <xf numFmtId="0" fontId="76" fillId="0" borderId="63"/>
    <xf numFmtId="0" fontId="76" fillId="0" borderId="63"/>
    <xf numFmtId="0" fontId="76" fillId="0" borderId="63"/>
    <xf numFmtId="0" fontId="8" fillId="0" borderId="0"/>
    <xf numFmtId="0" fontId="76" fillId="0" borderId="63"/>
    <xf numFmtId="0" fontId="76" fillId="0" borderId="63"/>
    <xf numFmtId="0" fontId="8" fillId="0" borderId="0"/>
    <xf numFmtId="0" fontId="76" fillId="0" borderId="63"/>
    <xf numFmtId="0" fontId="76" fillId="0" borderId="63"/>
    <xf numFmtId="0" fontId="76" fillId="0" borderId="63"/>
    <xf numFmtId="0" fontId="3" fillId="0" borderId="0"/>
    <xf numFmtId="0" fontId="3" fillId="0" borderId="0"/>
    <xf numFmtId="0" fontId="3" fillId="0" borderId="0"/>
    <xf numFmtId="0" fontId="76" fillId="0" borderId="63"/>
    <xf numFmtId="0" fontId="3" fillId="0" borderId="0"/>
    <xf numFmtId="0" fontId="76" fillId="0" borderId="63"/>
    <xf numFmtId="0" fontId="76" fillId="0" borderId="63"/>
    <xf numFmtId="0" fontId="76" fillId="0" borderId="63"/>
    <xf numFmtId="0" fontId="8" fillId="0" borderId="0"/>
    <xf numFmtId="0" fontId="76" fillId="0" borderId="63"/>
    <xf numFmtId="0" fontId="76" fillId="0" borderId="63"/>
    <xf numFmtId="0" fontId="76" fillId="0" borderId="63"/>
    <xf numFmtId="0" fontId="3" fillId="0" borderId="0"/>
    <xf numFmtId="0" fontId="76" fillId="0" borderId="63"/>
    <xf numFmtId="0" fontId="76" fillId="0" borderId="63"/>
    <xf numFmtId="0" fontId="76" fillId="0" borderId="63"/>
    <xf numFmtId="0" fontId="76" fillId="0" borderId="63"/>
    <xf numFmtId="0" fontId="76" fillId="0" borderId="63"/>
    <xf numFmtId="0" fontId="8" fillId="0" borderId="0"/>
    <xf numFmtId="172" fontId="31" fillId="0" borderId="0"/>
    <xf numFmtId="0" fontId="8" fillId="0" borderId="0"/>
    <xf numFmtId="0" fontId="8" fillId="0" borderId="0"/>
    <xf numFmtId="0" fontId="76" fillId="0" borderId="63"/>
    <xf numFmtId="0" fontId="76" fillId="0" borderId="63"/>
    <xf numFmtId="0" fontId="76" fillId="0" borderId="63"/>
    <xf numFmtId="0" fontId="8" fillId="0" borderId="0"/>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44" fontId="41" fillId="0" borderId="0"/>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22" fillId="0" borderId="0"/>
    <xf numFmtId="0" fontId="75" fillId="0" borderId="0"/>
    <xf numFmtId="0" fontId="22" fillId="0" borderId="0"/>
    <xf numFmtId="0" fontId="8" fillId="0" borderId="0" applyFont="0" applyFill="0" applyBorder="0" applyAlignment="0" applyProtection="0"/>
    <xf numFmtId="172" fontId="22" fillId="0" borderId="0" applyFont="0" applyFill="0" applyBorder="0" applyAlignment="0" applyProtection="0"/>
    <xf numFmtId="44" fontId="41" fillId="0" borderId="0"/>
    <xf numFmtId="0" fontId="75" fillId="0" borderId="0"/>
    <xf numFmtId="0" fontId="3" fillId="0" borderId="0"/>
    <xf numFmtId="172" fontId="22" fillId="0" borderId="0" applyFont="0" applyFill="0" applyBorder="0" applyAlignment="0" applyProtection="0"/>
    <xf numFmtId="172" fontId="22" fillId="0" borderId="0" applyFont="0" applyFill="0" applyBorder="0" applyAlignment="0" applyProtection="0"/>
    <xf numFmtId="44" fontId="41" fillId="0" borderId="0"/>
    <xf numFmtId="177" fontId="50" fillId="0" borderId="0" applyFont="0" applyFill="0" applyBorder="0" applyAlignment="0" applyProtection="0"/>
    <xf numFmtId="0" fontId="22" fillId="0" borderId="0"/>
    <xf numFmtId="198" fontId="31" fillId="0" borderId="0"/>
    <xf numFmtId="169" fontId="8" fillId="0" borderId="0" applyFont="0" applyFill="0" applyBorder="0" applyAlignment="0" applyProtection="0"/>
    <xf numFmtId="198" fontId="41" fillId="0" borderId="0"/>
    <xf numFmtId="0" fontId="48" fillId="41" borderId="22" applyNumberFormat="0" applyAlignment="0" applyProtection="0"/>
    <xf numFmtId="0" fontId="47" fillId="21" borderId="62" applyNumberFormat="0" applyAlignment="0" applyProtection="0"/>
    <xf numFmtId="0" fontId="47" fillId="21" borderId="62" applyNumberFormat="0" applyAlignment="0" applyProtection="0"/>
    <xf numFmtId="0" fontId="47" fillId="21" borderId="62" applyNumberFormat="0" applyAlignment="0" applyProtection="0"/>
    <xf numFmtId="0" fontId="22" fillId="0" borderId="0"/>
    <xf numFmtId="0" fontId="47" fillId="21" borderId="62" applyNumberFormat="0" applyAlignment="0" applyProtection="0"/>
    <xf numFmtId="0" fontId="47" fillId="21" borderId="62" applyNumberFormat="0" applyAlignment="0" applyProtection="0"/>
    <xf numFmtId="0" fontId="47" fillId="21" borderId="62" applyNumberFormat="0" applyAlignment="0" applyProtection="0"/>
    <xf numFmtId="0" fontId="47" fillId="21" borderId="62" applyNumberFormat="0" applyAlignment="0" applyProtection="0"/>
    <xf numFmtId="0" fontId="47" fillId="21" borderId="62" applyNumberFormat="0" applyAlignment="0" applyProtection="0"/>
    <xf numFmtId="0" fontId="47" fillId="21" borderId="62" applyNumberFormat="0" applyAlignment="0" applyProtection="0"/>
    <xf numFmtId="0" fontId="47" fillId="21" borderId="62" applyNumberFormat="0" applyAlignment="0" applyProtection="0"/>
    <xf numFmtId="0" fontId="47" fillId="21" borderId="62" applyNumberFormat="0" applyAlignment="0" applyProtection="0"/>
    <xf numFmtId="0" fontId="47" fillId="21" borderId="62" applyNumberFormat="0" applyAlignment="0" applyProtection="0"/>
    <xf numFmtId="0" fontId="47" fillId="21" borderId="62" applyNumberFormat="0" applyAlignment="0" applyProtection="0"/>
    <xf numFmtId="0" fontId="47" fillId="21" borderId="62" applyNumberFormat="0" applyAlignment="0" applyProtection="0"/>
    <xf numFmtId="0" fontId="47" fillId="21" borderId="62" applyNumberFormat="0" applyAlignment="0" applyProtection="0"/>
    <xf numFmtId="0" fontId="47" fillId="21" borderId="62" applyNumberFormat="0" applyAlignment="0" applyProtection="0"/>
    <xf numFmtId="0" fontId="47" fillId="21" borderId="62" applyNumberFormat="0" applyAlignment="0" applyProtection="0"/>
    <xf numFmtId="0" fontId="47" fillId="21" borderId="62" applyNumberFormat="0" applyAlignment="0" applyProtection="0"/>
    <xf numFmtId="0" fontId="47" fillId="21" borderId="62" applyNumberFormat="0" applyAlignment="0" applyProtection="0"/>
    <xf numFmtId="0" fontId="47" fillId="21" borderId="62" applyNumberFormat="0" applyAlignment="0" applyProtection="0"/>
    <xf numFmtId="0" fontId="47" fillId="21" borderId="62" applyNumberFormat="0" applyAlignment="0" applyProtection="0"/>
    <xf numFmtId="0" fontId="47" fillId="21" borderId="62" applyNumberFormat="0" applyAlignment="0" applyProtection="0"/>
    <xf numFmtId="0" fontId="47" fillId="21" borderId="62" applyNumberFormat="0" applyAlignment="0" applyProtection="0"/>
    <xf numFmtId="0" fontId="47" fillId="21" borderId="62" applyNumberFormat="0" applyAlignment="0" applyProtection="0"/>
    <xf numFmtId="0" fontId="47" fillId="21" borderId="62" applyNumberFormat="0" applyAlignment="0" applyProtection="0"/>
    <xf numFmtId="0" fontId="8" fillId="0" borderId="0"/>
    <xf numFmtId="0" fontId="22" fillId="0" borderId="0"/>
    <xf numFmtId="0" fontId="47" fillId="21" borderId="62" applyNumberFormat="0" applyAlignment="0" applyProtection="0"/>
    <xf numFmtId="0" fontId="47" fillId="21" borderId="62" applyNumberFormat="0" applyAlignment="0" applyProtection="0"/>
    <xf numFmtId="0" fontId="22" fillId="0" borderId="0"/>
    <xf numFmtId="0" fontId="8" fillId="0" borderId="0">
      <alignment vertical="center"/>
    </xf>
    <xf numFmtId="0" fontId="22" fillId="0" borderId="0"/>
    <xf numFmtId="0" fontId="22" fillId="0" borderId="0"/>
    <xf numFmtId="0" fontId="46" fillId="24" borderId="0" applyNumberFormat="0" applyBorder="0" applyAlignment="0" applyProtection="0"/>
    <xf numFmtId="0" fontId="45" fillId="40" borderId="0" applyNumberFormat="0" applyBorder="0" applyAlignment="0" applyProtection="0"/>
    <xf numFmtId="0" fontId="22" fillId="0" borderId="0"/>
    <xf numFmtId="0" fontId="45" fillId="35" borderId="0" applyNumberFormat="0" applyBorder="0" applyAlignment="0" applyProtection="0"/>
    <xf numFmtId="0" fontId="22" fillId="0" borderId="0"/>
    <xf numFmtId="172" fontId="31" fillId="0" borderId="0"/>
    <xf numFmtId="0" fontId="45" fillId="34" borderId="0" applyNumberFormat="0" applyBorder="0" applyAlignment="0" applyProtection="0"/>
    <xf numFmtId="172" fontId="31" fillId="0" borderId="0"/>
    <xf numFmtId="0" fontId="22" fillId="0" borderId="0"/>
    <xf numFmtId="0" fontId="45" fillId="39" borderId="0" applyNumberFormat="0" applyBorder="0" applyAlignment="0" applyProtection="0"/>
    <xf numFmtId="0" fontId="22" fillId="0" borderId="0"/>
    <xf numFmtId="0" fontId="3" fillId="0" borderId="0"/>
    <xf numFmtId="0" fontId="22" fillId="0" borderId="0"/>
    <xf numFmtId="0" fontId="45" fillId="38" borderId="0" applyNumberFormat="0" applyBorder="0" applyAlignment="0" applyProtection="0"/>
    <xf numFmtId="0" fontId="45" fillId="37" borderId="0" applyNumberFormat="0" applyBorder="0" applyAlignment="0" applyProtection="0"/>
    <xf numFmtId="0" fontId="22" fillId="0" borderId="0"/>
    <xf numFmtId="192" fontId="31" fillId="0" borderId="0"/>
    <xf numFmtId="0" fontId="45" fillId="36" borderId="0" applyNumberFormat="0" applyBorder="0" applyAlignment="0" applyProtection="0"/>
    <xf numFmtId="0" fontId="45" fillId="35" borderId="0" applyNumberFormat="0" applyBorder="0" applyAlignment="0" applyProtection="0"/>
    <xf numFmtId="0" fontId="2" fillId="0" borderId="0"/>
    <xf numFmtId="0" fontId="31" fillId="0" borderId="0"/>
    <xf numFmtId="0" fontId="45" fillId="34" borderId="0" applyNumberFormat="0" applyBorder="0" applyAlignment="0" applyProtection="0"/>
    <xf numFmtId="0" fontId="3" fillId="0" borderId="0"/>
    <xf numFmtId="0" fontId="2" fillId="0" borderId="0"/>
    <xf numFmtId="0" fontId="3" fillId="0" borderId="0"/>
    <xf numFmtId="0" fontId="3" fillId="0" borderId="0"/>
    <xf numFmtId="0" fontId="3" fillId="0" borderId="0"/>
    <xf numFmtId="0" fontId="3" fillId="0" borderId="0"/>
    <xf numFmtId="0" fontId="2" fillId="0" borderId="0"/>
    <xf numFmtId="0" fontId="45" fillId="31" borderId="0" applyNumberFormat="0" applyBorder="0" applyAlignment="0" applyProtection="0"/>
    <xf numFmtId="0" fontId="3" fillId="0" borderId="0"/>
    <xf numFmtId="0" fontId="88" fillId="0" borderId="0"/>
    <xf numFmtId="0" fontId="3" fillId="0" borderId="0"/>
    <xf numFmtId="0" fontId="3" fillId="0" borderId="0"/>
    <xf numFmtId="0" fontId="3" fillId="0" borderId="0"/>
    <xf numFmtId="0" fontId="3" fillId="0" borderId="0"/>
    <xf numFmtId="0" fontId="3" fillId="0" borderId="0"/>
    <xf numFmtId="0" fontId="88" fillId="0" borderId="0"/>
    <xf numFmtId="0" fontId="45" fillId="30" borderId="0" applyNumberFormat="0" applyBorder="0" applyAlignment="0" applyProtection="0"/>
    <xf numFmtId="0" fontId="45" fillId="33" borderId="0" applyNumberFormat="0" applyBorder="0" applyAlignment="0" applyProtection="0"/>
    <xf numFmtId="172" fontId="31" fillId="0" borderId="0"/>
    <xf numFmtId="0" fontId="50" fillId="0" borderId="0"/>
    <xf numFmtId="0" fontId="32" fillId="32" borderId="0" applyNumberFormat="0" applyBorder="0" applyAlignment="0" applyProtection="0"/>
    <xf numFmtId="0" fontId="8" fillId="0" borderId="0"/>
    <xf numFmtId="0" fontId="32" fillId="29" borderId="0" applyNumberFormat="0" applyBorder="0" applyAlignment="0" applyProtection="0"/>
    <xf numFmtId="0" fontId="8" fillId="0" borderId="0"/>
    <xf numFmtId="0" fontId="32" fillId="26" borderId="0" applyNumberFormat="0" applyBorder="0" applyAlignment="0" applyProtection="0"/>
    <xf numFmtId="0" fontId="50" fillId="0" borderId="0"/>
    <xf numFmtId="172" fontId="31" fillId="0" borderId="0"/>
    <xf numFmtId="0" fontId="32" fillId="31" borderId="0" applyNumberFormat="0" applyBorder="0" applyAlignment="0" applyProtection="0"/>
    <xf numFmtId="0" fontId="3" fillId="0" borderId="0"/>
    <xf numFmtId="0" fontId="3" fillId="0" borderId="0"/>
    <xf numFmtId="172" fontId="92" fillId="0" borderId="0"/>
    <xf numFmtId="0" fontId="3" fillId="0" borderId="0"/>
    <xf numFmtId="0" fontId="32" fillId="30" borderId="0" applyNumberFormat="0" applyBorder="0" applyAlignment="0" applyProtection="0"/>
    <xf numFmtId="0" fontId="3" fillId="0" borderId="0"/>
    <xf numFmtId="0" fontId="3" fillId="0" borderId="0"/>
    <xf numFmtId="168" fontId="41" fillId="0" borderId="0"/>
    <xf numFmtId="0" fontId="8" fillId="0" borderId="0"/>
    <xf numFmtId="0" fontId="22" fillId="0" borderId="0"/>
    <xf numFmtId="0" fontId="32" fillId="29" borderId="0" applyNumberFormat="0" applyBorder="0" applyAlignment="0" applyProtection="0"/>
    <xf numFmtId="0" fontId="32" fillId="28" borderId="0" applyNumberFormat="0" applyBorder="0" applyAlignment="0" applyProtection="0"/>
    <xf numFmtId="187" fontId="92" fillId="0" borderId="0"/>
    <xf numFmtId="172" fontId="92" fillId="0" borderId="0"/>
    <xf numFmtId="0" fontId="32" fillId="27" borderId="0" applyNumberFormat="0" applyBorder="0" applyAlignment="0" applyProtection="0"/>
    <xf numFmtId="0" fontId="32" fillId="26" borderId="0" applyNumberFormat="0" applyBorder="0" applyAlignment="0" applyProtection="0"/>
    <xf numFmtId="172" fontId="92" fillId="0" borderId="0"/>
    <xf numFmtId="0" fontId="31" fillId="22" borderId="59" applyNumberFormat="0" applyFont="0" applyAlignment="0" applyProtection="0"/>
    <xf numFmtId="0" fontId="31" fillId="22" borderId="59" applyNumberFormat="0" applyFont="0" applyAlignment="0" applyProtection="0"/>
    <xf numFmtId="0" fontId="31" fillId="22" borderId="59" applyNumberFormat="0" applyFont="0" applyAlignment="0" applyProtection="0"/>
    <xf numFmtId="0" fontId="31" fillId="22" borderId="59" applyNumberFormat="0" applyFont="0" applyAlignment="0" applyProtection="0"/>
    <xf numFmtId="0" fontId="31" fillId="22" borderId="59" applyNumberFormat="0" applyFont="0" applyAlignment="0" applyProtection="0"/>
    <xf numFmtId="0" fontId="31" fillId="22" borderId="59" applyNumberFormat="0" applyFont="0" applyAlignment="0" applyProtection="0"/>
    <xf numFmtId="0" fontId="31" fillId="22" borderId="59" applyNumberFormat="0" applyFont="0" applyAlignment="0" applyProtection="0"/>
    <xf numFmtId="0" fontId="31" fillId="22" borderId="59" applyNumberFormat="0" applyFont="0" applyAlignment="0" applyProtection="0"/>
    <xf numFmtId="0" fontId="31" fillId="22" borderId="59" applyNumberFormat="0" applyFont="0" applyAlignment="0" applyProtection="0"/>
    <xf numFmtId="0" fontId="31" fillId="22" borderId="59" applyNumberFormat="0" applyFont="0" applyAlignment="0" applyProtection="0"/>
    <xf numFmtId="0" fontId="63" fillId="21" borderId="60" applyNumberFormat="0" applyAlignment="0" applyProtection="0"/>
    <xf numFmtId="0" fontId="63" fillId="21" borderId="60" applyNumberFormat="0" applyAlignment="0" applyProtection="0"/>
    <xf numFmtId="0" fontId="63" fillId="21" borderId="60" applyNumberFormat="0" applyAlignment="0" applyProtection="0"/>
    <xf numFmtId="0" fontId="63" fillId="21" borderId="60" applyNumberFormat="0" applyAlignment="0" applyProtection="0"/>
    <xf numFmtId="0" fontId="63" fillId="21" borderId="60" applyNumberFormat="0" applyAlignment="0" applyProtection="0"/>
    <xf numFmtId="0" fontId="63" fillId="21" borderId="60" applyNumberFormat="0" applyAlignment="0" applyProtection="0"/>
    <xf numFmtId="0" fontId="63" fillId="21" borderId="60" applyNumberFormat="0" applyAlignment="0" applyProtection="0"/>
    <xf numFmtId="0" fontId="63" fillId="21" borderId="60" applyNumberFormat="0" applyAlignment="0" applyProtection="0"/>
    <xf numFmtId="0" fontId="63" fillId="21" borderId="60" applyNumberFormat="0" applyAlignment="0" applyProtection="0"/>
    <xf numFmtId="0" fontId="63" fillId="21" borderId="60" applyNumberFormat="0" applyAlignment="0" applyProtection="0"/>
    <xf numFmtId="0" fontId="63" fillId="21" borderId="60" applyNumberFormat="0" applyAlignment="0" applyProtection="0"/>
    <xf numFmtId="0" fontId="63" fillId="21" borderId="60" applyNumberFormat="0" applyAlignment="0" applyProtection="0"/>
    <xf numFmtId="0" fontId="63" fillId="21" borderId="60" applyNumberFormat="0" applyAlignment="0" applyProtection="0"/>
    <xf numFmtId="0" fontId="63" fillId="21" borderId="60" applyNumberFormat="0" applyAlignment="0" applyProtection="0"/>
    <xf numFmtId="0" fontId="63" fillId="21" borderId="60" applyNumberFormat="0" applyAlignment="0" applyProtection="0"/>
    <xf numFmtId="0" fontId="63" fillId="21" borderId="60" applyNumberFormat="0" applyAlignment="0" applyProtection="0"/>
    <xf numFmtId="0" fontId="63" fillId="21" borderId="60" applyNumberFormat="0" applyAlignment="0" applyProtection="0"/>
    <xf numFmtId="0" fontId="63" fillId="21" borderId="60" applyNumberFormat="0" applyAlignment="0" applyProtection="0"/>
    <xf numFmtId="0" fontId="63" fillId="21" borderId="60" applyNumberFormat="0" applyAlignment="0" applyProtection="0"/>
    <xf numFmtId="0" fontId="63" fillId="21" borderId="60" applyNumberFormat="0" applyAlignment="0" applyProtection="0"/>
    <xf numFmtId="0" fontId="63" fillId="21" borderId="60" applyNumberFormat="0" applyAlignment="0" applyProtection="0"/>
    <xf numFmtId="0" fontId="63" fillId="21" borderId="60" applyNumberFormat="0" applyAlignment="0" applyProtection="0"/>
    <xf numFmtId="0" fontId="63" fillId="21" borderId="60" applyNumberFormat="0" applyAlignment="0" applyProtection="0"/>
    <xf numFmtId="0" fontId="63" fillId="21" borderId="60" applyNumberFormat="0" applyAlignment="0" applyProtection="0"/>
    <xf numFmtId="0" fontId="63" fillId="21" borderId="60" applyNumberFormat="0" applyAlignment="0" applyProtection="0"/>
    <xf numFmtId="0" fontId="63" fillId="21" borderId="60" applyNumberFormat="0" applyAlignment="0" applyProtection="0"/>
    <xf numFmtId="0" fontId="63" fillId="21" borderId="60" applyNumberFormat="0" applyAlignment="0" applyProtection="0"/>
    <xf numFmtId="0" fontId="32" fillId="24" borderId="0" applyNumberFormat="0" applyBorder="0" applyAlignment="0" applyProtection="0"/>
    <xf numFmtId="0" fontId="32" fillId="23" borderId="0" applyNumberFormat="0" applyBorder="0" applyAlignment="0" applyProtection="0"/>
    <xf numFmtId="0" fontId="8" fillId="0" borderId="0"/>
    <xf numFmtId="0" fontId="8" fillId="0" borderId="0"/>
    <xf numFmtId="172" fontId="31" fillId="0" borderId="0"/>
    <xf numFmtId="175" fontId="31" fillId="0" borderId="0"/>
    <xf numFmtId="0" fontId="85" fillId="0" borderId="55"/>
    <xf numFmtId="0" fontId="76" fillId="0" borderId="55"/>
    <xf numFmtId="9" fontId="3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2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0" fontId="8" fillId="0" borderId="0"/>
    <xf numFmtId="0" fontId="8" fillId="0" borderId="0"/>
    <xf numFmtId="0" fontId="8" fillId="0" borderId="0"/>
    <xf numFmtId="0" fontId="8" fillId="0" borderId="0"/>
    <xf numFmtId="14" fontId="8" fillId="0" borderId="0"/>
    <xf numFmtId="14" fontId="8" fillId="0" borderId="0"/>
    <xf numFmtId="0" fontId="22" fillId="0" borderId="0"/>
    <xf numFmtId="0" fontId="22" fillId="0" borderId="0"/>
    <xf numFmtId="0" fontId="22" fillId="0" borderId="0"/>
    <xf numFmtId="0" fontId="75" fillId="0" borderId="0"/>
    <xf numFmtId="0" fontId="75" fillId="0" borderId="0"/>
    <xf numFmtId="0" fontId="75" fillId="0" borderId="0"/>
    <xf numFmtId="0" fontId="75" fillId="0" borderId="0"/>
    <xf numFmtId="0" fontId="32" fillId="0" borderId="0"/>
    <xf numFmtId="9" fontId="22" fillId="0" borderId="0" applyFont="0" applyFill="0" applyBorder="0" applyAlignment="0" applyProtection="0"/>
    <xf numFmtId="0" fontId="32" fillId="0" borderId="0"/>
    <xf numFmtId="0" fontId="97" fillId="0" borderId="0"/>
    <xf numFmtId="0" fontId="8" fillId="0" borderId="0"/>
    <xf numFmtId="0" fontId="8" fillId="0" borderId="0"/>
    <xf numFmtId="0" fontId="3" fillId="0" borderId="57">
      <alignment horizontal="left" vertical="center"/>
    </xf>
    <xf numFmtId="0" fontId="3" fillId="0" borderId="57">
      <alignment horizontal="left" vertical="center"/>
    </xf>
    <xf numFmtId="0" fontId="3" fillId="0" borderId="57">
      <alignment horizontal="left" vertical="center"/>
    </xf>
    <xf numFmtId="0" fontId="8" fillId="0" borderId="0"/>
    <xf numFmtId="0" fontId="8" fillId="0" borderId="0"/>
    <xf numFmtId="0" fontId="8" fillId="0" borderId="0"/>
    <xf numFmtId="165" fontId="31" fillId="0" borderId="0"/>
    <xf numFmtId="165" fontId="31" fillId="0" borderId="0"/>
    <xf numFmtId="172" fontId="31" fillId="0" borderId="0"/>
    <xf numFmtId="170" fontId="31" fillId="0" borderId="0"/>
    <xf numFmtId="170" fontId="31" fillId="0" borderId="0"/>
    <xf numFmtId="0" fontId="31" fillId="0" borderId="0"/>
    <xf numFmtId="0" fontId="8" fillId="0" borderId="0"/>
    <xf numFmtId="0" fontId="8" fillId="0" borderId="0"/>
    <xf numFmtId="0" fontId="8" fillId="0" borderId="0"/>
    <xf numFmtId="191" fontId="8" fillId="0" borderId="0"/>
    <xf numFmtId="0" fontId="33" fillId="0" borderId="0"/>
    <xf numFmtId="0" fontId="3" fillId="0" borderId="57">
      <alignment horizontal="left" vertical="center"/>
    </xf>
    <xf numFmtId="0" fontId="3" fillId="0" borderId="57">
      <alignment horizontal="left" vertical="center"/>
    </xf>
    <xf numFmtId="0" fontId="97" fillId="0" borderId="0"/>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85" fillId="42" borderId="55"/>
    <xf numFmtId="171" fontId="78" fillId="0" borderId="36">
      <alignment horizontal="right" vertical="center" wrapText="1"/>
    </xf>
    <xf numFmtId="10" fontId="53" fillId="22" borderId="36" applyNumberFormat="0" applyBorder="0" applyAlignment="0" applyProtection="0"/>
    <xf numFmtId="0" fontId="3" fillId="0" borderId="57">
      <alignment horizontal="left" vertical="center"/>
    </xf>
    <xf numFmtId="0" fontId="57" fillId="0" borderId="0" applyNumberFormat="0" applyFill="0" applyBorder="0" applyAlignment="0" applyProtection="0">
      <alignment vertical="top"/>
      <protection locked="0"/>
    </xf>
    <xf numFmtId="0" fontId="79" fillId="0" borderId="54">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2" fontId="78" fillId="0" borderId="36">
      <alignment horizontal="center" vertical="top" wrapText="1"/>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97" fillId="0" borderId="0"/>
    <xf numFmtId="0" fontId="76" fillId="0" borderId="55"/>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97" fillId="0" borderId="0"/>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0" fontId="3" fillId="0" borderId="57">
      <alignment horizontal="left" vertical="center"/>
    </xf>
    <xf numFmtId="169" fontId="75" fillId="0" borderId="0" applyFont="0" applyFill="0" applyBorder="0" applyAlignment="0" applyProtection="0"/>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0" fontId="76" fillId="0" borderId="55"/>
    <xf numFmtId="169" fontId="8" fillId="0" borderId="0" applyFont="0" applyFill="0" applyBorder="0" applyAlignment="0" applyProtection="0"/>
    <xf numFmtId="0" fontId="99" fillId="0" borderId="0" applyNumberFormat="0" applyFill="0" applyBorder="0" applyAlignment="0" applyProtection="0"/>
    <xf numFmtId="169" fontId="8" fillId="0" borderId="0" applyFont="0" applyFill="0" applyBorder="0" applyAlignment="0" applyProtection="0"/>
    <xf numFmtId="0" fontId="65" fillId="0" borderId="61" applyNumberFormat="0" applyFill="0" applyAlignment="0" applyProtection="0"/>
    <xf numFmtId="0" fontId="65" fillId="0" borderId="61" applyNumberFormat="0" applyFill="0" applyAlignment="0" applyProtection="0"/>
    <xf numFmtId="0" fontId="65" fillId="0" borderId="61" applyNumberFormat="0" applyFill="0" applyAlignment="0" applyProtection="0"/>
    <xf numFmtId="0" fontId="65" fillId="0" borderId="61" applyNumberFormat="0" applyFill="0" applyAlignment="0" applyProtection="0"/>
    <xf numFmtId="0" fontId="65" fillId="0" borderId="61" applyNumberFormat="0" applyFill="0" applyAlignment="0" applyProtection="0"/>
    <xf numFmtId="0" fontId="65" fillId="0" borderId="61" applyNumberFormat="0" applyFill="0" applyAlignment="0" applyProtection="0"/>
    <xf numFmtId="0" fontId="65" fillId="0" borderId="61" applyNumberFormat="0" applyFill="0" applyAlignment="0" applyProtection="0"/>
    <xf numFmtId="0" fontId="65" fillId="0" borderId="61" applyNumberFormat="0" applyFill="0" applyAlignment="0" applyProtection="0"/>
    <xf numFmtId="0" fontId="65" fillId="0" borderId="61" applyNumberFormat="0" applyFill="0" applyAlignment="0" applyProtection="0"/>
    <xf numFmtId="0" fontId="65" fillId="0" borderId="61" applyNumberFormat="0" applyFill="0" applyAlignment="0" applyProtection="0"/>
    <xf numFmtId="0" fontId="65" fillId="0" borderId="61" applyNumberFormat="0" applyFill="0" applyAlignment="0" applyProtection="0"/>
    <xf numFmtId="0" fontId="65" fillId="0" borderId="61" applyNumberFormat="0" applyFill="0" applyAlignment="0" applyProtection="0"/>
    <xf numFmtId="0" fontId="65" fillId="0" borderId="61" applyNumberFormat="0" applyFill="0" applyAlignment="0" applyProtection="0"/>
    <xf numFmtId="0" fontId="65" fillId="0" borderId="61" applyNumberFormat="0" applyFill="0" applyAlignment="0" applyProtection="0"/>
    <xf numFmtId="0" fontId="65" fillId="0" borderId="61" applyNumberFormat="0" applyFill="0" applyAlignment="0" applyProtection="0"/>
    <xf numFmtId="0" fontId="65" fillId="0" borderId="61" applyNumberFormat="0" applyFill="0" applyAlignment="0" applyProtection="0"/>
    <xf numFmtId="0" fontId="65" fillId="0" borderId="61" applyNumberFormat="0" applyFill="0" applyAlignment="0" applyProtection="0"/>
    <xf numFmtId="0" fontId="65" fillId="0" borderId="61" applyNumberFormat="0" applyFill="0" applyAlignment="0" applyProtection="0"/>
    <xf numFmtId="0" fontId="65" fillId="0" borderId="61" applyNumberFormat="0" applyFill="0" applyAlignment="0" applyProtection="0"/>
    <xf numFmtId="0" fontId="65" fillId="0" borderId="61" applyNumberFormat="0" applyFill="0" applyAlignment="0" applyProtection="0"/>
    <xf numFmtId="0" fontId="65" fillId="0" borderId="61" applyNumberFormat="0" applyFill="0" applyAlignment="0" applyProtection="0"/>
    <xf numFmtId="0" fontId="65" fillId="0" borderId="61" applyNumberFormat="0" applyFill="0" applyAlignment="0" applyProtection="0"/>
    <xf numFmtId="0" fontId="65" fillId="0" borderId="61" applyNumberFormat="0" applyFill="0" applyAlignment="0" applyProtection="0"/>
    <xf numFmtId="0" fontId="65" fillId="0" borderId="61" applyNumberFormat="0" applyFill="0" applyAlignment="0" applyProtection="0"/>
    <xf numFmtId="0" fontId="65" fillId="0" borderId="61" applyNumberFormat="0" applyFill="0" applyAlignment="0" applyProtection="0"/>
    <xf numFmtId="0" fontId="65" fillId="0" borderId="61" applyNumberFormat="0" applyFill="0" applyAlignment="0" applyProtection="0"/>
    <xf numFmtId="0" fontId="65" fillId="0" borderId="61" applyNumberFormat="0" applyFill="0" applyAlignment="0" applyProtection="0"/>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85" fillId="0" borderId="55"/>
    <xf numFmtId="0" fontId="22" fillId="0" borderId="0"/>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171" fontId="78" fillId="0" borderId="64">
      <alignment horizontal="right" vertical="center" wrapText="1"/>
    </xf>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85" fillId="42" borderId="63"/>
    <xf numFmtId="0" fontId="61" fillId="43" borderId="0" applyNumberFormat="0" applyBorder="0" applyAlignment="0" applyProtection="0"/>
    <xf numFmtId="172" fontId="87" fillId="0" borderId="0"/>
    <xf numFmtId="172" fontId="62" fillId="0" borderId="0"/>
    <xf numFmtId="167" fontId="31" fillId="0" borderId="0"/>
    <xf numFmtId="170" fontId="31" fillId="0" borderId="0"/>
    <xf numFmtId="0" fontId="8" fillId="0" borderId="0"/>
    <xf numFmtId="0" fontId="22" fillId="0" borderId="0"/>
    <xf numFmtId="0" fontId="22" fillId="0" borderId="0"/>
    <xf numFmtId="0" fontId="8" fillId="0" borderId="0"/>
    <xf numFmtId="0" fontId="22" fillId="0" borderId="0"/>
    <xf numFmtId="0" fontId="3" fillId="0" borderId="0"/>
    <xf numFmtId="0" fontId="3" fillId="0" borderId="0"/>
    <xf numFmtId="0" fontId="3" fillId="0" borderId="0"/>
    <xf numFmtId="0" fontId="8" fillId="0" borderId="0"/>
    <xf numFmtId="192" fontId="31" fillId="0" borderId="0"/>
    <xf numFmtId="0" fontId="22" fillId="0" borderId="0"/>
    <xf numFmtId="183" fontId="31" fillId="0" borderId="0"/>
    <xf numFmtId="0" fontId="3" fillId="0" borderId="0"/>
    <xf numFmtId="192" fontId="31" fillId="0" borderId="0"/>
    <xf numFmtId="0" fontId="22" fillId="0" borderId="0"/>
    <xf numFmtId="0" fontId="8" fillId="0" borderId="0"/>
    <xf numFmtId="0" fontId="22" fillId="0" borderId="0"/>
    <xf numFmtId="0" fontId="30" fillId="0" borderId="0"/>
    <xf numFmtId="0" fontId="22" fillId="0" borderId="0"/>
    <xf numFmtId="0" fontId="22" fillId="0" borderId="0"/>
    <xf numFmtId="0" fontId="8" fillId="0" borderId="0"/>
    <xf numFmtId="0" fontId="31" fillId="0" borderId="0"/>
    <xf numFmtId="183" fontId="31" fillId="0" borderId="0"/>
    <xf numFmtId="0" fontId="31" fillId="0" borderId="0"/>
    <xf numFmtId="0" fontId="22" fillId="0" borderId="0"/>
    <xf numFmtId="0" fontId="22" fillId="0" borderId="0"/>
    <xf numFmtId="192" fontId="31" fillId="0" borderId="0"/>
    <xf numFmtId="170" fontId="31" fillId="0" borderId="0"/>
    <xf numFmtId="0" fontId="22" fillId="0" borderId="0"/>
    <xf numFmtId="0" fontId="22" fillId="0" borderId="0"/>
    <xf numFmtId="194" fontId="31" fillId="0" borderId="0"/>
    <xf numFmtId="0" fontId="22" fillId="0" borderId="0"/>
    <xf numFmtId="0" fontId="22" fillId="0" borderId="0"/>
    <xf numFmtId="194" fontId="31" fillId="0" borderId="0"/>
    <xf numFmtId="0" fontId="31" fillId="0" borderId="0"/>
    <xf numFmtId="172" fontId="31" fillId="0" borderId="0"/>
    <xf numFmtId="172" fontId="31" fillId="0" borderId="0"/>
    <xf numFmtId="170" fontId="31" fillId="0" borderId="0"/>
    <xf numFmtId="192" fontId="31" fillId="0" borderId="0"/>
    <xf numFmtId="192" fontId="31" fillId="0" borderId="0"/>
    <xf numFmtId="169" fontId="31" fillId="0" borderId="0"/>
    <xf numFmtId="0" fontId="8" fillId="0" borderId="0"/>
    <xf numFmtId="168" fontId="31" fillId="0" borderId="0"/>
    <xf numFmtId="168" fontId="31" fillId="0" borderId="0"/>
    <xf numFmtId="0" fontId="41" fillId="0" borderId="0"/>
    <xf numFmtId="170" fontId="31" fillId="0" borderId="0"/>
    <xf numFmtId="0" fontId="8" fillId="0" borderId="0"/>
    <xf numFmtId="0" fontId="8" fillId="0" borderId="0"/>
    <xf numFmtId="0" fontId="8" fillId="0" borderId="0"/>
    <xf numFmtId="0" fontId="49" fillId="0" borderId="0"/>
    <xf numFmtId="170" fontId="31" fillId="0" borderId="0"/>
    <xf numFmtId="170" fontId="31" fillId="0" borderId="0"/>
    <xf numFmtId="170" fontId="31" fillId="0" borderId="0"/>
    <xf numFmtId="0" fontId="49" fillId="0" borderId="0"/>
    <xf numFmtId="43" fontId="31" fillId="0" borderId="0"/>
    <xf numFmtId="170" fontId="31" fillId="0" borderId="0"/>
    <xf numFmtId="0" fontId="31" fillId="0" borderId="0"/>
    <xf numFmtId="0" fontId="8" fillId="0" borderId="0"/>
    <xf numFmtId="0" fontId="22" fillId="0" borderId="0"/>
    <xf numFmtId="0" fontId="22" fillId="0" borderId="0"/>
    <xf numFmtId="0" fontId="8" fillId="0" borderId="0"/>
    <xf numFmtId="0" fontId="22" fillId="0" borderId="0"/>
    <xf numFmtId="0" fontId="3" fillId="0" borderId="0"/>
    <xf numFmtId="0" fontId="31" fillId="0" borderId="0"/>
    <xf numFmtId="0" fontId="31" fillId="0" borderId="0"/>
    <xf numFmtId="172" fontId="41" fillId="0" borderId="0"/>
    <xf numFmtId="172" fontId="31" fillId="0" borderId="0"/>
    <xf numFmtId="0" fontId="31" fillId="0" borderId="0"/>
    <xf numFmtId="0" fontId="8" fillId="0" borderId="0"/>
    <xf numFmtId="0" fontId="31" fillId="0" borderId="0"/>
    <xf numFmtId="0" fontId="3" fillId="0" borderId="0"/>
    <xf numFmtId="0" fontId="31" fillId="0" borderId="0"/>
    <xf numFmtId="172" fontId="31" fillId="0" borderId="0"/>
    <xf numFmtId="172" fontId="31" fillId="0" borderId="0"/>
    <xf numFmtId="0" fontId="8" fillId="0" borderId="0"/>
    <xf numFmtId="171" fontId="31" fillId="0" borderId="0"/>
    <xf numFmtId="0" fontId="3" fillId="0" borderId="0"/>
    <xf numFmtId="43" fontId="31" fillId="0" borderId="0"/>
    <xf numFmtId="0" fontId="3" fillId="0" borderId="0"/>
    <xf numFmtId="0" fontId="3" fillId="0" borderId="0"/>
    <xf numFmtId="0" fontId="3" fillId="0" borderId="0"/>
    <xf numFmtId="0" fontId="3" fillId="0" borderId="0"/>
    <xf numFmtId="0" fontId="22" fillId="0" borderId="0"/>
    <xf numFmtId="170" fontId="31" fillId="0" borderId="0"/>
    <xf numFmtId="172" fontId="31" fillId="0" borderId="0"/>
    <xf numFmtId="0" fontId="3" fillId="0" borderId="0"/>
    <xf numFmtId="0" fontId="22" fillId="0" borderId="0"/>
    <xf numFmtId="0" fontId="3" fillId="0" borderId="0"/>
    <xf numFmtId="0" fontId="8" fillId="0" borderId="0"/>
    <xf numFmtId="0" fontId="8" fillId="0" borderId="0"/>
    <xf numFmtId="0" fontId="8" fillId="0" borderId="0"/>
    <xf numFmtId="0" fontId="22" fillId="0" borderId="0"/>
    <xf numFmtId="192" fontId="41" fillId="0" borderId="0"/>
    <xf numFmtId="192" fontId="31" fillId="0" borderId="0"/>
    <xf numFmtId="0" fontId="8" fillId="0" borderId="0"/>
    <xf numFmtId="0" fontId="31" fillId="0" borderId="0"/>
    <xf numFmtId="0" fontId="8" fillId="0" borderId="0"/>
    <xf numFmtId="172" fontId="31" fillId="0" borderId="0"/>
    <xf numFmtId="192" fontId="31" fillId="0" borderId="0"/>
    <xf numFmtId="172" fontId="31" fillId="0" borderId="0"/>
    <xf numFmtId="172" fontId="31" fillId="0" borderId="0"/>
    <xf numFmtId="172" fontId="31" fillId="0" borderId="0"/>
    <xf numFmtId="0" fontId="8" fillId="0" borderId="0"/>
    <xf numFmtId="172" fontId="31" fillId="0" borderId="0"/>
    <xf numFmtId="172" fontId="31" fillId="0" borderId="0"/>
    <xf numFmtId="172" fontId="31" fillId="0" borderId="0"/>
    <xf numFmtId="5" fontId="41" fillId="0" borderId="0"/>
    <xf numFmtId="170" fontId="31" fillId="0" borderId="0"/>
    <xf numFmtId="0" fontId="8" fillId="0" borderId="0"/>
    <xf numFmtId="172" fontId="31" fillId="0" borderId="0"/>
    <xf numFmtId="192" fontId="31" fillId="0" borderId="0"/>
    <xf numFmtId="0" fontId="31" fillId="0" borderId="0"/>
    <xf numFmtId="0" fontId="31" fillId="0" borderId="0"/>
    <xf numFmtId="0" fontId="89" fillId="0" borderId="0"/>
    <xf numFmtId="170" fontId="31" fillId="0" borderId="0"/>
    <xf numFmtId="0" fontId="31" fillId="0" borderId="0"/>
    <xf numFmtId="0" fontId="8" fillId="0" borderId="0"/>
    <xf numFmtId="0" fontId="22" fillId="0" borderId="0"/>
    <xf numFmtId="0" fontId="22" fillId="0" borderId="0"/>
    <xf numFmtId="0" fontId="8" fillId="0" borderId="0"/>
    <xf numFmtId="172" fontId="31" fillId="0" borderId="0"/>
    <xf numFmtId="199" fontId="31" fillId="0" borderId="0"/>
    <xf numFmtId="200" fontId="31" fillId="0" borderId="0"/>
    <xf numFmtId="172" fontId="31" fillId="0" borderId="0"/>
    <xf numFmtId="192" fontId="31" fillId="0" borderId="0"/>
    <xf numFmtId="172" fontId="31" fillId="0" borderId="0"/>
    <xf numFmtId="170" fontId="31" fillId="0" borderId="0"/>
    <xf numFmtId="172" fontId="31" fillId="0" borderId="0"/>
    <xf numFmtId="0" fontId="31" fillId="0" borderId="0"/>
    <xf numFmtId="0" fontId="30" fillId="0" borderId="0"/>
    <xf numFmtId="0" fontId="22" fillId="0" borderId="0"/>
    <xf numFmtId="0" fontId="30" fillId="0" borderId="0"/>
    <xf numFmtId="0" fontId="22" fillId="0" borderId="0"/>
    <xf numFmtId="0" fontId="30" fillId="0" borderId="0"/>
    <xf numFmtId="0" fontId="30" fillId="0" borderId="0"/>
    <xf numFmtId="0" fontId="30" fillId="0" borderId="0"/>
    <xf numFmtId="0" fontId="8" fillId="0" borderId="0"/>
    <xf numFmtId="0" fontId="22" fillId="0" borderId="0"/>
    <xf numFmtId="172" fontId="31" fillId="0" borderId="0"/>
    <xf numFmtId="192" fontId="31" fillId="0" borderId="0"/>
    <xf numFmtId="5" fontId="31" fillId="0" borderId="0"/>
    <xf numFmtId="0" fontId="22" fillId="0" borderId="0"/>
    <xf numFmtId="194" fontId="31" fillId="0" borderId="0"/>
    <xf numFmtId="0" fontId="8" fillId="0" borderId="0"/>
    <xf numFmtId="43" fontId="31" fillId="0" borderId="0"/>
    <xf numFmtId="0" fontId="30" fillId="0" borderId="0"/>
    <xf numFmtId="43" fontId="31" fillId="0" borderId="0"/>
    <xf numFmtId="0" fontId="8" fillId="0" borderId="0"/>
    <xf numFmtId="0" fontId="8" fillId="0" borderId="0"/>
    <xf numFmtId="0" fontId="8" fillId="0" borderId="0"/>
    <xf numFmtId="172" fontId="31" fillId="0" borderId="0"/>
    <xf numFmtId="172" fontId="31" fillId="0" borderId="0"/>
    <xf numFmtId="43" fontId="31" fillId="0" borderId="0"/>
    <xf numFmtId="172" fontId="31" fillId="0" borderId="0"/>
    <xf numFmtId="43" fontId="31" fillId="0" borderId="0"/>
    <xf numFmtId="0" fontId="22" fillId="0" borderId="0"/>
    <xf numFmtId="176" fontId="31" fillId="0" borderId="0"/>
    <xf numFmtId="43" fontId="31" fillId="0" borderId="0"/>
    <xf numFmtId="0" fontId="22" fillId="0" borderId="0"/>
    <xf numFmtId="0" fontId="8" fillId="0" borderId="0"/>
    <xf numFmtId="0" fontId="22" fillId="0" borderId="0"/>
    <xf numFmtId="0" fontId="8" fillId="0" borderId="0"/>
    <xf numFmtId="0" fontId="22" fillId="0" borderId="0"/>
    <xf numFmtId="0" fontId="31" fillId="0" borderId="0"/>
    <xf numFmtId="0" fontId="8" fillId="0" borderId="0"/>
    <xf numFmtId="0" fontId="22" fillId="0" borderId="0"/>
    <xf numFmtId="0" fontId="8" fillId="0" borderId="0"/>
    <xf numFmtId="172" fontId="31" fillId="0" borderId="0"/>
    <xf numFmtId="0" fontId="8" fillId="0" borderId="0"/>
    <xf numFmtId="172" fontId="31" fillId="0" borderId="0"/>
    <xf numFmtId="0" fontId="8" fillId="0" borderId="0"/>
    <xf numFmtId="0" fontId="3" fillId="0" borderId="0"/>
    <xf numFmtId="0" fontId="32" fillId="0" borderId="0"/>
    <xf numFmtId="0" fontId="3" fillId="0" borderId="0"/>
    <xf numFmtId="0" fontId="3" fillId="0" borderId="0"/>
    <xf numFmtId="0" fontId="32" fillId="0" borderId="0"/>
    <xf numFmtId="0" fontId="22" fillId="0" borderId="0"/>
    <xf numFmtId="0" fontId="8" fillId="0" borderId="0"/>
    <xf numFmtId="0" fontId="32" fillId="0" borderId="0"/>
    <xf numFmtId="197" fontId="31" fillId="0" borderId="0"/>
    <xf numFmtId="0" fontId="31" fillId="0" borderId="0"/>
    <xf numFmtId="0" fontId="8" fillId="0" borderId="0"/>
    <xf numFmtId="0" fontId="31" fillId="0" borderId="0"/>
    <xf numFmtId="0" fontId="31" fillId="0" borderId="0"/>
    <xf numFmtId="0" fontId="31" fillId="0" borderId="0"/>
    <xf numFmtId="0" fontId="32" fillId="0" borderId="0"/>
    <xf numFmtId="0" fontId="31" fillId="0" borderId="0"/>
    <xf numFmtId="0" fontId="31" fillId="0" borderId="0"/>
    <xf numFmtId="0" fontId="8" fillId="0" borderId="0"/>
    <xf numFmtId="0" fontId="8" fillId="0" borderId="0"/>
    <xf numFmtId="0" fontId="31" fillId="0" borderId="0"/>
    <xf numFmtId="0" fontId="31" fillId="0" borderId="0"/>
    <xf numFmtId="0" fontId="31" fillId="0" borderId="0"/>
    <xf numFmtId="0" fontId="31" fillId="0" borderId="0"/>
    <xf numFmtId="0" fontId="8" fillId="0" borderId="0"/>
    <xf numFmtId="0" fontId="31" fillId="0" borderId="0"/>
    <xf numFmtId="0" fontId="31" fillId="0" borderId="0"/>
    <xf numFmtId="0" fontId="31" fillId="0" borderId="0"/>
    <xf numFmtId="0" fontId="8" fillId="0" borderId="0"/>
    <xf numFmtId="0" fontId="8" fillId="0" borderId="0"/>
    <xf numFmtId="0" fontId="3" fillId="0" borderId="0"/>
    <xf numFmtId="0" fontId="3" fillId="0" borderId="0"/>
    <xf numFmtId="0" fontId="3" fillId="0" borderId="0"/>
    <xf numFmtId="0" fontId="8" fillId="0" borderId="0"/>
    <xf numFmtId="0" fontId="8" fillId="0" borderId="0"/>
    <xf numFmtId="0" fontId="3" fillId="0" borderId="0"/>
    <xf numFmtId="0" fontId="3" fillId="0" borderId="0"/>
    <xf numFmtId="0" fontId="3" fillId="0" borderId="0"/>
    <xf numFmtId="0" fontId="8" fillId="0" borderId="0"/>
    <xf numFmtId="0" fontId="3" fillId="0" borderId="0"/>
    <xf numFmtId="0" fontId="8" fillId="0" borderId="0"/>
    <xf numFmtId="172" fontId="31" fillId="0" borderId="0"/>
    <xf numFmtId="0" fontId="8" fillId="0" borderId="0"/>
    <xf numFmtId="0" fontId="8" fillId="0" borderId="0"/>
    <xf numFmtId="0" fontId="8" fillId="0" borderId="0"/>
    <xf numFmtId="44" fontId="41" fillId="0" borderId="0"/>
    <xf numFmtId="0" fontId="22" fillId="0" borderId="0"/>
    <xf numFmtId="0" fontId="75" fillId="0" borderId="0"/>
    <xf numFmtId="0" fontId="22" fillId="0" borderId="0"/>
    <xf numFmtId="44" fontId="41" fillId="0" borderId="0"/>
    <xf numFmtId="0" fontId="75" fillId="0" borderId="0"/>
    <xf numFmtId="0" fontId="3" fillId="0" borderId="0"/>
    <xf numFmtId="44" fontId="41" fillId="0" borderId="0"/>
    <xf numFmtId="0" fontId="22" fillId="0" borderId="0"/>
    <xf numFmtId="198" fontId="31" fillId="0" borderId="0"/>
    <xf numFmtId="198" fontId="41" fillId="0" borderId="0"/>
    <xf numFmtId="0" fontId="22" fillId="0" borderId="0"/>
    <xf numFmtId="0" fontId="8" fillId="0" borderId="0"/>
    <xf numFmtId="0" fontId="22" fillId="0" borderId="0"/>
    <xf numFmtId="0" fontId="22" fillId="0" borderId="0"/>
    <xf numFmtId="0" fontId="8" fillId="0" borderId="0">
      <alignment vertical="center"/>
    </xf>
    <xf numFmtId="0" fontId="22" fillId="0" borderId="0"/>
    <xf numFmtId="0" fontId="22" fillId="0" borderId="0"/>
    <xf numFmtId="0" fontId="22" fillId="0" borderId="0"/>
    <xf numFmtId="0" fontId="22" fillId="0" borderId="0"/>
    <xf numFmtId="172" fontId="31" fillId="0" borderId="0"/>
    <xf numFmtId="172" fontId="31" fillId="0" borderId="0"/>
    <xf numFmtId="0" fontId="22" fillId="0" borderId="0"/>
    <xf numFmtId="0" fontId="22" fillId="0" borderId="0"/>
    <xf numFmtId="0" fontId="3" fillId="0" borderId="0"/>
    <xf numFmtId="0" fontId="22" fillId="0" borderId="0"/>
    <xf numFmtId="0" fontId="22" fillId="0" borderId="0"/>
    <xf numFmtId="192" fontId="31" fillId="0" borderId="0"/>
    <xf numFmtId="0" fontId="2" fillId="0" borderId="0"/>
    <xf numFmtId="0" fontId="31" fillId="0" borderId="0"/>
    <xf numFmtId="0" fontId="3" fillId="0" borderId="0"/>
    <xf numFmtId="0" fontId="2" fillId="0" borderId="0"/>
    <xf numFmtId="0" fontId="3" fillId="0" borderId="0"/>
    <xf numFmtId="0" fontId="3" fillId="0" borderId="0"/>
    <xf numFmtId="0" fontId="3" fillId="0" borderId="0"/>
    <xf numFmtId="0" fontId="3" fillId="0" borderId="0"/>
    <xf numFmtId="0" fontId="2" fillId="0" borderId="0"/>
    <xf numFmtId="0" fontId="3" fillId="0" borderId="0"/>
    <xf numFmtId="0" fontId="88" fillId="0" borderId="0"/>
    <xf numFmtId="0" fontId="3" fillId="0" borderId="0"/>
    <xf numFmtId="0" fontId="3" fillId="0" borderId="0"/>
    <xf numFmtId="0" fontId="3" fillId="0" borderId="0"/>
    <xf numFmtId="0" fontId="3" fillId="0" borderId="0"/>
    <xf numFmtId="0" fontId="3" fillId="0" borderId="0"/>
    <xf numFmtId="0" fontId="88" fillId="0" borderId="0"/>
    <xf numFmtId="172" fontId="31" fillId="0" borderId="0"/>
    <xf numFmtId="0" fontId="50" fillId="0" borderId="0"/>
    <xf numFmtId="0" fontId="8" fillId="0" borderId="0"/>
    <xf numFmtId="0" fontId="8" fillId="0" borderId="0"/>
    <xf numFmtId="0" fontId="50" fillId="0" borderId="0"/>
    <xf numFmtId="172" fontId="31" fillId="0" borderId="0"/>
    <xf numFmtId="0" fontId="3" fillId="0" borderId="0"/>
    <xf numFmtId="0" fontId="3" fillId="0" borderId="0"/>
    <xf numFmtId="172" fontId="92" fillId="0" borderId="0"/>
    <xf numFmtId="0" fontId="3" fillId="0" borderId="0"/>
    <xf numFmtId="0" fontId="3" fillId="0" borderId="0"/>
    <xf numFmtId="0" fontId="3" fillId="0" borderId="0"/>
    <xf numFmtId="168" fontId="41" fillId="0" borderId="0"/>
    <xf numFmtId="0" fontId="8" fillId="0" borderId="0"/>
    <xf numFmtId="0" fontId="22" fillId="0" borderId="0"/>
    <xf numFmtId="187" fontId="92" fillId="0" borderId="0"/>
    <xf numFmtId="172" fontId="92" fillId="0" borderId="0"/>
    <xf numFmtId="172" fontId="92" fillId="0" borderId="0"/>
    <xf numFmtId="0" fontId="31" fillId="22" borderId="66" applyNumberFormat="0" applyFont="0" applyAlignment="0" applyProtection="0"/>
    <xf numFmtId="0" fontId="31" fillId="22" borderId="66" applyNumberFormat="0" applyFont="0" applyAlignment="0" applyProtection="0"/>
    <xf numFmtId="0" fontId="31" fillId="22" borderId="66" applyNumberFormat="0" applyFont="0" applyAlignment="0" applyProtection="0"/>
    <xf numFmtId="0" fontId="31" fillId="22" borderId="66" applyNumberFormat="0" applyFont="0" applyAlignment="0" applyProtection="0"/>
    <xf numFmtId="0" fontId="31" fillId="22" borderId="66" applyNumberFormat="0" applyFont="0" applyAlignment="0" applyProtection="0"/>
    <xf numFmtId="0" fontId="31" fillId="22" borderId="66" applyNumberFormat="0" applyFont="0" applyAlignment="0" applyProtection="0"/>
    <xf numFmtId="0" fontId="31" fillId="22" borderId="66" applyNumberFormat="0" applyFont="0" applyAlignment="0" applyProtection="0"/>
    <xf numFmtId="0" fontId="31" fillId="22" borderId="66" applyNumberFormat="0" applyFont="0" applyAlignment="0" applyProtection="0"/>
    <xf numFmtId="0" fontId="31" fillId="22" borderId="66" applyNumberFormat="0" applyFont="0" applyAlignment="0" applyProtection="0"/>
    <xf numFmtId="0" fontId="31" fillId="22" borderId="66" applyNumberFormat="0" applyFont="0" applyAlignment="0" applyProtection="0"/>
    <xf numFmtId="0" fontId="63" fillId="21" borderId="67" applyNumberFormat="0" applyAlignment="0" applyProtection="0"/>
    <xf numFmtId="0" fontId="63" fillId="21" borderId="67" applyNumberFormat="0" applyAlignment="0" applyProtection="0"/>
    <xf numFmtId="0" fontId="63" fillId="21" borderId="67" applyNumberFormat="0" applyAlignment="0" applyProtection="0"/>
    <xf numFmtId="0" fontId="63" fillId="21" borderId="67" applyNumberFormat="0" applyAlignment="0" applyProtection="0"/>
    <xf numFmtId="0" fontId="63" fillId="21" borderId="67" applyNumberFormat="0" applyAlignment="0" applyProtection="0"/>
    <xf numFmtId="0" fontId="63" fillId="21" borderId="67" applyNumberFormat="0" applyAlignment="0" applyProtection="0"/>
    <xf numFmtId="0" fontId="63" fillId="21" borderId="67" applyNumberFormat="0" applyAlignment="0" applyProtection="0"/>
    <xf numFmtId="0" fontId="63" fillId="21" borderId="67" applyNumberFormat="0" applyAlignment="0" applyProtection="0"/>
    <xf numFmtId="0" fontId="63" fillId="21" borderId="67" applyNumberFormat="0" applyAlignment="0" applyProtection="0"/>
    <xf numFmtId="0" fontId="63" fillId="21" borderId="67" applyNumberFormat="0" applyAlignment="0" applyProtection="0"/>
    <xf numFmtId="0" fontId="63" fillId="21" borderId="67" applyNumberFormat="0" applyAlignment="0" applyProtection="0"/>
    <xf numFmtId="0" fontId="63" fillId="21" borderId="67" applyNumberFormat="0" applyAlignment="0" applyProtection="0"/>
    <xf numFmtId="0" fontId="63" fillId="21" borderId="67" applyNumberFormat="0" applyAlignment="0" applyProtection="0"/>
    <xf numFmtId="0" fontId="63" fillId="21" borderId="67" applyNumberFormat="0" applyAlignment="0" applyProtection="0"/>
    <xf numFmtId="0" fontId="63" fillId="21" borderId="67" applyNumberFormat="0" applyAlignment="0" applyProtection="0"/>
    <xf numFmtId="0" fontId="63" fillId="21" borderId="67" applyNumberFormat="0" applyAlignment="0" applyProtection="0"/>
    <xf numFmtId="0" fontId="63" fillId="21" borderId="67" applyNumberFormat="0" applyAlignment="0" applyProtection="0"/>
    <xf numFmtId="0" fontId="63" fillId="21" borderId="67" applyNumberFormat="0" applyAlignment="0" applyProtection="0"/>
    <xf numFmtId="0" fontId="63" fillId="21" borderId="67" applyNumberFormat="0" applyAlignment="0" applyProtection="0"/>
    <xf numFmtId="0" fontId="63" fillId="21" borderId="67" applyNumberFormat="0" applyAlignment="0" applyProtection="0"/>
    <xf numFmtId="0" fontId="63" fillId="21" borderId="67" applyNumberFormat="0" applyAlignment="0" applyProtection="0"/>
    <xf numFmtId="0" fontId="63" fillId="21" borderId="67" applyNumberFormat="0" applyAlignment="0" applyProtection="0"/>
    <xf numFmtId="0" fontId="63" fillId="21" borderId="67" applyNumberFormat="0" applyAlignment="0" applyProtection="0"/>
    <xf numFmtId="0" fontId="63" fillId="21" borderId="67" applyNumberFormat="0" applyAlignment="0" applyProtection="0"/>
    <xf numFmtId="0" fontId="63" fillId="21" borderId="67" applyNumberFormat="0" applyAlignment="0" applyProtection="0"/>
    <xf numFmtId="0" fontId="63" fillId="21" borderId="67" applyNumberFormat="0" applyAlignment="0" applyProtection="0"/>
    <xf numFmtId="0" fontId="63" fillId="21" borderId="67"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22" fillId="0" borderId="0" applyFont="0" applyFill="0" applyBorder="0" applyAlignment="0" applyProtection="0"/>
    <xf numFmtId="0" fontId="97" fillId="0" borderId="0"/>
    <xf numFmtId="0" fontId="3" fillId="0" borderId="64">
      <alignment horizontal="left" vertical="center"/>
    </xf>
    <xf numFmtId="0" fontId="3" fillId="0" borderId="64">
      <alignment horizontal="left" vertical="center"/>
    </xf>
    <xf numFmtId="0" fontId="3" fillId="0" borderId="64">
      <alignment horizontal="left" vertical="center"/>
    </xf>
    <xf numFmtId="0" fontId="33" fillId="0" borderId="0"/>
    <xf numFmtId="0" fontId="3" fillId="0" borderId="64">
      <alignment horizontal="left" vertical="center"/>
    </xf>
    <xf numFmtId="0" fontId="3" fillId="0" borderId="64">
      <alignment horizontal="left" vertical="center"/>
    </xf>
    <xf numFmtId="0" fontId="97" fillId="0" borderId="0"/>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97" fillId="0" borderId="0"/>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97" fillId="0" borderId="0"/>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3" fillId="0" borderId="64">
      <alignment horizontal="left" vertical="center"/>
    </xf>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76" fillId="0" borderId="63"/>
    <xf numFmtId="0" fontId="99" fillId="0" borderId="0" applyNumberFormat="0" applyFill="0" applyBorder="0" applyAlignment="0" applyProtection="0"/>
    <xf numFmtId="0" fontId="65" fillId="0" borderId="68" applyNumberFormat="0" applyFill="0" applyAlignment="0" applyProtection="0"/>
    <xf numFmtId="0" fontId="65" fillId="0" borderId="68" applyNumberFormat="0" applyFill="0" applyAlignment="0" applyProtection="0"/>
    <xf numFmtId="0" fontId="65" fillId="0" borderId="68" applyNumberFormat="0" applyFill="0" applyAlignment="0" applyProtection="0"/>
    <xf numFmtId="0" fontId="65" fillId="0" borderId="68" applyNumberFormat="0" applyFill="0" applyAlignment="0" applyProtection="0"/>
    <xf numFmtId="0" fontId="65" fillId="0" borderId="68" applyNumberFormat="0" applyFill="0" applyAlignment="0" applyProtection="0"/>
    <xf numFmtId="0" fontId="65" fillId="0" borderId="68" applyNumberFormat="0" applyFill="0" applyAlignment="0" applyProtection="0"/>
    <xf numFmtId="0" fontId="65" fillId="0" borderId="68" applyNumberFormat="0" applyFill="0" applyAlignment="0" applyProtection="0"/>
    <xf numFmtId="0" fontId="65" fillId="0" borderId="68" applyNumberFormat="0" applyFill="0" applyAlignment="0" applyProtection="0"/>
    <xf numFmtId="0" fontId="65" fillId="0" borderId="68" applyNumberFormat="0" applyFill="0" applyAlignment="0" applyProtection="0"/>
    <xf numFmtId="0" fontId="65" fillId="0" borderId="68" applyNumberFormat="0" applyFill="0" applyAlignment="0" applyProtection="0"/>
    <xf numFmtId="0" fontId="65" fillId="0" borderId="68" applyNumberFormat="0" applyFill="0" applyAlignment="0" applyProtection="0"/>
    <xf numFmtId="0" fontId="65" fillId="0" borderId="68" applyNumberFormat="0" applyFill="0" applyAlignment="0" applyProtection="0"/>
    <xf numFmtId="0" fontId="65" fillId="0" borderId="68" applyNumberFormat="0" applyFill="0" applyAlignment="0" applyProtection="0"/>
    <xf numFmtId="0" fontId="65" fillId="0" borderId="68" applyNumberFormat="0" applyFill="0" applyAlignment="0" applyProtection="0"/>
    <xf numFmtId="0" fontId="65" fillId="0" borderId="68" applyNumberFormat="0" applyFill="0" applyAlignment="0" applyProtection="0"/>
    <xf numFmtId="0" fontId="65" fillId="0" borderId="68" applyNumberFormat="0" applyFill="0" applyAlignment="0" applyProtection="0"/>
    <xf numFmtId="0" fontId="65" fillId="0" borderId="68" applyNumberFormat="0" applyFill="0" applyAlignment="0" applyProtection="0"/>
    <xf numFmtId="0" fontId="65" fillId="0" borderId="68" applyNumberFormat="0" applyFill="0" applyAlignment="0" applyProtection="0"/>
    <xf numFmtId="0" fontId="65" fillId="0" borderId="68" applyNumberFormat="0" applyFill="0" applyAlignment="0" applyProtection="0"/>
    <xf numFmtId="0" fontId="65" fillId="0" borderId="68" applyNumberFormat="0" applyFill="0" applyAlignment="0" applyProtection="0"/>
    <xf numFmtId="0" fontId="65" fillId="0" borderId="68" applyNumberFormat="0" applyFill="0" applyAlignment="0" applyProtection="0"/>
    <xf numFmtId="0" fontId="65" fillId="0" borderId="68" applyNumberFormat="0" applyFill="0" applyAlignment="0" applyProtection="0"/>
    <xf numFmtId="0" fontId="65" fillId="0" borderId="68" applyNumberFormat="0" applyFill="0" applyAlignment="0" applyProtection="0"/>
    <xf numFmtId="0" fontId="65" fillId="0" borderId="68" applyNumberFormat="0" applyFill="0" applyAlignment="0" applyProtection="0"/>
    <xf numFmtId="0" fontId="65" fillId="0" borderId="68" applyNumberFormat="0" applyFill="0" applyAlignment="0" applyProtection="0"/>
    <xf numFmtId="0" fontId="65" fillId="0" borderId="68" applyNumberFormat="0" applyFill="0" applyAlignment="0" applyProtection="0"/>
    <xf numFmtId="0" fontId="65" fillId="0" borderId="68" applyNumberFormat="0" applyFill="0" applyAlignment="0" applyProtection="0"/>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85" fillId="0" borderId="63"/>
    <xf numFmtId="0" fontId="22" fillId="0" borderId="0"/>
    <xf numFmtId="0" fontId="31" fillId="0" borderId="0"/>
    <xf numFmtId="0" fontId="3" fillId="0" borderId="0"/>
    <xf numFmtId="172" fontId="31" fillId="0" borderId="0"/>
    <xf numFmtId="0" fontId="22" fillId="0" borderId="0"/>
    <xf numFmtId="0" fontId="3" fillId="0" borderId="0"/>
    <xf numFmtId="0" fontId="22" fillId="0" borderId="0"/>
    <xf numFmtId="0" fontId="3" fillId="0" borderId="0"/>
    <xf numFmtId="0" fontId="2" fillId="0" borderId="0"/>
    <xf numFmtId="9" fontId="3" fillId="0" borderId="0" applyFont="0" applyFill="0" applyBorder="0" applyAlignment="0" applyProtection="0"/>
    <xf numFmtId="0" fontId="8" fillId="0" borderId="0"/>
    <xf numFmtId="0" fontId="8" fillId="0" borderId="0"/>
    <xf numFmtId="0" fontId="31" fillId="0" borderId="0"/>
    <xf numFmtId="171" fontId="41" fillId="0" borderId="0"/>
    <xf numFmtId="171" fontId="31" fillId="0" borderId="0"/>
    <xf numFmtId="0" fontId="8" fillId="0" borderId="0"/>
    <xf numFmtId="0" fontId="22" fillId="0" borderId="0"/>
    <xf numFmtId="0" fontId="31" fillId="0" borderId="0"/>
    <xf numFmtId="0" fontId="8" fillId="0" borderId="0"/>
    <xf numFmtId="167" fontId="31" fillId="0" borderId="0"/>
    <xf numFmtId="173" fontId="41" fillId="0" borderId="0"/>
    <xf numFmtId="0" fontId="8" fillId="0" borderId="0"/>
    <xf numFmtId="0" fontId="57" fillId="0" borderId="0" applyNumberFormat="0" applyFill="0" applyBorder="0" applyAlignment="0" applyProtection="0">
      <alignment vertical="top"/>
      <protection locked="0"/>
    </xf>
    <xf numFmtId="0" fontId="22" fillId="0" borderId="0"/>
    <xf numFmtId="0" fontId="41" fillId="0" borderId="0"/>
    <xf numFmtId="170" fontId="41" fillId="0" borderId="0"/>
    <xf numFmtId="164" fontId="41" fillId="0" borderId="0"/>
    <xf numFmtId="172" fontId="41" fillId="0" borderId="0"/>
    <xf numFmtId="171" fontId="41" fillId="0" borderId="0"/>
    <xf numFmtId="168" fontId="41" fillId="0" borderId="0"/>
    <xf numFmtId="0" fontId="22" fillId="0" borderId="0"/>
    <xf numFmtId="0" fontId="8" fillId="0" borderId="0"/>
    <xf numFmtId="0" fontId="8" fillId="0" borderId="0"/>
    <xf numFmtId="0" fontId="8" fillId="0" borderId="0"/>
    <xf numFmtId="0" fontId="41" fillId="0" borderId="0"/>
    <xf numFmtId="0" fontId="41" fillId="0" borderId="0"/>
    <xf numFmtId="170" fontId="41" fillId="0" borderId="0"/>
    <xf numFmtId="172" fontId="31" fillId="0" borderId="0"/>
    <xf numFmtId="0" fontId="8" fillId="0" borderId="0"/>
    <xf numFmtId="0" fontId="3" fillId="0" borderId="0"/>
    <xf numFmtId="0" fontId="8" fillId="0" borderId="0"/>
    <xf numFmtId="0" fontId="8" fillId="0" borderId="0"/>
    <xf numFmtId="0" fontId="8" fillId="0" borderId="0"/>
    <xf numFmtId="0" fontId="8" fillId="0" borderId="0"/>
    <xf numFmtId="0" fontId="31" fillId="0" borderId="0"/>
    <xf numFmtId="170" fontId="31" fillId="0" borderId="0"/>
    <xf numFmtId="0" fontId="22" fillId="0" borderId="0"/>
    <xf numFmtId="170" fontId="31" fillId="0" borderId="0"/>
    <xf numFmtId="10" fontId="53" fillId="22" borderId="36" applyNumberFormat="0" applyBorder="0" applyAlignment="0" applyProtection="0"/>
    <xf numFmtId="0" fontId="8" fillId="0" borderId="0"/>
    <xf numFmtId="5" fontId="31" fillId="0" borderId="0"/>
    <xf numFmtId="5" fontId="31" fillId="0" borderId="0"/>
    <xf numFmtId="5" fontId="31" fillId="0" borderId="0"/>
    <xf numFmtId="0" fontId="22" fillId="0" borderId="0"/>
    <xf numFmtId="169" fontId="8" fillId="0" borderId="0" applyFont="0" applyFill="0" applyBorder="0" applyAlignment="0" applyProtection="0"/>
    <xf numFmtId="169" fontId="75" fillId="0" borderId="0" applyFont="0" applyFill="0" applyBorder="0" applyAlignment="0" applyProtection="0"/>
    <xf numFmtId="0" fontId="76" fillId="0" borderId="72"/>
    <xf numFmtId="0" fontId="76" fillId="0" borderId="72"/>
    <xf numFmtId="0" fontId="76" fillId="0" borderId="72"/>
    <xf numFmtId="0" fontId="76" fillId="0" borderId="72"/>
    <xf numFmtId="0" fontId="76" fillId="0" borderId="72"/>
    <xf numFmtId="0" fontId="76" fillId="0" borderId="72"/>
    <xf numFmtId="2" fontId="78" fillId="0" borderId="36">
      <alignment horizontal="center" vertical="top" wrapText="1"/>
    </xf>
    <xf numFmtId="2" fontId="78" fillId="0" borderId="36">
      <alignment horizontal="center" vertical="top" wrapText="1"/>
    </xf>
    <xf numFmtId="2" fontId="78" fillId="0" borderId="36">
      <alignment horizontal="center" vertical="top" wrapText="1"/>
    </xf>
    <xf numFmtId="2" fontId="78" fillId="0" borderId="36">
      <alignment horizontal="center" vertical="top" wrapText="1"/>
    </xf>
    <xf numFmtId="2" fontId="78" fillId="0" borderId="36">
      <alignment horizontal="center" vertical="top" wrapText="1"/>
    </xf>
    <xf numFmtId="2" fontId="78" fillId="0" borderId="36">
      <alignment horizontal="center" vertical="top" wrapText="1"/>
    </xf>
    <xf numFmtId="2" fontId="78" fillId="0" borderId="36">
      <alignment horizontal="center" vertical="top" wrapText="1"/>
    </xf>
    <xf numFmtId="2" fontId="78" fillId="0" borderId="36">
      <alignment horizontal="center" vertical="top" wrapText="1"/>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79" fillId="0" borderId="65">
      <alignment horizontal="left" vertical="center"/>
    </xf>
    <xf numFmtId="0" fontId="57"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10" fontId="53" fillId="22" borderId="36" applyNumberFormat="0" applyBorder="0" applyAlignment="0" applyProtection="0"/>
    <xf numFmtId="10" fontId="53" fillId="22" borderId="36" applyNumberFormat="0" applyBorder="0" applyAlignment="0" applyProtection="0"/>
    <xf numFmtId="10" fontId="53" fillId="22" borderId="36" applyNumberFormat="0" applyBorder="0" applyAlignment="0" applyProtection="0"/>
    <xf numFmtId="10" fontId="53" fillId="22" borderId="36" applyNumberFormat="0" applyBorder="0" applyAlignment="0" applyProtection="0"/>
    <xf numFmtId="10" fontId="53" fillId="22" borderId="36" applyNumberFormat="0" applyBorder="0" applyAlignment="0" applyProtection="0"/>
    <xf numFmtId="10" fontId="53" fillId="22" borderId="36" applyNumberFormat="0" applyBorder="0" applyAlignment="0" applyProtection="0"/>
    <xf numFmtId="171" fontId="78" fillId="0" borderId="36">
      <alignment horizontal="right" vertical="center" wrapText="1"/>
    </xf>
    <xf numFmtId="171" fontId="78" fillId="0" borderId="36">
      <alignment horizontal="right" vertical="center" wrapText="1"/>
    </xf>
    <xf numFmtId="171" fontId="78" fillId="0" borderId="36">
      <alignment horizontal="right" vertical="center" wrapText="1"/>
    </xf>
    <xf numFmtId="171" fontId="78" fillId="0" borderId="36">
      <alignment horizontal="right" vertical="center" wrapText="1"/>
    </xf>
    <xf numFmtId="171" fontId="78" fillId="0" borderId="36">
      <alignment horizontal="right" vertical="center" wrapText="1"/>
    </xf>
    <xf numFmtId="171" fontId="78" fillId="0" borderId="36">
      <alignment horizontal="right" vertical="center" wrapText="1"/>
    </xf>
    <xf numFmtId="171" fontId="78" fillId="0" borderId="36">
      <alignment horizontal="right" vertical="center" wrapText="1"/>
    </xf>
    <xf numFmtId="0" fontId="85" fillId="42" borderId="72"/>
    <xf numFmtId="0" fontId="85" fillId="42" borderId="72"/>
    <xf numFmtId="0" fontId="85" fillId="42" borderId="72"/>
    <xf numFmtId="0" fontId="85" fillId="42" borderId="72"/>
    <xf numFmtId="0" fontId="85" fillId="42" borderId="72"/>
    <xf numFmtId="0" fontId="85" fillId="42" borderId="72"/>
    <xf numFmtId="191" fontId="8" fillId="0" borderId="0"/>
    <xf numFmtId="170" fontId="31" fillId="0" borderId="0"/>
    <xf numFmtId="0" fontId="8" fillId="0" borderId="0"/>
    <xf numFmtId="0" fontId="3" fillId="0" borderId="0"/>
    <xf numFmtId="183" fontId="31" fillId="0" borderId="0"/>
    <xf numFmtId="0" fontId="30" fillId="0" borderId="0"/>
    <xf numFmtId="0" fontId="8" fillId="0" borderId="0"/>
    <xf numFmtId="0" fontId="31" fillId="0" borderId="0"/>
    <xf numFmtId="183" fontId="31" fillId="0" borderId="0"/>
    <xf numFmtId="194" fontId="31" fillId="0" borderId="0"/>
    <xf numFmtId="192" fontId="31" fillId="0" borderId="0"/>
    <xf numFmtId="192" fontId="31" fillId="0" borderId="0"/>
    <xf numFmtId="170" fontId="31" fillId="0" borderId="0"/>
    <xf numFmtId="0" fontId="8" fillId="0" borderId="0"/>
    <xf numFmtId="0" fontId="8" fillId="0" borderId="0"/>
    <xf numFmtId="0" fontId="3" fillId="0" borderId="0"/>
    <xf numFmtId="172" fontId="31" fillId="0" borderId="0"/>
    <xf numFmtId="171" fontId="31" fillId="0" borderId="0"/>
    <xf numFmtId="0" fontId="8" fillId="0" borderId="0"/>
    <xf numFmtId="172" fontId="31" fillId="0" borderId="0"/>
    <xf numFmtId="174" fontId="31" fillId="0" borderId="0"/>
    <xf numFmtId="0" fontId="8" fillId="0" borderId="0"/>
    <xf numFmtId="170" fontId="31" fillId="0" borderId="0"/>
    <xf numFmtId="0" fontId="8" fillId="0" borderId="0"/>
    <xf numFmtId="0" fontId="8" fillId="0" borderId="0"/>
    <xf numFmtId="0" fontId="31" fillId="0" borderId="0"/>
    <xf numFmtId="172" fontId="31" fillId="0" borderId="0"/>
    <xf numFmtId="170" fontId="31" fillId="0" borderId="0"/>
    <xf numFmtId="175" fontId="31" fillId="0" borderId="0"/>
    <xf numFmtId="0" fontId="8" fillId="0" borderId="0"/>
    <xf numFmtId="176" fontId="31" fillId="0" borderId="0"/>
    <xf numFmtId="0" fontId="22" fillId="0" borderId="0"/>
    <xf numFmtId="183" fontId="31" fillId="0" borderId="0"/>
    <xf numFmtId="0" fontId="22" fillId="0" borderId="0"/>
    <xf numFmtId="0" fontId="8" fillId="0" borderId="0"/>
    <xf numFmtId="0" fontId="31" fillId="0" borderId="0"/>
    <xf numFmtId="0" fontId="3" fillId="0" borderId="0"/>
    <xf numFmtId="0" fontId="32" fillId="0" borderId="0"/>
    <xf numFmtId="197" fontId="31" fillId="0" borderId="0"/>
    <xf numFmtId="0" fontId="31" fillId="0" borderId="0"/>
    <xf numFmtId="0" fontId="32" fillId="0" borderId="0"/>
    <xf numFmtId="0" fontId="22" fillId="0" borderId="0"/>
    <xf numFmtId="0" fontId="32" fillId="0" borderId="0"/>
    <xf numFmtId="0" fontId="8" fillId="0" borderId="0"/>
    <xf numFmtId="0" fontId="22" fillId="0" borderId="0"/>
    <xf numFmtId="0" fontId="75" fillId="0" borderId="0"/>
    <xf numFmtId="0" fontId="2" fillId="0" borderId="0"/>
    <xf numFmtId="0" fontId="3" fillId="0" borderId="0"/>
    <xf numFmtId="14" fontId="8" fillId="0" borderId="0"/>
    <xf numFmtId="14" fontId="8" fillId="0" borderId="0"/>
    <xf numFmtId="14" fontId="8" fillId="0" borderId="0"/>
    <xf numFmtId="172" fontId="31" fillId="0" borderId="0"/>
    <xf numFmtId="0" fontId="8" fillId="0" borderId="0"/>
    <xf numFmtId="0" fontId="33" fillId="0" borderId="0"/>
    <xf numFmtId="0" fontId="3" fillId="0" borderId="73">
      <alignment horizontal="left" vertical="center"/>
    </xf>
    <xf numFmtId="0" fontId="3" fillId="0" borderId="73">
      <alignment horizontal="left" vertical="center"/>
    </xf>
    <xf numFmtId="0" fontId="76" fillId="0" borderId="72"/>
    <xf numFmtId="0" fontId="76" fillId="0" borderId="72"/>
    <xf numFmtId="0" fontId="76" fillId="0" borderId="72"/>
    <xf numFmtId="0" fontId="76" fillId="0" borderId="72"/>
    <xf numFmtId="0" fontId="76" fillId="0" borderId="72"/>
    <xf numFmtId="0" fontId="76" fillId="0" borderId="72"/>
    <xf numFmtId="0" fontId="85" fillId="0" borderId="72"/>
    <xf numFmtId="0" fontId="85" fillId="0" borderId="72"/>
    <xf numFmtId="0" fontId="85" fillId="0" borderId="72"/>
    <xf numFmtId="0" fontId="85" fillId="0" borderId="72"/>
    <xf numFmtId="0" fontId="85" fillId="0" borderId="72"/>
    <xf numFmtId="0" fontId="85" fillId="0" borderId="72"/>
    <xf numFmtId="172" fontId="31" fillId="0" borderId="0"/>
    <xf numFmtId="172" fontId="31" fillId="0" borderId="0"/>
    <xf numFmtId="0" fontId="3" fillId="0" borderId="0"/>
    <xf numFmtId="0" fontId="22" fillId="0" borderId="0"/>
    <xf numFmtId="0" fontId="3" fillId="0" borderId="0"/>
    <xf numFmtId="0" fontId="31" fillId="0" borderId="0"/>
    <xf numFmtId="169" fontId="8" fillId="0" borderId="0" applyFont="0" applyFill="0" applyBorder="0" applyAlignment="0" applyProtection="0"/>
    <xf numFmtId="0" fontId="75" fillId="0" borderId="0"/>
    <xf numFmtId="0" fontId="75" fillId="0" borderId="0"/>
    <xf numFmtId="0" fontId="3" fillId="0" borderId="0"/>
    <xf numFmtId="0" fontId="3" fillId="0" borderId="0"/>
    <xf numFmtId="2" fontId="78" fillId="0" borderId="73">
      <alignment horizontal="center" vertical="top" wrapText="1"/>
    </xf>
    <xf numFmtId="2" fontId="78" fillId="0" borderId="73">
      <alignment horizontal="center" vertical="top" wrapText="1"/>
    </xf>
    <xf numFmtId="2" fontId="78" fillId="0" borderId="73">
      <alignment horizontal="center" vertical="top" wrapText="1"/>
    </xf>
    <xf numFmtId="2" fontId="78" fillId="0" borderId="73">
      <alignment horizontal="center" vertical="top" wrapText="1"/>
    </xf>
    <xf numFmtId="2" fontId="78" fillId="0" borderId="73">
      <alignment horizontal="center" vertical="top" wrapText="1"/>
    </xf>
    <xf numFmtId="2" fontId="78" fillId="0" borderId="73">
      <alignment horizontal="center" vertical="top" wrapText="1"/>
    </xf>
    <xf numFmtId="2" fontId="78" fillId="0" borderId="73">
      <alignment horizontal="center" vertical="top" wrapText="1"/>
    </xf>
    <xf numFmtId="2" fontId="78" fillId="0" borderId="73">
      <alignment horizontal="center" vertical="top" wrapText="1"/>
    </xf>
    <xf numFmtId="0" fontId="3" fillId="0" borderId="0"/>
    <xf numFmtId="0" fontId="3" fillId="0" borderId="0"/>
    <xf numFmtId="0" fontId="83" fillId="0" borderId="0" applyNumberFormat="0" applyFill="0" applyBorder="0" applyAlignment="0" applyProtection="0">
      <alignment vertical="top"/>
      <protection locked="0"/>
    </xf>
    <xf numFmtId="0" fontId="31" fillId="0" borderId="0"/>
    <xf numFmtId="10" fontId="53" fillId="22" borderId="73" applyNumberFormat="0" applyBorder="0" applyAlignment="0" applyProtection="0"/>
    <xf numFmtId="10" fontId="53" fillId="22" borderId="73" applyNumberFormat="0" applyBorder="0" applyAlignment="0" applyProtection="0"/>
    <xf numFmtId="10" fontId="53" fillId="22" borderId="73" applyNumberFormat="0" applyBorder="0" applyAlignment="0" applyProtection="0"/>
    <xf numFmtId="10" fontId="53" fillId="22" borderId="73" applyNumberFormat="0" applyBorder="0" applyAlignment="0" applyProtection="0"/>
    <xf numFmtId="10" fontId="53" fillId="22" borderId="73" applyNumberFormat="0" applyBorder="0" applyAlignment="0" applyProtection="0"/>
    <xf numFmtId="10" fontId="53" fillId="22" borderId="73" applyNumberFormat="0" applyBorder="0" applyAlignment="0" applyProtection="0"/>
    <xf numFmtId="10" fontId="53" fillId="22" borderId="73" applyNumberFormat="0" applyBorder="0" applyAlignment="0" applyProtection="0"/>
    <xf numFmtId="171" fontId="78" fillId="0" borderId="73">
      <alignment horizontal="right" vertical="center" wrapText="1"/>
    </xf>
    <xf numFmtId="171" fontId="78" fillId="0" borderId="73">
      <alignment horizontal="right" vertical="center" wrapText="1"/>
    </xf>
    <xf numFmtId="171" fontId="78" fillId="0" borderId="73">
      <alignment horizontal="right" vertical="center" wrapText="1"/>
    </xf>
    <xf numFmtId="171" fontId="78" fillId="0" borderId="73">
      <alignment horizontal="right" vertical="center" wrapText="1"/>
    </xf>
    <xf numFmtId="171" fontId="78" fillId="0" borderId="73">
      <alignment horizontal="right" vertical="center" wrapText="1"/>
    </xf>
    <xf numFmtId="171" fontId="78" fillId="0" borderId="73">
      <alignment horizontal="right" vertical="center" wrapText="1"/>
    </xf>
    <xf numFmtId="171" fontId="78" fillId="0" borderId="73">
      <alignment horizontal="right" vertical="center" wrapText="1"/>
    </xf>
    <xf numFmtId="0" fontId="31" fillId="0" borderId="0"/>
    <xf numFmtId="0" fontId="32" fillId="0" borderId="0"/>
    <xf numFmtId="167" fontId="31" fillId="0" borderId="0"/>
    <xf numFmtId="0" fontId="8" fillId="0" borderId="0"/>
    <xf numFmtId="197" fontId="31" fillId="0" borderId="0"/>
    <xf numFmtId="184" fontId="31" fillId="0" borderId="0"/>
    <xf numFmtId="0" fontId="88" fillId="0" borderId="0"/>
    <xf numFmtId="0" fontId="31" fillId="0" borderId="0"/>
    <xf numFmtId="192" fontId="31" fillId="0" borderId="0"/>
    <xf numFmtId="172" fontId="31" fillId="0" borderId="0"/>
    <xf numFmtId="172" fontId="31" fillId="0" borderId="0"/>
    <xf numFmtId="192" fontId="31" fillId="0" borderId="0"/>
    <xf numFmtId="0" fontId="8" fillId="0" borderId="0"/>
    <xf numFmtId="172" fontId="31" fillId="0" borderId="0"/>
    <xf numFmtId="0" fontId="31" fillId="0" borderId="0"/>
    <xf numFmtId="170" fontId="31" fillId="0" borderId="0"/>
    <xf numFmtId="164" fontId="31" fillId="0" borderId="0"/>
    <xf numFmtId="172" fontId="31" fillId="0" borderId="0"/>
    <xf numFmtId="172" fontId="31" fillId="0" borderId="0"/>
    <xf numFmtId="171" fontId="31" fillId="0" borderId="0"/>
    <xf numFmtId="168" fontId="31" fillId="0" borderId="0"/>
    <xf numFmtId="0" fontId="31" fillId="0" borderId="0"/>
    <xf numFmtId="0" fontId="31" fillId="0" borderId="0"/>
    <xf numFmtId="172" fontId="31" fillId="0" borderId="0"/>
    <xf numFmtId="0" fontId="22" fillId="0" borderId="0"/>
    <xf numFmtId="0" fontId="8" fillId="0" borderId="0"/>
    <xf numFmtId="192" fontId="31" fillId="0" borderId="0"/>
    <xf numFmtId="0" fontId="8" fillId="0" borderId="0"/>
    <xf numFmtId="0" fontId="8" fillId="0" borderId="0"/>
    <xf numFmtId="0" fontId="31" fillId="0" borderId="0"/>
    <xf numFmtId="0" fontId="3" fillId="0" borderId="0"/>
    <xf numFmtId="0" fontId="8" fillId="0" borderId="0"/>
    <xf numFmtId="0" fontId="8" fillId="0" borderId="0"/>
    <xf numFmtId="0" fontId="3" fillId="0" borderId="0"/>
    <xf numFmtId="0" fontId="31" fillId="0" borderId="0"/>
    <xf numFmtId="0" fontId="8" fillId="0" borderId="0"/>
    <xf numFmtId="192" fontId="31" fillId="0" borderId="0"/>
    <xf numFmtId="0" fontId="31" fillId="0" borderId="0"/>
    <xf numFmtId="0" fontId="22" fillId="0" borderId="0"/>
    <xf numFmtId="172" fontId="31" fillId="0" borderId="0"/>
    <xf numFmtId="0" fontId="31" fillId="0" borderId="0"/>
    <xf numFmtId="0" fontId="31" fillId="0" borderId="0"/>
    <xf numFmtId="0" fontId="31" fillId="0" borderId="0"/>
    <xf numFmtId="168" fontId="31" fillId="0" borderId="0"/>
    <xf numFmtId="171" fontId="31" fillId="0" borderId="0"/>
    <xf numFmtId="172" fontId="31" fillId="0" borderId="0"/>
    <xf numFmtId="172" fontId="31" fillId="0" borderId="0"/>
    <xf numFmtId="164" fontId="31" fillId="0" borderId="0"/>
    <xf numFmtId="170" fontId="31" fillId="0" borderId="0"/>
    <xf numFmtId="0" fontId="8" fillId="0" borderId="0"/>
    <xf numFmtId="172" fontId="31" fillId="0" borderId="0"/>
    <xf numFmtId="192" fontId="31" fillId="0" borderId="0"/>
    <xf numFmtId="172" fontId="31" fillId="0" borderId="0"/>
    <xf numFmtId="172" fontId="31" fillId="0" borderId="0"/>
    <xf numFmtId="172" fontId="31" fillId="0" borderId="0"/>
    <xf numFmtId="0" fontId="31" fillId="0" borderId="0"/>
    <xf numFmtId="0" fontId="88" fillId="0" borderId="0"/>
    <xf numFmtId="184" fontId="31" fillId="0" borderId="0"/>
    <xf numFmtId="197" fontId="31" fillId="0" borderId="0"/>
    <xf numFmtId="192" fontId="31" fillId="0" borderId="0"/>
    <xf numFmtId="192" fontId="31" fillId="0" borderId="0"/>
    <xf numFmtId="0" fontId="32" fillId="0" borderId="0"/>
    <xf numFmtId="0" fontId="31" fillId="0" borderId="0"/>
    <xf numFmtId="167" fontId="31" fillId="0" borderId="0"/>
    <xf numFmtId="0" fontId="31" fillId="0" borderId="0"/>
    <xf numFmtId="0" fontId="3" fillId="0" borderId="0"/>
    <xf numFmtId="0" fontId="3" fillId="0" borderId="0"/>
    <xf numFmtId="0" fontId="3" fillId="0" borderId="0"/>
    <xf numFmtId="0" fontId="85" fillId="42" borderId="75"/>
    <xf numFmtId="0" fontId="3" fillId="0" borderId="0"/>
    <xf numFmtId="0" fontId="85" fillId="42" borderId="75"/>
    <xf numFmtId="0" fontId="85" fillId="42" borderId="75"/>
    <xf numFmtId="0" fontId="85" fillId="42" borderId="75"/>
    <xf numFmtId="0" fontId="85" fillId="42" borderId="75"/>
    <xf numFmtId="0" fontId="85" fillId="42" borderId="75"/>
    <xf numFmtId="171" fontId="78" fillId="0" borderId="73">
      <alignment horizontal="right" vertical="center" wrapText="1"/>
    </xf>
    <xf numFmtId="171" fontId="78" fillId="0" borderId="73">
      <alignment horizontal="right" vertical="center" wrapText="1"/>
    </xf>
    <xf numFmtId="171" fontId="78" fillId="0" borderId="73">
      <alignment horizontal="right" vertical="center" wrapText="1"/>
    </xf>
    <xf numFmtId="171" fontId="78" fillId="0" borderId="73">
      <alignment horizontal="right" vertical="center" wrapText="1"/>
    </xf>
    <xf numFmtId="171" fontId="78" fillId="0" borderId="73">
      <alignment horizontal="right" vertical="center" wrapText="1"/>
    </xf>
    <xf numFmtId="171" fontId="78" fillId="0" borderId="73">
      <alignment horizontal="right" vertical="center" wrapText="1"/>
    </xf>
    <xf numFmtId="0" fontId="75" fillId="0" borderId="0"/>
    <xf numFmtId="171" fontId="78" fillId="0" borderId="73">
      <alignment horizontal="right" vertical="center" wrapText="1"/>
    </xf>
    <xf numFmtId="10" fontId="53" fillId="22" borderId="73" applyNumberFormat="0" applyBorder="0" applyAlignment="0" applyProtection="0"/>
    <xf numFmtId="10" fontId="53" fillId="22" borderId="73" applyNumberFormat="0" applyBorder="0" applyAlignment="0" applyProtection="0"/>
    <xf numFmtId="10" fontId="53" fillId="22" borderId="73" applyNumberFormat="0" applyBorder="0" applyAlignment="0" applyProtection="0"/>
    <xf numFmtId="10" fontId="53" fillId="22" borderId="73" applyNumberFormat="0" applyBorder="0" applyAlignment="0" applyProtection="0"/>
    <xf numFmtId="10" fontId="53" fillId="22" borderId="73" applyNumberFormat="0" applyBorder="0" applyAlignment="0" applyProtection="0"/>
    <xf numFmtId="10" fontId="53" fillId="22" borderId="73" applyNumberFormat="0" applyBorder="0" applyAlignment="0" applyProtection="0"/>
    <xf numFmtId="10" fontId="53" fillId="22" borderId="73" applyNumberFormat="0" applyBorder="0" applyAlignment="0" applyProtection="0"/>
    <xf numFmtId="0" fontId="83" fillId="0" borderId="0" applyNumberFormat="0" applyFill="0" applyBorder="0" applyAlignment="0" applyProtection="0">
      <alignment vertical="top"/>
      <protection locked="0"/>
    </xf>
    <xf numFmtId="0" fontId="79" fillId="0" borderId="74">
      <alignment horizontal="left" vertical="center"/>
    </xf>
    <xf numFmtId="0" fontId="79" fillId="0" borderId="74">
      <alignment horizontal="left" vertical="center"/>
    </xf>
    <xf numFmtId="0" fontId="79" fillId="0" borderId="74">
      <alignment horizontal="left" vertical="center"/>
    </xf>
    <xf numFmtId="0" fontId="79" fillId="0" borderId="74">
      <alignment horizontal="left" vertical="center"/>
    </xf>
    <xf numFmtId="0" fontId="79" fillId="0" borderId="74">
      <alignment horizontal="left" vertical="center"/>
    </xf>
    <xf numFmtId="0" fontId="79" fillId="0" borderId="74">
      <alignment horizontal="left" vertical="center"/>
    </xf>
    <xf numFmtId="2" fontId="78" fillId="0" borderId="73">
      <alignment horizontal="center" vertical="top" wrapText="1"/>
    </xf>
    <xf numFmtId="2" fontId="78" fillId="0" borderId="73">
      <alignment horizontal="center" vertical="top" wrapText="1"/>
    </xf>
    <xf numFmtId="2" fontId="78" fillId="0" borderId="73">
      <alignment horizontal="center" vertical="top" wrapText="1"/>
    </xf>
    <xf numFmtId="2" fontId="78" fillId="0" borderId="73">
      <alignment horizontal="center" vertical="top" wrapText="1"/>
    </xf>
    <xf numFmtId="2" fontId="78" fillId="0" borderId="73">
      <alignment horizontal="center" vertical="top" wrapText="1"/>
    </xf>
    <xf numFmtId="2" fontId="78" fillId="0" borderId="73">
      <alignment horizontal="center" vertical="top" wrapText="1"/>
    </xf>
    <xf numFmtId="2" fontId="78" fillId="0" borderId="73">
      <alignment horizontal="center" vertical="top" wrapText="1"/>
    </xf>
    <xf numFmtId="0" fontId="31" fillId="0" borderId="0"/>
    <xf numFmtId="0" fontId="76" fillId="0" borderId="75"/>
    <xf numFmtId="0" fontId="76" fillId="0" borderId="75"/>
    <xf numFmtId="0" fontId="76" fillId="0" borderId="75"/>
    <xf numFmtId="0" fontId="76" fillId="0" borderId="75"/>
    <xf numFmtId="0" fontId="76" fillId="0" borderId="75"/>
    <xf numFmtId="0" fontId="76" fillId="0" borderId="75"/>
    <xf numFmtId="0" fontId="3" fillId="0" borderId="0"/>
    <xf numFmtId="0" fontId="22" fillId="0" borderId="0"/>
    <xf numFmtId="169" fontId="8" fillId="0" borderId="0" applyFont="0" applyFill="0" applyBorder="0" applyAlignment="0" applyProtection="0"/>
    <xf numFmtId="0" fontId="3" fillId="0" borderId="73">
      <alignment horizontal="left" vertical="center"/>
    </xf>
    <xf numFmtId="0" fontId="3" fillId="0" borderId="0"/>
    <xf numFmtId="172" fontId="31" fillId="0" borderId="0"/>
    <xf numFmtId="0" fontId="3" fillId="0" borderId="73">
      <alignment horizontal="left" vertical="center"/>
    </xf>
    <xf numFmtId="0" fontId="8" fillId="0" borderId="0"/>
    <xf numFmtId="0" fontId="8" fillId="0" borderId="0"/>
    <xf numFmtId="172" fontId="31" fillId="0" borderId="0"/>
    <xf numFmtId="171" fontId="31" fillId="0" borderId="0"/>
    <xf numFmtId="0" fontId="31" fillId="0" borderId="0"/>
    <xf numFmtId="0" fontId="31" fillId="0" borderId="0"/>
    <xf numFmtId="169" fontId="49" fillId="0" borderId="0" applyFont="0" applyFill="0" applyBorder="0" applyAlignment="0" applyProtection="0"/>
    <xf numFmtId="170" fontId="31" fillId="0" borderId="0"/>
    <xf numFmtId="0" fontId="8" fillId="0" borderId="0"/>
    <xf numFmtId="0" fontId="22" fillId="0" borderId="0"/>
    <xf numFmtId="172" fontId="31" fillId="0" borderId="0"/>
    <xf numFmtId="0" fontId="8" fillId="0" borderId="0"/>
    <xf numFmtId="0" fontId="31" fillId="0" borderId="0"/>
    <xf numFmtId="172" fontId="31" fillId="0" borderId="0"/>
    <xf numFmtId="2" fontId="78" fillId="0" borderId="73">
      <alignment horizontal="center" vertical="top" wrapText="1"/>
    </xf>
    <xf numFmtId="172" fontId="31" fillId="0" borderId="0"/>
    <xf numFmtId="0" fontId="8" fillId="0" borderId="0" applyFont="0" applyFill="0" applyBorder="0" applyAlignment="0" applyProtection="0"/>
    <xf numFmtId="0" fontId="8" fillId="0" borderId="0"/>
    <xf numFmtId="0" fontId="22" fillId="0" borderId="0"/>
    <xf numFmtId="0" fontId="8" fillId="0" borderId="0"/>
    <xf numFmtId="192" fontId="31" fillId="0" borderId="0"/>
    <xf numFmtId="0" fontId="22" fillId="0" borderId="0"/>
    <xf numFmtId="0" fontId="22" fillId="0" borderId="0"/>
    <xf numFmtId="0" fontId="32" fillId="0" borderId="0"/>
    <xf numFmtId="0" fontId="8" fillId="0" borderId="0"/>
    <xf numFmtId="0" fontId="8" fillId="0" borderId="0" applyFont="0" applyFill="0" applyBorder="0" applyAlignment="0" applyProtection="0"/>
    <xf numFmtId="172" fontId="31" fillId="0" borderId="0"/>
    <xf numFmtId="0" fontId="22" fillId="0" borderId="0"/>
    <xf numFmtId="172" fontId="31" fillId="0" borderId="0"/>
    <xf numFmtId="0" fontId="31" fillId="0" borderId="0"/>
    <xf numFmtId="0" fontId="8" fillId="0" borderId="0"/>
    <xf numFmtId="0" fontId="8" fillId="0" borderId="0"/>
    <xf numFmtId="172" fontId="31" fillId="0" borderId="0"/>
    <xf numFmtId="0" fontId="22" fillId="0" borderId="0"/>
    <xf numFmtId="0" fontId="8" fillId="0" borderId="0"/>
    <xf numFmtId="170" fontId="31" fillId="0" borderId="0"/>
    <xf numFmtId="169" fontId="49" fillId="0" borderId="0" applyFont="0" applyFill="0" applyBorder="0" applyAlignment="0" applyProtection="0"/>
    <xf numFmtId="0" fontId="31" fillId="0" borderId="0"/>
    <xf numFmtId="170" fontId="31" fillId="0" borderId="0"/>
    <xf numFmtId="0" fontId="31" fillId="0" borderId="0"/>
    <xf numFmtId="0" fontId="22" fillId="0" borderId="0"/>
    <xf numFmtId="0" fontId="76" fillId="0" borderId="75"/>
    <xf numFmtId="2" fontId="78" fillId="0" borderId="76">
      <alignment horizontal="center" vertical="top" wrapText="1"/>
    </xf>
    <xf numFmtId="0" fontId="79" fillId="0" borderId="77">
      <alignment horizontal="left" vertical="center"/>
    </xf>
    <xf numFmtId="10" fontId="53" fillId="22" borderId="76" applyNumberFormat="0" applyBorder="0" applyAlignment="0" applyProtection="0"/>
    <xf numFmtId="171" fontId="78" fillId="0" borderId="76">
      <alignment horizontal="right" vertical="center" wrapText="1"/>
    </xf>
    <xf numFmtId="0" fontId="85" fillId="42" borderId="75"/>
    <xf numFmtId="0" fontId="22" fillId="0" borderId="0"/>
    <xf numFmtId="0" fontId="22" fillId="0" borderId="0"/>
    <xf numFmtId="0" fontId="31" fillId="0" borderId="0"/>
    <xf numFmtId="172" fontId="31" fillId="0" borderId="0"/>
    <xf numFmtId="0" fontId="22" fillId="0" borderId="0"/>
    <xf numFmtId="0" fontId="22" fillId="0" borderId="0"/>
    <xf numFmtId="192" fontId="31" fillId="0" borderId="0"/>
    <xf numFmtId="0" fontId="22" fillId="0" borderId="0"/>
    <xf numFmtId="0" fontId="22" fillId="0" borderId="0"/>
    <xf numFmtId="0" fontId="3" fillId="0" borderId="0"/>
    <xf numFmtId="0" fontId="3" fillId="0" borderId="0"/>
    <xf numFmtId="0" fontId="2" fillId="0" borderId="0"/>
    <xf numFmtId="0" fontId="22" fillId="0" borderId="0"/>
    <xf numFmtId="0" fontId="3" fillId="0" borderId="0"/>
    <xf numFmtId="0" fontId="3" fillId="0" borderId="73">
      <alignment horizontal="left" vertical="center"/>
    </xf>
    <xf numFmtId="0" fontId="76" fillId="0" borderId="75"/>
    <xf numFmtId="0" fontId="85" fillId="0" borderId="75"/>
    <xf numFmtId="172" fontId="31" fillId="0" borderId="0"/>
    <xf numFmtId="0" fontId="8" fillId="0" borderId="0"/>
    <xf numFmtId="172" fontId="31" fillId="0" borderId="0"/>
    <xf numFmtId="0" fontId="22" fillId="0" borderId="0"/>
    <xf numFmtId="0" fontId="31" fillId="0" borderId="0"/>
    <xf numFmtId="172" fontId="31" fillId="0" borderId="0"/>
    <xf numFmtId="0" fontId="8" fillId="0" borderId="0"/>
    <xf numFmtId="172" fontId="108" fillId="0" borderId="0" applyNumberFormat="0" applyFill="0" applyBorder="0" applyAlignment="0" applyProtection="0"/>
    <xf numFmtId="172" fontId="109" fillId="0" borderId="0" applyNumberFormat="0" applyFill="0" applyBorder="0" applyAlignment="0" applyProtection="0"/>
    <xf numFmtId="14" fontId="8" fillId="0" borderId="0"/>
    <xf numFmtId="0" fontId="8" fillId="0" borderId="0"/>
    <xf numFmtId="0" fontId="85" fillId="42" borderId="75"/>
    <xf numFmtId="0" fontId="79" fillId="0" borderId="77">
      <alignment horizontal="left" vertical="center"/>
    </xf>
    <xf numFmtId="0" fontId="76" fillId="0" borderId="75"/>
    <xf numFmtId="0" fontId="76" fillId="0" borderId="75"/>
    <xf numFmtId="0" fontId="85" fillId="42" borderId="75"/>
    <xf numFmtId="0" fontId="8" fillId="0" borderId="0"/>
    <xf numFmtId="0" fontId="8" fillId="0" borderId="0"/>
    <xf numFmtId="0" fontId="22" fillId="0" borderId="0"/>
    <xf numFmtId="172" fontId="109" fillId="0" borderId="0" applyNumberFormat="0" applyFill="0" applyBorder="0" applyAlignment="0" applyProtection="0"/>
    <xf numFmtId="172" fontId="108" fillId="0" borderId="0" applyNumberFormat="0" applyFill="0" applyBorder="0" applyAlignment="0" applyProtection="0"/>
    <xf numFmtId="172" fontId="31" fillId="0" borderId="0"/>
    <xf numFmtId="0" fontId="31" fillId="0" borderId="0"/>
    <xf numFmtId="0" fontId="22" fillId="0" borderId="0"/>
    <xf numFmtId="172" fontId="31" fillId="0" borderId="0"/>
    <xf numFmtId="0" fontId="76" fillId="0" borderId="75"/>
    <xf numFmtId="0" fontId="85" fillId="0" borderId="75"/>
    <xf numFmtId="175" fontId="31" fillId="0" borderId="0"/>
    <xf numFmtId="172" fontId="31" fillId="0" borderId="0"/>
    <xf numFmtId="0" fontId="22" fillId="0" borderId="0"/>
    <xf numFmtId="0" fontId="76" fillId="0" borderId="75"/>
    <xf numFmtId="0" fontId="85" fillId="0" borderId="75"/>
    <xf numFmtId="175" fontId="31" fillId="0" borderId="0"/>
    <xf numFmtId="172" fontId="31" fillId="0" borderId="0"/>
    <xf numFmtId="43" fontId="31" fillId="0" borderId="0"/>
    <xf numFmtId="0" fontId="22" fillId="0" borderId="0"/>
    <xf numFmtId="172" fontId="31" fillId="0" borderId="0"/>
    <xf numFmtId="0" fontId="31" fillId="0" borderId="0"/>
    <xf numFmtId="0" fontId="22" fillId="0" borderId="0"/>
    <xf numFmtId="0" fontId="22" fillId="0" borderId="0"/>
    <xf numFmtId="0" fontId="85" fillId="42" borderId="75"/>
    <xf numFmtId="171" fontId="78" fillId="0" borderId="76">
      <alignment horizontal="right" vertical="center" wrapText="1"/>
    </xf>
    <xf numFmtId="10" fontId="53" fillId="22" borderId="76" applyNumberFormat="0" applyBorder="0" applyAlignment="0" applyProtection="0"/>
    <xf numFmtId="0" fontId="79" fillId="0" borderId="77">
      <alignment horizontal="left" vertical="center"/>
    </xf>
    <xf numFmtId="2" fontId="78" fillId="0" borderId="76">
      <alignment horizontal="center" vertical="top" wrapText="1"/>
    </xf>
    <xf numFmtId="0" fontId="76" fillId="0" borderId="75"/>
    <xf numFmtId="0" fontId="76" fillId="0" borderId="75"/>
    <xf numFmtId="2" fontId="78" fillId="0" borderId="76">
      <alignment horizontal="center" vertical="top" wrapText="1"/>
    </xf>
    <xf numFmtId="0" fontId="79" fillId="0" borderId="77">
      <alignment horizontal="left" vertical="center"/>
    </xf>
    <xf numFmtId="10" fontId="53" fillId="22" borderId="76" applyNumberFormat="0" applyBorder="0" applyAlignment="0" applyProtection="0"/>
    <xf numFmtId="171" fontId="78" fillId="0" borderId="76">
      <alignment horizontal="right" vertical="center" wrapText="1"/>
    </xf>
    <xf numFmtId="0" fontId="85" fillId="42" borderId="75"/>
    <xf numFmtId="0" fontId="22" fillId="0" borderId="0"/>
    <xf numFmtId="0" fontId="22" fillId="0" borderId="0"/>
    <xf numFmtId="0" fontId="31" fillId="0" borderId="0"/>
    <xf numFmtId="172" fontId="31" fillId="0" borderId="0"/>
    <xf numFmtId="0" fontId="22" fillId="0" borderId="0"/>
    <xf numFmtId="0" fontId="8" fillId="0" borderId="0"/>
    <xf numFmtId="192" fontId="31" fillId="0" borderId="0"/>
    <xf numFmtId="0" fontId="22" fillId="0" borderId="0"/>
    <xf numFmtId="0" fontId="22" fillId="0" borderId="0"/>
    <xf numFmtId="0" fontId="32" fillId="0" borderId="0"/>
    <xf numFmtId="0" fontId="22" fillId="0" borderId="0"/>
    <xf numFmtId="0" fontId="3" fillId="0" borderId="0"/>
    <xf numFmtId="172" fontId="31" fillId="0" borderId="0"/>
    <xf numFmtId="0" fontId="22" fillId="0" borderId="0"/>
    <xf numFmtId="0" fontId="3" fillId="0" borderId="0"/>
    <xf numFmtId="0" fontId="2" fillId="0" borderId="0"/>
    <xf numFmtId="0" fontId="22" fillId="0" borderId="0"/>
    <xf numFmtId="0" fontId="22" fillId="0" borderId="0"/>
    <xf numFmtId="172" fontId="31" fillId="0" borderId="0"/>
    <xf numFmtId="0" fontId="3" fillId="0" borderId="0"/>
    <xf numFmtId="0" fontId="22" fillId="0" borderId="0"/>
    <xf numFmtId="172" fontId="31" fillId="0" borderId="0"/>
    <xf numFmtId="169" fontId="49" fillId="0" borderId="0" applyFont="0" applyFill="0" applyBorder="0" applyAlignment="0" applyProtection="0"/>
    <xf numFmtId="0" fontId="31" fillId="0" borderId="0"/>
    <xf numFmtId="0" fontId="31" fillId="0" borderId="0"/>
    <xf numFmtId="0" fontId="22" fillId="0" borderId="0"/>
    <xf numFmtId="0" fontId="3" fillId="0" borderId="76">
      <alignment horizontal="left" vertical="center"/>
    </xf>
    <xf numFmtId="0" fontId="76" fillId="0" borderId="75"/>
    <xf numFmtId="0" fontId="85" fillId="0" borderId="75"/>
    <xf numFmtId="172" fontId="31" fillId="0" borderId="0"/>
    <xf numFmtId="10" fontId="53" fillId="22" borderId="76" applyNumberFormat="0" applyBorder="0" applyAlignment="0" applyProtection="0"/>
    <xf numFmtId="0" fontId="8" fillId="0" borderId="0"/>
    <xf numFmtId="172" fontId="31" fillId="0" borderId="0"/>
    <xf numFmtId="0" fontId="22" fillId="0" borderId="0"/>
    <xf numFmtId="0" fontId="31" fillId="0" borderId="0"/>
    <xf numFmtId="172" fontId="31" fillId="0" borderId="0"/>
    <xf numFmtId="172" fontId="108" fillId="0" borderId="0" applyNumberFormat="0" applyFill="0" applyBorder="0" applyAlignment="0" applyProtection="0"/>
    <xf numFmtId="172" fontId="109" fillId="0" borderId="0" applyNumberFormat="0" applyFill="0" applyBorder="0" applyAlignment="0" applyProtection="0"/>
    <xf numFmtId="0" fontId="22" fillId="0" borderId="0"/>
    <xf numFmtId="0" fontId="22" fillId="0" borderId="0"/>
    <xf numFmtId="0" fontId="8" fillId="0" borderId="0"/>
    <xf numFmtId="14" fontId="8" fillId="0" borderId="0"/>
    <xf numFmtId="0" fontId="8" fillId="0" borderId="0" applyFont="0" applyFill="0" applyBorder="0" applyAlignment="0" applyProtection="0"/>
    <xf numFmtId="0" fontId="8" fillId="0" borderId="0"/>
    <xf numFmtId="0" fontId="85" fillId="42" borderId="75"/>
    <xf numFmtId="171" fontId="78" fillId="0" borderId="76">
      <alignment horizontal="right" vertical="center" wrapText="1"/>
    </xf>
    <xf numFmtId="0" fontId="79" fillId="0" borderId="77">
      <alignment horizontal="left" vertical="center"/>
    </xf>
    <xf numFmtId="2" fontId="78" fillId="0" borderId="76">
      <alignment horizontal="center" vertical="top" wrapText="1"/>
    </xf>
    <xf numFmtId="0" fontId="76" fillId="0" borderId="75"/>
    <xf numFmtId="0" fontId="76" fillId="0" borderId="75"/>
    <xf numFmtId="2" fontId="78" fillId="0" borderId="76">
      <alignment horizontal="center" vertical="top" wrapText="1"/>
    </xf>
    <xf numFmtId="171" fontId="78" fillId="0" borderId="76">
      <alignment horizontal="right" vertical="center" wrapText="1"/>
    </xf>
    <xf numFmtId="0" fontId="85" fillId="42" borderId="75"/>
    <xf numFmtId="0" fontId="8" fillId="0" borderId="0"/>
    <xf numFmtId="0" fontId="31" fillId="0" borderId="0"/>
    <xf numFmtId="0" fontId="22" fillId="0" borderId="0"/>
    <xf numFmtId="172" fontId="109" fillId="0" borderId="0" applyNumberFormat="0" applyFill="0" applyBorder="0" applyAlignment="0" applyProtection="0"/>
    <xf numFmtId="172" fontId="108" fillId="0" borderId="0" applyNumberFormat="0" applyFill="0" applyBorder="0" applyAlignment="0" applyProtection="0"/>
    <xf numFmtId="0" fontId="8" fillId="0" borderId="0"/>
    <xf numFmtId="172" fontId="31" fillId="0" borderId="0"/>
    <xf numFmtId="0" fontId="31" fillId="0" borderId="0"/>
    <xf numFmtId="0" fontId="22" fillId="0" borderId="0"/>
    <xf numFmtId="172" fontId="31" fillId="0" borderId="0"/>
    <xf numFmtId="0" fontId="8" fillId="0" borderId="0"/>
    <xf numFmtId="0" fontId="76" fillId="0" borderId="75"/>
    <xf numFmtId="10" fontId="53" fillId="22" borderId="76" applyNumberFormat="0" applyBorder="0" applyAlignment="0" applyProtection="0"/>
    <xf numFmtId="0" fontId="85" fillId="0" borderId="75"/>
    <xf numFmtId="175" fontId="31" fillId="0" borderId="0"/>
    <xf numFmtId="172" fontId="31" fillId="0" borderId="0"/>
    <xf numFmtId="0" fontId="22" fillId="0" borderId="0"/>
    <xf numFmtId="43" fontId="31" fillId="0" borderId="0"/>
    <xf numFmtId="0" fontId="22" fillId="0" borderId="0"/>
    <xf numFmtId="0" fontId="76" fillId="0" borderId="75"/>
    <xf numFmtId="0" fontId="85" fillId="0" borderId="75"/>
    <xf numFmtId="175" fontId="31" fillId="0" borderId="0"/>
    <xf numFmtId="172" fontId="31" fillId="0" borderId="0"/>
    <xf numFmtId="0" fontId="22" fillId="0" borderId="0"/>
    <xf numFmtId="43" fontId="31" fillId="0" borderId="0"/>
    <xf numFmtId="0" fontId="22" fillId="0" borderId="0"/>
    <xf numFmtId="0" fontId="3" fillId="0" borderId="0"/>
    <xf numFmtId="0" fontId="22" fillId="0" borderId="0"/>
    <xf numFmtId="0" fontId="3" fillId="0" borderId="0"/>
    <xf numFmtId="0" fontId="2" fillId="0" borderId="0"/>
    <xf numFmtId="0" fontId="22" fillId="0" borderId="0"/>
    <xf numFmtId="0" fontId="3" fillId="0" borderId="0"/>
    <xf numFmtId="0" fontId="22" fillId="0" borderId="0"/>
    <xf numFmtId="0" fontId="3" fillId="0" borderId="76">
      <alignment horizontal="left" vertical="center"/>
    </xf>
    <xf numFmtId="0" fontId="76" fillId="0" borderId="75"/>
    <xf numFmtId="0" fontId="85" fillId="0" borderId="75"/>
    <xf numFmtId="0" fontId="8" fillId="0" borderId="0"/>
    <xf numFmtId="172" fontId="31" fillId="0" borderId="0"/>
    <xf numFmtId="10" fontId="53" fillId="22" borderId="76" applyNumberFormat="0" applyBorder="0" applyAlignment="0" applyProtection="0"/>
    <xf numFmtId="0" fontId="8" fillId="0" borderId="0"/>
    <xf numFmtId="172" fontId="31" fillId="0" borderId="0"/>
    <xf numFmtId="0" fontId="22" fillId="0" borderId="0"/>
    <xf numFmtId="0" fontId="31" fillId="0" borderId="0"/>
    <xf numFmtId="172" fontId="31" fillId="0" borderId="0"/>
    <xf numFmtId="172" fontId="108" fillId="0" borderId="0" applyNumberFormat="0" applyFill="0" applyBorder="0" applyAlignment="0" applyProtection="0"/>
    <xf numFmtId="172" fontId="109" fillId="0" borderId="0" applyNumberFormat="0" applyFill="0" applyBorder="0" applyAlignment="0" applyProtection="0"/>
    <xf numFmtId="0" fontId="22" fillId="0" borderId="0"/>
    <xf numFmtId="0" fontId="22" fillId="0" borderId="0"/>
    <xf numFmtId="14" fontId="8" fillId="0" borderId="0"/>
    <xf numFmtId="0" fontId="8" fillId="0" borderId="0"/>
    <xf numFmtId="0" fontId="85" fillId="42" borderId="75"/>
    <xf numFmtId="171" fontId="78" fillId="0" borderId="76">
      <alignment horizontal="right" vertical="center" wrapText="1"/>
    </xf>
    <xf numFmtId="0" fontId="79" fillId="0" borderId="77">
      <alignment horizontal="left" vertical="center"/>
    </xf>
    <xf numFmtId="2" fontId="78" fillId="0" borderId="76">
      <alignment horizontal="center" vertical="top" wrapText="1"/>
    </xf>
    <xf numFmtId="0" fontId="76" fillId="0" borderId="75"/>
    <xf numFmtId="0" fontId="76" fillId="0" borderId="75"/>
    <xf numFmtId="2" fontId="78" fillId="0" borderId="76">
      <alignment horizontal="center" vertical="top" wrapText="1"/>
    </xf>
    <xf numFmtId="171" fontId="78" fillId="0" borderId="76">
      <alignment horizontal="right" vertical="center" wrapText="1"/>
    </xf>
    <xf numFmtId="0" fontId="85" fillId="42" borderId="75"/>
    <xf numFmtId="0" fontId="8" fillId="0" borderId="0"/>
    <xf numFmtId="0" fontId="8" fillId="0" borderId="0"/>
    <xf numFmtId="172" fontId="109" fillId="0" borderId="0" applyNumberFormat="0" applyFill="0" applyBorder="0" applyAlignment="0" applyProtection="0"/>
    <xf numFmtId="172" fontId="108" fillId="0" borderId="0" applyNumberFormat="0" applyFill="0" applyBorder="0" applyAlignment="0" applyProtection="0"/>
    <xf numFmtId="172" fontId="31" fillId="0" borderId="0"/>
    <xf numFmtId="0" fontId="31" fillId="0" borderId="0"/>
    <xf numFmtId="0" fontId="22" fillId="0" borderId="0"/>
    <xf numFmtId="172" fontId="31" fillId="0" borderId="0"/>
    <xf numFmtId="0" fontId="76" fillId="0" borderId="75"/>
    <xf numFmtId="10" fontId="53" fillId="22" borderId="76" applyNumberFormat="0" applyBorder="0" applyAlignment="0" applyProtection="0"/>
    <xf numFmtId="0" fontId="85" fillId="0" borderId="75"/>
    <xf numFmtId="175" fontId="31" fillId="0" borderId="0"/>
    <xf numFmtId="172" fontId="31" fillId="0" borderId="0"/>
    <xf numFmtId="0" fontId="22" fillId="0" borderId="0"/>
    <xf numFmtId="0" fontId="22" fillId="0" borderId="0"/>
    <xf numFmtId="0" fontId="76" fillId="0" borderId="75"/>
    <xf numFmtId="0" fontId="85" fillId="0" borderId="75"/>
    <xf numFmtId="175" fontId="31" fillId="0" borderId="0"/>
    <xf numFmtId="172" fontId="31" fillId="0" borderId="0"/>
    <xf numFmtId="0" fontId="22" fillId="0" borderId="0"/>
    <xf numFmtId="43" fontId="31" fillId="0" borderId="0"/>
    <xf numFmtId="0" fontId="22" fillId="0" borderId="0"/>
    <xf numFmtId="9" fontId="8" fillId="0" borderId="0" applyFont="0" applyFill="0" applyBorder="0" applyAlignment="0" applyProtection="0"/>
    <xf numFmtId="0" fontId="3" fillId="0" borderId="76">
      <alignment horizontal="left" vertical="center"/>
    </xf>
    <xf numFmtId="0" fontId="3" fillId="0" borderId="76">
      <alignment horizontal="left" vertical="center"/>
    </xf>
    <xf numFmtId="0" fontId="76" fillId="0" borderId="75"/>
    <xf numFmtId="0" fontId="76" fillId="0" borderId="75"/>
    <xf numFmtId="0" fontId="76" fillId="0" borderId="75"/>
    <xf numFmtId="0" fontId="76" fillId="0" borderId="75"/>
    <xf numFmtId="0" fontId="76" fillId="0" borderId="75"/>
    <xf numFmtId="0" fontId="76" fillId="0" borderId="75"/>
    <xf numFmtId="0" fontId="85" fillId="0" borderId="75"/>
    <xf numFmtId="0" fontId="85" fillId="0" borderId="75"/>
    <xf numFmtId="0" fontId="85" fillId="0" borderId="75"/>
    <xf numFmtId="0" fontId="85" fillId="0" borderId="75"/>
    <xf numFmtId="0" fontId="85" fillId="0" borderId="75"/>
    <xf numFmtId="0" fontId="85" fillId="0" borderId="75"/>
    <xf numFmtId="171" fontId="31" fillId="0" borderId="0"/>
    <xf numFmtId="0" fontId="31" fillId="0" borderId="0"/>
    <xf numFmtId="169" fontId="49" fillId="0" borderId="0" applyFont="0" applyFill="0" applyBorder="0" applyAlignment="0" applyProtection="0"/>
    <xf numFmtId="170" fontId="31" fillId="0" borderId="0"/>
    <xf numFmtId="0" fontId="8" fillId="0" borderId="0"/>
    <xf numFmtId="172" fontId="31" fillId="0" borderId="0"/>
    <xf numFmtId="0" fontId="8" fillId="0" borderId="0"/>
    <xf numFmtId="0" fontId="31" fillId="0" borderId="0"/>
    <xf numFmtId="0" fontId="76" fillId="0" borderId="75"/>
    <xf numFmtId="2" fontId="78" fillId="0" borderId="76">
      <alignment horizontal="center" vertical="top" wrapText="1"/>
    </xf>
    <xf numFmtId="0" fontId="79" fillId="0" borderId="77">
      <alignment horizontal="left" vertical="center"/>
    </xf>
    <xf numFmtId="10" fontId="53" fillId="22" borderId="76" applyNumberFormat="0" applyBorder="0" applyAlignment="0" applyProtection="0"/>
    <xf numFmtId="171" fontId="78" fillId="0" borderId="76">
      <alignment horizontal="right" vertical="center" wrapText="1"/>
    </xf>
    <xf numFmtId="0" fontId="85" fillId="42" borderId="75"/>
    <xf numFmtId="0" fontId="22" fillId="0" borderId="0"/>
    <xf numFmtId="0" fontId="31" fillId="0" borderId="0"/>
    <xf numFmtId="0" fontId="22" fillId="0" borderId="0"/>
    <xf numFmtId="0" fontId="22" fillId="0" borderId="0"/>
    <xf numFmtId="0" fontId="22" fillId="0" borderId="0"/>
    <xf numFmtId="0" fontId="22" fillId="0" borderId="0"/>
    <xf numFmtId="0" fontId="3" fillId="0" borderId="0"/>
    <xf numFmtId="0" fontId="3" fillId="0" borderId="0"/>
    <xf numFmtId="0" fontId="2" fillId="0" borderId="0"/>
    <xf numFmtId="0" fontId="3" fillId="0" borderId="0"/>
    <xf numFmtId="0" fontId="76" fillId="0" borderId="75"/>
    <xf numFmtId="0" fontId="85" fillId="0" borderId="75"/>
    <xf numFmtId="0" fontId="31" fillId="0" borderId="0"/>
    <xf numFmtId="172" fontId="31" fillId="0" borderId="0"/>
    <xf numFmtId="0" fontId="8" fillId="0" borderId="0"/>
    <xf numFmtId="172" fontId="108" fillId="0" borderId="0" applyNumberFormat="0" applyFill="0" applyBorder="0" applyAlignment="0" applyProtection="0"/>
    <xf numFmtId="172" fontId="109" fillId="0" borderId="0" applyNumberFormat="0" applyFill="0" applyBorder="0" applyAlignment="0" applyProtection="0"/>
    <xf numFmtId="0" fontId="85" fillId="42" borderId="75"/>
    <xf numFmtId="0" fontId="79" fillId="0" borderId="77">
      <alignment horizontal="left" vertical="center"/>
    </xf>
    <xf numFmtId="0" fontId="76" fillId="0" borderId="75"/>
    <xf numFmtId="0" fontId="76" fillId="0" borderId="75"/>
    <xf numFmtId="0" fontId="85" fillId="42" borderId="75"/>
    <xf numFmtId="0" fontId="22" fillId="0" borderId="0"/>
    <xf numFmtId="172" fontId="109" fillId="0" borderId="0" applyNumberFormat="0" applyFill="0" applyBorder="0" applyAlignment="0" applyProtection="0"/>
    <xf numFmtId="172" fontId="108" fillId="0" borderId="0" applyNumberFormat="0" applyFill="0" applyBorder="0" applyAlignment="0" applyProtection="0"/>
    <xf numFmtId="172" fontId="31" fillId="0" borderId="0"/>
    <xf numFmtId="0" fontId="31" fillId="0" borderId="0"/>
    <xf numFmtId="0" fontId="22" fillId="0" borderId="0"/>
    <xf numFmtId="0" fontId="76" fillId="0" borderId="75"/>
    <xf numFmtId="0" fontId="85" fillId="0" borderId="75"/>
    <xf numFmtId="0" fontId="76" fillId="0" borderId="75"/>
    <xf numFmtId="0" fontId="85" fillId="0" borderId="75"/>
    <xf numFmtId="0" fontId="85" fillId="42" borderId="75"/>
    <xf numFmtId="171" fontId="78" fillId="0" borderId="76">
      <alignment horizontal="right" vertical="center" wrapText="1"/>
    </xf>
    <xf numFmtId="10" fontId="53" fillId="22" borderId="76" applyNumberFormat="0" applyBorder="0" applyAlignment="0" applyProtection="0"/>
    <xf numFmtId="0" fontId="79" fillId="0" borderId="77">
      <alignment horizontal="left" vertical="center"/>
    </xf>
    <xf numFmtId="2" fontId="78" fillId="0" borderId="76">
      <alignment horizontal="center" vertical="top" wrapText="1"/>
    </xf>
    <xf numFmtId="0" fontId="76" fillId="0" borderId="75"/>
    <xf numFmtId="0" fontId="76" fillId="0" borderId="75"/>
    <xf numFmtId="2" fontId="78" fillId="0" borderId="76">
      <alignment horizontal="center" vertical="top" wrapText="1"/>
    </xf>
    <xf numFmtId="0" fontId="79" fillId="0" borderId="77">
      <alignment horizontal="left" vertical="center"/>
    </xf>
    <xf numFmtId="10" fontId="53" fillId="22" borderId="76" applyNumberFormat="0" applyBorder="0" applyAlignment="0" applyProtection="0"/>
    <xf numFmtId="171" fontId="78" fillId="0" borderId="76">
      <alignment horizontal="right" vertical="center" wrapText="1"/>
    </xf>
    <xf numFmtId="0" fontId="85" fillId="42" borderId="75"/>
    <xf numFmtId="0" fontId="3" fillId="0" borderId="76">
      <alignment horizontal="left" vertical="center"/>
    </xf>
    <xf numFmtId="0" fontId="76" fillId="0" borderId="75"/>
    <xf numFmtId="0" fontId="85" fillId="0" borderId="75"/>
    <xf numFmtId="10" fontId="53" fillId="22" borderId="76" applyNumberFormat="0" applyBorder="0" applyAlignment="0" applyProtection="0"/>
    <xf numFmtId="172" fontId="108" fillId="0" borderId="0" applyNumberFormat="0" applyFill="0" applyBorder="0" applyAlignment="0" applyProtection="0"/>
    <xf numFmtId="172" fontId="109" fillId="0" borderId="0" applyNumberFormat="0" applyFill="0" applyBorder="0" applyAlignment="0" applyProtection="0"/>
    <xf numFmtId="0" fontId="85" fillId="42" borderId="75"/>
    <xf numFmtId="171" fontId="78" fillId="0" borderId="76">
      <alignment horizontal="right" vertical="center" wrapText="1"/>
    </xf>
    <xf numFmtId="0" fontId="79" fillId="0" borderId="77">
      <alignment horizontal="left" vertical="center"/>
    </xf>
    <xf numFmtId="2" fontId="78" fillId="0" borderId="76">
      <alignment horizontal="center" vertical="top" wrapText="1"/>
    </xf>
    <xf numFmtId="0" fontId="76" fillId="0" borderId="75"/>
    <xf numFmtId="0" fontId="76" fillId="0" borderId="75"/>
    <xf numFmtId="2" fontId="78" fillId="0" borderId="76">
      <alignment horizontal="center" vertical="top" wrapText="1"/>
    </xf>
    <xf numFmtId="171" fontId="78" fillId="0" borderId="76">
      <alignment horizontal="right" vertical="center" wrapText="1"/>
    </xf>
    <xf numFmtId="0" fontId="85" fillId="42" borderId="75"/>
    <xf numFmtId="172" fontId="109" fillId="0" borderId="0" applyNumberFormat="0" applyFill="0" applyBorder="0" applyAlignment="0" applyProtection="0"/>
    <xf numFmtId="172" fontId="108" fillId="0" borderId="0" applyNumberFormat="0" applyFill="0" applyBorder="0" applyAlignment="0" applyProtection="0"/>
    <xf numFmtId="0" fontId="76" fillId="0" borderId="75"/>
    <xf numFmtId="10" fontId="53" fillId="22" borderId="76" applyNumberFormat="0" applyBorder="0" applyAlignment="0" applyProtection="0"/>
    <xf numFmtId="0" fontId="85" fillId="0" borderId="75"/>
    <xf numFmtId="0" fontId="76" fillId="0" borderId="75"/>
    <xf numFmtId="0" fontId="85" fillId="0" borderId="75"/>
    <xf numFmtId="0" fontId="76" fillId="0" borderId="75"/>
    <xf numFmtId="0" fontId="85" fillId="0" borderId="75"/>
    <xf numFmtId="10" fontId="53" fillId="22" borderId="76" applyNumberFormat="0" applyBorder="0" applyAlignment="0" applyProtection="0"/>
    <xf numFmtId="172" fontId="108" fillId="0" borderId="0" applyNumberFormat="0" applyFill="0" applyBorder="0" applyAlignment="0" applyProtection="0"/>
    <xf numFmtId="172" fontId="109" fillId="0" borderId="0" applyNumberFormat="0" applyFill="0" applyBorder="0" applyAlignment="0" applyProtection="0"/>
    <xf numFmtId="0" fontId="85" fillId="42" borderId="75"/>
    <xf numFmtId="171" fontId="78" fillId="0" borderId="76">
      <alignment horizontal="right" vertical="center" wrapText="1"/>
    </xf>
    <xf numFmtId="0" fontId="79" fillId="0" borderId="77">
      <alignment horizontal="left" vertical="center"/>
    </xf>
    <xf numFmtId="2" fontId="78" fillId="0" borderId="76">
      <alignment horizontal="center" vertical="top" wrapText="1"/>
    </xf>
    <xf numFmtId="0" fontId="76" fillId="0" borderId="75"/>
    <xf numFmtId="0" fontId="76" fillId="0" borderId="75"/>
    <xf numFmtId="2" fontId="78" fillId="0" borderId="76">
      <alignment horizontal="center" vertical="top" wrapText="1"/>
    </xf>
    <xf numFmtId="171" fontId="78" fillId="0" borderId="76">
      <alignment horizontal="right" vertical="center" wrapText="1"/>
    </xf>
    <xf numFmtId="0" fontId="85" fillId="42" borderId="75"/>
    <xf numFmtId="172" fontId="109" fillId="0" borderId="0" applyNumberFormat="0" applyFill="0" applyBorder="0" applyAlignment="0" applyProtection="0"/>
    <xf numFmtId="172" fontId="108" fillId="0" borderId="0" applyNumberFormat="0" applyFill="0" applyBorder="0" applyAlignment="0" applyProtection="0"/>
    <xf numFmtId="0" fontId="76" fillId="0" borderId="75"/>
    <xf numFmtId="10" fontId="53" fillId="22" borderId="76" applyNumberFormat="0" applyBorder="0" applyAlignment="0" applyProtection="0"/>
    <xf numFmtId="0" fontId="85" fillId="0" borderId="75"/>
    <xf numFmtId="0" fontId="76" fillId="0" borderId="75"/>
    <xf numFmtId="0" fontId="85" fillId="0" borderId="75"/>
  </cellStyleXfs>
  <cellXfs count="809">
    <xf numFmtId="0" fontId="0" fillId="0" borderId="0" xfId="0"/>
    <xf numFmtId="0" fontId="2" fillId="0" borderId="0" xfId="0" applyFont="1"/>
    <xf numFmtId="0" fontId="6" fillId="0" borderId="0" xfId="0" applyFont="1" applyAlignment="1">
      <alignment vertical="top"/>
    </xf>
    <xf numFmtId="0" fontId="7" fillId="0" borderId="0" xfId="0" applyFont="1" applyAlignment="1">
      <alignment vertical="top"/>
    </xf>
    <xf numFmtId="0" fontId="11" fillId="0" borderId="1" xfId="0" applyFont="1" applyBorder="1" applyAlignment="1">
      <alignment horizontal="center" vertical="top" wrapText="1"/>
    </xf>
    <xf numFmtId="0" fontId="12" fillId="3" borderId="1" xfId="0" applyFont="1" applyFill="1" applyBorder="1" applyAlignment="1">
      <alignment vertical="top" wrapText="1"/>
    </xf>
    <xf numFmtId="0" fontId="11" fillId="0" borderId="0" xfId="0" applyFont="1" applyBorder="1" applyAlignment="1">
      <alignment wrapText="1"/>
    </xf>
    <xf numFmtId="2" fontId="2" fillId="0" borderId="0" xfId="0" applyNumberFormat="1" applyFont="1" applyBorder="1" applyAlignment="1">
      <alignment horizontal="center" vertical="center"/>
    </xf>
    <xf numFmtId="0" fontId="2" fillId="0" borderId="0" xfId="0" applyFont="1" applyAlignment="1">
      <alignment vertical="top"/>
    </xf>
    <xf numFmtId="0" fontId="2" fillId="0" borderId="0" xfId="0" applyFont="1" applyAlignment="1">
      <alignment horizontal="center" vertical="top"/>
    </xf>
    <xf numFmtId="2" fontId="2" fillId="0" borderId="0" xfId="0" applyNumberFormat="1" applyFont="1"/>
    <xf numFmtId="0" fontId="2" fillId="0" borderId="0" xfId="0" applyFont="1" applyAlignment="1">
      <alignment horizont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2" fontId="15" fillId="0" borderId="8" xfId="0" applyNumberFormat="1" applyFont="1" applyBorder="1" applyAlignment="1">
      <alignment horizontal="center" vertical="center"/>
    </xf>
    <xf numFmtId="0" fontId="15" fillId="0" borderId="8" xfId="0" applyFont="1" applyBorder="1" applyAlignment="1">
      <alignment horizontal="center" vertical="center"/>
    </xf>
    <xf numFmtId="0" fontId="15" fillId="0" borderId="8" xfId="0" applyFont="1" applyBorder="1" applyAlignment="1">
      <alignment horizontal="justify" vertical="top" wrapText="1"/>
    </xf>
    <xf numFmtId="0" fontId="1" fillId="0" borderId="8" xfId="0" applyFont="1" applyBorder="1" applyAlignment="1">
      <alignment horizontal="center" vertical="top"/>
    </xf>
    <xf numFmtId="0" fontId="17" fillId="0" borderId="8" xfId="0" applyFont="1" applyBorder="1" applyAlignment="1">
      <alignment horizontal="left" vertical="center"/>
    </xf>
    <xf numFmtId="0" fontId="15" fillId="0" borderId="10" xfId="0" applyFont="1" applyBorder="1" applyAlignment="1">
      <alignment horizontal="center" vertical="center"/>
    </xf>
    <xf numFmtId="0" fontId="15" fillId="0" borderId="11" xfId="0" applyFont="1" applyBorder="1" applyAlignment="1">
      <alignment horizontal="center" vertical="center"/>
    </xf>
    <xf numFmtId="0" fontId="15" fillId="0" borderId="12" xfId="0" applyFont="1" applyBorder="1" applyAlignment="1">
      <alignment horizontal="center" vertical="center"/>
    </xf>
    <xf numFmtId="0" fontId="1" fillId="0" borderId="12" xfId="0" applyFont="1" applyBorder="1" applyAlignment="1">
      <alignment horizontal="center" vertical="top"/>
    </xf>
    <xf numFmtId="0" fontId="15" fillId="0" borderId="1" xfId="0" applyFont="1" applyBorder="1" applyAlignment="1">
      <alignment horizontal="justify" vertical="top" wrapText="1"/>
    </xf>
    <xf numFmtId="0" fontId="15" fillId="0" borderId="8" xfId="0" applyNumberFormat="1" applyFont="1" applyBorder="1" applyAlignment="1">
      <alignment horizontal="justify" vertical="top" wrapText="1"/>
    </xf>
    <xf numFmtId="0" fontId="15" fillId="3" borderId="1" xfId="0" applyFont="1" applyFill="1" applyBorder="1" applyAlignment="1">
      <alignment horizontal="justify" vertical="top" wrapText="1"/>
    </xf>
    <xf numFmtId="0" fontId="15" fillId="2" borderId="1" xfId="0" applyFont="1" applyFill="1" applyBorder="1" applyAlignment="1">
      <alignment horizontal="justify" vertical="top" wrapText="1"/>
    </xf>
    <xf numFmtId="2" fontId="17" fillId="0" borderId="1" xfId="3" applyNumberFormat="1" applyFont="1" applyFill="1" applyBorder="1" applyAlignment="1">
      <alignment horizontal="justify" vertical="top" wrapText="1"/>
    </xf>
    <xf numFmtId="4" fontId="16" fillId="0" borderId="8" xfId="1" applyNumberFormat="1" applyFont="1" applyBorder="1" applyAlignment="1">
      <alignment horizontal="justify" vertical="top" wrapText="1"/>
    </xf>
    <xf numFmtId="0" fontId="16" fillId="0" borderId="1" xfId="0" applyFont="1" applyBorder="1" applyAlignment="1">
      <alignment horizontal="justify" vertical="top" wrapText="1"/>
    </xf>
    <xf numFmtId="0" fontId="15" fillId="0" borderId="6" xfId="0" applyFont="1" applyBorder="1" applyAlignment="1">
      <alignment horizontal="center" vertical="top"/>
    </xf>
    <xf numFmtId="0" fontId="15" fillId="0" borderId="7" xfId="0" applyFont="1" applyBorder="1" applyAlignment="1">
      <alignment horizontal="center" vertical="top"/>
    </xf>
    <xf numFmtId="2" fontId="15" fillId="0" borderId="8" xfId="0" applyNumberFormat="1" applyFont="1" applyBorder="1" applyAlignment="1">
      <alignment horizontal="center" vertical="top"/>
    </xf>
    <xf numFmtId="0" fontId="15" fillId="0" borderId="7" xfId="0" applyFont="1" applyBorder="1" applyAlignment="1">
      <alignment horizontal="center" vertical="top" wrapText="1"/>
    </xf>
    <xf numFmtId="170" fontId="15" fillId="0" borderId="7" xfId="0" applyNumberFormat="1" applyFont="1" applyBorder="1" applyAlignment="1">
      <alignment horizontal="center" vertical="top"/>
    </xf>
    <xf numFmtId="0" fontId="15" fillId="2" borderId="7" xfId="0" applyFont="1" applyFill="1" applyBorder="1" applyAlignment="1">
      <alignment horizontal="center" vertical="top"/>
    </xf>
    <xf numFmtId="2" fontId="15" fillId="2" borderId="8" xfId="0" applyNumberFormat="1" applyFont="1" applyFill="1" applyBorder="1" applyAlignment="1">
      <alignment horizontal="center" vertical="top"/>
    </xf>
    <xf numFmtId="0" fontId="15" fillId="0" borderId="8" xfId="0" applyFont="1" applyBorder="1" applyAlignment="1">
      <alignment horizontal="center" vertical="top"/>
    </xf>
    <xf numFmtId="2" fontId="17" fillId="0" borderId="8" xfId="0" applyNumberFormat="1" applyFont="1" applyBorder="1" applyAlignment="1">
      <alignment horizontal="center" vertical="top"/>
    </xf>
    <xf numFmtId="0" fontId="15" fillId="2" borderId="8" xfId="0" applyFont="1" applyFill="1" applyBorder="1" applyAlignment="1">
      <alignment horizontal="center" vertical="top"/>
    </xf>
    <xf numFmtId="2" fontId="17" fillId="0" borderId="8" xfId="0" applyNumberFormat="1" applyFont="1" applyBorder="1" applyAlignment="1">
      <alignment horizontal="center" vertical="top" wrapText="1"/>
    </xf>
    <xf numFmtId="2" fontId="15" fillId="0" borderId="9" xfId="0" applyNumberFormat="1" applyFont="1" applyBorder="1" applyAlignment="1">
      <alignment horizontal="right" vertical="center"/>
    </xf>
    <xf numFmtId="2" fontId="15" fillId="0" borderId="9" xfId="0" applyNumberFormat="1" applyFont="1" applyBorder="1" applyAlignment="1">
      <alignment horizontal="right" vertical="top"/>
    </xf>
    <xf numFmtId="2" fontId="15" fillId="2" borderId="9" xfId="0" applyNumberFormat="1" applyFont="1" applyFill="1" applyBorder="1" applyAlignment="1">
      <alignment horizontal="right" vertical="top"/>
    </xf>
    <xf numFmtId="2" fontId="1" fillId="0" borderId="9" xfId="0" applyNumberFormat="1" applyFont="1" applyBorder="1" applyAlignment="1">
      <alignment horizontal="right" vertical="center"/>
    </xf>
    <xf numFmtId="2" fontId="1" fillId="0" borderId="13" xfId="0" applyNumberFormat="1" applyFont="1" applyBorder="1" applyAlignment="1">
      <alignment horizontal="right" vertical="center"/>
    </xf>
    <xf numFmtId="0" fontId="19" fillId="0" borderId="8" xfId="0" applyFont="1" applyBorder="1" applyAlignment="1">
      <alignment horizontal="center" vertical="center"/>
    </xf>
    <xf numFmtId="0" fontId="17" fillId="0" borderId="8" xfId="0" applyNumberFormat="1" applyFont="1" applyBorder="1" applyAlignment="1">
      <alignment horizontal="justify" vertical="top" wrapText="1"/>
    </xf>
    <xf numFmtId="0" fontId="17" fillId="0" borderId="8" xfId="0" applyFont="1" applyBorder="1" applyAlignment="1">
      <alignment horizontal="justify" vertical="top" wrapText="1"/>
    </xf>
    <xf numFmtId="2" fontId="15" fillId="0" borderId="8" xfId="0" applyNumberFormat="1" applyFont="1" applyBorder="1" applyAlignment="1">
      <alignment horizontal="justify" vertical="top" wrapText="1"/>
    </xf>
    <xf numFmtId="0" fontId="16" fillId="0" borderId="8" xfId="0" applyFont="1" applyBorder="1" applyAlignment="1">
      <alignment horizontal="justify" vertical="top" wrapText="1"/>
    </xf>
    <xf numFmtId="0" fontId="17" fillId="2" borderId="8" xfId="0" applyFont="1" applyFill="1" applyBorder="1" applyAlignment="1">
      <alignment horizontal="justify" vertical="top" wrapText="1"/>
    </xf>
    <xf numFmtId="0" fontId="19" fillId="0" borderId="1" xfId="0" applyFont="1" applyBorder="1" applyAlignment="1">
      <alignment horizontal="center" vertical="center"/>
    </xf>
    <xf numFmtId="0" fontId="10" fillId="0" borderId="0" xfId="0" applyFont="1"/>
    <xf numFmtId="0" fontId="21" fillId="0" borderId="1" xfId="0" applyFont="1" applyBorder="1" applyAlignment="1">
      <alignment horizontal="center" vertical="center" wrapText="1"/>
    </xf>
    <xf numFmtId="0" fontId="21" fillId="0" borderId="1" xfId="0" applyFont="1" applyBorder="1" applyAlignment="1">
      <alignment horizontal="center" vertical="center"/>
    </xf>
    <xf numFmtId="2" fontId="21" fillId="0" borderId="1" xfId="0" applyNumberFormat="1" applyFont="1" applyBorder="1" applyAlignment="1">
      <alignment horizontal="center" vertical="center"/>
    </xf>
    <xf numFmtId="0" fontId="10" fillId="0" borderId="1" xfId="0" applyFont="1" applyBorder="1" applyAlignment="1">
      <alignment horizontal="center" vertical="center"/>
    </xf>
    <xf numFmtId="2" fontId="10" fillId="0" borderId="1" xfId="0" applyNumberFormat="1" applyFont="1" applyBorder="1" applyAlignment="1">
      <alignment horizontal="center" vertical="center"/>
    </xf>
    <xf numFmtId="0" fontId="10" fillId="0" borderId="0" xfId="0" applyFont="1" applyBorder="1"/>
    <xf numFmtId="0" fontId="10" fillId="0" borderId="1" xfId="0" applyFont="1" applyBorder="1" applyAlignment="1">
      <alignment vertical="center" wrapText="1"/>
    </xf>
    <xf numFmtId="0" fontId="10" fillId="0" borderId="1" xfId="0" applyFont="1" applyBorder="1" applyAlignment="1">
      <alignment horizontal="left" vertical="center"/>
    </xf>
    <xf numFmtId="0" fontId="10" fillId="0" borderId="1" xfId="0" applyFont="1" applyBorder="1"/>
    <xf numFmtId="2" fontId="10" fillId="0" borderId="0" xfId="0" applyNumberFormat="1" applyFont="1"/>
    <xf numFmtId="0" fontId="10" fillId="0" borderId="0" xfId="0" applyFont="1" applyAlignment="1">
      <alignment wrapText="1"/>
    </xf>
    <xf numFmtId="2" fontId="10" fillId="0" borderId="0" xfId="0" applyNumberFormat="1" applyFont="1" applyAlignment="1">
      <alignment horizontal="center" vertical="center"/>
    </xf>
    <xf numFmtId="0" fontId="2" fillId="0" borderId="1" xfId="0" applyFont="1" applyBorder="1" applyAlignment="1">
      <alignment horizontal="justify" vertical="top" wrapText="1"/>
    </xf>
    <xf numFmtId="0" fontId="10" fillId="0" borderId="1" xfId="0" applyFont="1" applyBorder="1" applyAlignment="1">
      <alignment horizontal="center" vertical="top"/>
    </xf>
    <xf numFmtId="2" fontId="10" fillId="0" borderId="1" xfId="0" applyNumberFormat="1" applyFont="1" applyBorder="1" applyAlignment="1">
      <alignment horizontal="center" vertical="top"/>
    </xf>
    <xf numFmtId="2" fontId="10" fillId="0" borderId="1" xfId="0" applyNumberFormat="1" applyFont="1" applyBorder="1" applyAlignment="1">
      <alignment horizontal="right" vertical="center"/>
    </xf>
    <xf numFmtId="2" fontId="10" fillId="0" borderId="1" xfId="0" applyNumberFormat="1" applyFont="1" applyBorder="1" applyAlignment="1">
      <alignment horizontal="right" vertical="top"/>
    </xf>
    <xf numFmtId="4" fontId="2" fillId="0" borderId="1" xfId="3" applyNumberFormat="1" applyFont="1" applyBorder="1" applyAlignment="1">
      <alignment horizontal="justify" vertical="top" wrapText="1"/>
    </xf>
    <xf numFmtId="0" fontId="2" fillId="0" borderId="1" xfId="0" applyNumberFormat="1" applyFont="1" applyFill="1" applyBorder="1" applyAlignment="1">
      <alignment horizontal="justify" vertical="top"/>
    </xf>
    <xf numFmtId="2" fontId="14" fillId="0" borderId="1" xfId="0" applyNumberFormat="1" applyFont="1" applyBorder="1" applyAlignment="1">
      <alignment horizontal="right" vertical="center"/>
    </xf>
    <xf numFmtId="0" fontId="14" fillId="0" borderId="1" xfId="0" applyFont="1" applyBorder="1" applyAlignment="1">
      <alignment horizontal="center" vertical="center" wrapText="1"/>
    </xf>
    <xf numFmtId="0" fontId="4" fillId="0" borderId="1" xfId="0" applyFont="1" applyBorder="1" applyAlignment="1">
      <alignment horizontal="center" vertical="center"/>
    </xf>
    <xf numFmtId="0" fontId="4" fillId="0" borderId="2" xfId="0" applyFont="1" applyBorder="1" applyAlignment="1">
      <alignment horizontal="center" vertical="center" wrapText="1"/>
    </xf>
    <xf numFmtId="0" fontId="4" fillId="0" borderId="4" xfId="0" applyFont="1" applyBorder="1" applyAlignment="1">
      <alignment horizontal="center" vertical="center"/>
    </xf>
    <xf numFmtId="2" fontId="4" fillId="0" borderId="4" xfId="0" applyNumberFormat="1" applyFont="1" applyBorder="1" applyAlignment="1">
      <alignment horizontal="center" vertical="center"/>
    </xf>
    <xf numFmtId="0" fontId="4" fillId="0" borderId="5" xfId="0" applyFont="1" applyBorder="1" applyAlignment="1">
      <alignment horizontal="center" vertical="center"/>
    </xf>
    <xf numFmtId="0" fontId="3" fillId="0" borderId="6" xfId="0" applyFont="1" applyBorder="1" applyAlignment="1">
      <alignment horizontal="center" vertical="center"/>
    </xf>
    <xf numFmtId="2" fontId="3" fillId="0" borderId="8" xfId="0" applyNumberFormat="1" applyFont="1" applyBorder="1" applyAlignment="1">
      <alignment horizontal="center" vertical="center"/>
    </xf>
    <xf numFmtId="0" fontId="3" fillId="0" borderId="8" xfId="0" applyFont="1" applyBorder="1" applyAlignment="1">
      <alignment horizontal="justify" vertical="center" wrapText="1"/>
    </xf>
    <xf numFmtId="0" fontId="20" fillId="0" borderId="8" xfId="0" applyFont="1" applyBorder="1" applyAlignment="1">
      <alignment horizontal="center" vertical="center"/>
    </xf>
    <xf numFmtId="2" fontId="3" fillId="0" borderId="9" xfId="0" applyNumberFormat="1" applyFont="1" applyBorder="1" applyAlignment="1">
      <alignment horizontal="center" vertical="center"/>
    </xf>
    <xf numFmtId="2" fontId="20" fillId="0" borderId="8" xfId="0" applyNumberFormat="1" applyFont="1" applyBorder="1" applyAlignment="1">
      <alignment horizontal="center" vertical="center"/>
    </xf>
    <xf numFmtId="4" fontId="5" fillId="0" borderId="8" xfId="3" applyNumberFormat="1" applyFont="1" applyBorder="1" applyAlignment="1">
      <alignment horizontal="justify" vertical="center" wrapText="1"/>
    </xf>
    <xf numFmtId="170" fontId="3" fillId="0" borderId="8" xfId="1" applyNumberFormat="1" applyFont="1" applyBorder="1" applyAlignment="1">
      <alignment horizontal="justify" vertical="center" wrapText="1"/>
    </xf>
    <xf numFmtId="170" fontId="3" fillId="0" borderId="8" xfId="3" applyNumberFormat="1" applyFont="1" applyBorder="1" applyAlignment="1">
      <alignment horizontal="justify" vertical="center" wrapText="1"/>
    </xf>
    <xf numFmtId="171" fontId="3" fillId="0" borderId="8" xfId="0" applyNumberFormat="1" applyFont="1" applyBorder="1" applyAlignment="1">
      <alignment horizontal="center" vertical="center"/>
    </xf>
    <xf numFmtId="0" fontId="3" fillId="0" borderId="8" xfId="4" applyFont="1" applyFill="1" applyBorder="1" applyAlignment="1">
      <alignment vertical="center" wrapText="1"/>
    </xf>
    <xf numFmtId="0" fontId="3" fillId="0" borderId="8" xfId="0" applyFont="1" applyBorder="1" applyAlignment="1">
      <alignment horizontal="center" vertical="center"/>
    </xf>
    <xf numFmtId="0" fontId="3" fillId="2" borderId="8" xfId="0" applyFont="1" applyFill="1" applyBorder="1" applyAlignment="1">
      <alignment horizontal="left" vertical="center" wrapText="1"/>
    </xf>
    <xf numFmtId="0" fontId="3" fillId="0" borderId="1" xfId="0" applyFont="1" applyBorder="1" applyAlignment="1">
      <alignment horizontal="justify" vertical="center" wrapText="1"/>
    </xf>
    <xf numFmtId="0" fontId="20" fillId="0" borderId="8" xfId="0" applyFont="1" applyBorder="1" applyAlignment="1">
      <alignment horizontal="left" vertical="center" wrapText="1"/>
    </xf>
    <xf numFmtId="0" fontId="3" fillId="0" borderId="8" xfId="0" applyNumberFormat="1" applyFont="1" applyBorder="1" applyAlignment="1">
      <alignment horizontal="justify" vertical="center" wrapText="1"/>
    </xf>
    <xf numFmtId="0" fontId="20" fillId="0" borderId="6" xfId="0" applyFont="1" applyBorder="1" applyAlignment="1">
      <alignment horizontal="center" vertical="center"/>
    </xf>
    <xf numFmtId="0" fontId="21" fillId="0" borderId="8" xfId="0" applyFont="1" applyBorder="1" applyAlignment="1">
      <alignment horizontal="right" vertical="center"/>
    </xf>
    <xf numFmtId="2" fontId="4" fillId="0" borderId="9" xfId="0" applyNumberFormat="1" applyFont="1" applyBorder="1" applyAlignment="1">
      <alignment horizontal="center" vertical="center"/>
    </xf>
    <xf numFmtId="0" fontId="20" fillId="0" borderId="8" xfId="0" applyFont="1" applyBorder="1" applyAlignment="1">
      <alignment horizontal="left" vertical="center"/>
    </xf>
    <xf numFmtId="0" fontId="20" fillId="0" borderId="10" xfId="0" applyFont="1" applyBorder="1" applyAlignment="1">
      <alignment horizontal="center" vertical="center"/>
    </xf>
    <xf numFmtId="2" fontId="20" fillId="0" borderId="12" xfId="0" applyNumberFormat="1" applyFont="1" applyBorder="1" applyAlignment="1">
      <alignment horizontal="center" vertical="center"/>
    </xf>
    <xf numFmtId="0" fontId="20" fillId="0" borderId="12" xfId="0" applyFont="1" applyBorder="1" applyAlignment="1">
      <alignment horizontal="center" vertical="center"/>
    </xf>
    <xf numFmtId="2" fontId="21" fillId="0" borderId="13" xfId="0" applyNumberFormat="1" applyFont="1" applyBorder="1" applyAlignment="1">
      <alignment horizontal="center" vertical="center"/>
    </xf>
    <xf numFmtId="2" fontId="2" fillId="0" borderId="0" xfId="0" applyNumberFormat="1" applyFont="1" applyAlignment="1">
      <alignment horizontal="center"/>
    </xf>
    <xf numFmtId="0" fontId="4" fillId="0" borderId="3" xfId="0" applyFont="1" applyBorder="1" applyAlignment="1">
      <alignment horizontal="center" vertical="center" wrapText="1"/>
    </xf>
    <xf numFmtId="0" fontId="3" fillId="0" borderId="7" xfId="0" applyFont="1" applyBorder="1" applyAlignment="1">
      <alignment horizontal="center" vertical="center"/>
    </xf>
    <xf numFmtId="0" fontId="20" fillId="0" borderId="7" xfId="0" applyFont="1" applyBorder="1" applyAlignment="1">
      <alignment horizontal="center" vertical="center"/>
    </xf>
    <xf numFmtId="0" fontId="20" fillId="0" borderId="11" xfId="0" applyFont="1" applyBorder="1" applyAlignment="1">
      <alignment horizontal="center" vertical="center"/>
    </xf>
    <xf numFmtId="0" fontId="17" fillId="0" borderId="1" xfId="0" applyFont="1" applyBorder="1" applyAlignment="1">
      <alignment horizontal="justify" vertical="top" wrapText="1"/>
    </xf>
    <xf numFmtId="0" fontId="15" fillId="0" borderId="1" xfId="0" applyNumberFormat="1" applyFont="1" applyFill="1" applyBorder="1" applyAlignment="1">
      <alignment horizontal="justify" vertical="top" wrapText="1"/>
    </xf>
    <xf numFmtId="0" fontId="3" fillId="0" borderId="8" xfId="0" applyNumberFormat="1" applyFont="1" applyBorder="1" applyAlignment="1">
      <alignment horizontal="left" vertical="top" wrapText="1"/>
    </xf>
    <xf numFmtId="4" fontId="5" fillId="0" borderId="1" xfId="3" applyNumberFormat="1" applyFont="1" applyBorder="1" applyAlignment="1">
      <alignment horizontal="justify" vertical="top" wrapText="1"/>
    </xf>
    <xf numFmtId="4" fontId="3" fillId="0" borderId="8" xfId="3" applyNumberFormat="1" applyFont="1" applyBorder="1" applyAlignment="1">
      <alignment horizontal="justify" vertical="top" wrapText="1"/>
    </xf>
    <xf numFmtId="0" fontId="21" fillId="0" borderId="2" xfId="0" applyFont="1" applyBorder="1" applyAlignment="1">
      <alignment horizontal="center" vertical="center" wrapText="1"/>
    </xf>
    <xf numFmtId="0" fontId="21" fillId="0" borderId="4" xfId="0" applyFont="1" applyBorder="1" applyAlignment="1">
      <alignment horizontal="center" vertical="center"/>
    </xf>
    <xf numFmtId="2" fontId="21" fillId="0" borderId="4" xfId="0" applyNumberFormat="1" applyFont="1" applyBorder="1" applyAlignment="1">
      <alignment horizontal="center" vertical="center"/>
    </xf>
    <xf numFmtId="0" fontId="10" fillId="0" borderId="6" xfId="0" applyFont="1" applyBorder="1" applyAlignment="1">
      <alignment horizontal="center" vertical="center"/>
    </xf>
    <xf numFmtId="2" fontId="10" fillId="0" borderId="8" xfId="0" applyNumberFormat="1" applyFont="1" applyBorder="1" applyAlignment="1">
      <alignment horizontal="center" vertical="center"/>
    </xf>
    <xf numFmtId="0" fontId="2" fillId="0" borderId="8" xfId="0" applyFont="1" applyBorder="1" applyAlignment="1">
      <alignment horizontal="justify" vertical="center" wrapText="1"/>
    </xf>
    <xf numFmtId="0" fontId="10" fillId="0" borderId="8" xfId="0" applyFont="1" applyBorder="1" applyAlignment="1">
      <alignment horizontal="center" vertical="center"/>
    </xf>
    <xf numFmtId="2" fontId="10" fillId="0" borderId="9" xfId="0" applyNumberFormat="1" applyFont="1" applyBorder="1" applyAlignment="1">
      <alignment horizontal="center" vertical="center"/>
    </xf>
    <xf numFmtId="0" fontId="2" fillId="0" borderId="8" xfId="0" applyFont="1" applyBorder="1" applyAlignment="1">
      <alignment horizontal="left" vertical="center" wrapText="1"/>
    </xf>
    <xf numFmtId="0" fontId="14" fillId="0" borderId="8" xfId="0" applyFont="1" applyBorder="1" applyAlignment="1">
      <alignment horizontal="right" vertical="center" wrapText="1"/>
    </xf>
    <xf numFmtId="2" fontId="14" fillId="0" borderId="9" xfId="0" applyNumberFormat="1" applyFont="1" applyBorder="1" applyAlignment="1">
      <alignment horizontal="center" vertical="center"/>
    </xf>
    <xf numFmtId="0" fontId="10" fillId="0" borderId="8" xfId="0" applyFont="1" applyBorder="1" applyAlignment="1">
      <alignment horizontal="left" vertical="center"/>
    </xf>
    <xf numFmtId="0" fontId="10" fillId="0" borderId="8" xfId="0" applyFont="1" applyBorder="1"/>
    <xf numFmtId="0" fontId="10" fillId="0" borderId="10" xfId="0" applyFont="1" applyBorder="1" applyAlignment="1">
      <alignment horizontal="center" vertical="center"/>
    </xf>
    <xf numFmtId="2" fontId="10" fillId="0" borderId="12" xfId="0" applyNumberFormat="1" applyFont="1" applyBorder="1" applyAlignment="1">
      <alignment horizontal="center" vertical="center"/>
    </xf>
    <xf numFmtId="0" fontId="10" fillId="0" borderId="12" xfId="0" applyFont="1" applyBorder="1"/>
    <xf numFmtId="2" fontId="14" fillId="0" borderId="13" xfId="0" applyNumberFormat="1" applyFont="1" applyBorder="1" applyAlignment="1">
      <alignment horizontal="center" vertical="center"/>
    </xf>
    <xf numFmtId="2" fontId="10" fillId="0" borderId="0" xfId="0" applyNumberFormat="1" applyFont="1" applyBorder="1"/>
    <xf numFmtId="0" fontId="10" fillId="0" borderId="0" xfId="0" applyFont="1" applyBorder="1" applyAlignment="1">
      <alignment wrapText="1"/>
    </xf>
    <xf numFmtId="2" fontId="10" fillId="0" borderId="0" xfId="0" applyNumberFormat="1" applyFont="1" applyBorder="1" applyAlignment="1">
      <alignment horizontal="center" vertical="center"/>
    </xf>
    <xf numFmtId="0" fontId="10" fillId="0" borderId="1" xfId="0" applyFont="1" applyBorder="1" applyAlignment="1">
      <alignment horizontal="justify" vertical="top" wrapText="1"/>
    </xf>
    <xf numFmtId="0" fontId="2" fillId="2" borderId="1" xfId="0" applyFont="1" applyFill="1" applyBorder="1" applyAlignment="1">
      <alignment horizontal="justify" vertical="top" wrapText="1"/>
    </xf>
    <xf numFmtId="0" fontId="2" fillId="0" borderId="1" xfId="0" applyNumberFormat="1" applyFont="1" applyBorder="1" applyAlignment="1">
      <alignment horizontal="justify" vertical="top" wrapText="1"/>
    </xf>
    <xf numFmtId="0" fontId="9" fillId="0" borderId="1" xfId="0" applyFont="1" applyBorder="1" applyAlignment="1">
      <alignment horizontal="justify" vertical="top" wrapText="1"/>
    </xf>
    <xf numFmtId="2" fontId="10" fillId="0" borderId="1" xfId="0" applyNumberFormat="1" applyFont="1" applyBorder="1" applyAlignment="1">
      <alignment vertical="top"/>
    </xf>
    <xf numFmtId="0" fontId="23" fillId="0" borderId="0" xfId="0" applyFont="1" applyBorder="1" applyAlignment="1">
      <alignment vertical="center" wrapText="1"/>
    </xf>
    <xf numFmtId="2" fontId="23" fillId="0" borderId="0" xfId="0" applyNumberFormat="1" applyFont="1" applyBorder="1" applyAlignment="1">
      <alignment vertical="center" wrapText="1"/>
    </xf>
    <xf numFmtId="2" fontId="14" fillId="0" borderId="1" xfId="0" applyNumberFormat="1" applyFont="1" applyBorder="1" applyAlignment="1">
      <alignment horizontal="center" vertical="center" wrapText="1"/>
    </xf>
    <xf numFmtId="0" fontId="10" fillId="0" borderId="1" xfId="0" applyFont="1" applyBorder="1" applyAlignment="1">
      <alignment horizontal="center" vertical="center" wrapText="1"/>
    </xf>
    <xf numFmtId="2" fontId="10" fillId="0" borderId="1" xfId="0" applyNumberFormat="1" applyFont="1" applyBorder="1" applyAlignment="1">
      <alignment horizontal="center" vertical="center" wrapText="1"/>
    </xf>
    <xf numFmtId="0" fontId="3" fillId="2" borderId="1" xfId="0" applyFont="1" applyFill="1" applyBorder="1" applyAlignment="1">
      <alignment horizontal="left" vertical="center" wrapText="1"/>
    </xf>
    <xf numFmtId="0" fontId="3" fillId="0" borderId="1" xfId="0" applyNumberFormat="1" applyFont="1" applyFill="1" applyBorder="1" applyAlignment="1">
      <alignment horizontal="left" vertical="center" wrapText="1"/>
    </xf>
    <xf numFmtId="0" fontId="14" fillId="0" borderId="1" xfId="0" applyFont="1" applyBorder="1" applyAlignment="1">
      <alignment horizontal="right" vertical="center" wrapText="1"/>
    </xf>
    <xf numFmtId="0" fontId="3" fillId="2" borderId="1" xfId="0" applyFont="1" applyFill="1" applyBorder="1" applyAlignment="1">
      <alignment horizontal="justify" vertical="top" wrapText="1"/>
    </xf>
    <xf numFmtId="0" fontId="5" fillId="0" borderId="1" xfId="0" applyFont="1" applyBorder="1" applyAlignment="1">
      <alignment horizontal="justify" vertical="top" wrapText="1"/>
    </xf>
    <xf numFmtId="0" fontId="20" fillId="0" borderId="1" xfId="0" applyFont="1" applyBorder="1" applyAlignment="1">
      <alignment horizontal="justify" vertical="top" wrapText="1"/>
    </xf>
    <xf numFmtId="0" fontId="3" fillId="0" borderId="1" xfId="0" applyNumberFormat="1" applyFont="1" applyFill="1" applyBorder="1" applyAlignment="1">
      <alignment horizontal="justify" vertical="top" wrapText="1"/>
    </xf>
    <xf numFmtId="0" fontId="10" fillId="0" borderId="1" xfId="0" applyFont="1" applyBorder="1" applyAlignment="1">
      <alignment horizontal="center" vertical="top" wrapText="1"/>
    </xf>
    <xf numFmtId="2" fontId="10" fillId="0" borderId="1" xfId="0" applyNumberFormat="1" applyFont="1" applyBorder="1" applyAlignment="1">
      <alignment horizontal="center" vertical="top" wrapText="1"/>
    </xf>
    <xf numFmtId="2" fontId="10" fillId="0" borderId="1" xfId="0" applyNumberFormat="1" applyFont="1" applyBorder="1" applyAlignment="1">
      <alignment horizontal="right" vertical="top" wrapText="1"/>
    </xf>
    <xf numFmtId="2" fontId="14" fillId="0" borderId="1" xfId="0" applyNumberFormat="1" applyFont="1" applyBorder="1" applyAlignment="1">
      <alignment horizontal="right" vertical="center" wrapText="1"/>
    </xf>
    <xf numFmtId="2" fontId="10" fillId="0" borderId="1" xfId="0" applyNumberFormat="1" applyFont="1" applyBorder="1" applyAlignment="1">
      <alignment horizontal="right" vertical="center" wrapText="1"/>
    </xf>
    <xf numFmtId="0" fontId="3" fillId="0" borderId="1" xfId="0" applyFont="1" applyBorder="1" applyAlignment="1">
      <alignment horizontal="center" vertical="center"/>
    </xf>
    <xf numFmtId="2" fontId="3" fillId="0" borderId="1" xfId="0" applyNumberFormat="1" applyFont="1" applyBorder="1" applyAlignment="1">
      <alignment horizontal="center" vertical="center"/>
    </xf>
    <xf numFmtId="0" fontId="21" fillId="0" borderId="1" xfId="0" applyFont="1" applyBorder="1" applyAlignment="1">
      <alignment horizontal="right" vertical="center"/>
    </xf>
    <xf numFmtId="0" fontId="4" fillId="0" borderId="1" xfId="0" applyFont="1" applyBorder="1" applyAlignment="1">
      <alignment horizontal="center" vertical="top"/>
    </xf>
    <xf numFmtId="2" fontId="4" fillId="0" borderId="1" xfId="0" applyNumberFormat="1" applyFont="1" applyBorder="1" applyAlignment="1">
      <alignment horizontal="center" vertical="center"/>
    </xf>
    <xf numFmtId="0" fontId="20" fillId="0" borderId="1" xfId="0" applyFont="1" applyBorder="1" applyAlignment="1">
      <alignment horizontal="left" vertical="center"/>
    </xf>
    <xf numFmtId="2" fontId="21" fillId="0" borderId="0" xfId="0" applyNumberFormat="1" applyFont="1" applyBorder="1" applyAlignment="1">
      <alignment horizontal="center" vertical="center"/>
    </xf>
    <xf numFmtId="0" fontId="4" fillId="0" borderId="1" xfId="0" applyFont="1" applyBorder="1" applyAlignment="1">
      <alignment horizontal="center" vertical="center" wrapText="1"/>
    </xf>
    <xf numFmtId="2" fontId="3" fillId="0" borderId="1" xfId="1" applyNumberFormat="1" applyFont="1" applyBorder="1" applyAlignment="1">
      <alignment horizontal="justify" vertical="top"/>
    </xf>
    <xf numFmtId="0" fontId="3" fillId="0" borderId="1" xfId="0" applyFont="1" applyBorder="1" applyAlignment="1">
      <alignment horizontal="center" vertical="top"/>
    </xf>
    <xf numFmtId="2" fontId="3" fillId="0" borderId="1" xfId="0" applyNumberFormat="1" applyFont="1" applyBorder="1" applyAlignment="1">
      <alignment horizontal="center" vertical="top"/>
    </xf>
    <xf numFmtId="2" fontId="20" fillId="0" borderId="1" xfId="0" applyNumberFormat="1" applyFont="1" applyBorder="1" applyAlignment="1">
      <alignment horizontal="center" vertical="top" wrapText="1"/>
    </xf>
    <xf numFmtId="2" fontId="3" fillId="0" borderId="1" xfId="0" applyNumberFormat="1" applyFont="1" applyBorder="1" applyAlignment="1">
      <alignment horizontal="right" vertical="center"/>
    </xf>
    <xf numFmtId="2" fontId="3" fillId="0" borderId="1" xfId="0" applyNumberFormat="1" applyFont="1" applyBorder="1" applyAlignment="1">
      <alignment horizontal="right" vertical="top"/>
    </xf>
    <xf numFmtId="2" fontId="4" fillId="0" borderId="1" xfId="0" applyNumberFormat="1" applyFont="1" applyBorder="1" applyAlignment="1">
      <alignment horizontal="right" vertical="center"/>
    </xf>
    <xf numFmtId="2" fontId="24" fillId="0" borderId="1" xfId="0" applyNumberFormat="1" applyFont="1" applyBorder="1" applyAlignment="1">
      <alignment horizontal="right" vertical="center"/>
    </xf>
    <xf numFmtId="0" fontId="26" fillId="0" borderId="0" xfId="0" applyFont="1"/>
    <xf numFmtId="0" fontId="27" fillId="2" borderId="1" xfId="0" applyFont="1" applyFill="1" applyBorder="1" applyAlignment="1">
      <alignment horizontal="center" vertical="center" wrapText="1"/>
    </xf>
    <xf numFmtId="0" fontId="27" fillId="2" borderId="1" xfId="0" applyFont="1" applyFill="1" applyBorder="1" applyAlignment="1">
      <alignment horizontal="center" vertical="center"/>
    </xf>
    <xf numFmtId="2" fontId="20" fillId="0" borderId="1" xfId="0" applyNumberFormat="1" applyFont="1" applyBorder="1" applyAlignment="1">
      <alignment horizontal="center" vertical="center"/>
    </xf>
    <xf numFmtId="0" fontId="21" fillId="0" borderId="1" xfId="0" applyFont="1" applyBorder="1" applyAlignment="1">
      <alignment horizontal="right" vertical="center" wrapText="1"/>
    </xf>
    <xf numFmtId="0" fontId="26" fillId="0" borderId="0" xfId="0" applyFont="1" applyAlignment="1">
      <alignment horizontal="center" vertical="center"/>
    </xf>
    <xf numFmtId="1" fontId="20" fillId="0" borderId="1" xfId="0" applyNumberFormat="1" applyFont="1" applyBorder="1" applyAlignment="1">
      <alignment horizontal="center" vertical="top"/>
    </xf>
    <xf numFmtId="2" fontId="20" fillId="0" borderId="1" xfId="0" applyNumberFormat="1" applyFont="1" applyBorder="1" applyAlignment="1">
      <alignment horizontal="center" vertical="top"/>
    </xf>
    <xf numFmtId="2" fontId="20" fillId="2" borderId="1" xfId="0" applyNumberFormat="1" applyFont="1" applyFill="1" applyBorder="1" applyAlignment="1">
      <alignment horizontal="right" vertical="top"/>
    </xf>
    <xf numFmtId="2" fontId="3" fillId="0" borderId="1" xfId="0" quotePrefix="1" applyNumberFormat="1" applyFont="1" applyBorder="1" applyAlignment="1">
      <alignment horizontal="center" vertical="center"/>
    </xf>
    <xf numFmtId="0" fontId="3" fillId="0" borderId="1" xfId="0" applyNumberFormat="1" applyFont="1" applyBorder="1" applyAlignment="1">
      <alignment horizontal="left" vertical="center" wrapText="1"/>
    </xf>
    <xf numFmtId="0" fontId="20" fillId="0" borderId="1" xfId="0" applyFont="1" applyBorder="1" applyAlignment="1">
      <alignment horizontal="center" vertical="center"/>
    </xf>
    <xf numFmtId="0" fontId="20" fillId="0" borderId="1" xfId="0" applyFont="1" applyFill="1" applyBorder="1" applyAlignment="1">
      <alignment vertical="center" wrapText="1"/>
    </xf>
    <xf numFmtId="2" fontId="20" fillId="2" borderId="1" xfId="0" applyNumberFormat="1" applyFont="1" applyFill="1" applyBorder="1" applyAlignment="1">
      <alignment horizontal="center" vertical="top"/>
    </xf>
    <xf numFmtId="0" fontId="20" fillId="2" borderId="1" xfId="0" applyFont="1" applyFill="1" applyBorder="1" applyAlignment="1">
      <alignment horizontal="center" vertical="top"/>
    </xf>
    <xf numFmtId="0" fontId="20" fillId="0" borderId="1" xfId="0" applyFont="1" applyBorder="1" applyAlignment="1">
      <alignment horizontal="center" vertical="top"/>
    </xf>
    <xf numFmtId="2" fontId="20" fillId="0" borderId="1" xfId="0" applyNumberFormat="1" applyFont="1" applyBorder="1" applyAlignment="1">
      <alignment horizontal="right" vertical="top"/>
    </xf>
    <xf numFmtId="0" fontId="3" fillId="0" borderId="1" xfId="0" applyNumberFormat="1" applyFont="1" applyBorder="1" applyAlignment="1">
      <alignment horizontal="justify" vertical="top" wrapText="1"/>
    </xf>
    <xf numFmtId="0" fontId="20" fillId="0" borderId="1" xfId="0" applyFont="1" applyFill="1" applyBorder="1" applyAlignment="1">
      <alignment horizontal="justify" vertical="top" wrapText="1"/>
    </xf>
    <xf numFmtId="0" fontId="2" fillId="0" borderId="1" xfId="0" applyFont="1" applyBorder="1" applyAlignment="1">
      <alignment horizontal="center" vertical="top"/>
    </xf>
    <xf numFmtId="2" fontId="21" fillId="0" borderId="5" xfId="0" applyNumberFormat="1" applyFont="1" applyBorder="1" applyAlignment="1">
      <alignment horizontal="center" vertical="center"/>
    </xf>
    <xf numFmtId="0" fontId="10" fillId="0" borderId="8" xfId="0" applyFont="1" applyBorder="1" applyAlignment="1">
      <alignment vertical="center" wrapText="1"/>
    </xf>
    <xf numFmtId="2" fontId="2" fillId="0" borderId="8" xfId="0" applyNumberFormat="1" applyFont="1" applyBorder="1" applyAlignment="1">
      <alignment horizontal="center" vertical="center"/>
    </xf>
    <xf numFmtId="2" fontId="20" fillId="0" borderId="0" xfId="0" applyNumberFormat="1" applyFont="1" applyBorder="1" applyAlignment="1">
      <alignment horizontal="center" vertical="center"/>
    </xf>
    <xf numFmtId="0" fontId="0" fillId="0" borderId="0" xfId="0" applyBorder="1"/>
    <xf numFmtId="0" fontId="10" fillId="0" borderId="8" xfId="0" applyFont="1" applyBorder="1" applyAlignment="1">
      <alignment horizontal="left" vertical="center" wrapText="1"/>
    </xf>
    <xf numFmtId="0" fontId="2" fillId="0" borderId="8" xfId="0" applyNumberFormat="1" applyFont="1" applyBorder="1" applyAlignment="1">
      <alignment horizontal="left" vertical="center" wrapText="1"/>
    </xf>
    <xf numFmtId="0" fontId="2" fillId="0" borderId="8" xfId="0" applyNumberFormat="1" applyFont="1" applyFill="1" applyBorder="1" applyAlignment="1">
      <alignment horizontal="left" vertical="center" wrapText="1"/>
    </xf>
    <xf numFmtId="4" fontId="9" fillId="0" borderId="8" xfId="1" applyNumberFormat="1" applyFont="1" applyBorder="1" applyAlignment="1">
      <alignment horizontal="justify" vertical="center" wrapText="1"/>
    </xf>
    <xf numFmtId="2" fontId="10" fillId="0" borderId="8" xfId="0" applyNumberFormat="1" applyFont="1" applyBorder="1" applyAlignment="1">
      <alignment horizontal="center" vertical="center" wrapText="1"/>
    </xf>
    <xf numFmtId="0" fontId="0" fillId="0" borderId="0" xfId="0" applyFont="1"/>
    <xf numFmtId="0" fontId="9" fillId="0" borderId="8" xfId="0" applyFont="1" applyBorder="1" applyAlignment="1">
      <alignment horizontal="justify" vertical="center" wrapText="1"/>
    </xf>
    <xf numFmtId="0" fontId="10" fillId="0" borderId="8" xfId="0" applyNumberFormat="1" applyFont="1" applyBorder="1" applyAlignment="1">
      <alignment horizontal="left" vertical="center" wrapText="1"/>
    </xf>
    <xf numFmtId="0" fontId="2" fillId="0" borderId="8" xfId="0" applyFont="1" applyBorder="1" applyAlignment="1">
      <alignment horizontal="center" vertical="center"/>
    </xf>
    <xf numFmtId="2" fontId="2" fillId="0" borderId="8" xfId="1" applyNumberFormat="1" applyFont="1" applyBorder="1" applyAlignment="1">
      <alignment horizontal="justify" vertical="center"/>
    </xf>
    <xf numFmtId="0" fontId="10" fillId="0" borderId="6" xfId="0" applyFont="1" applyBorder="1" applyAlignment="1">
      <alignment vertical="center"/>
    </xf>
    <xf numFmtId="0" fontId="14" fillId="0" borderId="8" xfId="0" applyFont="1" applyBorder="1" applyAlignment="1">
      <alignment horizontal="right" vertical="center"/>
    </xf>
    <xf numFmtId="0" fontId="14" fillId="0" borderId="12" xfId="0" applyFont="1" applyBorder="1" applyAlignment="1">
      <alignment horizontal="right" vertical="center"/>
    </xf>
    <xf numFmtId="0" fontId="0" fillId="0" borderId="0" xfId="0" applyAlignment="1">
      <alignment vertical="center"/>
    </xf>
    <xf numFmtId="2" fontId="0" fillId="0" borderId="0" xfId="0" applyNumberFormat="1" applyAlignment="1">
      <alignment horizontal="center" vertical="center"/>
    </xf>
    <xf numFmtId="0" fontId="10" fillId="0" borderId="7" xfId="0" applyFont="1" applyBorder="1" applyAlignment="1">
      <alignment horizontal="center" vertical="center"/>
    </xf>
    <xf numFmtId="0" fontId="10" fillId="0" borderId="7" xfId="0" applyFont="1" applyBorder="1" applyAlignment="1">
      <alignment vertical="center"/>
    </xf>
    <xf numFmtId="0" fontId="10" fillId="0" borderId="11" xfId="0" applyFont="1" applyBorder="1" applyAlignment="1">
      <alignment horizontal="center" vertical="center"/>
    </xf>
    <xf numFmtId="0" fontId="21" fillId="0" borderId="3" xfId="0" applyFont="1" applyBorder="1" applyAlignment="1">
      <alignment horizontal="center" vertical="center" wrapText="1"/>
    </xf>
    <xf numFmtId="0" fontId="14" fillId="0" borderId="2" xfId="0" applyFont="1" applyBorder="1" applyAlignment="1">
      <alignment horizontal="center" vertical="center" wrapText="1"/>
    </xf>
    <xf numFmtId="2" fontId="14" fillId="0" borderId="4" xfId="0" applyNumberFormat="1" applyFont="1" applyBorder="1" applyAlignment="1">
      <alignment horizontal="center" vertical="center" wrapText="1"/>
    </xf>
    <xf numFmtId="0" fontId="14" fillId="0" borderId="4" xfId="0" applyFont="1" applyBorder="1" applyAlignment="1">
      <alignment horizontal="center" vertical="center" wrapText="1"/>
    </xf>
    <xf numFmtId="2" fontId="14" fillId="0" borderId="5" xfId="0" applyNumberFormat="1" applyFont="1" applyBorder="1" applyAlignment="1">
      <alignment horizontal="center" vertical="center" wrapText="1"/>
    </xf>
    <xf numFmtId="0" fontId="10" fillId="0" borderId="6" xfId="0" applyFont="1" applyBorder="1" applyAlignment="1">
      <alignment horizontal="center" vertical="center" wrapText="1"/>
    </xf>
    <xf numFmtId="2" fontId="10" fillId="0" borderId="9" xfId="0" applyNumberFormat="1" applyFont="1" applyBorder="1" applyAlignment="1">
      <alignment horizontal="center" vertical="center" wrapText="1"/>
    </xf>
    <xf numFmtId="0" fontId="5" fillId="0" borderId="8" xfId="0" applyFont="1" applyBorder="1" applyAlignment="1">
      <alignment vertical="center" wrapText="1"/>
    </xf>
    <xf numFmtId="0" fontId="20" fillId="0" borderId="8" xfId="0" applyFont="1" applyBorder="1" applyAlignment="1">
      <alignment vertical="center" wrapText="1"/>
    </xf>
    <xf numFmtId="0" fontId="3" fillId="0" borderId="8" xfId="0" applyNumberFormat="1" applyFont="1" applyFill="1" applyBorder="1" applyAlignment="1">
      <alignment horizontal="left" vertical="center" wrapText="1"/>
    </xf>
    <xf numFmtId="0" fontId="3" fillId="0" borderId="8" xfId="0" applyNumberFormat="1" applyFont="1" applyFill="1" applyBorder="1" applyAlignment="1">
      <alignment horizontal="justify" vertical="center" wrapText="1"/>
    </xf>
    <xf numFmtId="0" fontId="10" fillId="0" borderId="8" xfId="0" applyFont="1" applyBorder="1" applyAlignment="1">
      <alignment horizontal="center" vertical="center" wrapText="1"/>
    </xf>
    <xf numFmtId="2" fontId="14" fillId="0" borderId="9" xfId="0" applyNumberFormat="1" applyFont="1" applyBorder="1" applyAlignment="1">
      <alignment horizontal="center" vertical="center" wrapText="1"/>
    </xf>
    <xf numFmtId="0" fontId="10" fillId="0" borderId="10" xfId="0" applyFont="1" applyBorder="1" applyAlignment="1">
      <alignment horizontal="center" vertical="center" wrapText="1"/>
    </xf>
    <xf numFmtId="2" fontId="10" fillId="0" borderId="12" xfId="0" applyNumberFormat="1" applyFont="1" applyBorder="1" applyAlignment="1">
      <alignment horizontal="center" vertical="center" wrapText="1"/>
    </xf>
    <xf numFmtId="0" fontId="10" fillId="0" borderId="12" xfId="0" applyFont="1" applyBorder="1" applyAlignment="1">
      <alignment horizontal="center" vertical="center" wrapText="1"/>
    </xf>
    <xf numFmtId="2" fontId="14" fillId="0" borderId="13" xfId="0" applyNumberFormat="1" applyFont="1" applyBorder="1" applyAlignment="1">
      <alignment horizontal="center" vertical="center" wrapText="1"/>
    </xf>
    <xf numFmtId="0" fontId="14" fillId="0" borderId="3"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1" xfId="0" applyFont="1" applyBorder="1" applyAlignment="1">
      <alignment horizontal="justify" vertical="center" wrapText="1"/>
    </xf>
    <xf numFmtId="2" fontId="14" fillId="0" borderId="1" xfId="0" applyNumberFormat="1" applyFont="1" applyBorder="1" applyAlignment="1">
      <alignment horizontal="center" vertical="center"/>
    </xf>
    <xf numFmtId="0" fontId="3" fillId="0" borderId="8" xfId="0" applyFont="1" applyBorder="1" applyAlignment="1">
      <alignment horizontal="justify" vertical="top" wrapText="1"/>
    </xf>
    <xf numFmtId="2" fontId="34" fillId="0" borderId="1" xfId="0" applyNumberFormat="1" applyFont="1" applyBorder="1" applyAlignment="1">
      <alignment horizontal="center" vertical="top" wrapText="1"/>
    </xf>
    <xf numFmtId="2" fontId="35" fillId="0" borderId="1" xfId="0" applyNumberFormat="1" applyFont="1" applyBorder="1" applyAlignment="1">
      <alignment horizontal="center" vertical="top"/>
    </xf>
    <xf numFmtId="2" fontId="36" fillId="0" borderId="8" xfId="0" applyNumberFormat="1" applyFont="1" applyBorder="1" applyAlignment="1">
      <alignment horizontal="center" vertical="top"/>
    </xf>
    <xf numFmtId="2" fontId="36" fillId="2" borderId="8" xfId="0" applyNumberFormat="1" applyFont="1" applyFill="1" applyBorder="1" applyAlignment="1">
      <alignment horizontal="center" vertical="top"/>
    </xf>
    <xf numFmtId="0" fontId="20" fillId="0" borderId="1" xfId="0" applyFont="1" applyFill="1" applyBorder="1" applyAlignment="1">
      <alignment vertical="top" wrapText="1"/>
    </xf>
    <xf numFmtId="0" fontId="34" fillId="0" borderId="1" xfId="0" applyFont="1" applyBorder="1" applyAlignment="1">
      <alignment horizontal="center" vertical="center"/>
    </xf>
    <xf numFmtId="0" fontId="35" fillId="0" borderId="1" xfId="0" applyFont="1" applyBorder="1" applyAlignment="1">
      <alignment horizontal="center" vertical="center"/>
    </xf>
    <xf numFmtId="2" fontId="34" fillId="0" borderId="1" xfId="0" applyNumberFormat="1" applyFont="1" applyBorder="1" applyAlignment="1">
      <alignment horizontal="center" vertical="top"/>
    </xf>
    <xf numFmtId="2" fontId="7" fillId="0" borderId="0" xfId="0" applyNumberFormat="1" applyFont="1" applyAlignment="1">
      <alignment vertical="top"/>
    </xf>
    <xf numFmtId="0" fontId="19" fillId="2" borderId="1" xfId="0" applyFont="1" applyFill="1" applyBorder="1" applyAlignment="1">
      <alignment horizontal="center" vertical="center" wrapText="1"/>
    </xf>
    <xf numFmtId="0" fontId="19" fillId="2" borderId="1" xfId="0" applyFont="1" applyFill="1" applyBorder="1" applyAlignment="1">
      <alignment horizontal="center" vertical="center"/>
    </xf>
    <xf numFmtId="0" fontId="15" fillId="0" borderId="1" xfId="0" applyFont="1" applyBorder="1" applyAlignment="1">
      <alignment horizontal="center" vertical="top"/>
    </xf>
    <xf numFmtId="2" fontId="15" fillId="0" borderId="1" xfId="0" applyNumberFormat="1" applyFont="1" applyBorder="1" applyAlignment="1">
      <alignment horizontal="center" vertical="top"/>
    </xf>
    <xf numFmtId="2" fontId="15" fillId="0" borderId="1" xfId="0" applyNumberFormat="1" applyFont="1" applyBorder="1" applyAlignment="1">
      <alignment horizontal="right" vertical="top"/>
    </xf>
    <xf numFmtId="2" fontId="17" fillId="0" borderId="1" xfId="0" applyNumberFormat="1" applyFont="1" applyBorder="1" applyAlignment="1">
      <alignment horizontal="center" vertical="top"/>
    </xf>
    <xf numFmtId="4" fontId="16" fillId="0" borderId="1" xfId="1" applyNumberFormat="1" applyFont="1" applyBorder="1" applyAlignment="1">
      <alignment horizontal="justify" vertical="top" wrapText="1"/>
    </xf>
    <xf numFmtId="0" fontId="15" fillId="2" borderId="1" xfId="0" applyFont="1" applyFill="1" applyBorder="1" applyAlignment="1">
      <alignment horizontal="center" vertical="top"/>
    </xf>
    <xf numFmtId="2" fontId="15" fillId="2" borderId="1" xfId="0" applyNumberFormat="1" applyFont="1" applyFill="1" applyBorder="1" applyAlignment="1">
      <alignment horizontal="center" vertical="top"/>
    </xf>
    <xf numFmtId="0" fontId="17" fillId="2" borderId="1" xfId="0" applyFont="1" applyFill="1" applyBorder="1" applyAlignment="1">
      <alignment horizontal="justify" vertical="top" wrapText="1"/>
    </xf>
    <xf numFmtId="2" fontId="15" fillId="2" borderId="1" xfId="0" applyNumberFormat="1" applyFont="1" applyFill="1" applyBorder="1" applyAlignment="1">
      <alignment horizontal="right" vertical="top"/>
    </xf>
    <xf numFmtId="0" fontId="15" fillId="0" borderId="1" xfId="0" applyNumberFormat="1" applyFont="1" applyBorder="1" applyAlignment="1">
      <alignment horizontal="justify" vertical="top" wrapText="1"/>
    </xf>
    <xf numFmtId="0" fontId="17" fillId="0" borderId="1" xfId="0" applyNumberFormat="1" applyFont="1" applyBorder="1" applyAlignment="1">
      <alignment horizontal="justify" vertical="top" wrapText="1"/>
    </xf>
    <xf numFmtId="2" fontId="15" fillId="0" borderId="1" xfId="0" applyNumberFormat="1" applyFont="1" applyBorder="1" applyAlignment="1">
      <alignment horizontal="justify" vertical="top" wrapText="1"/>
    </xf>
    <xf numFmtId="0" fontId="15" fillId="0" borderId="1" xfId="0" applyFont="1" applyBorder="1" applyAlignment="1">
      <alignment horizontal="center" vertical="top" wrapText="1"/>
    </xf>
    <xf numFmtId="170" fontId="15" fillId="0" borderId="1" xfId="0" applyNumberFormat="1" applyFont="1" applyBorder="1" applyAlignment="1">
      <alignment horizontal="center" vertical="top"/>
    </xf>
    <xf numFmtId="0" fontId="15" fillId="0" borderId="1" xfId="0" applyFont="1" applyBorder="1" applyAlignment="1">
      <alignment horizontal="center" vertical="center"/>
    </xf>
    <xf numFmtId="2" fontId="15" fillId="0" borderId="1" xfId="0" applyNumberFormat="1" applyFont="1" applyBorder="1" applyAlignment="1">
      <alignment horizontal="center" vertical="center"/>
    </xf>
    <xf numFmtId="0" fontId="1" fillId="0" borderId="1" xfId="0" applyFont="1" applyBorder="1" applyAlignment="1">
      <alignment horizontal="center" vertical="top"/>
    </xf>
    <xf numFmtId="2" fontId="1" fillId="0" borderId="1" xfId="0" applyNumberFormat="1" applyFont="1" applyBorder="1" applyAlignment="1">
      <alignment horizontal="right" vertical="center"/>
    </xf>
    <xf numFmtId="0" fontId="17" fillId="0" borderId="1" xfId="0" applyFont="1" applyBorder="1" applyAlignment="1">
      <alignment horizontal="left" vertical="center"/>
    </xf>
    <xf numFmtId="2" fontId="15" fillId="0" borderId="1" xfId="0" applyNumberFormat="1" applyFont="1" applyBorder="1" applyAlignment="1">
      <alignment horizontal="right" vertical="center"/>
    </xf>
    <xf numFmtId="4" fontId="15" fillId="0" borderId="1" xfId="3" applyNumberFormat="1" applyFont="1" applyBorder="1" applyAlignment="1">
      <alignment horizontal="justify" vertical="top" wrapText="1"/>
    </xf>
    <xf numFmtId="0" fontId="17" fillId="0" borderId="1" xfId="0" applyFont="1" applyFill="1" applyBorder="1" applyAlignment="1">
      <alignment horizontal="justify" vertical="top" wrapText="1"/>
    </xf>
    <xf numFmtId="0" fontId="17" fillId="0" borderId="1" xfId="0" applyFont="1" applyBorder="1" applyAlignment="1">
      <alignment horizontal="center" vertical="top"/>
    </xf>
    <xf numFmtId="2" fontId="17" fillId="0" borderId="1" xfId="0" applyNumberFormat="1" applyFont="1" applyBorder="1" applyAlignment="1">
      <alignment horizontal="right" vertical="top"/>
    </xf>
    <xf numFmtId="4" fontId="16" fillId="0" borderId="1" xfId="3" applyNumberFormat="1" applyFont="1" applyBorder="1" applyAlignment="1">
      <alignment horizontal="justify" vertical="top" wrapText="1"/>
    </xf>
    <xf numFmtId="2" fontId="15" fillId="0" borderId="1" xfId="1" applyNumberFormat="1" applyFont="1" applyBorder="1" applyAlignment="1">
      <alignment horizontal="justify" vertical="top"/>
    </xf>
    <xf numFmtId="2" fontId="17" fillId="2" borderId="1" xfId="0" applyNumberFormat="1" applyFont="1" applyFill="1" applyBorder="1" applyAlignment="1">
      <alignment horizontal="right" vertical="top"/>
    </xf>
    <xf numFmtId="0" fontId="17" fillId="0" borderId="1" xfId="0" applyFont="1" applyBorder="1" applyAlignment="1">
      <alignment horizontal="center" vertical="top" wrapText="1"/>
    </xf>
    <xf numFmtId="2" fontId="17" fillId="0" borderId="1" xfId="0" applyNumberFormat="1" applyFont="1" applyBorder="1" applyAlignment="1">
      <alignment horizontal="right" vertical="top" wrapText="1"/>
    </xf>
    <xf numFmtId="171" fontId="15" fillId="0" borderId="1" xfId="0" applyNumberFormat="1" applyFont="1" applyBorder="1" applyAlignment="1">
      <alignment horizontal="center" vertical="top"/>
    </xf>
    <xf numFmtId="0" fontId="15" fillId="0" borderId="1" xfId="0" applyFont="1" applyBorder="1" applyAlignment="1">
      <alignment horizontal="center" vertical="center" wrapText="1"/>
    </xf>
    <xf numFmtId="1" fontId="15" fillId="0" borderId="1" xfId="0" applyNumberFormat="1" applyFont="1" applyBorder="1" applyAlignment="1">
      <alignment horizontal="center" vertical="top"/>
    </xf>
    <xf numFmtId="2" fontId="15" fillId="0" borderId="1" xfId="0" applyNumberFormat="1" applyFont="1" applyBorder="1" applyAlignment="1">
      <alignment horizontal="center" vertical="top" wrapText="1"/>
    </xf>
    <xf numFmtId="170" fontId="15" fillId="0" borderId="1" xfId="1" applyNumberFormat="1" applyFont="1" applyBorder="1" applyAlignment="1">
      <alignment horizontal="justify" vertical="top" wrapText="1"/>
    </xf>
    <xf numFmtId="170" fontId="15" fillId="0" borderId="1" xfId="3" applyNumberFormat="1" applyFont="1" applyBorder="1" applyAlignment="1">
      <alignment horizontal="justify" vertical="top" wrapText="1"/>
    </xf>
    <xf numFmtId="0" fontId="15" fillId="0" borderId="1" xfId="4" applyFont="1" applyFill="1" applyBorder="1" applyAlignment="1">
      <alignment horizontal="justify" vertical="top" wrapText="1"/>
    </xf>
    <xf numFmtId="172" fontId="15" fillId="0" borderId="0" xfId="71" applyNumberFormat="1" applyFont="1"/>
    <xf numFmtId="4" fontId="18" fillId="0" borderId="1" xfId="3" applyNumberFormat="1" applyFont="1" applyBorder="1" applyAlignment="1">
      <alignment horizontal="center" vertical="center" wrapText="1"/>
    </xf>
    <xf numFmtId="4" fontId="18" fillId="0" borderId="1" xfId="71" applyNumberFormat="1" applyFont="1" applyBorder="1" applyAlignment="1">
      <alignment horizontal="center" vertical="center" wrapText="1"/>
    </xf>
    <xf numFmtId="3" fontId="18" fillId="0" borderId="1" xfId="3" applyNumberFormat="1" applyFont="1" applyBorder="1" applyAlignment="1">
      <alignment horizontal="center" vertical="top" wrapText="1"/>
    </xf>
    <xf numFmtId="3" fontId="18" fillId="0" borderId="1" xfId="3" applyNumberFormat="1" applyFont="1" applyBorder="1" applyAlignment="1">
      <alignment horizontal="center" vertical="center" wrapText="1"/>
    </xf>
    <xf numFmtId="3" fontId="18" fillId="0" borderId="1" xfId="71" applyNumberFormat="1" applyFont="1" applyBorder="1" applyAlignment="1">
      <alignment horizontal="center" vertical="center" wrapText="1"/>
    </xf>
    <xf numFmtId="172" fontId="15" fillId="0" borderId="0" xfId="71" applyNumberFormat="1" applyFont="1" applyAlignment="1">
      <alignment vertical="center"/>
    </xf>
    <xf numFmtId="0" fontId="15" fillId="0" borderId="1" xfId="72" applyFont="1" applyBorder="1" applyAlignment="1">
      <alignment horizontal="center" vertical="top"/>
    </xf>
    <xf numFmtId="170" fontId="15" fillId="2" borderId="1" xfId="72" applyNumberFormat="1" applyFont="1" applyFill="1" applyBorder="1" applyAlignment="1">
      <alignment horizontal="center" vertical="top"/>
    </xf>
    <xf numFmtId="0" fontId="17" fillId="0" borderId="1" xfId="72" applyFont="1" applyBorder="1"/>
    <xf numFmtId="0" fontId="15" fillId="0" borderId="1" xfId="72" applyFont="1" applyBorder="1" applyAlignment="1">
      <alignment horizontal="justify" vertical="top" wrapText="1"/>
    </xf>
    <xf numFmtId="0" fontId="17" fillId="0" borderId="1" xfId="72" applyFont="1" applyBorder="1" applyAlignment="1">
      <alignment horizontal="center" vertical="top" wrapText="1"/>
    </xf>
    <xf numFmtId="0" fontId="15" fillId="0" borderId="1" xfId="72" applyFont="1" applyBorder="1" applyAlignment="1">
      <alignment horizontal="center" vertical="top" wrapText="1"/>
    </xf>
    <xf numFmtId="0" fontId="17" fillId="0" borderId="0" xfId="72" applyFont="1"/>
    <xf numFmtId="0" fontId="17" fillId="0" borderId="1" xfId="0" applyFont="1" applyBorder="1"/>
    <xf numFmtId="0" fontId="17" fillId="0" borderId="0" xfId="0" applyFont="1"/>
    <xf numFmtId="3" fontId="16" fillId="0" borderId="1" xfId="1" applyNumberFormat="1" applyFont="1" applyBorder="1" applyAlignment="1">
      <alignment horizontal="center" vertical="top" wrapText="1"/>
    </xf>
    <xf numFmtId="173" fontId="16" fillId="0" borderId="1" xfId="1" applyNumberFormat="1" applyFont="1" applyBorder="1" applyAlignment="1">
      <alignment horizontal="center" vertical="top" wrapText="1"/>
    </xf>
    <xf numFmtId="4" fontId="16" fillId="0" borderId="1" xfId="0" applyNumberFormat="1" applyFont="1" applyBorder="1" applyAlignment="1">
      <alignment horizontal="center" vertical="center" wrapText="1"/>
    </xf>
    <xf numFmtId="172" fontId="15" fillId="0" borderId="1" xfId="0" applyNumberFormat="1" applyFont="1" applyBorder="1"/>
    <xf numFmtId="172" fontId="15" fillId="0" borderId="0" xfId="0" applyNumberFormat="1" applyFont="1"/>
    <xf numFmtId="1" fontId="15" fillId="2" borderId="1" xfId="72" applyNumberFormat="1" applyFont="1" applyFill="1" applyBorder="1" applyAlignment="1">
      <alignment horizontal="center" vertical="top"/>
    </xf>
    <xf numFmtId="2" fontId="15" fillId="0" borderId="1" xfId="72" applyNumberFormat="1" applyFont="1" applyBorder="1" applyAlignment="1">
      <alignment horizontal="justify" vertical="top" wrapText="1"/>
    </xf>
    <xf numFmtId="172" fontId="16" fillId="0" borderId="1" xfId="0" applyNumberFormat="1" applyFont="1" applyBorder="1" applyAlignment="1">
      <alignment horizontal="justify" vertical="top" wrapText="1"/>
    </xf>
    <xf numFmtId="1" fontId="15" fillId="0" borderId="1" xfId="72" applyNumberFormat="1" applyFont="1" applyBorder="1" applyAlignment="1">
      <alignment horizontal="center" vertical="top"/>
    </xf>
    <xf numFmtId="4" fontId="15" fillId="0" borderId="1" xfId="72" applyNumberFormat="1" applyFont="1" applyBorder="1" applyAlignment="1">
      <alignment horizontal="center" vertical="top" wrapText="1"/>
    </xf>
    <xf numFmtId="4" fontId="16" fillId="0" borderId="1" xfId="72" applyNumberFormat="1" applyFont="1" applyBorder="1" applyAlignment="1">
      <alignment horizontal="center" vertical="center" wrapText="1"/>
    </xf>
    <xf numFmtId="0" fontId="15" fillId="0" borderId="1" xfId="72" applyFont="1" applyBorder="1" applyAlignment="1">
      <alignment wrapText="1"/>
    </xf>
    <xf numFmtId="3" fontId="16" fillId="0" borderId="1" xfId="3" applyNumberFormat="1" applyFont="1" applyBorder="1" applyAlignment="1">
      <alignment horizontal="center" vertical="top" wrapText="1"/>
    </xf>
    <xf numFmtId="4" fontId="16" fillId="0" borderId="1" xfId="3" applyNumberFormat="1" applyFont="1" applyBorder="1" applyAlignment="1">
      <alignment horizontal="center" vertical="top" wrapText="1"/>
    </xf>
    <xf numFmtId="3" fontId="16" fillId="0" borderId="1" xfId="3" applyNumberFormat="1" applyFont="1" applyBorder="1" applyAlignment="1">
      <alignment horizontal="justify" vertical="top" wrapText="1"/>
    </xf>
    <xf numFmtId="172" fontId="15" fillId="4" borderId="0" xfId="71" applyNumberFormat="1" applyFont="1" applyFill="1"/>
    <xf numFmtId="0" fontId="15" fillId="0" borderId="1" xfId="75" applyNumberFormat="1" applyFont="1" applyBorder="1" applyAlignment="1">
      <alignment horizontal="center" vertical="top" wrapText="1"/>
    </xf>
    <xf numFmtId="0" fontId="15" fillId="0" borderId="1" xfId="75" applyNumberFormat="1" applyFont="1" applyBorder="1" applyAlignment="1">
      <alignment horizontal="justify" vertical="top" wrapText="1"/>
    </xf>
    <xf numFmtId="0" fontId="1" fillId="0" borderId="1" xfId="75" applyNumberFormat="1" applyFont="1" applyBorder="1" applyAlignment="1">
      <alignment horizontal="justify" vertical="top" wrapText="1"/>
    </xf>
    <xf numFmtId="4" fontId="15" fillId="0" borderId="1" xfId="75" applyNumberFormat="1" applyFont="1" applyBorder="1" applyAlignment="1">
      <alignment horizontal="center" vertical="center" wrapText="1"/>
    </xf>
    <xf numFmtId="3" fontId="16" fillId="0" borderId="1" xfId="75" applyNumberFormat="1" applyFont="1" applyBorder="1" applyAlignment="1">
      <alignment horizontal="center" vertical="center" wrapText="1"/>
    </xf>
    <xf numFmtId="172" fontId="15" fillId="0" borderId="0" xfId="75" applyNumberFormat="1" applyFont="1"/>
    <xf numFmtId="0" fontId="36" fillId="0" borderId="1" xfId="0" applyFont="1" applyBorder="1"/>
    <xf numFmtId="3" fontId="16" fillId="0" borderId="18" xfId="3" applyNumberFormat="1" applyFont="1" applyBorder="1" applyAlignment="1">
      <alignment horizontal="center" vertical="top" wrapText="1"/>
    </xf>
    <xf numFmtId="4" fontId="16" fillId="0" borderId="18" xfId="3" applyNumberFormat="1" applyFont="1" applyBorder="1" applyAlignment="1">
      <alignment horizontal="center" vertical="top" wrapText="1"/>
    </xf>
    <xf numFmtId="4" fontId="16" fillId="0" borderId="18" xfId="3" applyNumberFormat="1" applyFont="1" applyBorder="1" applyAlignment="1">
      <alignment vertical="top" wrapText="1"/>
    </xf>
    <xf numFmtId="4" fontId="16" fillId="0" borderId="1" xfId="3" applyNumberFormat="1" applyFont="1" applyBorder="1" applyAlignment="1">
      <alignment horizontal="justify" vertical="top" wrapText="1"/>
    </xf>
    <xf numFmtId="172" fontId="15" fillId="0" borderId="18" xfId="71" applyNumberFormat="1" applyFont="1" applyBorder="1" applyAlignment="1">
      <alignment vertical="top"/>
    </xf>
    <xf numFmtId="3" fontId="16" fillId="0" borderId="18" xfId="71" applyNumberFormat="1" applyFont="1" applyBorder="1" applyAlignment="1">
      <alignment horizontal="center" vertical="center" wrapText="1"/>
    </xf>
    <xf numFmtId="4" fontId="15" fillId="0" borderId="18" xfId="71" applyNumberFormat="1" applyFont="1" applyBorder="1" applyAlignment="1">
      <alignment horizontal="center" vertical="center" wrapText="1"/>
    </xf>
    <xf numFmtId="3" fontId="16" fillId="0" borderId="19" xfId="3" applyNumberFormat="1" applyFont="1" applyBorder="1" applyAlignment="1">
      <alignment horizontal="center" vertical="top" wrapText="1"/>
    </xf>
    <xf numFmtId="4" fontId="16" fillId="0" borderId="19" xfId="3" applyNumberFormat="1" applyFont="1" applyBorder="1" applyAlignment="1">
      <alignment horizontal="center" vertical="top" wrapText="1"/>
    </xf>
    <xf numFmtId="4" fontId="16" fillId="0" borderId="19" xfId="3" applyNumberFormat="1" applyFont="1" applyBorder="1" applyAlignment="1">
      <alignment vertical="top" wrapText="1"/>
    </xf>
    <xf numFmtId="3" fontId="16" fillId="0" borderId="19" xfId="71" applyNumberFormat="1" applyFont="1" applyBorder="1" applyAlignment="1">
      <alignment horizontal="center" vertical="center" wrapText="1"/>
    </xf>
    <xf numFmtId="172" fontId="15" fillId="0" borderId="19" xfId="71" applyNumberFormat="1" applyFont="1" applyBorder="1"/>
    <xf numFmtId="4" fontId="15" fillId="0" borderId="19" xfId="71" applyNumberFormat="1" applyFont="1" applyBorder="1" applyAlignment="1">
      <alignment horizontal="center" vertical="center" wrapText="1"/>
    </xf>
    <xf numFmtId="3" fontId="18" fillId="0" borderId="19" xfId="71" applyNumberFormat="1" applyFont="1" applyBorder="1" applyAlignment="1">
      <alignment horizontal="center" vertical="center" wrapText="1"/>
    </xf>
    <xf numFmtId="173" fontId="16" fillId="0" borderId="1" xfId="3" applyNumberFormat="1" applyFont="1" applyBorder="1" applyAlignment="1">
      <alignment horizontal="center" vertical="top" wrapText="1"/>
    </xf>
    <xf numFmtId="4" fontId="16" fillId="0" borderId="1" xfId="71" applyNumberFormat="1" applyFont="1" applyBorder="1" applyAlignment="1">
      <alignment horizontal="center" vertical="center" wrapText="1"/>
    </xf>
    <xf numFmtId="3" fontId="18" fillId="0" borderId="1" xfId="1" applyNumberFormat="1" applyFont="1" applyBorder="1" applyAlignment="1">
      <alignment horizontal="center" vertical="center" wrapText="1"/>
    </xf>
    <xf numFmtId="0" fontId="15" fillId="0" borderId="1" xfId="72" applyFont="1" applyBorder="1" applyAlignment="1">
      <alignment horizontal="center" vertical="center" wrapText="1"/>
    </xf>
    <xf numFmtId="3" fontId="16" fillId="0" borderId="1" xfId="71" applyNumberFormat="1" applyFont="1" applyBorder="1" applyAlignment="1">
      <alignment horizontal="center" vertical="top" wrapText="1"/>
    </xf>
    <xf numFmtId="4" fontId="16" fillId="0" borderId="1" xfId="3" applyNumberFormat="1" applyFont="1" applyBorder="1" applyAlignment="1">
      <alignment vertical="top" wrapText="1"/>
    </xf>
    <xf numFmtId="172" fontId="15" fillId="0" borderId="1" xfId="71" applyNumberFormat="1" applyFont="1" applyBorder="1"/>
    <xf numFmtId="173" fontId="16" fillId="0" borderId="19" xfId="3" applyNumberFormat="1" applyFont="1" applyBorder="1" applyAlignment="1">
      <alignment horizontal="center" vertical="top" wrapText="1"/>
    </xf>
    <xf numFmtId="172" fontId="15" fillId="0" borderId="0" xfId="11" applyNumberFormat="1" applyFont="1"/>
    <xf numFmtId="170" fontId="15" fillId="0" borderId="1" xfId="72" applyNumberFormat="1" applyFont="1" applyBorder="1" applyAlignment="1">
      <alignment horizontal="center" vertical="top"/>
    </xf>
    <xf numFmtId="0" fontId="1" fillId="0" borderId="1" xfId="72" applyFont="1" applyBorder="1" applyAlignment="1">
      <alignment horizontal="justify" vertical="top" wrapText="1"/>
    </xf>
    <xf numFmtId="4" fontId="15" fillId="0" borderId="1" xfId="72" applyNumberFormat="1" applyFont="1" applyBorder="1" applyAlignment="1">
      <alignment horizontal="center" vertical="center" wrapText="1"/>
    </xf>
    <xf numFmtId="174" fontId="16" fillId="0" borderId="1" xfId="71" applyNumberFormat="1" applyFont="1" applyBorder="1" applyAlignment="1">
      <alignment horizontal="center" vertical="top"/>
    </xf>
    <xf numFmtId="172" fontId="16" fillId="0" borderId="1" xfId="71" applyNumberFormat="1" applyFont="1" applyBorder="1"/>
    <xf numFmtId="172" fontId="16" fillId="0" borderId="1" xfId="71" applyNumberFormat="1" applyFont="1" applyBorder="1" applyAlignment="1">
      <alignment horizontal="justify" vertical="top" wrapText="1"/>
    </xf>
    <xf numFmtId="174" fontId="16" fillId="0" borderId="1" xfId="71" applyNumberFormat="1" applyFont="1" applyFill="1" applyBorder="1" applyAlignment="1">
      <alignment horizontal="center" vertical="top"/>
    </xf>
    <xf numFmtId="0" fontId="15" fillId="0" borderId="1" xfId="71" applyNumberFormat="1" applyFont="1" applyBorder="1"/>
    <xf numFmtId="0" fontId="16" fillId="0" borderId="1" xfId="72" applyNumberFormat="1" applyFont="1" applyBorder="1" applyAlignment="1">
      <alignment horizontal="justify" vertical="top" wrapText="1"/>
    </xf>
    <xf numFmtId="174" fontId="16" fillId="0" borderId="1" xfId="72" applyNumberFormat="1" applyFont="1" applyFill="1" applyBorder="1" applyAlignment="1">
      <alignment horizontal="center" vertical="top"/>
    </xf>
    <xf numFmtId="172" fontId="16" fillId="0" borderId="1" xfId="72" applyNumberFormat="1" applyFont="1" applyBorder="1"/>
    <xf numFmtId="172" fontId="15" fillId="0" borderId="1" xfId="72" applyNumberFormat="1" applyFont="1" applyBorder="1"/>
    <xf numFmtId="172" fontId="15" fillId="0" borderId="0" xfId="72" applyNumberFormat="1" applyFont="1"/>
    <xf numFmtId="172" fontId="16" fillId="0" borderId="1" xfId="72" applyNumberFormat="1" applyFont="1" applyBorder="1" applyAlignment="1">
      <alignment horizontal="justify" vertical="top" wrapText="1"/>
    </xf>
    <xf numFmtId="172" fontId="16" fillId="0" borderId="1" xfId="72" applyNumberFormat="1" applyFont="1" applyBorder="1" applyAlignment="1">
      <alignment horizontal="center" vertical="top" wrapText="1"/>
    </xf>
    <xf numFmtId="172" fontId="16" fillId="0" borderId="1" xfId="72" applyNumberFormat="1" applyFont="1" applyBorder="1" applyAlignment="1">
      <alignment wrapText="1"/>
    </xf>
    <xf numFmtId="0" fontId="15" fillId="0" borderId="1" xfId="72" applyNumberFormat="1" applyFont="1" applyBorder="1" applyAlignment="1">
      <alignment horizontal="justify" vertical="top" wrapText="1"/>
    </xf>
    <xf numFmtId="172" fontId="16" fillId="0" borderId="1" xfId="72" applyNumberFormat="1" applyFont="1" applyBorder="1" applyAlignment="1">
      <alignment horizontal="center" vertical="center" wrapText="1"/>
    </xf>
    <xf numFmtId="172" fontId="16" fillId="0" borderId="1" xfId="72" applyNumberFormat="1" applyFont="1" applyBorder="1" applyAlignment="1">
      <alignment vertical="top" wrapText="1"/>
    </xf>
    <xf numFmtId="174" fontId="15" fillId="0" borderId="1" xfId="71" applyNumberFormat="1" applyFont="1" applyBorder="1" applyAlignment="1">
      <alignment horizontal="center" vertical="top"/>
    </xf>
    <xf numFmtId="2" fontId="16" fillId="0" borderId="1" xfId="1" applyNumberFormat="1" applyFont="1" applyBorder="1" applyAlignment="1">
      <alignment vertical="top" wrapText="1"/>
    </xf>
    <xf numFmtId="174" fontId="16" fillId="0" borderId="1" xfId="77" applyNumberFormat="1" applyFont="1" applyBorder="1" applyAlignment="1">
      <alignment horizontal="center" vertical="top"/>
    </xf>
    <xf numFmtId="172" fontId="16" fillId="0" borderId="1" xfId="77" applyNumberFormat="1" applyFont="1" applyBorder="1"/>
    <xf numFmtId="4" fontId="16" fillId="0" borderId="1" xfId="77" applyNumberFormat="1" applyFont="1" applyBorder="1" applyAlignment="1">
      <alignment horizontal="center" vertical="center" wrapText="1"/>
    </xf>
    <xf numFmtId="172" fontId="15" fillId="0" borderId="1" xfId="77" applyNumberFormat="1" applyFont="1" applyBorder="1"/>
    <xf numFmtId="172" fontId="15" fillId="0" borderId="0" xfId="77" applyNumberFormat="1" applyFont="1"/>
    <xf numFmtId="0" fontId="16" fillId="0" borderId="1" xfId="71" applyNumberFormat="1" applyFont="1" applyBorder="1"/>
    <xf numFmtId="172" fontId="15" fillId="0" borderId="0" xfId="78" applyNumberFormat="1" applyFont="1"/>
    <xf numFmtId="3" fontId="16" fillId="0" borderId="1" xfId="79" applyNumberFormat="1" applyFont="1" applyBorder="1" applyAlignment="1">
      <alignment horizontal="center" vertical="top" wrapText="1"/>
    </xf>
    <xf numFmtId="174" fontId="16" fillId="0" borderId="1" xfId="80" applyNumberFormat="1" applyFont="1" applyFill="1" applyBorder="1" applyAlignment="1">
      <alignment horizontal="center" vertical="top"/>
    </xf>
    <xf numFmtId="172" fontId="16" fillId="0" borderId="1" xfId="80" applyNumberFormat="1" applyFont="1" applyBorder="1"/>
    <xf numFmtId="172" fontId="16" fillId="0" borderId="1" xfId="80" applyNumberFormat="1" applyFont="1" applyBorder="1" applyAlignment="1">
      <alignment horizontal="justify" vertical="top" wrapText="1"/>
    </xf>
    <xf numFmtId="4" fontId="15" fillId="0" borderId="1" xfId="77" applyNumberFormat="1" applyFont="1" applyBorder="1" applyAlignment="1">
      <alignment horizontal="center" vertical="center" wrapText="1"/>
    </xf>
    <xf numFmtId="172" fontId="15" fillId="0" borderId="1" xfId="80" applyNumberFormat="1" applyFont="1" applyBorder="1"/>
    <xf numFmtId="172" fontId="15" fillId="0" borderId="0" xfId="80" applyNumberFormat="1" applyFont="1"/>
    <xf numFmtId="174" fontId="16" fillId="0" borderId="1" xfId="0" applyNumberFormat="1" applyFont="1" applyFill="1" applyBorder="1" applyAlignment="1">
      <alignment horizontal="center" vertical="top"/>
    </xf>
    <xf numFmtId="172" fontId="16" fillId="0" borderId="1" xfId="0" applyNumberFormat="1" applyFont="1" applyBorder="1"/>
    <xf numFmtId="4" fontId="16" fillId="0" borderId="1" xfId="71" applyNumberFormat="1" applyFont="1" applyBorder="1" applyAlignment="1">
      <alignment vertical="top" wrapText="1"/>
    </xf>
    <xf numFmtId="4" fontId="15" fillId="0" borderId="1" xfId="71" applyNumberFormat="1" applyFont="1" applyBorder="1" applyAlignment="1">
      <alignment horizontal="center" vertical="center" wrapText="1"/>
    </xf>
    <xf numFmtId="172" fontId="15" fillId="0" borderId="0" xfId="87" applyNumberFormat="1" applyFont="1"/>
    <xf numFmtId="170" fontId="15" fillId="0" borderId="1" xfId="3" applyNumberFormat="1" applyFont="1" applyFill="1" applyBorder="1" applyAlignment="1">
      <alignment horizontal="center" vertical="top" wrapText="1"/>
    </xf>
    <xf numFmtId="4" fontId="15" fillId="0" borderId="1" xfId="71" applyNumberFormat="1" applyFont="1" applyFill="1" applyBorder="1" applyAlignment="1">
      <alignment horizontal="center" vertical="center" wrapText="1"/>
    </xf>
    <xf numFmtId="1" fontId="15" fillId="0" borderId="1" xfId="79" applyNumberFormat="1" applyFont="1" applyFill="1" applyBorder="1" applyAlignment="1">
      <alignment horizontal="center" vertical="top" wrapText="1"/>
    </xf>
    <xf numFmtId="172" fontId="15" fillId="0" borderId="1" xfId="91" applyNumberFormat="1" applyFont="1" applyFill="1" applyBorder="1" applyAlignment="1">
      <alignment vertical="top"/>
    </xf>
    <xf numFmtId="172" fontId="15" fillId="0" borderId="1" xfId="91" applyNumberFormat="1" applyFont="1" applyFill="1" applyBorder="1" applyAlignment="1">
      <alignment horizontal="center" vertical="center"/>
    </xf>
    <xf numFmtId="4" fontId="16" fillId="0" borderId="1" xfId="92" applyNumberFormat="1" applyFont="1" applyFill="1" applyBorder="1" applyAlignment="1">
      <alignment horizontal="center" vertical="center" wrapText="1"/>
    </xf>
    <xf numFmtId="172" fontId="15" fillId="0" borderId="1" xfId="91" applyNumberFormat="1" applyFont="1" applyBorder="1"/>
    <xf numFmtId="0" fontId="17" fillId="0" borderId="0" xfId="0" applyNumberFormat="1" applyFont="1"/>
    <xf numFmtId="172" fontId="15" fillId="0" borderId="0" xfId="93" applyNumberFormat="1" applyFont="1"/>
    <xf numFmtId="170" fontId="15" fillId="0" borderId="1" xfId="79" applyNumberFormat="1" applyFont="1" applyFill="1" applyBorder="1" applyAlignment="1">
      <alignment horizontal="center" vertical="top" wrapText="1"/>
    </xf>
    <xf numFmtId="0" fontId="15" fillId="0" borderId="1" xfId="71" applyFont="1" applyFill="1" applyBorder="1" applyAlignment="1">
      <alignment horizontal="center" vertical="center" wrapText="1"/>
    </xf>
    <xf numFmtId="3" fontId="16" fillId="0" borderId="1" xfId="3" applyNumberFormat="1" applyFont="1" applyFill="1" applyBorder="1" applyAlignment="1">
      <alignment horizontal="center" vertical="top" wrapText="1"/>
    </xf>
    <xf numFmtId="172" fontId="15" fillId="0" borderId="1" xfId="71" applyNumberFormat="1" applyFont="1" applyBorder="1" applyAlignment="1">
      <alignment horizontal="center" vertical="top"/>
    </xf>
    <xf numFmtId="2" fontId="16" fillId="0" borderId="1" xfId="3" applyNumberFormat="1" applyFont="1" applyFill="1" applyBorder="1" applyAlignment="1">
      <alignment horizontal="justify" vertical="top" wrapText="1"/>
    </xf>
    <xf numFmtId="0" fontId="16" fillId="0" borderId="1" xfId="3" applyFont="1" applyBorder="1" applyAlignment="1">
      <alignment horizontal="justify" vertical="top" wrapText="1"/>
    </xf>
    <xf numFmtId="170" fontId="16" fillId="0" borderId="1" xfId="3" applyNumberFormat="1" applyFont="1" applyFill="1" applyBorder="1" applyAlignment="1">
      <alignment horizontal="center" vertical="top" wrapText="1"/>
    </xf>
    <xf numFmtId="172" fontId="18" fillId="0" borderId="1" xfId="11" applyNumberFormat="1" applyFont="1" applyFill="1" applyBorder="1"/>
    <xf numFmtId="172" fontId="18" fillId="0" borderId="1" xfId="11" applyNumberFormat="1" applyFont="1" applyFill="1" applyBorder="1" applyAlignment="1">
      <alignment horizontal="center" vertical="center"/>
    </xf>
    <xf numFmtId="4" fontId="16" fillId="0" borderId="1" xfId="11" applyNumberFormat="1" applyFont="1" applyFill="1" applyBorder="1" applyAlignment="1">
      <alignment horizontal="center" vertical="center" wrapText="1"/>
    </xf>
    <xf numFmtId="172" fontId="16" fillId="0" borderId="1" xfId="11" applyNumberFormat="1" applyFont="1" applyBorder="1"/>
    <xf numFmtId="4" fontId="17" fillId="0" borderId="1" xfId="0" applyNumberFormat="1" applyFont="1" applyBorder="1" applyAlignment="1">
      <alignment horizontal="center" vertical="center" wrapText="1"/>
    </xf>
    <xf numFmtId="173" fontId="16" fillId="0" borderId="18" xfId="3" applyNumberFormat="1" applyFont="1" applyBorder="1" applyAlignment="1">
      <alignment horizontal="center" vertical="top" wrapText="1"/>
    </xf>
    <xf numFmtId="0" fontId="15" fillId="0" borderId="1" xfId="72" applyNumberFormat="1" applyFont="1" applyBorder="1" applyAlignment="1">
      <alignment horizontal="center" vertical="top" wrapText="1"/>
    </xf>
    <xf numFmtId="0" fontId="15" fillId="0" borderId="1" xfId="72" applyFont="1" applyBorder="1" applyAlignment="1">
      <alignment vertical="top"/>
    </xf>
    <xf numFmtId="0" fontId="15" fillId="0" borderId="1" xfId="72" applyFont="1" applyBorder="1"/>
    <xf numFmtId="0" fontId="15" fillId="0" borderId="0" xfId="72" applyFont="1"/>
    <xf numFmtId="2" fontId="15" fillId="0" borderId="1" xfId="72" applyNumberFormat="1" applyFont="1" applyBorder="1" applyAlignment="1">
      <alignment horizontal="center" vertical="top" wrapText="1"/>
    </xf>
    <xf numFmtId="2" fontId="15" fillId="0" borderId="1" xfId="72" applyNumberFormat="1" applyFont="1" applyBorder="1" applyAlignment="1">
      <alignment horizontal="center" vertical="center" wrapText="1"/>
    </xf>
    <xf numFmtId="0" fontId="15" fillId="0" borderId="1" xfId="78" applyNumberFormat="1" applyFont="1" applyBorder="1" applyAlignment="1">
      <alignment horizontal="justify" vertical="top" wrapText="1"/>
    </xf>
    <xf numFmtId="3" fontId="17" fillId="0" borderId="1" xfId="1" applyNumberFormat="1" applyFont="1" applyBorder="1" applyAlignment="1">
      <alignment horizontal="center" vertical="top" wrapText="1"/>
    </xf>
    <xf numFmtId="170" fontId="15" fillId="0" borderId="1" xfId="94" applyNumberFormat="1" applyFont="1" applyBorder="1" applyAlignment="1">
      <alignment horizontal="center" vertical="top" wrapText="1"/>
    </xf>
    <xf numFmtId="0" fontId="15" fillId="0" borderId="1" xfId="94" applyFont="1" applyBorder="1" applyAlignment="1">
      <alignment horizontal="center" vertical="top" wrapText="1"/>
    </xf>
    <xf numFmtId="172" fontId="36" fillId="0" borderId="1" xfId="78" applyNumberFormat="1" applyFont="1" applyBorder="1"/>
    <xf numFmtId="4" fontId="17" fillId="0" borderId="1" xfId="78" applyNumberFormat="1" applyFont="1" applyBorder="1" applyAlignment="1">
      <alignment horizontal="center" vertical="center" wrapText="1"/>
    </xf>
    <xf numFmtId="172" fontId="36" fillId="0" borderId="0" xfId="78" applyNumberFormat="1" applyFont="1"/>
    <xf numFmtId="0" fontId="17" fillId="0" borderId="18" xfId="0" applyFont="1" applyBorder="1" applyAlignment="1">
      <alignment horizontal="center" vertical="top"/>
    </xf>
    <xf numFmtId="2" fontId="17" fillId="0" borderId="18" xfId="0" applyNumberFormat="1" applyFont="1" applyBorder="1" applyAlignment="1">
      <alignment horizontal="center" vertical="top"/>
    </xf>
    <xf numFmtId="0" fontId="17" fillId="0" borderId="18" xfId="0" applyFont="1" applyBorder="1"/>
    <xf numFmtId="0" fontId="17" fillId="0" borderId="18" xfId="0" applyFont="1" applyBorder="1" applyAlignment="1">
      <alignment horizontal="center" vertical="top" wrapText="1"/>
    </xf>
    <xf numFmtId="0" fontId="17" fillId="0" borderId="19" xfId="0" applyFont="1" applyBorder="1" applyAlignment="1">
      <alignment horizontal="center" vertical="top"/>
    </xf>
    <xf numFmtId="2" fontId="17" fillId="0" borderId="19" xfId="0" applyNumberFormat="1" applyFont="1" applyBorder="1" applyAlignment="1">
      <alignment horizontal="center" vertical="top"/>
    </xf>
    <xf numFmtId="0" fontId="17" fillId="0" borderId="19" xfId="0" applyFont="1" applyBorder="1"/>
    <xf numFmtId="0" fontId="19" fillId="0" borderId="19" xfId="0" applyFont="1" applyBorder="1" applyAlignment="1">
      <alignment horizontal="center" vertical="top"/>
    </xf>
    <xf numFmtId="172" fontId="18" fillId="0" borderId="18" xfId="72" applyNumberFormat="1" applyFont="1" applyFill="1" applyBorder="1"/>
    <xf numFmtId="172" fontId="18" fillId="0" borderId="18" xfId="72" applyNumberFormat="1" applyFont="1" applyFill="1" applyBorder="1" applyAlignment="1">
      <alignment horizontal="center" vertical="center"/>
    </xf>
    <xf numFmtId="4" fontId="16" fillId="0" borderId="18" xfId="72" applyNumberFormat="1" applyFont="1" applyFill="1" applyBorder="1" applyAlignment="1">
      <alignment horizontal="center" vertical="center" wrapText="1"/>
    </xf>
    <xf numFmtId="172" fontId="15" fillId="0" borderId="18" xfId="72" applyNumberFormat="1" applyFont="1" applyBorder="1"/>
    <xf numFmtId="172" fontId="18" fillId="0" borderId="19" xfId="72" applyNumberFormat="1" applyFont="1" applyFill="1" applyBorder="1"/>
    <xf numFmtId="172" fontId="18" fillId="0" borderId="19" xfId="72" applyNumberFormat="1" applyFont="1" applyFill="1" applyBorder="1" applyAlignment="1">
      <alignment horizontal="center" vertical="center"/>
    </xf>
    <xf numFmtId="4" fontId="16" fillId="0" borderId="19" xfId="72" applyNumberFormat="1" applyFont="1" applyFill="1" applyBorder="1" applyAlignment="1">
      <alignment horizontal="center" vertical="center" wrapText="1"/>
    </xf>
    <xf numFmtId="172" fontId="15" fillId="0" borderId="19" xfId="72" applyNumberFormat="1" applyFont="1" applyBorder="1"/>
    <xf numFmtId="172" fontId="18" fillId="0" borderId="1" xfId="72" applyNumberFormat="1" applyFont="1" applyFill="1" applyBorder="1"/>
    <xf numFmtId="172" fontId="18" fillId="0" borderId="1" xfId="72" applyNumberFormat="1" applyFont="1" applyFill="1" applyBorder="1" applyAlignment="1">
      <alignment horizontal="center" vertical="center"/>
    </xf>
    <xf numFmtId="4" fontId="16" fillId="0" borderId="1" xfId="72" applyNumberFormat="1" applyFont="1" applyFill="1" applyBorder="1" applyAlignment="1">
      <alignment horizontal="center" vertical="center" wrapText="1"/>
    </xf>
    <xf numFmtId="172" fontId="15" fillId="0" borderId="0" xfId="71" applyNumberFormat="1" applyFont="1" applyAlignment="1">
      <alignment horizontal="center" vertical="top"/>
    </xf>
    <xf numFmtId="172" fontId="15" fillId="0" borderId="0" xfId="71" applyNumberFormat="1" applyFont="1" applyAlignment="1">
      <alignment vertical="top"/>
    </xf>
    <xf numFmtId="175" fontId="16" fillId="0" borderId="14" xfId="29" applyNumberFormat="1" applyFont="1" applyBorder="1" applyAlignment="1">
      <alignment horizontal="center" vertical="top" wrapText="1"/>
    </xf>
    <xf numFmtId="0" fontId="16" fillId="0" borderId="1" xfId="29" applyNumberFormat="1" applyFont="1" applyBorder="1" applyAlignment="1">
      <alignment horizontal="justify" vertical="top" wrapText="1"/>
    </xf>
    <xf numFmtId="4" fontId="16" fillId="0" borderId="1" xfId="29" applyNumberFormat="1" applyFont="1" applyBorder="1" applyAlignment="1">
      <alignment horizontal="center" vertical="center" wrapText="1"/>
    </xf>
    <xf numFmtId="172" fontId="15" fillId="0" borderId="1" xfId="29" applyNumberFormat="1" applyFont="1" applyBorder="1"/>
    <xf numFmtId="172" fontId="15" fillId="0" borderId="0" xfId="29" applyNumberFormat="1" applyFont="1"/>
    <xf numFmtId="0" fontId="17" fillId="0" borderId="1" xfId="0" applyFont="1" applyBorder="1" applyAlignment="1">
      <alignment vertical="top"/>
    </xf>
    <xf numFmtId="172" fontId="15" fillId="0" borderId="0" xfId="174" applyNumberFormat="1" applyFont="1"/>
    <xf numFmtId="0" fontId="16" fillId="0" borderId="1" xfId="77" applyNumberFormat="1" applyFont="1" applyBorder="1" applyAlignment="1">
      <alignment horizontal="justify" vertical="top" wrapText="1"/>
    </xf>
    <xf numFmtId="0" fontId="15" fillId="0" borderId="1" xfId="16" applyFont="1" applyBorder="1" applyAlignment="1">
      <alignment horizontal="center" vertical="top"/>
    </xf>
    <xf numFmtId="170" fontId="15" fillId="0" borderId="1" xfId="16" applyNumberFormat="1" applyFont="1" applyBorder="1" applyAlignment="1">
      <alignment horizontal="center" vertical="top"/>
    </xf>
    <xf numFmtId="0" fontId="17" fillId="0" borderId="1" xfId="16" applyFont="1" applyBorder="1"/>
    <xf numFmtId="0" fontId="15" fillId="0" borderId="1" xfId="16" applyFont="1" applyBorder="1" applyAlignment="1">
      <alignment horizontal="justify" vertical="top" wrapText="1"/>
    </xf>
    <xf numFmtId="0" fontId="17" fillId="0" borderId="1" xfId="16" applyFont="1" applyBorder="1" applyAlignment="1">
      <alignment horizontal="center" vertical="top" wrapText="1"/>
    </xf>
    <xf numFmtId="0" fontId="15" fillId="0" borderId="1" xfId="16" applyFont="1" applyBorder="1" applyAlignment="1">
      <alignment horizontal="center" vertical="center" wrapText="1"/>
    </xf>
    <xf numFmtId="0" fontId="17" fillId="0" borderId="0" xfId="16" applyFont="1"/>
    <xf numFmtId="0" fontId="17" fillId="0" borderId="18" xfId="15" applyFont="1" applyBorder="1" applyAlignment="1">
      <alignment horizontal="center" vertical="top"/>
    </xf>
    <xf numFmtId="170" fontId="17" fillId="0" borderId="18" xfId="15" applyNumberFormat="1" applyFont="1" applyBorder="1" applyAlignment="1">
      <alignment horizontal="center" vertical="top"/>
    </xf>
    <xf numFmtId="0" fontId="17" fillId="0" borderId="18" xfId="15" applyFont="1" applyBorder="1"/>
    <xf numFmtId="0" fontId="17" fillId="0" borderId="18" xfId="15" applyFont="1" applyBorder="1" applyAlignment="1">
      <alignment vertical="top"/>
    </xf>
    <xf numFmtId="0" fontId="17" fillId="0" borderId="18" xfId="15" applyFont="1" applyBorder="1" applyAlignment="1">
      <alignment horizontal="center" vertical="center" wrapText="1"/>
    </xf>
    <xf numFmtId="0" fontId="17" fillId="0" borderId="0" xfId="15" applyFont="1"/>
    <xf numFmtId="0" fontId="17" fillId="0" borderId="20" xfId="15" applyFont="1" applyBorder="1" applyAlignment="1">
      <alignment horizontal="center" vertical="top"/>
    </xf>
    <xf numFmtId="2" fontId="17" fillId="0" borderId="20" xfId="15" applyNumberFormat="1" applyFont="1" applyBorder="1" applyAlignment="1">
      <alignment horizontal="center" vertical="top"/>
    </xf>
    <xf numFmtId="0" fontId="17" fillId="0" borderId="20" xfId="15" applyFont="1" applyBorder="1"/>
    <xf numFmtId="0" fontId="17" fillId="0" borderId="20" xfId="15" applyFont="1" applyBorder="1" applyAlignment="1">
      <alignment vertical="top"/>
    </xf>
    <xf numFmtId="0" fontId="17" fillId="0" borderId="20" xfId="15" applyFont="1" applyBorder="1" applyAlignment="1">
      <alignment horizontal="center" vertical="center" wrapText="1"/>
    </xf>
    <xf numFmtId="2" fontId="17" fillId="0" borderId="19" xfId="15" applyNumberFormat="1" applyFont="1" applyBorder="1" applyAlignment="1">
      <alignment horizontal="center" vertical="top"/>
    </xf>
    <xf numFmtId="0" fontId="17" fillId="0" borderId="19" xfId="15" applyFont="1" applyBorder="1"/>
    <xf numFmtId="0" fontId="17" fillId="0" borderId="19" xfId="15" applyFont="1" applyBorder="1" applyAlignment="1">
      <alignment vertical="top"/>
    </xf>
    <xf numFmtId="0" fontId="17" fillId="0" borderId="19" xfId="15" applyFont="1" applyBorder="1" applyAlignment="1">
      <alignment horizontal="center" vertical="center" wrapText="1"/>
    </xf>
    <xf numFmtId="0" fontId="15" fillId="0" borderId="18" xfId="16" applyFont="1" applyBorder="1" applyAlignment="1">
      <alignment horizontal="center" vertical="top"/>
    </xf>
    <xf numFmtId="1" fontId="15" fillId="0" borderId="1" xfId="16" applyNumberFormat="1" applyFont="1" applyBorder="1" applyAlignment="1">
      <alignment horizontal="center" vertical="top"/>
    </xf>
    <xf numFmtId="0" fontId="16" fillId="0" borderId="1" xfId="16" applyFont="1" applyBorder="1" applyAlignment="1">
      <alignment horizontal="justify" vertical="top" wrapText="1"/>
    </xf>
    <xf numFmtId="4" fontId="15" fillId="0" borderId="1" xfId="16" applyNumberFormat="1" applyFont="1" applyBorder="1" applyAlignment="1">
      <alignment horizontal="center" vertical="center" wrapText="1"/>
    </xf>
    <xf numFmtId="172" fontId="16" fillId="0" borderId="1" xfId="1" applyNumberFormat="1" applyFont="1" applyBorder="1" applyAlignment="1">
      <alignment horizontal="center" vertical="top" wrapText="1"/>
    </xf>
    <xf numFmtId="172" fontId="15" fillId="0" borderId="1" xfId="154" applyNumberFormat="1" applyFont="1" applyBorder="1"/>
    <xf numFmtId="0" fontId="16" fillId="0" borderId="1" xfId="3" applyFont="1" applyFill="1" applyBorder="1" applyAlignment="1">
      <alignment horizontal="justify" vertical="top" wrapText="1"/>
    </xf>
    <xf numFmtId="2" fontId="15" fillId="0" borderId="1" xfId="16" applyNumberFormat="1" applyFont="1" applyBorder="1" applyAlignment="1">
      <alignment horizontal="center" vertical="center"/>
    </xf>
    <xf numFmtId="175" fontId="16" fillId="0" borderId="1" xfId="1" applyNumberFormat="1" applyFont="1" applyBorder="1" applyAlignment="1">
      <alignment horizontal="center" vertical="center" wrapText="1"/>
    </xf>
    <xf numFmtId="172" fontId="15" fillId="0" borderId="0" xfId="154" applyNumberFormat="1" applyFont="1"/>
    <xf numFmtId="0" fontId="15" fillId="0" borderId="1" xfId="16" applyFont="1" applyBorder="1" applyAlignment="1">
      <alignment vertical="top"/>
    </xf>
    <xf numFmtId="0" fontId="15" fillId="0" borderId="1" xfId="16" applyFont="1" applyBorder="1"/>
    <xf numFmtId="2" fontId="15" fillId="0" borderId="1" xfId="16" applyNumberFormat="1" applyFont="1" applyBorder="1" applyAlignment="1">
      <alignment horizontal="justify" vertical="top" wrapText="1"/>
    </xf>
    <xf numFmtId="0" fontId="15" fillId="0" borderId="0" xfId="16" applyFont="1"/>
    <xf numFmtId="175" fontId="16" fillId="0" borderId="14" xfId="71" applyNumberFormat="1" applyFont="1" applyBorder="1" applyAlignment="1">
      <alignment horizontal="center" vertical="top" wrapText="1"/>
    </xf>
    <xf numFmtId="172" fontId="18" fillId="0" borderId="1" xfId="93" applyNumberFormat="1" applyFont="1" applyFill="1" applyBorder="1"/>
    <xf numFmtId="172" fontId="18" fillId="0" borderId="1" xfId="93" applyNumberFormat="1" applyFont="1" applyFill="1" applyBorder="1" applyAlignment="1">
      <alignment horizontal="center" vertical="center"/>
    </xf>
    <xf numFmtId="4" fontId="15" fillId="0" borderId="1" xfId="93" applyNumberFormat="1" applyFont="1" applyBorder="1" applyAlignment="1">
      <alignment horizontal="center" vertical="center" wrapText="1"/>
    </xf>
    <xf numFmtId="172" fontId="15" fillId="0" borderId="1" xfId="93" applyNumberFormat="1" applyFont="1" applyBorder="1"/>
    <xf numFmtId="175" fontId="16" fillId="0" borderId="1" xfId="175" applyNumberFormat="1" applyFont="1" applyBorder="1" applyAlignment="1">
      <alignment horizontal="center" vertical="top"/>
    </xf>
    <xf numFmtId="0" fontId="15" fillId="3" borderId="1" xfId="0" applyNumberFormat="1" applyFont="1" applyFill="1" applyBorder="1" applyAlignment="1">
      <alignment horizontal="justify" vertical="top" wrapText="1"/>
    </xf>
    <xf numFmtId="3" fontId="18" fillId="0" borderId="1" xfId="175" applyNumberFormat="1" applyFont="1" applyBorder="1" applyAlignment="1">
      <alignment horizontal="center" vertical="center" wrapText="1"/>
    </xf>
    <xf numFmtId="4" fontId="15" fillId="0" borderId="1" xfId="175" applyNumberFormat="1" applyFont="1" applyBorder="1" applyAlignment="1">
      <alignment horizontal="center" vertical="center" wrapText="1"/>
    </xf>
    <xf numFmtId="172" fontId="15" fillId="0" borderId="0" xfId="175" applyNumberFormat="1" applyFont="1"/>
    <xf numFmtId="172" fontId="15" fillId="0" borderId="0" xfId="176" applyNumberFormat="1" applyFont="1"/>
    <xf numFmtId="175" fontId="15" fillId="0" borderId="1" xfId="177" applyNumberFormat="1" applyFont="1" applyBorder="1" applyAlignment="1">
      <alignment horizontal="center" vertical="top"/>
    </xf>
    <xf numFmtId="174" fontId="15" fillId="0" borderId="1" xfId="177" applyNumberFormat="1" applyFont="1" applyBorder="1" applyAlignment="1">
      <alignment horizontal="center" vertical="top"/>
    </xf>
    <xf numFmtId="172" fontId="15" fillId="0" borderId="1" xfId="177" applyFont="1" applyBorder="1"/>
    <xf numFmtId="172" fontId="15" fillId="0" borderId="1" xfId="0" applyNumberFormat="1" applyFont="1" applyBorder="1" applyAlignment="1">
      <alignment horizontal="justify" vertical="top" wrapText="1"/>
    </xf>
    <xf numFmtId="172" fontId="15" fillId="0" borderId="1" xfId="177" applyFont="1" applyBorder="1" applyAlignment="1">
      <alignment horizontal="center" vertical="center"/>
    </xf>
    <xf numFmtId="4" fontId="15" fillId="0" borderId="1" xfId="177" applyNumberFormat="1" applyFont="1" applyBorder="1" applyAlignment="1">
      <alignment horizontal="center" vertical="center" wrapText="1"/>
    </xf>
    <xf numFmtId="172" fontId="15" fillId="0" borderId="0" xfId="177" applyFont="1"/>
    <xf numFmtId="1" fontId="15" fillId="0" borderId="1" xfId="3" applyNumberFormat="1" applyFont="1" applyFill="1" applyBorder="1" applyAlignment="1">
      <alignment horizontal="center" vertical="top" wrapText="1"/>
    </xf>
    <xf numFmtId="4" fontId="15" fillId="0" borderId="1" xfId="91" applyNumberFormat="1" applyFont="1" applyFill="1" applyBorder="1" applyAlignment="1">
      <alignment horizontal="center" vertical="center" wrapText="1"/>
    </xf>
    <xf numFmtId="172" fontId="16" fillId="0" borderId="1" xfId="92" applyNumberFormat="1" applyFont="1" applyBorder="1"/>
    <xf numFmtId="0" fontId="15" fillId="3" borderId="1" xfId="86" applyNumberFormat="1" applyFont="1" applyFill="1" applyBorder="1" applyAlignment="1">
      <alignment horizontal="justify" vertical="top" wrapText="1"/>
    </xf>
    <xf numFmtId="172" fontId="15" fillId="0" borderId="1" xfId="92" applyNumberFormat="1" applyFont="1" applyFill="1" applyBorder="1" applyAlignment="1">
      <alignment horizontal="center" vertical="center"/>
    </xf>
    <xf numFmtId="172" fontId="15" fillId="0" borderId="1" xfId="92" applyNumberFormat="1" applyFont="1" applyFill="1" applyBorder="1" applyAlignment="1">
      <alignment vertical="top"/>
    </xf>
    <xf numFmtId="172" fontId="15" fillId="0" borderId="1" xfId="92" applyNumberFormat="1" applyFont="1" applyBorder="1"/>
    <xf numFmtId="0" fontId="17" fillId="0" borderId="0" xfId="92" applyFont="1"/>
    <xf numFmtId="3" fontId="17" fillId="0" borderId="1" xfId="79" applyNumberFormat="1" applyFont="1" applyBorder="1" applyAlignment="1">
      <alignment horizontal="center" vertical="top" wrapText="1"/>
    </xf>
    <xf numFmtId="174" fontId="17" fillId="0" borderId="1" xfId="178" applyNumberFormat="1" applyFont="1" applyFill="1" applyBorder="1" applyAlignment="1">
      <alignment horizontal="center" vertical="top"/>
    </xf>
    <xf numFmtId="172" fontId="44" fillId="0" borderId="1" xfId="178" applyNumberFormat="1" applyFont="1" applyBorder="1"/>
    <xf numFmtId="4" fontId="17" fillId="0" borderId="1" xfId="178" applyNumberFormat="1" applyFont="1" applyBorder="1" applyAlignment="1">
      <alignment horizontal="center" vertical="center" wrapText="1"/>
    </xf>
    <xf numFmtId="172" fontId="44" fillId="0" borderId="0" xfId="178" applyNumberFormat="1" applyFont="1"/>
    <xf numFmtId="174" fontId="16" fillId="0" borderId="1" xfId="179" applyNumberFormat="1" applyFont="1" applyFill="1" applyBorder="1" applyAlignment="1">
      <alignment horizontal="center" vertical="top"/>
    </xf>
    <xf numFmtId="172" fontId="16" fillId="0" borderId="1" xfId="179" applyNumberFormat="1" applyFont="1" applyBorder="1"/>
    <xf numFmtId="4" fontId="16" fillId="0" borderId="1" xfId="179" applyNumberFormat="1" applyFont="1" applyBorder="1" applyAlignment="1">
      <alignment horizontal="center" vertical="center" wrapText="1"/>
    </xf>
    <xf numFmtId="3" fontId="18" fillId="0" borderId="1" xfId="179" applyNumberFormat="1" applyFont="1" applyBorder="1" applyAlignment="1">
      <alignment horizontal="center" vertical="center" wrapText="1"/>
    </xf>
    <xf numFmtId="172" fontId="15" fillId="0" borderId="0" xfId="179" applyNumberFormat="1" applyFont="1"/>
    <xf numFmtId="172" fontId="15" fillId="0" borderId="1" xfId="91" applyNumberFormat="1" applyFont="1" applyFill="1" applyBorder="1" applyAlignment="1">
      <alignment horizontal="center" vertical="top"/>
    </xf>
    <xf numFmtId="172" fontId="15" fillId="0" borderId="0" xfId="91" applyNumberFormat="1" applyFont="1"/>
    <xf numFmtId="174" fontId="16" fillId="0" borderId="19" xfId="72" applyNumberFormat="1" applyFont="1" applyFill="1" applyBorder="1" applyAlignment="1">
      <alignment horizontal="center" vertical="top"/>
    </xf>
    <xf numFmtId="172" fontId="16" fillId="0" borderId="19" xfId="72" applyNumberFormat="1" applyFont="1" applyBorder="1"/>
    <xf numFmtId="174" fontId="16" fillId="0" borderId="18" xfId="72" applyNumberFormat="1" applyFont="1" applyFill="1" applyBorder="1" applyAlignment="1">
      <alignment horizontal="center" vertical="top"/>
    </xf>
    <xf numFmtId="172" fontId="16" fillId="0" borderId="18" xfId="72" applyNumberFormat="1" applyFont="1" applyBorder="1"/>
    <xf numFmtId="4" fontId="16" fillId="0" borderId="19" xfId="72" applyNumberFormat="1" applyFont="1" applyBorder="1" applyAlignment="1">
      <alignment horizontal="center" vertical="center" wrapText="1"/>
    </xf>
    <xf numFmtId="4" fontId="15" fillId="0" borderId="18" xfId="175" applyNumberFormat="1" applyFont="1" applyBorder="1" applyAlignment="1">
      <alignment horizontal="center" vertical="center" wrapText="1"/>
    </xf>
    <xf numFmtId="170" fontId="15" fillId="0" borderId="18" xfId="16" applyNumberFormat="1" applyFont="1" applyBorder="1" applyAlignment="1">
      <alignment horizontal="center" vertical="top"/>
    </xf>
    <xf numFmtId="0" fontId="17" fillId="0" borderId="18" xfId="16" applyFont="1" applyBorder="1"/>
    <xf numFmtId="0" fontId="17" fillId="0" borderId="18" xfId="16" applyFont="1" applyBorder="1" applyAlignment="1">
      <alignment horizontal="center" vertical="top" wrapText="1"/>
    </xf>
    <xf numFmtId="0" fontId="17" fillId="0" borderId="30" xfId="0" applyNumberFormat="1" applyFont="1" applyBorder="1" applyAlignment="1">
      <alignment horizontal="justify" vertical="top" wrapText="1"/>
    </xf>
    <xf numFmtId="3" fontId="16" fillId="0" borderId="30" xfId="3" applyNumberFormat="1" applyFont="1" applyBorder="1" applyAlignment="1">
      <alignment horizontal="center" vertical="top" wrapText="1"/>
    </xf>
    <xf numFmtId="4" fontId="16" fillId="0" borderId="30" xfId="3" applyNumberFormat="1" applyFont="1" applyBorder="1" applyAlignment="1">
      <alignment vertical="top" wrapText="1"/>
    </xf>
    <xf numFmtId="4" fontId="16" fillId="0" borderId="30" xfId="71" applyNumberFormat="1" applyFont="1" applyBorder="1" applyAlignment="1">
      <alignment horizontal="center" vertical="center" wrapText="1"/>
    </xf>
    <xf numFmtId="0" fontId="15" fillId="0" borderId="30" xfId="0" applyFont="1" applyBorder="1" applyAlignment="1">
      <alignment horizontal="center" vertical="top"/>
    </xf>
    <xf numFmtId="170" fontId="15" fillId="2" borderId="30" xfId="0" applyNumberFormat="1" applyFont="1" applyFill="1" applyBorder="1" applyAlignment="1">
      <alignment horizontal="center" vertical="top"/>
    </xf>
    <xf numFmtId="0" fontId="17" fillId="0" borderId="30" xfId="0" applyFont="1" applyBorder="1"/>
    <xf numFmtId="0" fontId="15" fillId="0" borderId="30" xfId="0" applyFont="1" applyBorder="1" applyAlignment="1">
      <alignment horizontal="justify" vertical="top" wrapText="1"/>
    </xf>
    <xf numFmtId="0" fontId="17" fillId="0" borderId="30" xfId="0" applyFont="1" applyBorder="1" applyAlignment="1">
      <alignment horizontal="center" vertical="top" wrapText="1"/>
    </xf>
    <xf numFmtId="4" fontId="16" fillId="0" borderId="30" xfId="0" applyNumberFormat="1" applyFont="1" applyBorder="1" applyAlignment="1">
      <alignment horizontal="center" vertical="center" wrapText="1"/>
    </xf>
    <xf numFmtId="4" fontId="16" fillId="0" borderId="30" xfId="3" applyNumberFormat="1" applyFont="1" applyBorder="1" applyAlignment="1">
      <alignment horizontal="center" vertical="top" wrapText="1"/>
    </xf>
    <xf numFmtId="172" fontId="15" fillId="0" borderId="30" xfId="71" applyNumberFormat="1" applyFont="1" applyBorder="1"/>
    <xf numFmtId="4" fontId="67" fillId="0" borderId="30" xfId="1" applyNumberFormat="1" applyFont="1" applyBorder="1" applyAlignment="1">
      <alignment horizontal="justify" vertical="top" wrapText="1"/>
    </xf>
    <xf numFmtId="170" fontId="16" fillId="0" borderId="30" xfId="1" applyNumberFormat="1" applyFont="1" applyBorder="1" applyAlignment="1">
      <alignment horizontal="justify" vertical="top" wrapText="1"/>
    </xf>
    <xf numFmtId="175" fontId="16" fillId="0" borderId="31" xfId="81" applyNumberFormat="1" applyFont="1" applyBorder="1" applyAlignment="1">
      <alignment horizontal="center" vertical="top" wrapText="1"/>
    </xf>
    <xf numFmtId="174" fontId="16" fillId="0" borderId="30" xfId="81" applyNumberFormat="1" applyFont="1" applyBorder="1" applyAlignment="1">
      <alignment horizontal="center" vertical="top"/>
    </xf>
    <xf numFmtId="172" fontId="16" fillId="0" borderId="30" xfId="81" applyNumberFormat="1" applyFont="1" applyBorder="1"/>
    <xf numFmtId="0" fontId="16" fillId="0" borderId="30" xfId="0" applyFont="1" applyBorder="1" applyAlignment="1">
      <alignment horizontal="justify" vertical="top" wrapText="1"/>
    </xf>
    <xf numFmtId="4" fontId="16" fillId="0" borderId="30" xfId="81" applyNumberFormat="1" applyFont="1" applyBorder="1" applyAlignment="1">
      <alignment horizontal="center" vertical="center" wrapText="1"/>
    </xf>
    <xf numFmtId="172" fontId="15" fillId="0" borderId="30" xfId="81" applyNumberFormat="1" applyFont="1" applyBorder="1"/>
    <xf numFmtId="172" fontId="15" fillId="0" borderId="0" xfId="81" applyNumberFormat="1" applyFont="1"/>
    <xf numFmtId="172" fontId="15" fillId="4" borderId="0" xfId="81" applyNumberFormat="1" applyFont="1" applyFill="1"/>
    <xf numFmtId="0" fontId="15" fillId="0" borderId="30" xfId="72" applyFont="1" applyBorder="1" applyAlignment="1">
      <alignment horizontal="center" vertical="top"/>
    </xf>
    <xf numFmtId="175" fontId="15" fillId="0" borderId="30" xfId="84" applyNumberFormat="1" applyFont="1" applyBorder="1" applyAlignment="1">
      <alignment vertical="top"/>
    </xf>
    <xf numFmtId="174" fontId="16" fillId="0" borderId="30" xfId="175" applyNumberFormat="1" applyFont="1" applyBorder="1" applyAlignment="1">
      <alignment horizontal="center" vertical="top"/>
    </xf>
    <xf numFmtId="179" fontId="15" fillId="0" borderId="30" xfId="84" applyNumberFormat="1" applyFont="1" applyBorder="1"/>
    <xf numFmtId="172" fontId="15" fillId="0" borderId="30" xfId="84" applyNumberFormat="1" applyFont="1" applyBorder="1"/>
    <xf numFmtId="0" fontId="17" fillId="0" borderId="30" xfId="0" applyFont="1" applyBorder="1" applyAlignment="1">
      <alignment horizontal="center" vertical="center" wrapText="1"/>
    </xf>
    <xf numFmtId="172" fontId="15" fillId="0" borderId="0" xfId="84" applyNumberFormat="1" applyFont="1"/>
    <xf numFmtId="4" fontId="16" fillId="0" borderId="1" xfId="71" applyNumberFormat="1" applyFont="1" applyBorder="1" applyAlignment="1">
      <alignment horizontal="center" vertical="top" wrapText="1"/>
    </xf>
    <xf numFmtId="172" fontId="15" fillId="0" borderId="30" xfId="72" applyNumberFormat="1" applyFont="1" applyBorder="1"/>
    <xf numFmtId="3" fontId="16" fillId="0" borderId="30" xfId="79" applyNumberFormat="1" applyFont="1" applyBorder="1" applyAlignment="1">
      <alignment horizontal="center" vertical="top" wrapText="1"/>
    </xf>
    <xf numFmtId="174" fontId="16" fillId="0" borderId="30" xfId="0" applyNumberFormat="1" applyFont="1" applyFill="1" applyBorder="1" applyAlignment="1">
      <alignment horizontal="center" vertical="top"/>
    </xf>
    <xf numFmtId="172" fontId="16" fillId="0" borderId="30" xfId="0" applyNumberFormat="1" applyFont="1" applyBorder="1"/>
    <xf numFmtId="172" fontId="16" fillId="0" borderId="30" xfId="74" applyNumberFormat="1" applyFont="1" applyBorder="1" applyAlignment="1">
      <alignment horizontal="justify" vertical="top" wrapText="1"/>
    </xf>
    <xf numFmtId="172" fontId="15" fillId="0" borderId="30" xfId="0" applyNumberFormat="1" applyFont="1" applyBorder="1"/>
    <xf numFmtId="173" fontId="16" fillId="0" borderId="30" xfId="79" applyNumberFormat="1" applyFont="1" applyBorder="1" applyAlignment="1">
      <alignment horizontal="center" vertical="top" wrapText="1"/>
    </xf>
    <xf numFmtId="4" fontId="16" fillId="0" borderId="30" xfId="79" applyNumberFormat="1" applyFont="1" applyBorder="1" applyAlignment="1">
      <alignment vertical="top" wrapText="1"/>
    </xf>
    <xf numFmtId="172" fontId="16" fillId="0" borderId="30" xfId="80" applyNumberFormat="1" applyFont="1" applyBorder="1" applyAlignment="1">
      <alignment horizontal="justify" vertical="top" wrapText="1"/>
    </xf>
    <xf numFmtId="4" fontId="16" fillId="0" borderId="30" xfId="80" applyNumberFormat="1" applyFont="1" applyBorder="1" applyAlignment="1">
      <alignment horizontal="center" vertical="center" wrapText="1"/>
    </xf>
    <xf numFmtId="4" fontId="16" fillId="0" borderId="30" xfId="80" applyNumberFormat="1" applyFont="1" applyBorder="1" applyAlignment="1">
      <alignment vertical="top" wrapText="1"/>
    </xf>
    <xf numFmtId="2" fontId="16" fillId="0" borderId="30" xfId="79" applyNumberFormat="1" applyFont="1" applyBorder="1" applyAlignment="1">
      <alignment horizontal="center" vertical="center" wrapText="1"/>
    </xf>
    <xf numFmtId="172" fontId="16" fillId="0" borderId="30" xfId="80" applyNumberFormat="1" applyFont="1" applyBorder="1"/>
    <xf numFmtId="175" fontId="15" fillId="0" borderId="30" xfId="1" applyNumberFormat="1" applyFont="1" applyBorder="1" applyAlignment="1">
      <alignment horizontal="center" vertical="top" wrapText="1"/>
    </xf>
    <xf numFmtId="0" fontId="15" fillId="3" borderId="30" xfId="85" applyFont="1" applyFill="1" applyBorder="1" applyAlignment="1">
      <alignment horizontal="center" vertical="top" wrapText="1"/>
    </xf>
    <xf numFmtId="172" fontId="16" fillId="2" borderId="30" xfId="180" applyNumberFormat="1" applyFont="1" applyFill="1" applyBorder="1"/>
    <xf numFmtId="172" fontId="16" fillId="2" borderId="30" xfId="180" applyNumberFormat="1" applyFont="1" applyFill="1" applyBorder="1" applyAlignment="1">
      <alignment horizontal="center" vertical="center"/>
    </xf>
    <xf numFmtId="4" fontId="15" fillId="2" borderId="30" xfId="180" applyNumberFormat="1" applyFont="1" applyFill="1" applyBorder="1" applyAlignment="1">
      <alignment horizontal="center" vertical="center" wrapText="1"/>
    </xf>
    <xf numFmtId="172" fontId="15" fillId="0" borderId="30" xfId="180" applyNumberFormat="1" applyFont="1" applyBorder="1"/>
    <xf numFmtId="172" fontId="15" fillId="0" borderId="0" xfId="180" applyNumberFormat="1" applyFont="1"/>
    <xf numFmtId="3" fontId="16" fillId="0" borderId="30" xfId="1" applyNumberFormat="1" applyFont="1" applyBorder="1" applyAlignment="1">
      <alignment horizontal="center" vertical="top" wrapText="1"/>
    </xf>
    <xf numFmtId="0" fontId="16" fillId="0" borderId="30" xfId="87" applyNumberFormat="1" applyFont="1" applyBorder="1" applyAlignment="1">
      <alignment horizontal="center" vertical="top" wrapText="1"/>
    </xf>
    <xf numFmtId="2" fontId="15" fillId="0" borderId="30" xfId="1" applyNumberFormat="1" applyFont="1" applyBorder="1" applyAlignment="1">
      <alignment vertical="top" wrapText="1"/>
    </xf>
    <xf numFmtId="0" fontId="15" fillId="0" borderId="30" xfId="87" applyNumberFormat="1" applyFont="1" applyBorder="1" applyAlignment="1">
      <alignment horizontal="center" vertical="top" wrapText="1"/>
    </xf>
    <xf numFmtId="0" fontId="15" fillId="0" borderId="30" xfId="87" applyNumberFormat="1" applyFont="1" applyBorder="1" applyAlignment="1">
      <alignment vertical="top" wrapText="1"/>
    </xf>
    <xf numFmtId="4" fontId="16" fillId="0" borderId="30" xfId="87" applyNumberFormat="1" applyFont="1" applyBorder="1" applyAlignment="1">
      <alignment horizontal="center" vertical="center" wrapText="1"/>
    </xf>
    <xf numFmtId="172" fontId="16" fillId="0" borderId="30" xfId="87" applyNumberFormat="1" applyFont="1" applyBorder="1"/>
    <xf numFmtId="0" fontId="15" fillId="0" borderId="32" xfId="16" applyFont="1" applyBorder="1" applyAlignment="1">
      <alignment horizontal="center" vertical="top"/>
    </xf>
    <xf numFmtId="170" fontId="15" fillId="0" borderId="32" xfId="16" applyNumberFormat="1" applyFont="1" applyBorder="1" applyAlignment="1">
      <alignment horizontal="center" vertical="top"/>
    </xf>
    <xf numFmtId="0" fontId="17" fillId="0" borderId="32" xfId="16" applyFont="1" applyBorder="1"/>
    <xf numFmtId="0" fontId="17" fillId="0" borderId="32" xfId="16" applyFont="1" applyBorder="1" applyAlignment="1">
      <alignment horizontal="center" vertical="top" wrapText="1"/>
    </xf>
    <xf numFmtId="0" fontId="15" fillId="0" borderId="30" xfId="72" applyNumberFormat="1" applyFont="1" applyBorder="1" applyAlignment="1">
      <alignment horizontal="center" vertical="top" wrapText="1"/>
    </xf>
    <xf numFmtId="0" fontId="15" fillId="0" borderId="30" xfId="72" applyFont="1" applyBorder="1"/>
    <xf numFmtId="4" fontId="15" fillId="0" borderId="30" xfId="71" applyNumberFormat="1" applyFont="1" applyBorder="1" applyAlignment="1">
      <alignment horizontal="center" vertical="center" wrapText="1"/>
    </xf>
    <xf numFmtId="2" fontId="15" fillId="0" borderId="30" xfId="0" applyNumberFormat="1" applyFont="1" applyBorder="1" applyAlignment="1">
      <alignment horizontal="justify" vertical="top" wrapText="1"/>
    </xf>
    <xf numFmtId="0" fontId="15" fillId="0" borderId="30" xfId="72" applyFont="1" applyBorder="1" applyAlignment="1">
      <alignment horizontal="justify" vertical="top" wrapText="1"/>
    </xf>
    <xf numFmtId="4" fontId="16" fillId="0" borderId="30" xfId="29" applyNumberFormat="1" applyFont="1" applyBorder="1" applyAlignment="1">
      <alignment horizontal="center" vertical="center" wrapText="1"/>
    </xf>
    <xf numFmtId="3" fontId="16" fillId="0" borderId="32" xfId="3" applyNumberFormat="1" applyFont="1" applyBorder="1" applyAlignment="1">
      <alignment horizontal="center" vertical="top" wrapText="1"/>
    </xf>
    <xf numFmtId="172" fontId="18" fillId="0" borderId="32" xfId="72" applyNumberFormat="1" applyFont="1" applyFill="1" applyBorder="1"/>
    <xf numFmtId="172" fontId="18" fillId="0" borderId="32" xfId="72" applyNumberFormat="1" applyFont="1" applyFill="1" applyBorder="1" applyAlignment="1">
      <alignment horizontal="center" vertical="center"/>
    </xf>
    <xf numFmtId="172" fontId="15" fillId="0" borderId="32" xfId="72" applyNumberFormat="1" applyFont="1" applyBorder="1"/>
    <xf numFmtId="3" fontId="16" fillId="0" borderId="20" xfId="3" applyNumberFormat="1" applyFont="1" applyBorder="1" applyAlignment="1">
      <alignment horizontal="center" vertical="top" wrapText="1"/>
    </xf>
    <xf numFmtId="173" fontId="16" fillId="0" borderId="20" xfId="3" applyNumberFormat="1" applyFont="1" applyBorder="1" applyAlignment="1">
      <alignment horizontal="center" vertical="top" wrapText="1"/>
    </xf>
    <xf numFmtId="172" fontId="18" fillId="0" borderId="20" xfId="72" applyNumberFormat="1" applyFont="1" applyFill="1" applyBorder="1"/>
    <xf numFmtId="3" fontId="16" fillId="0" borderId="19" xfId="1" applyNumberFormat="1" applyFont="1" applyBorder="1" applyAlignment="1">
      <alignment horizontal="center" vertical="top" wrapText="1"/>
    </xf>
    <xf numFmtId="174" fontId="16" fillId="0" borderId="19" xfId="174" applyNumberFormat="1" applyFont="1" applyBorder="1" applyAlignment="1">
      <alignment horizontal="center" vertical="top"/>
    </xf>
    <xf numFmtId="172" fontId="16" fillId="0" borderId="19" xfId="174" applyNumberFormat="1" applyFont="1" applyBorder="1"/>
    <xf numFmtId="3" fontId="16" fillId="0" borderId="32" xfId="1" applyNumberFormat="1" applyFont="1" applyBorder="1" applyAlignment="1">
      <alignment horizontal="center" vertical="top" wrapText="1"/>
    </xf>
    <xf numFmtId="174" fontId="16" fillId="0" borderId="32" xfId="174" applyNumberFormat="1" applyFont="1" applyBorder="1" applyAlignment="1">
      <alignment horizontal="center" vertical="top"/>
    </xf>
    <xf numFmtId="172" fontId="16" fillId="0" borderId="32" xfId="174" applyNumberFormat="1" applyFont="1" applyBorder="1"/>
    <xf numFmtId="4" fontId="16" fillId="0" borderId="19" xfId="174" applyNumberFormat="1" applyFont="1" applyBorder="1" applyAlignment="1">
      <alignment horizontal="center" vertical="center" wrapText="1"/>
    </xf>
    <xf numFmtId="172" fontId="15" fillId="0" borderId="19" xfId="174" applyNumberFormat="1" applyFont="1" applyBorder="1"/>
    <xf numFmtId="4" fontId="16" fillId="0" borderId="32" xfId="174" applyNumberFormat="1" applyFont="1" applyBorder="1" applyAlignment="1">
      <alignment horizontal="center" vertical="center" wrapText="1"/>
    </xf>
    <xf numFmtId="172" fontId="15" fillId="0" borderId="32" xfId="174" applyNumberFormat="1" applyFont="1" applyBorder="1"/>
    <xf numFmtId="2" fontId="16" fillId="0" borderId="20" xfId="3" applyNumberFormat="1" applyFont="1" applyBorder="1" applyAlignment="1">
      <alignment vertical="top" wrapText="1"/>
    </xf>
    <xf numFmtId="0" fontId="16" fillId="0" borderId="20" xfId="71" applyNumberFormat="1" applyFont="1" applyBorder="1" applyAlignment="1">
      <alignment horizontal="justify" vertical="top" wrapText="1"/>
    </xf>
    <xf numFmtId="172" fontId="15" fillId="0" borderId="20" xfId="71" applyNumberFormat="1" applyFont="1" applyBorder="1"/>
    <xf numFmtId="0" fontId="15" fillId="0" borderId="32" xfId="0" applyFont="1" applyBorder="1" applyAlignment="1">
      <alignment horizontal="center" vertical="top"/>
    </xf>
    <xf numFmtId="2" fontId="16" fillId="0" borderId="32" xfId="3" applyNumberFormat="1" applyFont="1" applyBorder="1" applyAlignment="1">
      <alignment vertical="top" wrapText="1"/>
    </xf>
    <xf numFmtId="0" fontId="16" fillId="0" borderId="32" xfId="71" applyNumberFormat="1" applyFont="1" applyBorder="1" applyAlignment="1">
      <alignment horizontal="justify" vertical="top" wrapText="1"/>
    </xf>
    <xf numFmtId="4" fontId="16" fillId="0" borderId="32" xfId="11" applyNumberFormat="1" applyFont="1" applyFill="1" applyBorder="1" applyAlignment="1">
      <alignment horizontal="center" vertical="center" wrapText="1"/>
    </xf>
    <xf numFmtId="172" fontId="15" fillId="0" borderId="32" xfId="71" applyNumberFormat="1" applyFont="1" applyBorder="1"/>
    <xf numFmtId="0" fontId="15" fillId="0" borderId="20" xfId="0" applyFont="1" applyBorder="1" applyAlignment="1">
      <alignment horizontal="center" vertical="top"/>
    </xf>
    <xf numFmtId="4" fontId="16" fillId="0" borderId="20" xfId="11" applyNumberFormat="1" applyFont="1" applyFill="1" applyBorder="1" applyAlignment="1">
      <alignment horizontal="center" vertical="center" wrapText="1"/>
    </xf>
    <xf numFmtId="172" fontId="18" fillId="0" borderId="20" xfId="72" applyNumberFormat="1" applyFont="1" applyFill="1" applyBorder="1" applyAlignment="1">
      <alignment horizontal="center" vertical="center"/>
    </xf>
    <xf numFmtId="4" fontId="16" fillId="0" borderId="20" xfId="72" applyNumberFormat="1" applyFont="1" applyFill="1" applyBorder="1" applyAlignment="1">
      <alignment horizontal="center" vertical="center" wrapText="1"/>
    </xf>
    <xf numFmtId="172" fontId="15" fillId="0" borderId="20" xfId="72" applyNumberFormat="1" applyFont="1" applyBorder="1"/>
    <xf numFmtId="4" fontId="17" fillId="0" borderId="32" xfId="78" applyNumberFormat="1" applyFont="1" applyBorder="1" applyAlignment="1">
      <alignment horizontal="center" vertical="center" wrapText="1"/>
    </xf>
    <xf numFmtId="0" fontId="16" fillId="0" borderId="20" xfId="3" applyFont="1" applyBorder="1" applyAlignment="1">
      <alignment horizontal="justify" vertical="top" wrapText="1"/>
    </xf>
    <xf numFmtId="175" fontId="15" fillId="0" borderId="1" xfId="71" applyNumberFormat="1" applyFont="1" applyBorder="1" applyAlignment="1">
      <alignment horizontal="center" vertical="top"/>
    </xf>
    <xf numFmtId="174" fontId="16" fillId="0" borderId="20" xfId="72" applyNumberFormat="1" applyFont="1" applyFill="1" applyBorder="1" applyAlignment="1">
      <alignment horizontal="center" vertical="top"/>
    </xf>
    <xf numFmtId="172" fontId="16" fillId="0" borderId="20" xfId="72" applyNumberFormat="1" applyFont="1" applyBorder="1"/>
    <xf numFmtId="4" fontId="16" fillId="0" borderId="20" xfId="72" applyNumberFormat="1" applyFont="1" applyBorder="1" applyAlignment="1">
      <alignment horizontal="center" vertical="center" wrapText="1"/>
    </xf>
    <xf numFmtId="170" fontId="15" fillId="0" borderId="30" xfId="16" applyNumberFormat="1" applyFont="1" applyBorder="1" applyAlignment="1">
      <alignment horizontal="center" vertical="top"/>
    </xf>
    <xf numFmtId="0" fontId="17" fillId="0" borderId="30" xfId="16" applyFont="1" applyBorder="1"/>
    <xf numFmtId="0" fontId="17" fillId="0" borderId="30" xfId="16" applyFont="1" applyBorder="1" applyAlignment="1">
      <alignment horizontal="center" vertical="top" wrapText="1"/>
    </xf>
    <xf numFmtId="0" fontId="15" fillId="0" borderId="30" xfId="16" applyFont="1" applyBorder="1" applyAlignment="1">
      <alignment horizontal="center" vertical="center" wrapText="1"/>
    </xf>
    <xf numFmtId="0" fontId="15" fillId="0" borderId="1" xfId="71" applyFont="1" applyBorder="1" applyAlignment="1">
      <alignment horizontal="justify" vertical="top" wrapText="1"/>
    </xf>
    <xf numFmtId="172" fontId="18" fillId="0" borderId="30" xfId="72" applyNumberFormat="1" applyFont="1" applyFill="1" applyBorder="1"/>
    <xf numFmtId="172" fontId="18" fillId="0" borderId="30" xfId="72" applyNumberFormat="1" applyFont="1" applyFill="1" applyBorder="1" applyAlignment="1">
      <alignment horizontal="center" vertical="center"/>
    </xf>
    <xf numFmtId="4" fontId="16" fillId="0" borderId="30" xfId="72" applyNumberFormat="1" applyFont="1" applyFill="1" applyBorder="1" applyAlignment="1">
      <alignment horizontal="center" vertical="center" wrapText="1"/>
    </xf>
    <xf numFmtId="0" fontId="16" fillId="0" borderId="20" xfId="3" applyFont="1" applyBorder="1" applyAlignment="1">
      <alignment horizontal="justify" vertical="top" wrapText="1"/>
    </xf>
    <xf numFmtId="0" fontId="1" fillId="0" borderId="36" xfId="181" applyFont="1" applyBorder="1" applyAlignment="1">
      <alignment horizontal="center" vertical="center" wrapText="1"/>
    </xf>
    <xf numFmtId="0" fontId="1" fillId="0" borderId="36" xfId="3" applyFont="1" applyBorder="1" applyAlignment="1">
      <alignment horizontal="center" vertical="center" wrapText="1"/>
    </xf>
    <xf numFmtId="0" fontId="15" fillId="0" borderId="36" xfId="0" applyFont="1" applyBorder="1" applyAlignment="1">
      <alignment horizontal="center" vertical="top"/>
    </xf>
    <xf numFmtId="0" fontId="15" fillId="0" borderId="36" xfId="3" applyFont="1" applyFill="1" applyBorder="1" applyAlignment="1">
      <alignment horizontal="center" vertical="top" wrapText="1"/>
    </xf>
    <xf numFmtId="2" fontId="15" fillId="0" borderId="36" xfId="3" applyNumberFormat="1" applyFont="1" applyFill="1" applyBorder="1" applyAlignment="1">
      <alignment horizontal="justify" vertical="top" wrapText="1"/>
    </xf>
    <xf numFmtId="171" fontId="17" fillId="0" borderId="36" xfId="3" applyNumberFormat="1" applyFont="1" applyFill="1" applyBorder="1" applyAlignment="1">
      <alignment horizontal="center" vertical="top" wrapText="1"/>
    </xf>
    <xf numFmtId="2" fontId="68" fillId="0" borderId="36" xfId="0" applyNumberFormat="1" applyFont="1" applyBorder="1" applyAlignment="1">
      <alignment horizontal="right" vertical="top"/>
    </xf>
    <xf numFmtId="0" fontId="15" fillId="0" borderId="36" xfId="3" applyFont="1" applyFill="1" applyBorder="1" applyAlignment="1">
      <alignment horizontal="justify" vertical="top" wrapText="1"/>
    </xf>
    <xf numFmtId="2" fontId="17" fillId="0" borderId="36" xfId="3" applyNumberFormat="1" applyFont="1" applyFill="1" applyBorder="1" applyAlignment="1">
      <alignment horizontal="center" vertical="top" wrapText="1"/>
    </xf>
    <xf numFmtId="0" fontId="68" fillId="0" borderId="36" xfId="0" applyFont="1" applyBorder="1" applyAlignment="1">
      <alignment horizontal="right" vertical="top"/>
    </xf>
    <xf numFmtId="170" fontId="15" fillId="0" borderId="36" xfId="3" applyNumberFormat="1" applyFont="1" applyFill="1" applyBorder="1" applyAlignment="1">
      <alignment horizontal="center" vertical="top" wrapText="1"/>
    </xf>
    <xf numFmtId="0" fontId="17" fillId="0" borderId="36" xfId="0" applyFont="1" applyBorder="1"/>
    <xf numFmtId="2" fontId="17" fillId="0" borderId="36" xfId="0" applyNumberFormat="1" applyFont="1" applyBorder="1"/>
    <xf numFmtId="2" fontId="68" fillId="0" borderId="36" xfId="0" applyNumberFormat="1" applyFont="1" applyFill="1" applyBorder="1" applyAlignment="1">
      <alignment horizontal="center" vertical="center"/>
    </xf>
    <xf numFmtId="0" fontId="17" fillId="0" borderId="37" xfId="0" applyFont="1" applyBorder="1"/>
    <xf numFmtId="0" fontId="17" fillId="0" borderId="38" xfId="0" applyFont="1" applyBorder="1"/>
    <xf numFmtId="0" fontId="17" fillId="0" borderId="38" xfId="0" applyFont="1" applyBorder="1" applyAlignment="1">
      <alignment vertical="top"/>
    </xf>
    <xf numFmtId="0" fontId="17" fillId="0" borderId="39" xfId="0" applyFont="1" applyBorder="1"/>
    <xf numFmtId="0" fontId="17" fillId="0" borderId="43" xfId="0" applyFont="1" applyBorder="1"/>
    <xf numFmtId="0" fontId="0" fillId="0" borderId="0" xfId="0" applyAlignment="1">
      <alignment vertical="top"/>
    </xf>
    <xf numFmtId="0" fontId="15" fillId="0" borderId="47" xfId="3" applyFont="1" applyFill="1" applyBorder="1" applyAlignment="1">
      <alignment horizontal="center" vertical="top" wrapText="1"/>
    </xf>
    <xf numFmtId="0" fontId="15" fillId="0" borderId="47" xfId="3" applyFont="1" applyFill="1" applyBorder="1" applyAlignment="1">
      <alignment horizontal="justify" vertical="top" wrapText="1"/>
    </xf>
    <xf numFmtId="2" fontId="17" fillId="0" borderId="47" xfId="3" applyNumberFormat="1" applyFont="1" applyFill="1" applyBorder="1" applyAlignment="1">
      <alignment horizontal="center" vertical="top" wrapText="1"/>
    </xf>
    <xf numFmtId="2" fontId="68" fillId="0" borderId="47" xfId="0" applyNumberFormat="1" applyFont="1" applyBorder="1" applyAlignment="1">
      <alignment horizontal="right" vertical="top"/>
    </xf>
    <xf numFmtId="4" fontId="15" fillId="0" borderId="36" xfId="3" applyNumberFormat="1" applyFont="1" applyFill="1" applyBorder="1" applyAlignment="1">
      <alignment horizontal="justify" vertical="top" wrapText="1"/>
    </xf>
    <xf numFmtId="170" fontId="15" fillId="0" borderId="36" xfId="3" applyNumberFormat="1" applyFont="1" applyFill="1" applyBorder="1" applyAlignment="1">
      <alignment horizontal="justify" vertical="top" wrapText="1"/>
    </xf>
    <xf numFmtId="2" fontId="15" fillId="0" borderId="47" xfId="3" applyNumberFormat="1" applyFont="1" applyFill="1" applyBorder="1" applyAlignment="1">
      <alignment horizontal="justify" vertical="top" wrapText="1"/>
    </xf>
    <xf numFmtId="4" fontId="15" fillId="0" borderId="47" xfId="3" applyNumberFormat="1" applyFont="1" applyFill="1" applyBorder="1" applyAlignment="1">
      <alignment horizontal="justify" vertical="top" wrapText="1"/>
    </xf>
    <xf numFmtId="1" fontId="15" fillId="0" borderId="36" xfId="3" applyNumberFormat="1" applyFont="1" applyFill="1" applyBorder="1" applyAlignment="1">
      <alignment horizontal="center" vertical="top" wrapText="1"/>
    </xf>
    <xf numFmtId="2" fontId="15" fillId="0" borderId="36" xfId="3" applyNumberFormat="1" applyFont="1" applyFill="1" applyBorder="1" applyAlignment="1">
      <alignment horizontal="center" vertical="top" wrapText="1"/>
    </xf>
    <xf numFmtId="2" fontId="15" fillId="0" borderId="47" xfId="3" applyNumberFormat="1" applyFont="1" applyFill="1" applyBorder="1" applyAlignment="1">
      <alignment horizontal="center" vertical="top" wrapText="1"/>
    </xf>
    <xf numFmtId="0" fontId="17" fillId="0" borderId="36" xfId="0" applyFont="1" applyBorder="1" applyAlignment="1">
      <alignment vertical="top"/>
    </xf>
    <xf numFmtId="2" fontId="17" fillId="0" borderId="36" xfId="0" applyNumberFormat="1" applyFont="1" applyBorder="1" applyAlignment="1">
      <alignment horizontal="center" vertical="top"/>
    </xf>
    <xf numFmtId="2" fontId="1" fillId="0" borderId="47" xfId="181" applyNumberFormat="1" applyFont="1" applyBorder="1" applyAlignment="1">
      <alignment horizontal="right" vertical="center" wrapText="1"/>
    </xf>
    <xf numFmtId="172" fontId="16" fillId="0" borderId="36" xfId="7030" applyNumberFormat="1" applyFont="1" applyBorder="1" applyAlignment="1">
      <alignment vertical="top" wrapText="1"/>
    </xf>
    <xf numFmtId="4" fontId="15" fillId="0" borderId="1" xfId="0" applyNumberFormat="1" applyFont="1" applyBorder="1" applyAlignment="1">
      <alignment horizontal="center" vertical="center" wrapText="1"/>
    </xf>
    <xf numFmtId="0" fontId="16" fillId="0" borderId="32" xfId="3" applyFont="1" applyBorder="1" applyAlignment="1">
      <alignment horizontal="justify" vertical="top" wrapText="1"/>
    </xf>
    <xf numFmtId="0" fontId="16" fillId="0" borderId="19" xfId="3" applyFont="1" applyBorder="1" applyAlignment="1">
      <alignment horizontal="justify" vertical="top" wrapText="1"/>
    </xf>
    <xf numFmtId="4" fontId="16" fillId="0" borderId="1" xfId="3" applyNumberFormat="1" applyFont="1" applyBorder="1" applyAlignment="1">
      <alignment horizontal="justify" vertical="top" wrapText="1"/>
    </xf>
    <xf numFmtId="0" fontId="16" fillId="0" borderId="20" xfId="3" applyFont="1" applyBorder="1" applyAlignment="1">
      <alignment horizontal="justify" vertical="top" wrapText="1"/>
    </xf>
    <xf numFmtId="0" fontId="17" fillId="0" borderId="36" xfId="3" applyFont="1" applyFill="1" applyBorder="1" applyAlignment="1">
      <alignment horizontal="justify" vertical="top" wrapText="1"/>
    </xf>
    <xf numFmtId="0" fontId="103" fillId="2" borderId="30" xfId="1" applyFont="1" applyFill="1" applyBorder="1" applyAlignment="1">
      <alignment horizontal="justify" vertical="top" wrapText="1"/>
    </xf>
    <xf numFmtId="0" fontId="105" fillId="0" borderId="1" xfId="3" applyFont="1" applyFill="1" applyBorder="1" applyAlignment="1">
      <alignment horizontal="justify" vertical="top" wrapText="1"/>
    </xf>
    <xf numFmtId="0" fontId="106" fillId="0" borderId="18" xfId="16" applyFont="1" applyBorder="1" applyAlignment="1">
      <alignment horizontal="justify" vertical="top" wrapText="1"/>
    </xf>
    <xf numFmtId="0" fontId="106" fillId="0" borderId="32" xfId="16" applyFont="1" applyBorder="1" applyAlignment="1">
      <alignment horizontal="justify" vertical="top" wrapText="1"/>
    </xf>
    <xf numFmtId="2" fontId="103" fillId="0" borderId="1" xfId="3" applyNumberFormat="1" applyFont="1" applyFill="1" applyBorder="1" applyAlignment="1">
      <alignment horizontal="justify" vertical="top" wrapText="1"/>
    </xf>
    <xf numFmtId="0" fontId="1" fillId="0" borderId="36" xfId="181" applyFont="1" applyBorder="1" applyAlignment="1">
      <alignment horizontal="center" vertical="center" wrapText="1"/>
    </xf>
    <xf numFmtId="2" fontId="15" fillId="0" borderId="36" xfId="0" applyNumberFormat="1" applyFont="1" applyBorder="1" applyAlignment="1">
      <alignment horizontal="right" vertical="top"/>
    </xf>
    <xf numFmtId="0" fontId="1" fillId="0" borderId="36" xfId="3" applyFont="1" applyBorder="1" applyAlignment="1">
      <alignment horizontal="center" vertical="center" wrapText="1"/>
    </xf>
    <xf numFmtId="0" fontId="0" fillId="0" borderId="36" xfId="0" applyBorder="1"/>
    <xf numFmtId="2" fontId="1" fillId="0" borderId="36" xfId="181" applyNumberFormat="1" applyFont="1" applyBorder="1" applyAlignment="1">
      <alignment horizontal="right" vertical="center" wrapText="1"/>
    </xf>
    <xf numFmtId="0" fontId="0" fillId="0" borderId="36" xfId="0" applyBorder="1" applyAlignment="1">
      <alignment vertical="top"/>
    </xf>
    <xf numFmtId="2" fontId="1" fillId="0" borderId="36" xfId="0" applyNumberFormat="1" applyFont="1" applyFill="1" applyBorder="1" applyAlignment="1">
      <alignment horizontal="right" vertical="top"/>
    </xf>
    <xf numFmtId="2" fontId="15" fillId="0" borderId="36" xfId="0" applyNumberFormat="1" applyFont="1" applyFill="1" applyBorder="1" applyAlignment="1">
      <alignment horizontal="right" vertical="top"/>
    </xf>
    <xf numFmtId="2" fontId="1" fillId="0" borderId="36" xfId="181" applyNumberFormat="1" applyFont="1" applyBorder="1" applyAlignment="1">
      <alignment horizontal="center" vertical="center" wrapText="1"/>
    </xf>
    <xf numFmtId="0" fontId="1" fillId="0" borderId="36" xfId="9366" applyNumberFormat="1" applyFont="1" applyBorder="1" applyAlignment="1">
      <alignment horizontal="center" vertical="center" wrapText="1"/>
    </xf>
    <xf numFmtId="2" fontId="1" fillId="0" borderId="36" xfId="79" applyNumberFormat="1" applyFont="1" applyBorder="1" applyAlignment="1">
      <alignment horizontal="center" vertical="center" wrapText="1"/>
    </xf>
    <xf numFmtId="0" fontId="1" fillId="0" borderId="36" xfId="3" applyFont="1" applyBorder="1" applyAlignment="1">
      <alignment horizontal="center" vertical="center" wrapText="1"/>
    </xf>
    <xf numFmtId="0" fontId="1" fillId="0" borderId="36" xfId="181" applyFont="1" applyBorder="1" applyAlignment="1">
      <alignment horizontal="center" vertical="center" wrapText="1"/>
    </xf>
    <xf numFmtId="0" fontId="111" fillId="0" borderId="0" xfId="6642" applyNumberFormat="1" applyFont="1" applyBorder="1" applyAlignment="1">
      <alignment wrapText="1"/>
    </xf>
    <xf numFmtId="0" fontId="110" fillId="0" borderId="71" xfId="6642" applyNumberFormat="1" applyFont="1" applyBorder="1" applyAlignment="1">
      <alignment vertical="top" wrapText="1"/>
    </xf>
    <xf numFmtId="172" fontId="116" fillId="0" borderId="0" xfId="29391" applyFont="1"/>
    <xf numFmtId="0" fontId="1" fillId="0" borderId="1" xfId="0" applyFont="1" applyBorder="1" applyAlignment="1">
      <alignment horizontal="center" vertical="center"/>
    </xf>
    <xf numFmtId="0" fontId="15" fillId="0" borderId="1" xfId="0" applyFont="1" applyBorder="1" applyAlignment="1">
      <alignment horizontal="left" vertical="center" wrapText="1"/>
    </xf>
    <xf numFmtId="0" fontId="16" fillId="0" borderId="1" xfId="0" applyFont="1" applyBorder="1" applyAlignment="1">
      <alignment horizontal="left" vertical="center"/>
    </xf>
    <xf numFmtId="0" fontId="19" fillId="0" borderId="1" xfId="0" applyFont="1" applyBorder="1" applyAlignment="1">
      <alignment horizontal="center" vertical="center"/>
    </xf>
    <xf numFmtId="0" fontId="20" fillId="0" borderId="14" xfId="0" applyFont="1" applyBorder="1" applyAlignment="1">
      <alignment horizontal="left" vertical="center" wrapText="1"/>
    </xf>
    <xf numFmtId="0" fontId="20" fillId="0" borderId="15" xfId="0" applyFont="1" applyBorder="1" applyAlignment="1">
      <alignment horizontal="left" vertical="center" wrapText="1"/>
    </xf>
    <xf numFmtId="0" fontId="20" fillId="0" borderId="16" xfId="0" applyFont="1" applyBorder="1" applyAlignment="1">
      <alignment horizontal="left" vertical="center" wrapText="1"/>
    </xf>
    <xf numFmtId="0" fontId="21" fillId="0" borderId="0" xfId="0" applyFont="1" applyAlignment="1">
      <alignment horizontal="center"/>
    </xf>
    <xf numFmtId="0" fontId="4" fillId="0" borderId="1" xfId="0" applyFont="1" applyBorder="1" applyAlignment="1">
      <alignment horizontal="center" vertical="center"/>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9" fillId="0" borderId="1" xfId="0" applyFont="1" applyBorder="1" applyAlignment="1">
      <alignment horizontal="left" vertical="center"/>
    </xf>
    <xf numFmtId="0" fontId="2" fillId="0" borderId="0" xfId="0" applyFont="1" applyAlignment="1">
      <alignment horizontal="left" vertical="top"/>
    </xf>
    <xf numFmtId="0" fontId="4" fillId="0" borderId="0" xfId="0" applyFont="1" applyAlignment="1">
      <alignment horizontal="center" vertical="top"/>
    </xf>
    <xf numFmtId="0" fontId="20" fillId="0" borderId="1" xfId="0" applyFont="1" applyBorder="1" applyAlignment="1">
      <alignment horizontal="left" vertical="center" wrapText="1"/>
    </xf>
    <xf numFmtId="0" fontId="19" fillId="0" borderId="1" xfId="0" applyFont="1" applyBorder="1" applyAlignment="1">
      <alignment horizontal="center" vertical="center" wrapText="1"/>
    </xf>
    <xf numFmtId="0" fontId="23" fillId="0" borderId="0" xfId="0" applyFont="1" applyBorder="1" applyAlignment="1">
      <alignment horizontal="center" vertical="center" wrapText="1"/>
    </xf>
    <xf numFmtId="0" fontId="3" fillId="0" borderId="14" xfId="0" applyFont="1" applyBorder="1" applyAlignment="1">
      <alignment horizontal="left" vertical="center" wrapText="1"/>
    </xf>
    <xf numFmtId="0" fontId="3" fillId="0" borderId="15" xfId="0" applyFont="1" applyBorder="1" applyAlignment="1">
      <alignment horizontal="left" vertical="center" wrapText="1"/>
    </xf>
    <xf numFmtId="0" fontId="2" fillId="0" borderId="15" xfId="0" applyFont="1" applyBorder="1" applyAlignment="1">
      <alignment horizontal="left" vertical="center" wrapText="1"/>
    </xf>
    <xf numFmtId="0" fontId="9" fillId="0" borderId="15" xfId="0" applyFont="1" applyBorder="1" applyAlignment="1">
      <alignment horizontal="left" vertical="center"/>
    </xf>
    <xf numFmtId="0" fontId="9" fillId="0" borderId="16" xfId="0" applyFont="1" applyBorder="1" applyAlignment="1">
      <alignment horizontal="left" vertical="center"/>
    </xf>
    <xf numFmtId="0" fontId="25" fillId="0" borderId="1" xfId="0" applyFont="1" applyBorder="1" applyAlignment="1">
      <alignment horizontal="center" vertical="center"/>
    </xf>
    <xf numFmtId="0" fontId="27" fillId="0" borderId="1" xfId="0" applyFont="1" applyBorder="1" applyAlignment="1">
      <alignment horizontal="left" vertical="center" wrapText="1"/>
    </xf>
    <xf numFmtId="0" fontId="28" fillId="0" borderId="1" xfId="0" applyFont="1" applyBorder="1" applyAlignment="1">
      <alignment horizontal="left" vertical="center" wrapText="1"/>
    </xf>
    <xf numFmtId="0" fontId="21" fillId="0" borderId="0" xfId="0" applyFont="1" applyAlignment="1">
      <alignment horizontal="center" vertical="center"/>
    </xf>
    <xf numFmtId="0" fontId="4" fillId="0" borderId="14" xfId="0" applyFont="1" applyBorder="1" applyAlignment="1">
      <alignment horizontal="center" vertical="center"/>
    </xf>
    <xf numFmtId="0" fontId="4" fillId="0" borderId="15" xfId="0" applyFont="1" applyBorder="1" applyAlignment="1">
      <alignment horizontal="center" vertical="center"/>
    </xf>
    <xf numFmtId="0" fontId="4" fillId="0" borderId="16" xfId="0" applyFont="1" applyBorder="1" applyAlignment="1">
      <alignment horizontal="center" vertical="center"/>
    </xf>
    <xf numFmtId="0" fontId="21" fillId="0" borderId="0" xfId="0" applyFont="1" applyBorder="1" applyAlignment="1">
      <alignment horizontal="center" vertical="center" wrapText="1"/>
    </xf>
    <xf numFmtId="0" fontId="16" fillId="0" borderId="32" xfId="3" applyFont="1" applyBorder="1" applyAlignment="1">
      <alignment horizontal="justify" vertical="top" wrapText="1"/>
    </xf>
    <xf numFmtId="0" fontId="16" fillId="0" borderId="19" xfId="3" applyFont="1" applyBorder="1" applyAlignment="1">
      <alignment horizontal="justify" vertical="top" wrapText="1"/>
    </xf>
    <xf numFmtId="172" fontId="18" fillId="0" borderId="1" xfId="71" applyNumberFormat="1" applyFont="1" applyBorder="1" applyAlignment="1">
      <alignment horizontal="left" vertical="center" wrapText="1"/>
    </xf>
    <xf numFmtId="172" fontId="38" fillId="0" borderId="1" xfId="71" applyNumberFormat="1" applyFont="1" applyBorder="1" applyAlignment="1">
      <alignment horizontal="center" vertical="center"/>
    </xf>
    <xf numFmtId="4" fontId="16" fillId="0" borderId="1" xfId="3" applyNumberFormat="1" applyFont="1" applyBorder="1" applyAlignment="1">
      <alignment horizontal="justify" vertical="top" wrapText="1"/>
    </xf>
    <xf numFmtId="172" fontId="16" fillId="0" borderId="32" xfId="174" applyNumberFormat="1" applyFont="1" applyBorder="1" applyAlignment="1">
      <alignment horizontal="justify" vertical="top" wrapText="1"/>
    </xf>
    <xf numFmtId="172" fontId="16" fillId="0" borderId="19" xfId="174" applyNumberFormat="1" applyFont="1" applyBorder="1" applyAlignment="1">
      <alignment horizontal="justify" vertical="top" wrapText="1"/>
    </xf>
    <xf numFmtId="0" fontId="16" fillId="0" borderId="18" xfId="15" applyFont="1" applyBorder="1" applyAlignment="1">
      <alignment horizontal="justify" vertical="top" wrapText="1"/>
    </xf>
    <xf numFmtId="0" fontId="16" fillId="0" borderId="20" xfId="15" applyFont="1" applyBorder="1" applyAlignment="1">
      <alignment horizontal="justify" vertical="top" wrapText="1"/>
    </xf>
    <xf numFmtId="0" fontId="16" fillId="0" borderId="19" xfId="15" applyFont="1" applyBorder="1" applyAlignment="1">
      <alignment horizontal="justify" vertical="top" wrapText="1"/>
    </xf>
    <xf numFmtId="0" fontId="16" fillId="0" borderId="20" xfId="3" applyFont="1" applyBorder="1" applyAlignment="1">
      <alignment horizontal="justify" vertical="top" wrapText="1"/>
    </xf>
    <xf numFmtId="2" fontId="15" fillId="0" borderId="1" xfId="1" applyNumberFormat="1" applyFont="1" applyBorder="1" applyAlignment="1">
      <alignment horizontal="justify" vertical="top"/>
    </xf>
    <xf numFmtId="0" fontId="17" fillId="0" borderId="32" xfId="94" applyFont="1" applyBorder="1" applyAlignment="1">
      <alignment horizontal="justify" vertical="top" wrapText="1"/>
    </xf>
    <xf numFmtId="0" fontId="17" fillId="0" borderId="20" xfId="94" applyFont="1" applyBorder="1" applyAlignment="1">
      <alignment horizontal="justify" vertical="top" wrapText="1"/>
    </xf>
    <xf numFmtId="0" fontId="17" fillId="0" borderId="19" xfId="94" applyFont="1" applyBorder="1" applyAlignment="1">
      <alignment horizontal="justify" vertical="top" wrapText="1"/>
    </xf>
    <xf numFmtId="0" fontId="16" fillId="0" borderId="32" xfId="72" applyFont="1" applyBorder="1" applyAlignment="1">
      <alignment horizontal="justify" vertical="top" wrapText="1"/>
    </xf>
    <xf numFmtId="0" fontId="16" fillId="0" borderId="20" xfId="72" applyFont="1" applyBorder="1" applyAlignment="1">
      <alignment horizontal="justify" vertical="top" wrapText="1"/>
    </xf>
    <xf numFmtId="0" fontId="16" fillId="0" borderId="19" xfId="72" applyFont="1" applyBorder="1" applyAlignment="1">
      <alignment horizontal="justify" vertical="top" wrapText="1"/>
    </xf>
    <xf numFmtId="0" fontId="15" fillId="0" borderId="32" xfId="16" applyFont="1" applyBorder="1" applyAlignment="1">
      <alignment horizontal="justify" vertical="top" wrapText="1"/>
    </xf>
    <xf numFmtId="0" fontId="15" fillId="0" borderId="19" xfId="16" applyFont="1" applyBorder="1" applyAlignment="1">
      <alignment horizontal="justify" vertical="top" wrapText="1"/>
    </xf>
    <xf numFmtId="0" fontId="37" fillId="0" borderId="0" xfId="181" applyFont="1" applyBorder="1" applyAlignment="1">
      <alignment horizontal="center" vertical="center" wrapText="1"/>
    </xf>
    <xf numFmtId="0" fontId="1" fillId="0" borderId="33" xfId="3" applyFont="1" applyBorder="1" applyAlignment="1">
      <alignment horizontal="center" vertical="center" wrapText="1"/>
    </xf>
    <xf numFmtId="0" fontId="1" fillId="0" borderId="34" xfId="3" applyFont="1" applyBorder="1" applyAlignment="1">
      <alignment horizontal="center" vertical="center" wrapText="1"/>
    </xf>
    <xf numFmtId="0" fontId="1" fillId="0" borderId="35" xfId="3" applyFont="1" applyBorder="1" applyAlignment="1">
      <alignment horizontal="center" vertical="center" wrapText="1"/>
    </xf>
    <xf numFmtId="0" fontId="1" fillId="0" borderId="33" xfId="181" applyFont="1" applyBorder="1" applyAlignment="1">
      <alignment horizontal="center" vertical="center" wrapText="1"/>
    </xf>
    <xf numFmtId="0" fontId="1" fillId="0" borderId="34" xfId="181" applyFont="1" applyBorder="1" applyAlignment="1">
      <alignment horizontal="center" vertical="center" wrapText="1"/>
    </xf>
    <xf numFmtId="0" fontId="1" fillId="0" borderId="35" xfId="181" applyFont="1" applyBorder="1" applyAlignment="1">
      <alignment horizontal="center" vertical="center" wrapText="1"/>
    </xf>
    <xf numFmtId="0" fontId="1" fillId="0" borderId="40" xfId="3" applyFont="1" applyBorder="1" applyAlignment="1">
      <alignment horizontal="left" vertical="top" wrapText="1"/>
    </xf>
    <xf numFmtId="0" fontId="1" fillId="0" borderId="0" xfId="3" applyFont="1" applyBorder="1" applyAlignment="1">
      <alignment horizontal="left" vertical="top" wrapText="1"/>
    </xf>
    <xf numFmtId="0" fontId="1" fillId="0" borderId="17" xfId="3" applyFont="1" applyBorder="1" applyAlignment="1">
      <alignment horizontal="left" vertical="top" wrapText="1"/>
    </xf>
    <xf numFmtId="170" fontId="1" fillId="0" borderId="41" xfId="3" applyNumberFormat="1" applyFont="1" applyBorder="1" applyAlignment="1">
      <alignment horizontal="justify" vertical="top" wrapText="1"/>
    </xf>
    <xf numFmtId="170" fontId="1" fillId="0" borderId="42" xfId="3" applyNumberFormat="1" applyFont="1" applyBorder="1" applyAlignment="1">
      <alignment horizontal="justify" vertical="top" wrapText="1"/>
    </xf>
    <xf numFmtId="0" fontId="1" fillId="0" borderId="36" xfId="181" applyFont="1" applyBorder="1" applyAlignment="1">
      <alignment horizontal="center" vertical="center" wrapText="1"/>
    </xf>
    <xf numFmtId="0" fontId="112" fillId="0" borderId="69" xfId="181" applyFont="1" applyBorder="1" applyAlignment="1">
      <alignment horizontal="center" vertical="center" wrapText="1"/>
    </xf>
    <xf numFmtId="0" fontId="112" fillId="0" borderId="70" xfId="181" applyFont="1" applyBorder="1" applyAlignment="1">
      <alignment horizontal="center" vertical="center" wrapText="1"/>
    </xf>
    <xf numFmtId="0" fontId="1" fillId="0" borderId="57" xfId="7282" applyNumberFormat="1" applyFont="1" applyBorder="1" applyAlignment="1">
      <alignment horizontal="center" vertical="center" wrapText="1"/>
    </xf>
    <xf numFmtId="0" fontId="113" fillId="0" borderId="71" xfId="6642" applyNumberFormat="1" applyFont="1" applyBorder="1" applyAlignment="1">
      <alignment horizontal="justify" vertical="top" wrapText="1"/>
    </xf>
    <xf numFmtId="0" fontId="115" fillId="0" borderId="0" xfId="6642" applyNumberFormat="1" applyFont="1" applyBorder="1" applyAlignment="1">
      <alignment horizontal="center" wrapText="1"/>
    </xf>
    <xf numFmtId="0" fontId="1" fillId="0" borderId="36" xfId="3" applyFont="1" applyBorder="1" applyAlignment="1">
      <alignment horizontal="center" vertical="center" wrapText="1"/>
    </xf>
    <xf numFmtId="0" fontId="10" fillId="0" borderId="36" xfId="0" applyFont="1" applyBorder="1"/>
    <xf numFmtId="0" fontId="7" fillId="0" borderId="36" xfId="181" applyFont="1" applyBorder="1" applyAlignment="1">
      <alignment horizontal="center" vertical="center" wrapText="1"/>
    </xf>
    <xf numFmtId="0" fontId="7" fillId="0" borderId="36" xfId="3" applyFont="1" applyBorder="1" applyAlignment="1">
      <alignment horizontal="center" vertical="center" wrapText="1"/>
    </xf>
    <xf numFmtId="0" fontId="2" fillId="0" borderId="36" xfId="0" applyFont="1" applyBorder="1" applyAlignment="1">
      <alignment horizontal="center" vertical="top"/>
    </xf>
    <xf numFmtId="0" fontId="2" fillId="0" borderId="36" xfId="3" applyFont="1" applyFill="1" applyBorder="1" applyAlignment="1">
      <alignment horizontal="center" vertical="top" wrapText="1"/>
    </xf>
    <xf numFmtId="2" fontId="10" fillId="0" borderId="36" xfId="3" applyNumberFormat="1" applyFont="1" applyFill="1" applyBorder="1" applyAlignment="1">
      <alignment horizontal="center" vertical="top" wrapText="1"/>
    </xf>
    <xf numFmtId="0" fontId="2" fillId="0" borderId="36" xfId="3" applyFont="1" applyFill="1" applyBorder="1" applyAlignment="1">
      <alignment horizontal="justify" vertical="top" wrapText="1"/>
    </xf>
    <xf numFmtId="2" fontId="2" fillId="0" borderId="36" xfId="0" applyNumberFormat="1" applyFont="1" applyBorder="1" applyAlignment="1">
      <alignment horizontal="center" vertical="center"/>
    </xf>
    <xf numFmtId="171" fontId="10" fillId="0" borderId="36" xfId="3" applyNumberFormat="1" applyFont="1" applyFill="1" applyBorder="1" applyAlignment="1">
      <alignment horizontal="center" vertical="top" wrapText="1"/>
    </xf>
    <xf numFmtId="4" fontId="2" fillId="0" borderId="36" xfId="3" applyNumberFormat="1" applyFont="1" applyFill="1" applyBorder="1" applyAlignment="1">
      <alignment horizontal="justify" vertical="top" wrapText="1"/>
    </xf>
    <xf numFmtId="2" fontId="2" fillId="0" borderId="36" xfId="3" applyNumberFormat="1" applyFont="1" applyFill="1" applyBorder="1" applyAlignment="1">
      <alignment horizontal="justify" vertical="top" wrapText="1"/>
    </xf>
    <xf numFmtId="170" fontId="2" fillId="0" borderId="36" xfId="3" applyNumberFormat="1" applyFont="1" applyFill="1" applyBorder="1" applyAlignment="1">
      <alignment horizontal="justify" vertical="top" wrapText="1"/>
    </xf>
    <xf numFmtId="170" fontId="2" fillId="0" borderId="36" xfId="3" applyNumberFormat="1" applyFont="1" applyFill="1" applyBorder="1" applyAlignment="1">
      <alignment horizontal="center" vertical="top" wrapText="1"/>
    </xf>
    <xf numFmtId="1" fontId="2" fillId="0" borderId="36" xfId="3" applyNumberFormat="1" applyFont="1" applyFill="1" applyBorder="1" applyAlignment="1">
      <alignment horizontal="center" vertical="top" wrapText="1"/>
    </xf>
    <xf numFmtId="0" fontId="2" fillId="0" borderId="36" xfId="3" applyFont="1" applyFill="1" applyBorder="1" applyAlignment="1">
      <alignment horizontal="center" vertical="center" wrapText="1"/>
    </xf>
    <xf numFmtId="2" fontId="10" fillId="0" borderId="36" xfId="0" applyNumberFormat="1" applyFont="1" applyBorder="1" applyAlignment="1">
      <alignment horizontal="center" vertical="top"/>
    </xf>
    <xf numFmtId="0" fontId="10" fillId="0" borderId="36" xfId="3" applyFont="1" applyFill="1" applyBorder="1" applyAlignment="1">
      <alignment horizontal="justify" vertical="top" wrapText="1"/>
    </xf>
    <xf numFmtId="2" fontId="10" fillId="0" borderId="36" xfId="0" applyNumberFormat="1" applyFont="1" applyBorder="1"/>
    <xf numFmtId="0" fontId="7" fillId="0" borderId="36" xfId="9366" applyNumberFormat="1" applyFont="1" applyBorder="1" applyAlignment="1">
      <alignment horizontal="center" vertical="center" wrapText="1"/>
    </xf>
    <xf numFmtId="2" fontId="7" fillId="0" borderId="36" xfId="0" applyNumberFormat="1" applyFont="1" applyFill="1" applyBorder="1" applyAlignment="1">
      <alignment horizontal="center" vertical="center"/>
    </xf>
    <xf numFmtId="2" fontId="2" fillId="0" borderId="36" xfId="0" applyNumberFormat="1" applyFont="1" applyFill="1" applyBorder="1" applyAlignment="1">
      <alignment horizontal="center" vertical="center"/>
    </xf>
    <xf numFmtId="0" fontId="2" fillId="0" borderId="36" xfId="72" applyFont="1" applyBorder="1" applyAlignment="1">
      <alignment horizontal="center" vertical="center" wrapText="1"/>
    </xf>
    <xf numFmtId="0" fontId="2" fillId="0" borderId="36" xfId="71" applyFont="1" applyFill="1" applyBorder="1" applyAlignment="1">
      <alignment horizontal="center" vertical="center" wrapText="1"/>
    </xf>
    <xf numFmtId="0" fontId="2" fillId="0" borderId="36" xfId="16" applyFont="1" applyBorder="1" applyAlignment="1">
      <alignment horizontal="center" vertical="center" wrapText="1"/>
    </xf>
    <xf numFmtId="4" fontId="9" fillId="0" borderId="36" xfId="71" applyNumberFormat="1" applyFont="1" applyBorder="1" applyAlignment="1">
      <alignment horizontal="center" vertical="center" wrapText="1"/>
    </xf>
    <xf numFmtId="4" fontId="9" fillId="0" borderId="36" xfId="0" applyNumberFormat="1" applyFont="1" applyBorder="1" applyAlignment="1">
      <alignment horizontal="center" vertical="center" wrapText="1"/>
    </xf>
    <xf numFmtId="4" fontId="2" fillId="0" borderId="36" xfId="72" applyNumberFormat="1" applyFont="1" applyBorder="1" applyAlignment="1">
      <alignment horizontal="center" vertical="center" wrapText="1"/>
    </xf>
    <xf numFmtId="4" fontId="9" fillId="0" borderId="36" xfId="72" applyNumberFormat="1" applyFont="1" applyFill="1" applyBorder="1" applyAlignment="1">
      <alignment horizontal="center" vertical="center" wrapText="1"/>
    </xf>
  </cellXfs>
  <cellStyles count="29912">
    <cellStyle name="??" xfId="182"/>
    <cellStyle name="?? [0.00]_laroux" xfId="183"/>
    <cellStyle name="?? 2" xfId="184"/>
    <cellStyle name="?? 3" xfId="185"/>
    <cellStyle name="?? 4" xfId="186"/>
    <cellStyle name="???? [0.00]_laroux" xfId="187"/>
    <cellStyle name="????_laroux" xfId="188"/>
    <cellStyle name="??_??" xfId="189"/>
    <cellStyle name="_Pri Sch 7216" xfId="190"/>
    <cellStyle name="_Pri Sch 7220" xfId="191"/>
    <cellStyle name="_Pri Sch 7403" xfId="192"/>
    <cellStyle name="•W_Electrical" xfId="193"/>
    <cellStyle name="0,0_x000d_&#10;NA_x000d_&#10;" xfId="5"/>
    <cellStyle name="0,0_x000d_&#10;NA_x000d_&#10; 2" xfId="194"/>
    <cellStyle name="20% - Accent1 10" xfId="195"/>
    <cellStyle name="20% - Accent1 10 2" xfId="196"/>
    <cellStyle name="20% - Accent1 11" xfId="197"/>
    <cellStyle name="20% - Accent1 2" xfId="95"/>
    <cellStyle name="20% - Accent1 2 2" xfId="198"/>
    <cellStyle name="20% - Accent1 2 3" xfId="199"/>
    <cellStyle name="20% - Accent1 2 4" xfId="12971"/>
    <cellStyle name="20% - Accent1 2 5" xfId="21413"/>
    <cellStyle name="20% - Accent1 3" xfId="200"/>
    <cellStyle name="20% - Accent1 3 2" xfId="201"/>
    <cellStyle name="20% - Accent1 3 3" xfId="202"/>
    <cellStyle name="20% - Accent1 4" xfId="203"/>
    <cellStyle name="20% - Accent1 4 2" xfId="204"/>
    <cellStyle name="20% - Accent1 4 3" xfId="205"/>
    <cellStyle name="20% - Accent1 5" xfId="206"/>
    <cellStyle name="20% - Accent1 5 2" xfId="207"/>
    <cellStyle name="20% - Accent1 5 3" xfId="208"/>
    <cellStyle name="20% - Accent1 6" xfId="209"/>
    <cellStyle name="20% - Accent1 6 2" xfId="210"/>
    <cellStyle name="20% - Accent1 6 3" xfId="211"/>
    <cellStyle name="20% - Accent1 7" xfId="212"/>
    <cellStyle name="20% - Accent1 7 2" xfId="213"/>
    <cellStyle name="20% - Accent1 7 3" xfId="214"/>
    <cellStyle name="20% - Accent1 8" xfId="215"/>
    <cellStyle name="20% - Accent1 8 2" xfId="216"/>
    <cellStyle name="20% - Accent1 8 3" xfId="217"/>
    <cellStyle name="20% - Accent1 9" xfId="218"/>
    <cellStyle name="20% - Accent1 9 2" xfId="219"/>
    <cellStyle name="20% - Accent1 9 3" xfId="220"/>
    <cellStyle name="20% - Accent2 10" xfId="221"/>
    <cellStyle name="20% - Accent2 10 2" xfId="222"/>
    <cellStyle name="20% - Accent2 11" xfId="223"/>
    <cellStyle name="20% - Accent2 2" xfId="96"/>
    <cellStyle name="20% - Accent2 2 2" xfId="224"/>
    <cellStyle name="20% - Accent2 2 3" xfId="225"/>
    <cellStyle name="20% - Accent2 2 4" xfId="12998"/>
    <cellStyle name="20% - Accent2 2 5" xfId="21412"/>
    <cellStyle name="20% - Accent2 3" xfId="226"/>
    <cellStyle name="20% - Accent2 3 2" xfId="227"/>
    <cellStyle name="20% - Accent2 3 3" xfId="228"/>
    <cellStyle name="20% - Accent2 4" xfId="229"/>
    <cellStyle name="20% - Accent2 4 2" xfId="230"/>
    <cellStyle name="20% - Accent2 4 3" xfId="231"/>
    <cellStyle name="20% - Accent2 5" xfId="232"/>
    <cellStyle name="20% - Accent2 5 2" xfId="233"/>
    <cellStyle name="20% - Accent2 5 3" xfId="234"/>
    <cellStyle name="20% - Accent2 6" xfId="235"/>
    <cellStyle name="20% - Accent2 6 2" xfId="236"/>
    <cellStyle name="20% - Accent2 6 3" xfId="237"/>
    <cellStyle name="20% - Accent2 7" xfId="238"/>
    <cellStyle name="20% - Accent2 7 2" xfId="239"/>
    <cellStyle name="20% - Accent2 7 3" xfId="240"/>
    <cellStyle name="20% - Accent2 8" xfId="241"/>
    <cellStyle name="20% - Accent2 8 2" xfId="242"/>
    <cellStyle name="20% - Accent2 8 3" xfId="243"/>
    <cellStyle name="20% - Accent2 9" xfId="244"/>
    <cellStyle name="20% - Accent2 9 2" xfId="245"/>
    <cellStyle name="20% - Accent2 9 3" xfId="246"/>
    <cellStyle name="20% - Accent3 10" xfId="247"/>
    <cellStyle name="20% - Accent3 10 2" xfId="248"/>
    <cellStyle name="20% - Accent3 11" xfId="249"/>
    <cellStyle name="20% - Accent3 2" xfId="97"/>
    <cellStyle name="20% - Accent3 2 2" xfId="250"/>
    <cellStyle name="20% - Accent3 2 3" xfId="251"/>
    <cellStyle name="20% - Accent3 2 4" xfId="13025"/>
    <cellStyle name="20% - Accent3 2 5" xfId="12944"/>
    <cellStyle name="20% - Accent3 3" xfId="252"/>
    <cellStyle name="20% - Accent3 3 2" xfId="253"/>
    <cellStyle name="20% - Accent3 3 3" xfId="254"/>
    <cellStyle name="20% - Accent3 4" xfId="255"/>
    <cellStyle name="20% - Accent3 4 2" xfId="256"/>
    <cellStyle name="20% - Accent3 4 3" xfId="257"/>
    <cellStyle name="20% - Accent3 5" xfId="258"/>
    <cellStyle name="20% - Accent3 5 2" xfId="259"/>
    <cellStyle name="20% - Accent3 5 3" xfId="260"/>
    <cellStyle name="20% - Accent3 6" xfId="261"/>
    <cellStyle name="20% - Accent3 6 2" xfId="262"/>
    <cellStyle name="20% - Accent3 6 3" xfId="263"/>
    <cellStyle name="20% - Accent3 7" xfId="264"/>
    <cellStyle name="20% - Accent3 7 2" xfId="265"/>
    <cellStyle name="20% - Accent3 7 3" xfId="266"/>
    <cellStyle name="20% - Accent3 8" xfId="267"/>
    <cellStyle name="20% - Accent3 8 2" xfId="268"/>
    <cellStyle name="20% - Accent3 8 3" xfId="269"/>
    <cellStyle name="20% - Accent3 9" xfId="270"/>
    <cellStyle name="20% - Accent3 9 2" xfId="271"/>
    <cellStyle name="20% - Accent3 9 3" xfId="272"/>
    <cellStyle name="20% - Accent4 10" xfId="273"/>
    <cellStyle name="20% - Accent4 10 2" xfId="274"/>
    <cellStyle name="20% - Accent4 11" xfId="275"/>
    <cellStyle name="20% - Accent4 2" xfId="98"/>
    <cellStyle name="20% - Accent4 2 2" xfId="276"/>
    <cellStyle name="20% - Accent4 2 3" xfId="277"/>
    <cellStyle name="20% - Accent4 2 4" xfId="13052"/>
    <cellStyle name="20% - Accent4 2 5" xfId="21373"/>
    <cellStyle name="20% - Accent4 3" xfId="278"/>
    <cellStyle name="20% - Accent4 3 2" xfId="279"/>
    <cellStyle name="20% - Accent4 3 3" xfId="280"/>
    <cellStyle name="20% - Accent4 4" xfId="281"/>
    <cellStyle name="20% - Accent4 4 2" xfId="282"/>
    <cellStyle name="20% - Accent4 4 3" xfId="283"/>
    <cellStyle name="20% - Accent4 5" xfId="284"/>
    <cellStyle name="20% - Accent4 5 2" xfId="285"/>
    <cellStyle name="20% - Accent4 5 3" xfId="286"/>
    <cellStyle name="20% - Accent4 6" xfId="287"/>
    <cellStyle name="20% - Accent4 6 2" xfId="288"/>
    <cellStyle name="20% - Accent4 6 3" xfId="289"/>
    <cellStyle name="20% - Accent4 7" xfId="290"/>
    <cellStyle name="20% - Accent4 7 2" xfId="291"/>
    <cellStyle name="20% - Accent4 7 3" xfId="292"/>
    <cellStyle name="20% - Accent4 8" xfId="293"/>
    <cellStyle name="20% - Accent4 8 2" xfId="294"/>
    <cellStyle name="20% - Accent4 8 3" xfId="295"/>
    <cellStyle name="20% - Accent4 9" xfId="296"/>
    <cellStyle name="20% - Accent4 9 2" xfId="297"/>
    <cellStyle name="20% - Accent4 9 3" xfId="298"/>
    <cellStyle name="20% - Accent5 10" xfId="299"/>
    <cellStyle name="20% - Accent5 10 2" xfId="300"/>
    <cellStyle name="20% - Accent5 11" xfId="301"/>
    <cellStyle name="20% - Accent5 2" xfId="99"/>
    <cellStyle name="20% - Accent5 2 2" xfId="302"/>
    <cellStyle name="20% - Accent5 2 3" xfId="303"/>
    <cellStyle name="20% - Accent5 2 4" xfId="13079"/>
    <cellStyle name="20% - Accent5 2 5" xfId="21372"/>
    <cellStyle name="20% - Accent5 3" xfId="304"/>
    <cellStyle name="20% - Accent5 3 2" xfId="305"/>
    <cellStyle name="20% - Accent5 3 3" xfId="306"/>
    <cellStyle name="20% - Accent5 4" xfId="307"/>
    <cellStyle name="20% - Accent5 4 2" xfId="308"/>
    <cellStyle name="20% - Accent5 4 3" xfId="309"/>
    <cellStyle name="20% - Accent5 5" xfId="310"/>
    <cellStyle name="20% - Accent5 5 2" xfId="311"/>
    <cellStyle name="20% - Accent5 5 3" xfId="312"/>
    <cellStyle name="20% - Accent5 6" xfId="313"/>
    <cellStyle name="20% - Accent5 6 2" xfId="314"/>
    <cellStyle name="20% - Accent5 6 3" xfId="315"/>
    <cellStyle name="20% - Accent5 7" xfId="316"/>
    <cellStyle name="20% - Accent5 7 2" xfId="317"/>
    <cellStyle name="20% - Accent5 7 3" xfId="318"/>
    <cellStyle name="20% - Accent5 8" xfId="319"/>
    <cellStyle name="20% - Accent5 8 2" xfId="320"/>
    <cellStyle name="20% - Accent5 8 3" xfId="321"/>
    <cellStyle name="20% - Accent5 9" xfId="322"/>
    <cellStyle name="20% - Accent5 9 2" xfId="323"/>
    <cellStyle name="20% - Accent5 9 3" xfId="324"/>
    <cellStyle name="20% - Accent6 10" xfId="325"/>
    <cellStyle name="20% - Accent6 10 2" xfId="326"/>
    <cellStyle name="20% - Accent6 11" xfId="327"/>
    <cellStyle name="20% - Accent6 2" xfId="100"/>
    <cellStyle name="20% - Accent6 2 2" xfId="328"/>
    <cellStyle name="20% - Accent6 2 3" xfId="329"/>
    <cellStyle name="20% - Accent6 2 4" xfId="13106"/>
    <cellStyle name="20% - Accent6 2 5" xfId="21369"/>
    <cellStyle name="20% - Accent6 3" xfId="330"/>
    <cellStyle name="20% - Accent6 3 2" xfId="331"/>
    <cellStyle name="20% - Accent6 3 3" xfId="332"/>
    <cellStyle name="20% - Accent6 4" xfId="333"/>
    <cellStyle name="20% - Accent6 4 2" xfId="334"/>
    <cellStyle name="20% - Accent6 4 3" xfId="335"/>
    <cellStyle name="20% - Accent6 5" xfId="336"/>
    <cellStyle name="20% - Accent6 5 2" xfId="337"/>
    <cellStyle name="20% - Accent6 5 3" xfId="338"/>
    <cellStyle name="20% - Accent6 6" xfId="339"/>
    <cellStyle name="20% - Accent6 6 2" xfId="340"/>
    <cellStyle name="20% - Accent6 6 3" xfId="341"/>
    <cellStyle name="20% - Accent6 7" xfId="342"/>
    <cellStyle name="20% - Accent6 7 2" xfId="343"/>
    <cellStyle name="20% - Accent6 7 3" xfId="344"/>
    <cellStyle name="20% - Accent6 8" xfId="345"/>
    <cellStyle name="20% - Accent6 8 2" xfId="346"/>
    <cellStyle name="20% - Accent6 8 3" xfId="347"/>
    <cellStyle name="20% - Accent6 9" xfId="348"/>
    <cellStyle name="20% - Accent6 9 2" xfId="349"/>
    <cellStyle name="20% - Accent6 9 3" xfId="350"/>
    <cellStyle name="40% - Accent1 10" xfId="351"/>
    <cellStyle name="40% - Accent1 10 2" xfId="352"/>
    <cellStyle name="40% - Accent1 11" xfId="353"/>
    <cellStyle name="40% - Accent1 2" xfId="101"/>
    <cellStyle name="40% - Accent1 2 2" xfId="354"/>
    <cellStyle name="40% - Accent1 2 3" xfId="355"/>
    <cellStyle name="40% - Accent1 2 4" xfId="13133"/>
    <cellStyle name="40% - Accent1 2 5" xfId="21368"/>
    <cellStyle name="40% - Accent1 3" xfId="356"/>
    <cellStyle name="40% - Accent1 3 2" xfId="357"/>
    <cellStyle name="40% - Accent1 3 3" xfId="358"/>
    <cellStyle name="40% - Accent1 4" xfId="359"/>
    <cellStyle name="40% - Accent1 4 2" xfId="360"/>
    <cellStyle name="40% - Accent1 4 3" xfId="361"/>
    <cellStyle name="40% - Accent1 5" xfId="362"/>
    <cellStyle name="40% - Accent1 5 2" xfId="363"/>
    <cellStyle name="40% - Accent1 5 3" xfId="364"/>
    <cellStyle name="40% - Accent1 6" xfId="365"/>
    <cellStyle name="40% - Accent1 6 2" xfId="366"/>
    <cellStyle name="40% - Accent1 6 3" xfId="367"/>
    <cellStyle name="40% - Accent1 7" xfId="368"/>
    <cellStyle name="40% - Accent1 7 2" xfId="369"/>
    <cellStyle name="40% - Accent1 7 3" xfId="370"/>
    <cellStyle name="40% - Accent1 8" xfId="371"/>
    <cellStyle name="40% - Accent1 8 2" xfId="372"/>
    <cellStyle name="40% - Accent1 8 3" xfId="373"/>
    <cellStyle name="40% - Accent1 9" xfId="374"/>
    <cellStyle name="40% - Accent1 9 2" xfId="375"/>
    <cellStyle name="40% - Accent1 9 3" xfId="376"/>
    <cellStyle name="40% - Accent2 10" xfId="377"/>
    <cellStyle name="40% - Accent2 10 2" xfId="378"/>
    <cellStyle name="40% - Accent2 11" xfId="379"/>
    <cellStyle name="40% - Accent2 2" xfId="102"/>
    <cellStyle name="40% - Accent2 2 2" xfId="380"/>
    <cellStyle name="40% - Accent2 2 3" xfId="381"/>
    <cellStyle name="40% - Accent2 2 4" xfId="13160"/>
    <cellStyle name="40% - Accent2 2 5" xfId="21362"/>
    <cellStyle name="40% - Accent2 3" xfId="382"/>
    <cellStyle name="40% - Accent2 3 2" xfId="383"/>
    <cellStyle name="40% - Accent2 3 3" xfId="384"/>
    <cellStyle name="40% - Accent2 4" xfId="385"/>
    <cellStyle name="40% - Accent2 4 2" xfId="386"/>
    <cellStyle name="40% - Accent2 4 3" xfId="387"/>
    <cellStyle name="40% - Accent2 5" xfId="388"/>
    <cellStyle name="40% - Accent2 5 2" xfId="389"/>
    <cellStyle name="40% - Accent2 5 3" xfId="390"/>
    <cellStyle name="40% - Accent2 6" xfId="391"/>
    <cellStyle name="40% - Accent2 6 2" xfId="392"/>
    <cellStyle name="40% - Accent2 6 3" xfId="393"/>
    <cellStyle name="40% - Accent2 7" xfId="394"/>
    <cellStyle name="40% - Accent2 7 2" xfId="395"/>
    <cellStyle name="40% - Accent2 7 3" xfId="396"/>
    <cellStyle name="40% - Accent2 8" xfId="397"/>
    <cellStyle name="40% - Accent2 8 2" xfId="398"/>
    <cellStyle name="40% - Accent2 8 3" xfId="399"/>
    <cellStyle name="40% - Accent2 9" xfId="400"/>
    <cellStyle name="40% - Accent2 9 2" xfId="401"/>
    <cellStyle name="40% - Accent2 9 3" xfId="402"/>
    <cellStyle name="40% - Accent3 10" xfId="403"/>
    <cellStyle name="40% - Accent3 10 2" xfId="404"/>
    <cellStyle name="40% - Accent3 11" xfId="405"/>
    <cellStyle name="40% - Accent3 2" xfId="103"/>
    <cellStyle name="40% - Accent3 2 2" xfId="406"/>
    <cellStyle name="40% - Accent3 2 3" xfId="407"/>
    <cellStyle name="40% - Accent3 2 4" xfId="13187"/>
    <cellStyle name="40% - Accent3 2 5" xfId="21357"/>
    <cellStyle name="40% - Accent3 3" xfId="408"/>
    <cellStyle name="40% - Accent3 3 2" xfId="409"/>
    <cellStyle name="40% - Accent3 3 3" xfId="410"/>
    <cellStyle name="40% - Accent3 4" xfId="411"/>
    <cellStyle name="40% - Accent3 4 2" xfId="412"/>
    <cellStyle name="40% - Accent3 4 3" xfId="413"/>
    <cellStyle name="40% - Accent3 5" xfId="414"/>
    <cellStyle name="40% - Accent3 5 2" xfId="415"/>
    <cellStyle name="40% - Accent3 5 3" xfId="416"/>
    <cellStyle name="40% - Accent3 6" xfId="417"/>
    <cellStyle name="40% - Accent3 6 2" xfId="418"/>
    <cellStyle name="40% - Accent3 6 3" xfId="419"/>
    <cellStyle name="40% - Accent3 7" xfId="420"/>
    <cellStyle name="40% - Accent3 7 2" xfId="421"/>
    <cellStyle name="40% - Accent3 7 3" xfId="422"/>
    <cellStyle name="40% - Accent3 8" xfId="423"/>
    <cellStyle name="40% - Accent3 8 2" xfId="424"/>
    <cellStyle name="40% - Accent3 8 3" xfId="425"/>
    <cellStyle name="40% - Accent3 9" xfId="426"/>
    <cellStyle name="40% - Accent3 9 2" xfId="427"/>
    <cellStyle name="40% - Accent3 9 3" xfId="428"/>
    <cellStyle name="40% - Accent4 10" xfId="429"/>
    <cellStyle name="40% - Accent4 10 2" xfId="430"/>
    <cellStyle name="40% - Accent4 11" xfId="431"/>
    <cellStyle name="40% - Accent4 2" xfId="104"/>
    <cellStyle name="40% - Accent4 2 2" xfId="432"/>
    <cellStyle name="40% - Accent4 2 3" xfId="433"/>
    <cellStyle name="40% - Accent4 2 4" xfId="13214"/>
    <cellStyle name="40% - Accent4 2 5" xfId="21354"/>
    <cellStyle name="40% - Accent4 3" xfId="434"/>
    <cellStyle name="40% - Accent4 3 2" xfId="435"/>
    <cellStyle name="40% - Accent4 3 3" xfId="436"/>
    <cellStyle name="40% - Accent4 4" xfId="437"/>
    <cellStyle name="40% - Accent4 4 2" xfId="438"/>
    <cellStyle name="40% - Accent4 4 3" xfId="439"/>
    <cellStyle name="40% - Accent4 5" xfId="440"/>
    <cellStyle name="40% - Accent4 5 2" xfId="441"/>
    <cellStyle name="40% - Accent4 5 3" xfId="442"/>
    <cellStyle name="40% - Accent4 6" xfId="443"/>
    <cellStyle name="40% - Accent4 6 2" xfId="444"/>
    <cellStyle name="40% - Accent4 6 3" xfId="445"/>
    <cellStyle name="40% - Accent4 7" xfId="446"/>
    <cellStyle name="40% - Accent4 7 2" xfId="447"/>
    <cellStyle name="40% - Accent4 7 3" xfId="448"/>
    <cellStyle name="40% - Accent4 8" xfId="449"/>
    <cellStyle name="40% - Accent4 8 2" xfId="450"/>
    <cellStyle name="40% - Accent4 8 3" xfId="451"/>
    <cellStyle name="40% - Accent4 9" xfId="452"/>
    <cellStyle name="40% - Accent4 9 2" xfId="453"/>
    <cellStyle name="40% - Accent4 9 3" xfId="454"/>
    <cellStyle name="40% - Accent5 10" xfId="455"/>
    <cellStyle name="40% - Accent5 10 2" xfId="456"/>
    <cellStyle name="40% - Accent5 11" xfId="457"/>
    <cellStyle name="40% - Accent5 2" xfId="105"/>
    <cellStyle name="40% - Accent5 2 2" xfId="458"/>
    <cellStyle name="40% - Accent5 2 3" xfId="459"/>
    <cellStyle name="40% - Accent5 2 4" xfId="13241"/>
    <cellStyle name="40% - Accent5 2 5" xfId="21352"/>
    <cellStyle name="40% - Accent5 3" xfId="460"/>
    <cellStyle name="40% - Accent5 3 2" xfId="461"/>
    <cellStyle name="40% - Accent5 3 3" xfId="462"/>
    <cellStyle name="40% - Accent5 4" xfId="463"/>
    <cellStyle name="40% - Accent5 4 2" xfId="464"/>
    <cellStyle name="40% - Accent5 4 3" xfId="465"/>
    <cellStyle name="40% - Accent5 5" xfId="466"/>
    <cellStyle name="40% - Accent5 5 2" xfId="467"/>
    <cellStyle name="40% - Accent5 5 3" xfId="468"/>
    <cellStyle name="40% - Accent5 6" xfId="469"/>
    <cellStyle name="40% - Accent5 6 2" xfId="470"/>
    <cellStyle name="40% - Accent5 6 3" xfId="471"/>
    <cellStyle name="40% - Accent5 7" xfId="472"/>
    <cellStyle name="40% - Accent5 7 2" xfId="473"/>
    <cellStyle name="40% - Accent5 7 3" xfId="474"/>
    <cellStyle name="40% - Accent5 8" xfId="475"/>
    <cellStyle name="40% - Accent5 8 2" xfId="476"/>
    <cellStyle name="40% - Accent5 8 3" xfId="477"/>
    <cellStyle name="40% - Accent5 9" xfId="478"/>
    <cellStyle name="40% - Accent5 9 2" xfId="479"/>
    <cellStyle name="40% - Accent5 9 3" xfId="480"/>
    <cellStyle name="40% - Accent6 10" xfId="481"/>
    <cellStyle name="40% - Accent6 10 2" xfId="482"/>
    <cellStyle name="40% - Accent6 11" xfId="483"/>
    <cellStyle name="40% - Accent6 2" xfId="106"/>
    <cellStyle name="40% - Accent6 2 2" xfId="484"/>
    <cellStyle name="40% - Accent6 2 3" xfId="485"/>
    <cellStyle name="40% - Accent6 2 4" xfId="13268"/>
    <cellStyle name="40% - Accent6 2 5" xfId="21350"/>
    <cellStyle name="40% - Accent6 3" xfId="486"/>
    <cellStyle name="40% - Accent6 3 2" xfId="487"/>
    <cellStyle name="40% - Accent6 3 3" xfId="488"/>
    <cellStyle name="40% - Accent6 4" xfId="489"/>
    <cellStyle name="40% - Accent6 4 2" xfId="490"/>
    <cellStyle name="40% - Accent6 4 3" xfId="491"/>
    <cellStyle name="40% - Accent6 5" xfId="492"/>
    <cellStyle name="40% - Accent6 5 2" xfId="493"/>
    <cellStyle name="40% - Accent6 5 3" xfId="494"/>
    <cellStyle name="40% - Accent6 6" xfId="495"/>
    <cellStyle name="40% - Accent6 6 2" xfId="496"/>
    <cellStyle name="40% - Accent6 6 3" xfId="497"/>
    <cellStyle name="40% - Accent6 7" xfId="498"/>
    <cellStyle name="40% - Accent6 7 2" xfId="499"/>
    <cellStyle name="40% - Accent6 7 3" xfId="500"/>
    <cellStyle name="40% - Accent6 8" xfId="501"/>
    <cellStyle name="40% - Accent6 8 2" xfId="502"/>
    <cellStyle name="40% - Accent6 8 3" xfId="503"/>
    <cellStyle name="40% - Accent6 9" xfId="504"/>
    <cellStyle name="40% - Accent6 9 2" xfId="505"/>
    <cellStyle name="40% - Accent6 9 3" xfId="506"/>
    <cellStyle name="60% - Accent1 10" xfId="507"/>
    <cellStyle name="60% - Accent1 10 2" xfId="508"/>
    <cellStyle name="60% - Accent1 11" xfId="509"/>
    <cellStyle name="60% - Accent1 2" xfId="107"/>
    <cellStyle name="60% - Accent1 2 2" xfId="510"/>
    <cellStyle name="60% - Accent1 2 3" xfId="511"/>
    <cellStyle name="60% - Accent1 2 4" xfId="13295"/>
    <cellStyle name="60% - Accent1 2 5" xfId="21347"/>
    <cellStyle name="60% - Accent1 3" xfId="512"/>
    <cellStyle name="60% - Accent1 3 2" xfId="513"/>
    <cellStyle name="60% - Accent1 3 3" xfId="514"/>
    <cellStyle name="60% - Accent1 4" xfId="515"/>
    <cellStyle name="60% - Accent1 4 2" xfId="516"/>
    <cellStyle name="60% - Accent1 4 3" xfId="517"/>
    <cellStyle name="60% - Accent1 5" xfId="518"/>
    <cellStyle name="60% - Accent1 5 2" xfId="519"/>
    <cellStyle name="60% - Accent1 5 3" xfId="520"/>
    <cellStyle name="60% - Accent1 6" xfId="521"/>
    <cellStyle name="60% - Accent1 6 2" xfId="522"/>
    <cellStyle name="60% - Accent1 6 3" xfId="523"/>
    <cellStyle name="60% - Accent1 7" xfId="524"/>
    <cellStyle name="60% - Accent1 7 2" xfId="525"/>
    <cellStyle name="60% - Accent1 7 3" xfId="526"/>
    <cellStyle name="60% - Accent1 8" xfId="527"/>
    <cellStyle name="60% - Accent1 8 2" xfId="528"/>
    <cellStyle name="60% - Accent1 8 3" xfId="529"/>
    <cellStyle name="60% - Accent1 9" xfId="530"/>
    <cellStyle name="60% - Accent1 9 2" xfId="531"/>
    <cellStyle name="60% - Accent1 9 3" xfId="532"/>
    <cellStyle name="60% - Accent2 10" xfId="533"/>
    <cellStyle name="60% - Accent2 10 2" xfId="534"/>
    <cellStyle name="60% - Accent2 11" xfId="535"/>
    <cellStyle name="60% - Accent2 2" xfId="108"/>
    <cellStyle name="60% - Accent2 2 2" xfId="536"/>
    <cellStyle name="60% - Accent2 2 3" xfId="537"/>
    <cellStyle name="60% - Accent2 2 4" xfId="13322"/>
    <cellStyle name="60% - Accent2 2 5" xfId="21346"/>
    <cellStyle name="60% - Accent2 3" xfId="538"/>
    <cellStyle name="60% - Accent2 3 2" xfId="539"/>
    <cellStyle name="60% - Accent2 3 3" xfId="540"/>
    <cellStyle name="60% - Accent2 4" xfId="541"/>
    <cellStyle name="60% - Accent2 4 2" xfId="542"/>
    <cellStyle name="60% - Accent2 4 3" xfId="543"/>
    <cellStyle name="60% - Accent2 5" xfId="544"/>
    <cellStyle name="60% - Accent2 5 2" xfId="545"/>
    <cellStyle name="60% - Accent2 5 3" xfId="546"/>
    <cellStyle name="60% - Accent2 6" xfId="547"/>
    <cellStyle name="60% - Accent2 6 2" xfId="548"/>
    <cellStyle name="60% - Accent2 6 3" xfId="549"/>
    <cellStyle name="60% - Accent2 7" xfId="550"/>
    <cellStyle name="60% - Accent2 7 2" xfId="551"/>
    <cellStyle name="60% - Accent2 7 3" xfId="552"/>
    <cellStyle name="60% - Accent2 8" xfId="553"/>
    <cellStyle name="60% - Accent2 8 2" xfId="554"/>
    <cellStyle name="60% - Accent2 8 3" xfId="555"/>
    <cellStyle name="60% - Accent2 9" xfId="556"/>
    <cellStyle name="60% - Accent2 9 2" xfId="557"/>
    <cellStyle name="60% - Accent2 9 3" xfId="558"/>
    <cellStyle name="60% - Accent3 10" xfId="559"/>
    <cellStyle name="60% - Accent3 10 2" xfId="560"/>
    <cellStyle name="60% - Accent3 11" xfId="561"/>
    <cellStyle name="60% - Accent3 2" xfId="109"/>
    <cellStyle name="60% - Accent3 2 2" xfId="562"/>
    <cellStyle name="60% - Accent3 2 3" xfId="563"/>
    <cellStyle name="60% - Accent3 2 4" xfId="13349"/>
    <cellStyle name="60% - Accent3 2 5" xfId="21337"/>
    <cellStyle name="60% - Accent3 3" xfId="564"/>
    <cellStyle name="60% - Accent3 3 2" xfId="565"/>
    <cellStyle name="60% - Accent3 3 3" xfId="566"/>
    <cellStyle name="60% - Accent3 4" xfId="567"/>
    <cellStyle name="60% - Accent3 4 2" xfId="568"/>
    <cellStyle name="60% - Accent3 4 3" xfId="569"/>
    <cellStyle name="60% - Accent3 5" xfId="570"/>
    <cellStyle name="60% - Accent3 5 2" xfId="571"/>
    <cellStyle name="60% - Accent3 5 3" xfId="572"/>
    <cellStyle name="60% - Accent3 6" xfId="573"/>
    <cellStyle name="60% - Accent3 6 2" xfId="574"/>
    <cellStyle name="60% - Accent3 6 3" xfId="575"/>
    <cellStyle name="60% - Accent3 7" xfId="576"/>
    <cellStyle name="60% - Accent3 7 2" xfId="577"/>
    <cellStyle name="60% - Accent3 7 3" xfId="578"/>
    <cellStyle name="60% - Accent3 8" xfId="579"/>
    <cellStyle name="60% - Accent3 8 2" xfId="580"/>
    <cellStyle name="60% - Accent3 8 3" xfId="581"/>
    <cellStyle name="60% - Accent3 9" xfId="582"/>
    <cellStyle name="60% - Accent3 9 2" xfId="583"/>
    <cellStyle name="60% - Accent3 9 3" xfId="584"/>
    <cellStyle name="60% - Accent4 10" xfId="585"/>
    <cellStyle name="60% - Accent4 10 2" xfId="586"/>
    <cellStyle name="60% - Accent4 11" xfId="587"/>
    <cellStyle name="60% - Accent4 2" xfId="110"/>
    <cellStyle name="60% - Accent4 2 2" xfId="588"/>
    <cellStyle name="60% - Accent4 2 3" xfId="589"/>
    <cellStyle name="60% - Accent4 2 4" xfId="13353"/>
    <cellStyle name="60% - Accent4 2 5" xfId="21329"/>
    <cellStyle name="60% - Accent4 3" xfId="590"/>
    <cellStyle name="60% - Accent4 3 2" xfId="591"/>
    <cellStyle name="60% - Accent4 3 3" xfId="592"/>
    <cellStyle name="60% - Accent4 4" xfId="593"/>
    <cellStyle name="60% - Accent4 4 2" xfId="594"/>
    <cellStyle name="60% - Accent4 4 3" xfId="595"/>
    <cellStyle name="60% - Accent4 5" xfId="596"/>
    <cellStyle name="60% - Accent4 5 2" xfId="597"/>
    <cellStyle name="60% - Accent4 5 3" xfId="598"/>
    <cellStyle name="60% - Accent4 6" xfId="599"/>
    <cellStyle name="60% - Accent4 6 2" xfId="600"/>
    <cellStyle name="60% - Accent4 6 3" xfId="601"/>
    <cellStyle name="60% - Accent4 7" xfId="602"/>
    <cellStyle name="60% - Accent4 7 2" xfId="603"/>
    <cellStyle name="60% - Accent4 7 3" xfId="604"/>
    <cellStyle name="60% - Accent4 8" xfId="605"/>
    <cellStyle name="60% - Accent4 8 2" xfId="606"/>
    <cellStyle name="60% - Accent4 8 3" xfId="607"/>
    <cellStyle name="60% - Accent4 9" xfId="608"/>
    <cellStyle name="60% - Accent4 9 2" xfId="609"/>
    <cellStyle name="60% - Accent4 9 3" xfId="610"/>
    <cellStyle name="60% - Accent5 10" xfId="611"/>
    <cellStyle name="60% - Accent5 10 2" xfId="612"/>
    <cellStyle name="60% - Accent5 11" xfId="613"/>
    <cellStyle name="60% - Accent5 2" xfId="111"/>
    <cellStyle name="60% - Accent5 2 2" xfId="614"/>
    <cellStyle name="60% - Accent5 2 3" xfId="615"/>
    <cellStyle name="60% - Accent5 2 4" xfId="13355"/>
    <cellStyle name="60% - Accent5 2 5" xfId="21326"/>
    <cellStyle name="60% - Accent5 3" xfId="616"/>
    <cellStyle name="60% - Accent5 3 2" xfId="617"/>
    <cellStyle name="60% - Accent5 3 3" xfId="618"/>
    <cellStyle name="60% - Accent5 4" xfId="619"/>
    <cellStyle name="60% - Accent5 4 2" xfId="620"/>
    <cellStyle name="60% - Accent5 4 3" xfId="621"/>
    <cellStyle name="60% - Accent5 5" xfId="622"/>
    <cellStyle name="60% - Accent5 5 2" xfId="623"/>
    <cellStyle name="60% - Accent5 5 3" xfId="624"/>
    <cellStyle name="60% - Accent5 6" xfId="625"/>
    <cellStyle name="60% - Accent5 6 2" xfId="626"/>
    <cellStyle name="60% - Accent5 6 3" xfId="627"/>
    <cellStyle name="60% - Accent5 7" xfId="628"/>
    <cellStyle name="60% - Accent5 7 2" xfId="629"/>
    <cellStyle name="60% - Accent5 7 3" xfId="630"/>
    <cellStyle name="60% - Accent5 8" xfId="631"/>
    <cellStyle name="60% - Accent5 8 2" xfId="632"/>
    <cellStyle name="60% - Accent5 8 3" xfId="633"/>
    <cellStyle name="60% - Accent5 9" xfId="634"/>
    <cellStyle name="60% - Accent5 9 2" xfId="635"/>
    <cellStyle name="60% - Accent5 9 3" xfId="636"/>
    <cellStyle name="60% - Accent6 10" xfId="637"/>
    <cellStyle name="60% - Accent6 10 2" xfId="638"/>
    <cellStyle name="60% - Accent6 11" xfId="639"/>
    <cellStyle name="60% - Accent6 2" xfId="112"/>
    <cellStyle name="60% - Accent6 2 2" xfId="640"/>
    <cellStyle name="60% - Accent6 2 3" xfId="641"/>
    <cellStyle name="60% - Accent6 2 4" xfId="13357"/>
    <cellStyle name="60% - Accent6 2 5" xfId="21325"/>
    <cellStyle name="60% - Accent6 3" xfId="642"/>
    <cellStyle name="60% - Accent6 3 2" xfId="643"/>
    <cellStyle name="60% - Accent6 3 3" xfId="644"/>
    <cellStyle name="60% - Accent6 4" xfId="645"/>
    <cellStyle name="60% - Accent6 4 2" xfId="646"/>
    <cellStyle name="60% - Accent6 4 3" xfId="647"/>
    <cellStyle name="60% - Accent6 5" xfId="648"/>
    <cellStyle name="60% - Accent6 5 2" xfId="649"/>
    <cellStyle name="60% - Accent6 5 3" xfId="650"/>
    <cellStyle name="60% - Accent6 6" xfId="651"/>
    <cellStyle name="60% - Accent6 6 2" xfId="652"/>
    <cellStyle name="60% - Accent6 6 3" xfId="653"/>
    <cellStyle name="60% - Accent6 7" xfId="654"/>
    <cellStyle name="60% - Accent6 7 2" xfId="655"/>
    <cellStyle name="60% - Accent6 7 3" xfId="656"/>
    <cellStyle name="60% - Accent6 8" xfId="657"/>
    <cellStyle name="60% - Accent6 8 2" xfId="658"/>
    <cellStyle name="60% - Accent6 8 3" xfId="659"/>
    <cellStyle name="60% - Accent6 9" xfId="660"/>
    <cellStyle name="60% - Accent6 9 2" xfId="661"/>
    <cellStyle name="60% - Accent6 9 3" xfId="662"/>
    <cellStyle name="75" xfId="663"/>
    <cellStyle name="75 2" xfId="664"/>
    <cellStyle name="75 3" xfId="665"/>
    <cellStyle name="75 4" xfId="666"/>
    <cellStyle name="Accent1 10" xfId="667"/>
    <cellStyle name="Accent1 10 2" xfId="668"/>
    <cellStyle name="Accent1 11" xfId="669"/>
    <cellStyle name="Accent1 2" xfId="113"/>
    <cellStyle name="Accent1 2 2" xfId="670"/>
    <cellStyle name="Accent1 2 3" xfId="671"/>
    <cellStyle name="Accent1 2 4" xfId="13359"/>
    <cellStyle name="Accent1 2 5" xfId="21322"/>
    <cellStyle name="Accent1 3" xfId="672"/>
    <cellStyle name="Accent1 3 2" xfId="673"/>
    <cellStyle name="Accent1 3 3" xfId="674"/>
    <cellStyle name="Accent1 4" xfId="675"/>
    <cellStyle name="Accent1 4 2" xfId="676"/>
    <cellStyle name="Accent1 4 3" xfId="677"/>
    <cellStyle name="Accent1 5" xfId="678"/>
    <cellStyle name="Accent1 5 2" xfId="679"/>
    <cellStyle name="Accent1 5 3" xfId="680"/>
    <cellStyle name="Accent1 6" xfId="681"/>
    <cellStyle name="Accent1 6 2" xfId="682"/>
    <cellStyle name="Accent1 6 3" xfId="683"/>
    <cellStyle name="Accent1 7" xfId="684"/>
    <cellStyle name="Accent1 7 2" xfId="685"/>
    <cellStyle name="Accent1 7 3" xfId="686"/>
    <cellStyle name="Accent1 8" xfId="687"/>
    <cellStyle name="Accent1 8 2" xfId="688"/>
    <cellStyle name="Accent1 8 3" xfId="689"/>
    <cellStyle name="Accent1 9" xfId="690"/>
    <cellStyle name="Accent1 9 2" xfId="691"/>
    <cellStyle name="Accent1 9 3" xfId="692"/>
    <cellStyle name="Accent2 10" xfId="693"/>
    <cellStyle name="Accent2 10 2" xfId="694"/>
    <cellStyle name="Accent2 11" xfId="695"/>
    <cellStyle name="Accent2 2" xfId="114"/>
    <cellStyle name="Accent2 2 2" xfId="696"/>
    <cellStyle name="Accent2 2 3" xfId="697"/>
    <cellStyle name="Accent2 2 4" xfId="13370"/>
    <cellStyle name="Accent2 2 5" xfId="21321"/>
    <cellStyle name="Accent2 3" xfId="698"/>
    <cellStyle name="Accent2 3 2" xfId="699"/>
    <cellStyle name="Accent2 3 3" xfId="700"/>
    <cellStyle name="Accent2 4" xfId="701"/>
    <cellStyle name="Accent2 4 2" xfId="702"/>
    <cellStyle name="Accent2 4 3" xfId="703"/>
    <cellStyle name="Accent2 5" xfId="704"/>
    <cellStyle name="Accent2 5 2" xfId="705"/>
    <cellStyle name="Accent2 5 3" xfId="706"/>
    <cellStyle name="Accent2 6" xfId="707"/>
    <cellStyle name="Accent2 6 2" xfId="708"/>
    <cellStyle name="Accent2 6 3" xfId="709"/>
    <cellStyle name="Accent2 7" xfId="710"/>
    <cellStyle name="Accent2 7 2" xfId="711"/>
    <cellStyle name="Accent2 7 3" xfId="712"/>
    <cellStyle name="Accent2 8" xfId="713"/>
    <cellStyle name="Accent2 8 2" xfId="714"/>
    <cellStyle name="Accent2 8 3" xfId="715"/>
    <cellStyle name="Accent2 9" xfId="716"/>
    <cellStyle name="Accent2 9 2" xfId="717"/>
    <cellStyle name="Accent2 9 3" xfId="718"/>
    <cellStyle name="Accent3 10" xfId="719"/>
    <cellStyle name="Accent3 10 2" xfId="720"/>
    <cellStyle name="Accent3 11" xfId="721"/>
    <cellStyle name="Accent3 2" xfId="115"/>
    <cellStyle name="Accent3 2 2" xfId="722"/>
    <cellStyle name="Accent3 2 3" xfId="723"/>
    <cellStyle name="Accent3 2 4" xfId="13397"/>
    <cellStyle name="Accent3 2 5" xfId="21317"/>
    <cellStyle name="Accent3 3" xfId="724"/>
    <cellStyle name="Accent3 3 2" xfId="725"/>
    <cellStyle name="Accent3 3 3" xfId="726"/>
    <cellStyle name="Accent3 4" xfId="727"/>
    <cellStyle name="Accent3 4 2" xfId="728"/>
    <cellStyle name="Accent3 4 3" xfId="729"/>
    <cellStyle name="Accent3 5" xfId="730"/>
    <cellStyle name="Accent3 5 2" xfId="731"/>
    <cellStyle name="Accent3 5 3" xfId="732"/>
    <cellStyle name="Accent3 6" xfId="733"/>
    <cellStyle name="Accent3 6 2" xfId="734"/>
    <cellStyle name="Accent3 6 3" xfId="735"/>
    <cellStyle name="Accent3 7" xfId="736"/>
    <cellStyle name="Accent3 7 2" xfId="737"/>
    <cellStyle name="Accent3 7 3" xfId="738"/>
    <cellStyle name="Accent3 8" xfId="739"/>
    <cellStyle name="Accent3 8 2" xfId="740"/>
    <cellStyle name="Accent3 8 3" xfId="741"/>
    <cellStyle name="Accent3 9" xfId="742"/>
    <cellStyle name="Accent3 9 2" xfId="743"/>
    <cellStyle name="Accent3 9 3" xfId="744"/>
    <cellStyle name="Accent4 10" xfId="745"/>
    <cellStyle name="Accent4 10 2" xfId="746"/>
    <cellStyle name="Accent4 11" xfId="747"/>
    <cellStyle name="Accent4 2" xfId="116"/>
    <cellStyle name="Accent4 2 2" xfId="748"/>
    <cellStyle name="Accent4 2 3" xfId="749"/>
    <cellStyle name="Accent4 2 4" xfId="13424"/>
    <cellStyle name="Accent4 2 5" xfId="21314"/>
    <cellStyle name="Accent4 3" xfId="750"/>
    <cellStyle name="Accent4 3 2" xfId="751"/>
    <cellStyle name="Accent4 3 3" xfId="752"/>
    <cellStyle name="Accent4 4" xfId="753"/>
    <cellStyle name="Accent4 4 2" xfId="754"/>
    <cellStyle name="Accent4 4 3" xfId="755"/>
    <cellStyle name="Accent4 5" xfId="756"/>
    <cellStyle name="Accent4 5 2" xfId="757"/>
    <cellStyle name="Accent4 5 3" xfId="758"/>
    <cellStyle name="Accent4 6" xfId="759"/>
    <cellStyle name="Accent4 6 2" xfId="760"/>
    <cellStyle name="Accent4 6 3" xfId="761"/>
    <cellStyle name="Accent4 7" xfId="762"/>
    <cellStyle name="Accent4 7 2" xfId="763"/>
    <cellStyle name="Accent4 7 3" xfId="764"/>
    <cellStyle name="Accent4 8" xfId="765"/>
    <cellStyle name="Accent4 8 2" xfId="766"/>
    <cellStyle name="Accent4 8 3" xfId="767"/>
    <cellStyle name="Accent4 9" xfId="768"/>
    <cellStyle name="Accent4 9 2" xfId="769"/>
    <cellStyle name="Accent4 9 3" xfId="770"/>
    <cellStyle name="Accent5 10" xfId="771"/>
    <cellStyle name="Accent5 10 2" xfId="772"/>
    <cellStyle name="Accent5 11" xfId="773"/>
    <cellStyle name="Accent5 2" xfId="117"/>
    <cellStyle name="Accent5 2 2" xfId="774"/>
    <cellStyle name="Accent5 2 3" xfId="775"/>
    <cellStyle name="Accent5 2 4" xfId="13451"/>
    <cellStyle name="Accent5 2 5" xfId="21311"/>
    <cellStyle name="Accent5 3" xfId="776"/>
    <cellStyle name="Accent5 3 2" xfId="777"/>
    <cellStyle name="Accent5 3 3" xfId="778"/>
    <cellStyle name="Accent5 4" xfId="779"/>
    <cellStyle name="Accent5 4 2" xfId="780"/>
    <cellStyle name="Accent5 4 3" xfId="781"/>
    <cellStyle name="Accent5 5" xfId="782"/>
    <cellStyle name="Accent5 5 2" xfId="783"/>
    <cellStyle name="Accent5 5 3" xfId="784"/>
    <cellStyle name="Accent5 6" xfId="785"/>
    <cellStyle name="Accent5 6 2" xfId="786"/>
    <cellStyle name="Accent5 6 3" xfId="787"/>
    <cellStyle name="Accent5 7" xfId="788"/>
    <cellStyle name="Accent5 7 2" xfId="789"/>
    <cellStyle name="Accent5 7 3" xfId="790"/>
    <cellStyle name="Accent5 8" xfId="791"/>
    <cellStyle name="Accent5 8 2" xfId="792"/>
    <cellStyle name="Accent5 8 3" xfId="793"/>
    <cellStyle name="Accent5 9" xfId="794"/>
    <cellStyle name="Accent5 9 2" xfId="795"/>
    <cellStyle name="Accent5 9 3" xfId="796"/>
    <cellStyle name="Accent6 10" xfId="797"/>
    <cellStyle name="Accent6 10 2" xfId="798"/>
    <cellStyle name="Accent6 11" xfId="799"/>
    <cellStyle name="Accent6 2" xfId="118"/>
    <cellStyle name="Accent6 2 2" xfId="800"/>
    <cellStyle name="Accent6 2 3" xfId="801"/>
    <cellStyle name="Accent6 2 4" xfId="13478"/>
    <cellStyle name="Accent6 2 5" xfId="21309"/>
    <cellStyle name="Accent6 3" xfId="802"/>
    <cellStyle name="Accent6 3 2" xfId="803"/>
    <cellStyle name="Accent6 3 3" xfId="804"/>
    <cellStyle name="Accent6 4" xfId="805"/>
    <cellStyle name="Accent6 4 2" xfId="806"/>
    <cellStyle name="Accent6 4 3" xfId="807"/>
    <cellStyle name="Accent6 5" xfId="808"/>
    <cellStyle name="Accent6 5 2" xfId="809"/>
    <cellStyle name="Accent6 5 3" xfId="810"/>
    <cellStyle name="Accent6 6" xfId="811"/>
    <cellStyle name="Accent6 6 2" xfId="812"/>
    <cellStyle name="Accent6 6 3" xfId="813"/>
    <cellStyle name="Accent6 7" xfId="814"/>
    <cellStyle name="Accent6 7 2" xfId="815"/>
    <cellStyle name="Accent6 7 3" xfId="816"/>
    <cellStyle name="Accent6 8" xfId="817"/>
    <cellStyle name="Accent6 8 2" xfId="818"/>
    <cellStyle name="Accent6 8 3" xfId="819"/>
    <cellStyle name="Accent6 9" xfId="820"/>
    <cellStyle name="Accent6 9 2" xfId="821"/>
    <cellStyle name="Accent6 9 3" xfId="822"/>
    <cellStyle name="active" xfId="823"/>
    <cellStyle name="ÅëÈ­ [0]_±âÅ¸" xfId="824"/>
    <cellStyle name="ÅëÈ­_±âÅ¸" xfId="825"/>
    <cellStyle name="ÄÞ¸¶ [0]_±âÅ¸" xfId="826"/>
    <cellStyle name="ÄÞ¸¶_±âÅ¸" xfId="827"/>
    <cellStyle name="Bad 10" xfId="828"/>
    <cellStyle name="Bad 10 2" xfId="829"/>
    <cellStyle name="Bad 11" xfId="830"/>
    <cellStyle name="Bad 2" xfId="119"/>
    <cellStyle name="Bad 2 2" xfId="831"/>
    <cellStyle name="Bad 2 3" xfId="832"/>
    <cellStyle name="Bad 2 4" xfId="13505"/>
    <cellStyle name="Bad 2 5" xfId="21308"/>
    <cellStyle name="Bad 3" xfId="833"/>
    <cellStyle name="Bad 3 2" xfId="834"/>
    <cellStyle name="Bad 3 3" xfId="835"/>
    <cellStyle name="Bad 4" xfId="836"/>
    <cellStyle name="Bad 4 2" xfId="837"/>
    <cellStyle name="Bad 4 3" xfId="838"/>
    <cellStyle name="Bad 5" xfId="839"/>
    <cellStyle name="Bad 5 2" xfId="840"/>
    <cellStyle name="Bad 5 3" xfId="841"/>
    <cellStyle name="Bad 6" xfId="842"/>
    <cellStyle name="Bad 6 2" xfId="843"/>
    <cellStyle name="Bad 6 3" xfId="844"/>
    <cellStyle name="Bad 7" xfId="845"/>
    <cellStyle name="Bad 7 2" xfId="846"/>
    <cellStyle name="Bad 7 3" xfId="847"/>
    <cellStyle name="Bad 8" xfId="848"/>
    <cellStyle name="Bad 8 2" xfId="849"/>
    <cellStyle name="Bad 8 3" xfId="850"/>
    <cellStyle name="Bad 9" xfId="851"/>
    <cellStyle name="Bad 9 2" xfId="852"/>
    <cellStyle name="Bad 9 3" xfId="853"/>
    <cellStyle name="br" xfId="854"/>
    <cellStyle name="Ç¥ÁØ_¿¬°£´©°è¿¹»ó" xfId="855"/>
    <cellStyle name="Calculation 10" xfId="856"/>
    <cellStyle name="Calculation 10 2" xfId="857"/>
    <cellStyle name="Calculation 10 2 2" xfId="13530"/>
    <cellStyle name="Calculation 10 2 3" xfId="21302"/>
    <cellStyle name="Calculation 10 3" xfId="13529"/>
    <cellStyle name="Calculation 10 4" xfId="21303"/>
    <cellStyle name="Calculation 11" xfId="858"/>
    <cellStyle name="Calculation 11 2" xfId="13531"/>
    <cellStyle name="Calculation 11 3" xfId="21299"/>
    <cellStyle name="Calculation 2" xfId="120"/>
    <cellStyle name="Calculation 2 2" xfId="859"/>
    <cellStyle name="Calculation 2 2 2" xfId="13533"/>
    <cellStyle name="Calculation 2 2 3" xfId="21297"/>
    <cellStyle name="Calculation 2 3" xfId="860"/>
    <cellStyle name="Calculation 2 3 2" xfId="13534"/>
    <cellStyle name="Calculation 2 3 3" xfId="21296"/>
    <cellStyle name="Calculation 2 4" xfId="13532"/>
    <cellStyle name="Calculation 2 5" xfId="21298"/>
    <cellStyle name="Calculation 3" xfId="861"/>
    <cellStyle name="Calculation 3 2" xfId="862"/>
    <cellStyle name="Calculation 3 2 2" xfId="13536"/>
    <cellStyle name="Calculation 3 2 3" xfId="21294"/>
    <cellStyle name="Calculation 3 3" xfId="863"/>
    <cellStyle name="Calculation 3 3 2" xfId="13537"/>
    <cellStyle name="Calculation 3 3 3" xfId="21293"/>
    <cellStyle name="Calculation 3 4" xfId="13535"/>
    <cellStyle name="Calculation 3 5" xfId="21295"/>
    <cellStyle name="Calculation 4" xfId="864"/>
    <cellStyle name="Calculation 4 2" xfId="865"/>
    <cellStyle name="Calculation 4 2 2" xfId="13539"/>
    <cellStyle name="Calculation 4 2 3" xfId="21291"/>
    <cellStyle name="Calculation 4 3" xfId="866"/>
    <cellStyle name="Calculation 4 3 2" xfId="13540"/>
    <cellStyle name="Calculation 4 3 3" xfId="21290"/>
    <cellStyle name="Calculation 4 4" xfId="13538"/>
    <cellStyle name="Calculation 4 5" xfId="21292"/>
    <cellStyle name="Calculation 5" xfId="867"/>
    <cellStyle name="Calculation 5 2" xfId="868"/>
    <cellStyle name="Calculation 5 2 2" xfId="13542"/>
    <cellStyle name="Calculation 5 2 3" xfId="21288"/>
    <cellStyle name="Calculation 5 3" xfId="869"/>
    <cellStyle name="Calculation 5 3 2" xfId="13543"/>
    <cellStyle name="Calculation 5 3 3" xfId="21287"/>
    <cellStyle name="Calculation 5 4" xfId="13541"/>
    <cellStyle name="Calculation 5 5" xfId="21289"/>
    <cellStyle name="Calculation 6" xfId="870"/>
    <cellStyle name="Calculation 6 2" xfId="871"/>
    <cellStyle name="Calculation 6 2 2" xfId="13545"/>
    <cellStyle name="Calculation 6 2 3" xfId="21285"/>
    <cellStyle name="Calculation 6 3" xfId="872"/>
    <cellStyle name="Calculation 6 3 2" xfId="13546"/>
    <cellStyle name="Calculation 6 3 3" xfId="21284"/>
    <cellStyle name="Calculation 6 4" xfId="13544"/>
    <cellStyle name="Calculation 6 5" xfId="21286"/>
    <cellStyle name="Calculation 7" xfId="873"/>
    <cellStyle name="Calculation 7 2" xfId="874"/>
    <cellStyle name="Calculation 7 2 2" xfId="13548"/>
    <cellStyle name="Calculation 7 2 3" xfId="21282"/>
    <cellStyle name="Calculation 7 3" xfId="875"/>
    <cellStyle name="Calculation 7 3 2" xfId="13549"/>
    <cellStyle name="Calculation 7 3 3" xfId="21281"/>
    <cellStyle name="Calculation 7 4" xfId="13547"/>
    <cellStyle name="Calculation 7 5" xfId="21283"/>
    <cellStyle name="Calculation 8" xfId="876"/>
    <cellStyle name="Calculation 8 2" xfId="877"/>
    <cellStyle name="Calculation 8 2 2" xfId="13551"/>
    <cellStyle name="Calculation 8 2 3" xfId="21279"/>
    <cellStyle name="Calculation 8 3" xfId="878"/>
    <cellStyle name="Calculation 8 3 2" xfId="13552"/>
    <cellStyle name="Calculation 8 3 3" xfId="21278"/>
    <cellStyle name="Calculation 8 4" xfId="13550"/>
    <cellStyle name="Calculation 8 5" xfId="21280"/>
    <cellStyle name="Calculation 9" xfId="879"/>
    <cellStyle name="Calculation 9 2" xfId="880"/>
    <cellStyle name="Calculation 9 2 2" xfId="13554"/>
    <cellStyle name="Calculation 9 2 3" xfId="21275"/>
    <cellStyle name="Calculation 9 3" xfId="881"/>
    <cellStyle name="Calculation 9 3 2" xfId="13555"/>
    <cellStyle name="Calculation 9 3 3" xfId="21274"/>
    <cellStyle name="Calculation 9 4" xfId="13553"/>
    <cellStyle name="Calculation 9 5" xfId="21276"/>
    <cellStyle name="Check Cell 10" xfId="882"/>
    <cellStyle name="Check Cell 10 2" xfId="883"/>
    <cellStyle name="Check Cell 11" xfId="884"/>
    <cellStyle name="Check Cell 2" xfId="121"/>
    <cellStyle name="Check Cell 2 2" xfId="885"/>
    <cellStyle name="Check Cell 2 3" xfId="886"/>
    <cellStyle name="Check Cell 2 4" xfId="13559"/>
    <cellStyle name="Check Cell 2 5" xfId="21273"/>
    <cellStyle name="Check Cell 3" xfId="887"/>
    <cellStyle name="Check Cell 3 2" xfId="888"/>
    <cellStyle name="Check Cell 3 3" xfId="889"/>
    <cellStyle name="Check Cell 4" xfId="890"/>
    <cellStyle name="Check Cell 4 2" xfId="891"/>
    <cellStyle name="Check Cell 4 3" xfId="892"/>
    <cellStyle name="Check Cell 5" xfId="893"/>
    <cellStyle name="Check Cell 5 2" xfId="894"/>
    <cellStyle name="Check Cell 5 3" xfId="895"/>
    <cellStyle name="Check Cell 6" xfId="896"/>
    <cellStyle name="Check Cell 6 2" xfId="897"/>
    <cellStyle name="Check Cell 6 3" xfId="898"/>
    <cellStyle name="Check Cell 7" xfId="899"/>
    <cellStyle name="Check Cell 7 2" xfId="900"/>
    <cellStyle name="Check Cell 7 3" xfId="901"/>
    <cellStyle name="Check Cell 8" xfId="902"/>
    <cellStyle name="Check Cell 8 2" xfId="903"/>
    <cellStyle name="Check Cell 8 3" xfId="904"/>
    <cellStyle name="Check Cell 9" xfId="905"/>
    <cellStyle name="Check Cell 9 2" xfId="906"/>
    <cellStyle name="Check Cell 9 3" xfId="907"/>
    <cellStyle name="Comma  - Style1" xfId="908"/>
    <cellStyle name="Comma  - Style1 2" xfId="909"/>
    <cellStyle name="Comma  - Style1 3" xfId="910"/>
    <cellStyle name="Comma  - Style1 4" xfId="911"/>
    <cellStyle name="Comma  - Style2" xfId="912"/>
    <cellStyle name="Comma  - Style2 2" xfId="913"/>
    <cellStyle name="Comma  - Style2 3" xfId="914"/>
    <cellStyle name="Comma  - Style2 4" xfId="915"/>
    <cellStyle name="Comma  - Style3" xfId="916"/>
    <cellStyle name="Comma  - Style3 2" xfId="917"/>
    <cellStyle name="Comma  - Style3 3" xfId="918"/>
    <cellStyle name="Comma  - Style3 4" xfId="919"/>
    <cellStyle name="Comma  - Style4" xfId="920"/>
    <cellStyle name="Comma  - Style4 2" xfId="921"/>
    <cellStyle name="Comma  - Style4 3" xfId="922"/>
    <cellStyle name="Comma  - Style4 4" xfId="923"/>
    <cellStyle name="Comma  - Style5" xfId="924"/>
    <cellStyle name="Comma  - Style5 2" xfId="925"/>
    <cellStyle name="Comma  - Style5 3" xfId="926"/>
    <cellStyle name="Comma  - Style5 4" xfId="927"/>
    <cellStyle name="Comma  - Style6" xfId="928"/>
    <cellStyle name="Comma  - Style6 2" xfId="929"/>
    <cellStyle name="Comma  - Style6 3" xfId="930"/>
    <cellStyle name="Comma  - Style6 4" xfId="931"/>
    <cellStyle name="Comma  - Style7" xfId="932"/>
    <cellStyle name="Comma  - Style7 2" xfId="933"/>
    <cellStyle name="Comma  - Style7 3" xfId="934"/>
    <cellStyle name="Comma  - Style7 4" xfId="935"/>
    <cellStyle name="Comma  - Style8" xfId="936"/>
    <cellStyle name="Comma  - Style8 2" xfId="937"/>
    <cellStyle name="Comma  - Style8 3" xfId="938"/>
    <cellStyle name="Comma  - Style8 4" xfId="939"/>
    <cellStyle name="Comma 10" xfId="122"/>
    <cellStyle name="Comma 2" xfId="123"/>
    <cellStyle name="Comma 2 10" xfId="940"/>
    <cellStyle name="Comma 2 10 2" xfId="941"/>
    <cellStyle name="Comma 2 10 2 2" xfId="942"/>
    <cellStyle name="Comma 2 10 2 3" xfId="13585"/>
    <cellStyle name="Comma 2 10 2 4" xfId="21271"/>
    <cellStyle name="Comma 2 10 3" xfId="943"/>
    <cellStyle name="Comma 2 10 4" xfId="944"/>
    <cellStyle name="Comma 2 10 5" xfId="945"/>
    <cellStyle name="Comma 2 10 6" xfId="946"/>
    <cellStyle name="Comma 2 11" xfId="947"/>
    <cellStyle name="Comma 2 12" xfId="948"/>
    <cellStyle name="Comma 2 13" xfId="949"/>
    <cellStyle name="Comma 2 13 2" xfId="29397"/>
    <cellStyle name="Comma 2 13 2 2" xfId="29552"/>
    <cellStyle name="Comma 2 13 3" xfId="29813"/>
    <cellStyle name="Comma 2 14" xfId="950"/>
    <cellStyle name="Comma 2 14 2" xfId="29582"/>
    <cellStyle name="Comma 2 15" xfId="951"/>
    <cellStyle name="Comma 2 15 2" xfId="29684"/>
    <cellStyle name="Comma 2 16" xfId="952"/>
    <cellStyle name="Comma 2 16 2" xfId="29541"/>
    <cellStyle name="Comma 2 17" xfId="953"/>
    <cellStyle name="Comma 2 18" xfId="954"/>
    <cellStyle name="Comma 2 19" xfId="12850"/>
    <cellStyle name="Comma 2 2" xfId="124"/>
    <cellStyle name="Comma 2 2 10" xfId="955"/>
    <cellStyle name="Comma 2 2 11" xfId="956"/>
    <cellStyle name="Comma 2 2 12" xfId="957"/>
    <cellStyle name="Comma 2 2 13" xfId="12851"/>
    <cellStyle name="Comma 2 2 14" xfId="23023"/>
    <cellStyle name="Comma 2 2 15" xfId="29280"/>
    <cellStyle name="Comma 2 2 2" xfId="958"/>
    <cellStyle name="Comma 2 2 2 2" xfId="959"/>
    <cellStyle name="Comma 2 2 2 3" xfId="960"/>
    <cellStyle name="Comma 2 2 2 4" xfId="961"/>
    <cellStyle name="Comma 2 2 2 5" xfId="962"/>
    <cellStyle name="Comma 2 2 2 6" xfId="963"/>
    <cellStyle name="Comma 2 2 2 7" xfId="964"/>
    <cellStyle name="Comma 2 2 2 8" xfId="13602"/>
    <cellStyle name="Comma 2 2 2 9" xfId="21268"/>
    <cellStyle name="Comma 2 2 3" xfId="965"/>
    <cellStyle name="Comma 2 2 4" xfId="966"/>
    <cellStyle name="Comma 2 2 5" xfId="967"/>
    <cellStyle name="Comma 2 2 6" xfId="968"/>
    <cellStyle name="Comma 2 2 7" xfId="969"/>
    <cellStyle name="Comma 2 2 7 2" xfId="29562"/>
    <cellStyle name="Comma 2 2 8" xfId="970"/>
    <cellStyle name="Comma 2 2 8 2" xfId="29571"/>
    <cellStyle name="Comma 2 2 9" xfId="971"/>
    <cellStyle name="Comma 2 2 9 2" xfId="29704"/>
    <cellStyle name="Comma 2 20" xfId="23025"/>
    <cellStyle name="Comma 2 3" xfId="972"/>
    <cellStyle name="Comma 2 4" xfId="973"/>
    <cellStyle name="Comma 2 5" xfId="974"/>
    <cellStyle name="Comma 2 6" xfId="975"/>
    <cellStyle name="Comma 2 6 2" xfId="976"/>
    <cellStyle name="Comma 2 6 3" xfId="977"/>
    <cellStyle name="Comma 2 6 4" xfId="978"/>
    <cellStyle name="Comma 2 6 5" xfId="979"/>
    <cellStyle name="Comma 2 7" xfId="980"/>
    <cellStyle name="Comma 2 8" xfId="981"/>
    <cellStyle name="Comma 2 9" xfId="982"/>
    <cellStyle name="Comma 2 9 2" xfId="983"/>
    <cellStyle name="Comma 2 9 2 2" xfId="984"/>
    <cellStyle name="Comma 2 9 2 3" xfId="985"/>
    <cellStyle name="Comma 2 9 2 4" xfId="986"/>
    <cellStyle name="Comma 2 9 3" xfId="987"/>
    <cellStyle name="Comma 2 9 4" xfId="988"/>
    <cellStyle name="Comma 2 9 5" xfId="989"/>
    <cellStyle name="Comma 2 9 6" xfId="990"/>
    <cellStyle name="Comma 2 9 7" xfId="991"/>
    <cellStyle name="Comma 2 9 8" xfId="992"/>
    <cellStyle name="Comma 2_1. Summary_cost_1" xfId="993"/>
    <cellStyle name="Comma 3" xfId="125"/>
    <cellStyle name="Comma 3 10" xfId="994"/>
    <cellStyle name="Comma 3 11" xfId="995"/>
    <cellStyle name="Comma 3 12" xfId="996"/>
    <cellStyle name="Comma 3 13" xfId="997"/>
    <cellStyle name="Comma 3 14" xfId="998"/>
    <cellStyle name="Comma 3 15" xfId="999"/>
    <cellStyle name="Comma 3 16" xfId="1000"/>
    <cellStyle name="Comma 3 17" xfId="1001"/>
    <cellStyle name="Comma 3 18" xfId="1002"/>
    <cellStyle name="Comma 3 19" xfId="1003"/>
    <cellStyle name="Comma 3 2" xfId="1004"/>
    <cellStyle name="Comma 3 2 10" xfId="1005"/>
    <cellStyle name="Comma 3 2 11" xfId="1006"/>
    <cellStyle name="Comma 3 2 12" xfId="1007"/>
    <cellStyle name="Comma 3 2 13" xfId="1008"/>
    <cellStyle name="Comma 3 2 14" xfId="13643"/>
    <cellStyle name="Comma 3 2 15" xfId="21266"/>
    <cellStyle name="Comma 3 2 2" xfId="1009"/>
    <cellStyle name="Comma 3 2 2 10" xfId="1010"/>
    <cellStyle name="Comma 3 2 2 11" xfId="1011"/>
    <cellStyle name="Comma 3 2 2 12" xfId="1012"/>
    <cellStyle name="Comma 3 2 2 2" xfId="1013"/>
    <cellStyle name="Comma 3 2 2 2 10" xfId="21265"/>
    <cellStyle name="Comma 3 2 2 2 2" xfId="1014"/>
    <cellStyle name="Comma 3 2 2 2 2 2" xfId="1015"/>
    <cellStyle name="Comma 3 2 2 2 2 2 2" xfId="1016"/>
    <cellStyle name="Comma 3 2 2 2 2 2 3" xfId="1017"/>
    <cellStyle name="Comma 3 2 2 2 2 2 4" xfId="1018"/>
    <cellStyle name="Comma 3 2 2 2 2 2 5" xfId="1019"/>
    <cellStyle name="Comma 3 2 2 2 2 2 6" xfId="1020"/>
    <cellStyle name="Comma 3 2 2 2 2 2 7" xfId="1021"/>
    <cellStyle name="Comma 3 2 2 2 2 3" xfId="1022"/>
    <cellStyle name="Comma 3 2 2 2 2 4" xfId="1023"/>
    <cellStyle name="Comma 3 2 2 2 2 5" xfId="1024"/>
    <cellStyle name="Comma 3 2 2 2 2 6" xfId="1025"/>
    <cellStyle name="Comma 3 2 2 2 2 7" xfId="1026"/>
    <cellStyle name="Comma 3 2 2 2 3" xfId="1027"/>
    <cellStyle name="Comma 3 2 2 2 4" xfId="1028"/>
    <cellStyle name="Comma 3 2 2 2 5" xfId="1029"/>
    <cellStyle name="Comma 3 2 2 2 6" xfId="1030"/>
    <cellStyle name="Comma 3 2 2 2 7" xfId="1031"/>
    <cellStyle name="Comma 3 2 2 2 8" xfId="1032"/>
    <cellStyle name="Comma 3 2 2 2 9" xfId="13652"/>
    <cellStyle name="Comma 3 2 2 3" xfId="1033"/>
    <cellStyle name="Comma 3 2 2 4" xfId="1034"/>
    <cellStyle name="Comma 3 2 2 5" xfId="1035"/>
    <cellStyle name="Comma 3 2 2 6" xfId="1036"/>
    <cellStyle name="Comma 3 2 2 7" xfId="1037"/>
    <cellStyle name="Comma 3 2 2 8" xfId="1038"/>
    <cellStyle name="Comma 3 2 2 9" xfId="1039"/>
    <cellStyle name="Comma 3 2 3" xfId="1040"/>
    <cellStyle name="Comma 3 2 4" xfId="1041"/>
    <cellStyle name="Comma 3 2 5" xfId="1042"/>
    <cellStyle name="Comma 3 2 6" xfId="1043"/>
    <cellStyle name="Comma 3 2 7" xfId="1044"/>
    <cellStyle name="Comma 3 2 8" xfId="1045"/>
    <cellStyle name="Comma 3 2 9" xfId="1046"/>
    <cellStyle name="Comma 3 20" xfId="1047"/>
    <cellStyle name="Comma 3 3" xfId="1048"/>
    <cellStyle name="Comma 3 3 2" xfId="13687"/>
    <cellStyle name="Comma 3 3 3" xfId="21261"/>
    <cellStyle name="Comma 3 4" xfId="1049"/>
    <cellStyle name="Comma 3 4 2" xfId="1050"/>
    <cellStyle name="Comma 3 4 3" xfId="1051"/>
    <cellStyle name="Comma 3 4 4" xfId="1052"/>
    <cellStyle name="Comma 3 4 5" xfId="1053"/>
    <cellStyle name="Comma 3 4 6" xfId="1054"/>
    <cellStyle name="Comma 3 5" xfId="1055"/>
    <cellStyle name="Comma 3 5 2" xfId="1056"/>
    <cellStyle name="Comma 3 6" xfId="1057"/>
    <cellStyle name="Comma 3 7" xfId="1058"/>
    <cellStyle name="Comma 3 7 2" xfId="1059"/>
    <cellStyle name="Comma 3 7 3" xfId="1060"/>
    <cellStyle name="Comma 3 7 4" xfId="1061"/>
    <cellStyle name="Comma 3 8" xfId="1062"/>
    <cellStyle name="Comma 3 8 2" xfId="1063"/>
    <cellStyle name="Comma 3 8 3" xfId="1064"/>
    <cellStyle name="Comma 3 8 4" xfId="1065"/>
    <cellStyle name="Comma 3 9" xfId="1066"/>
    <cellStyle name="Comma 3 9 2" xfId="1067"/>
    <cellStyle name="Comma 3 9 3" xfId="1068"/>
    <cellStyle name="Comma 3 9 4" xfId="1069"/>
    <cellStyle name="Comma 4" xfId="126"/>
    <cellStyle name="Comma 4 10" xfId="29281"/>
    <cellStyle name="Comma 4 2" xfId="1070"/>
    <cellStyle name="Comma 4 3" xfId="1071"/>
    <cellStyle name="Comma 4 4" xfId="1072"/>
    <cellStyle name="Comma 4 5" xfId="1073"/>
    <cellStyle name="Comma 4 5 2" xfId="1074"/>
    <cellStyle name="Comma 4 5 3" xfId="1075"/>
    <cellStyle name="Comma 4 6" xfId="1076"/>
    <cellStyle name="Comma 4 7" xfId="1077"/>
    <cellStyle name="Comma 4 8" xfId="12858"/>
    <cellStyle name="Comma 4 9" xfId="21602"/>
    <cellStyle name="Comma 5" xfId="1078"/>
    <cellStyle name="Comma 5 2" xfId="13714"/>
    <cellStyle name="Comma 5 3" xfId="21260"/>
    <cellStyle name="Comma 6" xfId="127"/>
    <cellStyle name="Comma 6 2" xfId="1079"/>
    <cellStyle name="Comma 9" xfId="1080"/>
    <cellStyle name="Comma 9 2" xfId="1081"/>
    <cellStyle name="Comma 9 3" xfId="1082"/>
    <cellStyle name="Comma 9 4" xfId="1083"/>
    <cellStyle name="Comma 9 5" xfId="1084"/>
    <cellStyle name="Comma 9 6" xfId="1085"/>
    <cellStyle name="Comma 9 7" xfId="1086"/>
    <cellStyle name="Comma 9 8" xfId="1087"/>
    <cellStyle name="Currency 2" xfId="6"/>
    <cellStyle name="Currency 2 2" xfId="7"/>
    <cellStyle name="Currency 3" xfId="8"/>
    <cellStyle name="Currency 4" xfId="9"/>
    <cellStyle name="Custom - Style8" xfId="1088"/>
    <cellStyle name="Data   - Style2" xfId="1089"/>
    <cellStyle name="Data   - Style2 10" xfId="1090"/>
    <cellStyle name="Data   - Style2 10 10" xfId="29538"/>
    <cellStyle name="Data   - Style2 10 2" xfId="1091"/>
    <cellStyle name="Data   - Style2 10 2 2" xfId="1092"/>
    <cellStyle name="Data   - Style2 10 2 2 2" xfId="1093"/>
    <cellStyle name="Data   - Style2 10 2 2 2 2" xfId="1094"/>
    <cellStyle name="Data   - Style2 10 2 2 2 2 2" xfId="13733"/>
    <cellStyle name="Data   - Style2 10 2 2 2 2 3" xfId="21252"/>
    <cellStyle name="Data   - Style2 10 2 2 2 3" xfId="1095"/>
    <cellStyle name="Data   - Style2 10 2 2 2 3 2" xfId="13734"/>
    <cellStyle name="Data   - Style2 10 2 2 2 3 3" xfId="21251"/>
    <cellStyle name="Data   - Style2 10 2 2 2 4" xfId="1096"/>
    <cellStyle name="Data   - Style2 10 2 2 2 4 2" xfId="13735"/>
    <cellStyle name="Data   - Style2 10 2 2 2 4 3" xfId="21250"/>
    <cellStyle name="Data   - Style2 10 2 2 2 5" xfId="13732"/>
    <cellStyle name="Data   - Style2 10 2 2 2 6" xfId="21253"/>
    <cellStyle name="Data   - Style2 10 2 2 3" xfId="1097"/>
    <cellStyle name="Data   - Style2 10 2 2 3 2" xfId="13736"/>
    <cellStyle name="Data   - Style2 10 2 2 3 3" xfId="21249"/>
    <cellStyle name="Data   - Style2 10 2 2 4" xfId="1098"/>
    <cellStyle name="Data   - Style2 10 2 2 4 2" xfId="13737"/>
    <cellStyle name="Data   - Style2 10 2 2 4 3" xfId="21248"/>
    <cellStyle name="Data   - Style2 10 2 2 5" xfId="1099"/>
    <cellStyle name="Data   - Style2 10 2 2 5 2" xfId="13738"/>
    <cellStyle name="Data   - Style2 10 2 2 5 3" xfId="21247"/>
    <cellStyle name="Data   - Style2 10 2 2 6" xfId="13731"/>
    <cellStyle name="Data   - Style2 10 2 2 7" xfId="21254"/>
    <cellStyle name="Data   - Style2 10 2 3" xfId="1100"/>
    <cellStyle name="Data   - Style2 10 2 3 2" xfId="1101"/>
    <cellStyle name="Data   - Style2 10 2 3 2 2" xfId="13740"/>
    <cellStyle name="Data   - Style2 10 2 3 2 3" xfId="21245"/>
    <cellStyle name="Data   - Style2 10 2 3 3" xfId="1102"/>
    <cellStyle name="Data   - Style2 10 2 3 3 2" xfId="13741"/>
    <cellStyle name="Data   - Style2 10 2 3 3 3" xfId="21244"/>
    <cellStyle name="Data   - Style2 10 2 3 4" xfId="1103"/>
    <cellStyle name="Data   - Style2 10 2 3 4 2" xfId="13742"/>
    <cellStyle name="Data   - Style2 10 2 3 4 3" xfId="21243"/>
    <cellStyle name="Data   - Style2 10 2 3 5" xfId="13739"/>
    <cellStyle name="Data   - Style2 10 2 3 6" xfId="21246"/>
    <cellStyle name="Data   - Style2 10 2 4" xfId="1104"/>
    <cellStyle name="Data   - Style2 10 2 4 2" xfId="13743"/>
    <cellStyle name="Data   - Style2 10 2 4 3" xfId="21242"/>
    <cellStyle name="Data   - Style2 10 2 5" xfId="1105"/>
    <cellStyle name="Data   - Style2 10 2 5 2" xfId="13744"/>
    <cellStyle name="Data   - Style2 10 2 5 3" xfId="21241"/>
    <cellStyle name="Data   - Style2 10 2 6" xfId="1106"/>
    <cellStyle name="Data   - Style2 10 2 6 2" xfId="13745"/>
    <cellStyle name="Data   - Style2 10 2 6 3" xfId="21240"/>
    <cellStyle name="Data   - Style2 10 2 7" xfId="13730"/>
    <cellStyle name="Data   - Style2 10 2 8" xfId="21255"/>
    <cellStyle name="Data   - Style2 10 3" xfId="1107"/>
    <cellStyle name="Data   - Style2 10 3 2" xfId="1108"/>
    <cellStyle name="Data   - Style2 10 3 2 2" xfId="1109"/>
    <cellStyle name="Data   - Style2 10 3 2 2 2" xfId="13748"/>
    <cellStyle name="Data   - Style2 10 3 2 2 3" xfId="21237"/>
    <cellStyle name="Data   - Style2 10 3 2 3" xfId="1110"/>
    <cellStyle name="Data   - Style2 10 3 2 3 2" xfId="13749"/>
    <cellStyle name="Data   - Style2 10 3 2 3 3" xfId="21236"/>
    <cellStyle name="Data   - Style2 10 3 2 4" xfId="1111"/>
    <cellStyle name="Data   - Style2 10 3 2 4 2" xfId="13750"/>
    <cellStyle name="Data   - Style2 10 3 2 4 3" xfId="21235"/>
    <cellStyle name="Data   - Style2 10 3 2 5" xfId="13747"/>
    <cellStyle name="Data   - Style2 10 3 2 6" xfId="21238"/>
    <cellStyle name="Data   - Style2 10 3 3" xfId="1112"/>
    <cellStyle name="Data   - Style2 10 3 3 2" xfId="13751"/>
    <cellStyle name="Data   - Style2 10 3 3 3" xfId="21234"/>
    <cellStyle name="Data   - Style2 10 3 4" xfId="1113"/>
    <cellStyle name="Data   - Style2 10 3 4 2" xfId="13752"/>
    <cellStyle name="Data   - Style2 10 3 4 3" xfId="21233"/>
    <cellStyle name="Data   - Style2 10 3 5" xfId="1114"/>
    <cellStyle name="Data   - Style2 10 3 5 2" xfId="13753"/>
    <cellStyle name="Data   - Style2 10 3 5 3" xfId="21232"/>
    <cellStyle name="Data   - Style2 10 3 6" xfId="13746"/>
    <cellStyle name="Data   - Style2 10 3 7" xfId="21239"/>
    <cellStyle name="Data   - Style2 10 4" xfId="1115"/>
    <cellStyle name="Data   - Style2 10 4 2" xfId="1116"/>
    <cellStyle name="Data   - Style2 10 4 2 2" xfId="13755"/>
    <cellStyle name="Data   - Style2 10 4 2 3" xfId="21230"/>
    <cellStyle name="Data   - Style2 10 4 3" xfId="1117"/>
    <cellStyle name="Data   - Style2 10 4 3 2" xfId="13756"/>
    <cellStyle name="Data   - Style2 10 4 3 3" xfId="21229"/>
    <cellStyle name="Data   - Style2 10 4 4" xfId="1118"/>
    <cellStyle name="Data   - Style2 10 4 4 2" xfId="13757"/>
    <cellStyle name="Data   - Style2 10 4 4 3" xfId="21228"/>
    <cellStyle name="Data   - Style2 10 4 5" xfId="13754"/>
    <cellStyle name="Data   - Style2 10 4 6" xfId="21231"/>
    <cellStyle name="Data   - Style2 10 5" xfId="1119"/>
    <cellStyle name="Data   - Style2 10 5 2" xfId="13758"/>
    <cellStyle name="Data   - Style2 10 5 3" xfId="21227"/>
    <cellStyle name="Data   - Style2 10 6" xfId="1120"/>
    <cellStyle name="Data   - Style2 10 6 2" xfId="13759"/>
    <cellStyle name="Data   - Style2 10 6 3" xfId="21226"/>
    <cellStyle name="Data   - Style2 10 7" xfId="1121"/>
    <cellStyle name="Data   - Style2 10 7 2" xfId="13760"/>
    <cellStyle name="Data   - Style2 10 7 3" xfId="21225"/>
    <cellStyle name="Data   - Style2 10 8" xfId="13729"/>
    <cellStyle name="Data   - Style2 10 9" xfId="21256"/>
    <cellStyle name="Data   - Style2 11" xfId="1122"/>
    <cellStyle name="Data   - Style2 11 2" xfId="1123"/>
    <cellStyle name="Data   - Style2 11 2 2" xfId="1124"/>
    <cellStyle name="Data   - Style2 11 2 2 2" xfId="1125"/>
    <cellStyle name="Data   - Style2 11 2 2 2 2" xfId="1126"/>
    <cellStyle name="Data   - Style2 11 2 2 2 2 2" xfId="13765"/>
    <cellStyle name="Data   - Style2 11 2 2 2 2 3" xfId="21220"/>
    <cellStyle name="Data   - Style2 11 2 2 2 3" xfId="1127"/>
    <cellStyle name="Data   - Style2 11 2 2 2 3 2" xfId="13766"/>
    <cellStyle name="Data   - Style2 11 2 2 2 3 3" xfId="21219"/>
    <cellStyle name="Data   - Style2 11 2 2 2 4" xfId="1128"/>
    <cellStyle name="Data   - Style2 11 2 2 2 4 2" xfId="13767"/>
    <cellStyle name="Data   - Style2 11 2 2 2 4 3" xfId="21218"/>
    <cellStyle name="Data   - Style2 11 2 2 2 5" xfId="13764"/>
    <cellStyle name="Data   - Style2 11 2 2 2 6" xfId="21221"/>
    <cellStyle name="Data   - Style2 11 2 2 3" xfId="1129"/>
    <cellStyle name="Data   - Style2 11 2 2 3 2" xfId="13768"/>
    <cellStyle name="Data   - Style2 11 2 2 3 3" xfId="21216"/>
    <cellStyle name="Data   - Style2 11 2 2 4" xfId="1130"/>
    <cellStyle name="Data   - Style2 11 2 2 4 2" xfId="13769"/>
    <cellStyle name="Data   - Style2 11 2 2 4 3" xfId="21215"/>
    <cellStyle name="Data   - Style2 11 2 2 5" xfId="1131"/>
    <cellStyle name="Data   - Style2 11 2 2 5 2" xfId="13770"/>
    <cellStyle name="Data   - Style2 11 2 2 5 3" xfId="21214"/>
    <cellStyle name="Data   - Style2 11 2 2 6" xfId="13763"/>
    <cellStyle name="Data   - Style2 11 2 2 7" xfId="21222"/>
    <cellStyle name="Data   - Style2 11 2 3" xfId="1132"/>
    <cellStyle name="Data   - Style2 11 2 3 2" xfId="1133"/>
    <cellStyle name="Data   - Style2 11 2 3 2 2" xfId="13772"/>
    <cellStyle name="Data   - Style2 11 2 3 2 3" xfId="21212"/>
    <cellStyle name="Data   - Style2 11 2 3 3" xfId="1134"/>
    <cellStyle name="Data   - Style2 11 2 3 3 2" xfId="13773"/>
    <cellStyle name="Data   - Style2 11 2 3 3 3" xfId="21211"/>
    <cellStyle name="Data   - Style2 11 2 3 4" xfId="1135"/>
    <cellStyle name="Data   - Style2 11 2 3 4 2" xfId="13774"/>
    <cellStyle name="Data   - Style2 11 2 3 4 3" xfId="21210"/>
    <cellStyle name="Data   - Style2 11 2 3 5" xfId="13771"/>
    <cellStyle name="Data   - Style2 11 2 3 6" xfId="21213"/>
    <cellStyle name="Data   - Style2 11 2 4" xfId="1136"/>
    <cellStyle name="Data   - Style2 11 2 4 2" xfId="13775"/>
    <cellStyle name="Data   - Style2 11 2 4 3" xfId="21209"/>
    <cellStyle name="Data   - Style2 11 2 5" xfId="1137"/>
    <cellStyle name="Data   - Style2 11 2 5 2" xfId="13776"/>
    <cellStyle name="Data   - Style2 11 2 5 3" xfId="21208"/>
    <cellStyle name="Data   - Style2 11 2 6" xfId="1138"/>
    <cellStyle name="Data   - Style2 11 2 6 2" xfId="13777"/>
    <cellStyle name="Data   - Style2 11 2 6 3" xfId="21207"/>
    <cellStyle name="Data   - Style2 11 2 7" xfId="13762"/>
    <cellStyle name="Data   - Style2 11 2 8" xfId="21223"/>
    <cellStyle name="Data   - Style2 11 3" xfId="1139"/>
    <cellStyle name="Data   - Style2 11 3 2" xfId="1140"/>
    <cellStyle name="Data   - Style2 11 3 2 2" xfId="1141"/>
    <cellStyle name="Data   - Style2 11 3 2 2 2" xfId="13780"/>
    <cellStyle name="Data   - Style2 11 3 2 2 3" xfId="21204"/>
    <cellStyle name="Data   - Style2 11 3 2 3" xfId="1142"/>
    <cellStyle name="Data   - Style2 11 3 2 3 2" xfId="13781"/>
    <cellStyle name="Data   - Style2 11 3 2 3 3" xfId="21203"/>
    <cellStyle name="Data   - Style2 11 3 2 4" xfId="1143"/>
    <cellStyle name="Data   - Style2 11 3 2 4 2" xfId="13782"/>
    <cellStyle name="Data   - Style2 11 3 2 4 3" xfId="21202"/>
    <cellStyle name="Data   - Style2 11 3 2 5" xfId="13779"/>
    <cellStyle name="Data   - Style2 11 3 2 6" xfId="21205"/>
    <cellStyle name="Data   - Style2 11 3 3" xfId="1144"/>
    <cellStyle name="Data   - Style2 11 3 3 2" xfId="13783"/>
    <cellStyle name="Data   - Style2 11 3 3 3" xfId="21201"/>
    <cellStyle name="Data   - Style2 11 3 4" xfId="1145"/>
    <cellStyle name="Data   - Style2 11 3 4 2" xfId="13784"/>
    <cellStyle name="Data   - Style2 11 3 4 3" xfId="21200"/>
    <cellStyle name="Data   - Style2 11 3 5" xfId="1146"/>
    <cellStyle name="Data   - Style2 11 3 5 2" xfId="13785"/>
    <cellStyle name="Data   - Style2 11 3 5 3" xfId="21199"/>
    <cellStyle name="Data   - Style2 11 3 6" xfId="13778"/>
    <cellStyle name="Data   - Style2 11 3 7" xfId="21206"/>
    <cellStyle name="Data   - Style2 11 4" xfId="1147"/>
    <cellStyle name="Data   - Style2 11 4 2" xfId="1148"/>
    <cellStyle name="Data   - Style2 11 4 2 2" xfId="13787"/>
    <cellStyle name="Data   - Style2 11 4 2 3" xfId="21197"/>
    <cellStyle name="Data   - Style2 11 4 3" xfId="1149"/>
    <cellStyle name="Data   - Style2 11 4 3 2" xfId="13788"/>
    <cellStyle name="Data   - Style2 11 4 3 3" xfId="21196"/>
    <cellStyle name="Data   - Style2 11 4 4" xfId="1150"/>
    <cellStyle name="Data   - Style2 11 4 4 2" xfId="13789"/>
    <cellStyle name="Data   - Style2 11 4 4 3" xfId="21195"/>
    <cellStyle name="Data   - Style2 11 4 5" xfId="13786"/>
    <cellStyle name="Data   - Style2 11 4 6" xfId="21198"/>
    <cellStyle name="Data   - Style2 11 5" xfId="1151"/>
    <cellStyle name="Data   - Style2 11 5 2" xfId="13790"/>
    <cellStyle name="Data   - Style2 11 5 3" xfId="21194"/>
    <cellStyle name="Data   - Style2 11 6" xfId="1152"/>
    <cellStyle name="Data   - Style2 11 6 2" xfId="13791"/>
    <cellStyle name="Data   - Style2 11 6 3" xfId="21193"/>
    <cellStyle name="Data   - Style2 11 7" xfId="1153"/>
    <cellStyle name="Data   - Style2 11 7 2" xfId="13792"/>
    <cellStyle name="Data   - Style2 11 7 3" xfId="12930"/>
    <cellStyle name="Data   - Style2 11 8" xfId="13761"/>
    <cellStyle name="Data   - Style2 11 9" xfId="21224"/>
    <cellStyle name="Data   - Style2 12" xfId="1154"/>
    <cellStyle name="Data   - Style2 12 2" xfId="1155"/>
    <cellStyle name="Data   - Style2 12 2 2" xfId="1156"/>
    <cellStyle name="Data   - Style2 12 2 2 2" xfId="1157"/>
    <cellStyle name="Data   - Style2 12 2 2 2 2" xfId="1158"/>
    <cellStyle name="Data   - Style2 12 2 2 2 2 2" xfId="13797"/>
    <cellStyle name="Data   - Style2 12 2 2 2 2 3" xfId="21187"/>
    <cellStyle name="Data   - Style2 12 2 2 2 3" xfId="1159"/>
    <cellStyle name="Data   - Style2 12 2 2 2 3 2" xfId="13798"/>
    <cellStyle name="Data   - Style2 12 2 2 2 3 3" xfId="21186"/>
    <cellStyle name="Data   - Style2 12 2 2 2 4" xfId="1160"/>
    <cellStyle name="Data   - Style2 12 2 2 2 4 2" xfId="13799"/>
    <cellStyle name="Data   - Style2 12 2 2 2 4 3" xfId="21181"/>
    <cellStyle name="Data   - Style2 12 2 2 2 5" xfId="13796"/>
    <cellStyle name="Data   - Style2 12 2 2 2 6" xfId="21188"/>
    <cellStyle name="Data   - Style2 12 2 2 3" xfId="1161"/>
    <cellStyle name="Data   - Style2 12 2 2 3 2" xfId="13800"/>
    <cellStyle name="Data   - Style2 12 2 2 3 3" xfId="21180"/>
    <cellStyle name="Data   - Style2 12 2 2 4" xfId="1162"/>
    <cellStyle name="Data   - Style2 12 2 2 4 2" xfId="13801"/>
    <cellStyle name="Data   - Style2 12 2 2 4 3" xfId="21179"/>
    <cellStyle name="Data   - Style2 12 2 2 5" xfId="1163"/>
    <cellStyle name="Data   - Style2 12 2 2 5 2" xfId="13802"/>
    <cellStyle name="Data   - Style2 12 2 2 5 3" xfId="21178"/>
    <cellStyle name="Data   - Style2 12 2 2 6" xfId="13795"/>
    <cellStyle name="Data   - Style2 12 2 2 7" xfId="21190"/>
    <cellStyle name="Data   - Style2 12 2 3" xfId="1164"/>
    <cellStyle name="Data   - Style2 12 2 3 2" xfId="1165"/>
    <cellStyle name="Data   - Style2 12 2 3 2 2" xfId="13804"/>
    <cellStyle name="Data   - Style2 12 2 3 2 3" xfId="21175"/>
    <cellStyle name="Data   - Style2 12 2 3 3" xfId="1166"/>
    <cellStyle name="Data   - Style2 12 2 3 3 2" xfId="13805"/>
    <cellStyle name="Data   - Style2 12 2 3 3 3" xfId="21174"/>
    <cellStyle name="Data   - Style2 12 2 3 4" xfId="1167"/>
    <cellStyle name="Data   - Style2 12 2 3 4 2" xfId="13806"/>
    <cellStyle name="Data   - Style2 12 2 3 4 3" xfId="21173"/>
    <cellStyle name="Data   - Style2 12 2 3 5" xfId="13803"/>
    <cellStyle name="Data   - Style2 12 2 3 6" xfId="21177"/>
    <cellStyle name="Data   - Style2 12 2 4" xfId="1168"/>
    <cellStyle name="Data   - Style2 12 2 4 2" xfId="13807"/>
    <cellStyle name="Data   - Style2 12 2 4 3" xfId="21171"/>
    <cellStyle name="Data   - Style2 12 2 5" xfId="1169"/>
    <cellStyle name="Data   - Style2 12 2 5 2" xfId="13808"/>
    <cellStyle name="Data   - Style2 12 2 5 3" xfId="21170"/>
    <cellStyle name="Data   - Style2 12 2 6" xfId="1170"/>
    <cellStyle name="Data   - Style2 12 2 6 2" xfId="13809"/>
    <cellStyle name="Data   - Style2 12 2 6 3" xfId="21169"/>
    <cellStyle name="Data   - Style2 12 2 7" xfId="13794"/>
    <cellStyle name="Data   - Style2 12 2 8" xfId="21191"/>
    <cellStyle name="Data   - Style2 12 3" xfId="1171"/>
    <cellStyle name="Data   - Style2 12 3 2" xfId="1172"/>
    <cellStyle name="Data   - Style2 12 3 2 2" xfId="1173"/>
    <cellStyle name="Data   - Style2 12 3 2 2 2" xfId="13812"/>
    <cellStyle name="Data   - Style2 12 3 2 2 3" xfId="21162"/>
    <cellStyle name="Data   - Style2 12 3 2 3" xfId="1174"/>
    <cellStyle name="Data   - Style2 12 3 2 3 2" xfId="13813"/>
    <cellStyle name="Data   - Style2 12 3 2 3 3" xfId="21161"/>
    <cellStyle name="Data   - Style2 12 3 2 4" xfId="1175"/>
    <cellStyle name="Data   - Style2 12 3 2 4 2" xfId="13814"/>
    <cellStyle name="Data   - Style2 12 3 2 4 3" xfId="21159"/>
    <cellStyle name="Data   - Style2 12 3 2 5" xfId="13811"/>
    <cellStyle name="Data   - Style2 12 3 2 6" xfId="21163"/>
    <cellStyle name="Data   - Style2 12 3 3" xfId="1176"/>
    <cellStyle name="Data   - Style2 12 3 3 2" xfId="13815"/>
    <cellStyle name="Data   - Style2 12 3 3 3" xfId="21158"/>
    <cellStyle name="Data   - Style2 12 3 4" xfId="1177"/>
    <cellStyle name="Data   - Style2 12 3 4 2" xfId="13816"/>
    <cellStyle name="Data   - Style2 12 3 4 3" xfId="21156"/>
    <cellStyle name="Data   - Style2 12 3 5" xfId="1178"/>
    <cellStyle name="Data   - Style2 12 3 5 2" xfId="13817"/>
    <cellStyle name="Data   - Style2 12 3 5 3" xfId="21155"/>
    <cellStyle name="Data   - Style2 12 3 6" xfId="13810"/>
    <cellStyle name="Data   - Style2 12 3 7" xfId="21167"/>
    <cellStyle name="Data   - Style2 12 4" xfId="1179"/>
    <cellStyle name="Data   - Style2 12 4 2" xfId="1180"/>
    <cellStyle name="Data   - Style2 12 4 2 2" xfId="13819"/>
    <cellStyle name="Data   - Style2 12 4 2 3" xfId="21152"/>
    <cellStyle name="Data   - Style2 12 4 3" xfId="1181"/>
    <cellStyle name="Data   - Style2 12 4 3 2" xfId="13820"/>
    <cellStyle name="Data   - Style2 12 4 3 3" xfId="21148"/>
    <cellStyle name="Data   - Style2 12 4 4" xfId="1182"/>
    <cellStyle name="Data   - Style2 12 4 4 2" xfId="13821"/>
    <cellStyle name="Data   - Style2 12 4 4 3" xfId="21147"/>
    <cellStyle name="Data   - Style2 12 4 5" xfId="13818"/>
    <cellStyle name="Data   - Style2 12 4 6" xfId="21154"/>
    <cellStyle name="Data   - Style2 12 5" xfId="1183"/>
    <cellStyle name="Data   - Style2 12 5 2" xfId="13822"/>
    <cellStyle name="Data   - Style2 12 5 3" xfId="21146"/>
    <cellStyle name="Data   - Style2 12 6" xfId="1184"/>
    <cellStyle name="Data   - Style2 12 6 2" xfId="13823"/>
    <cellStyle name="Data   - Style2 12 6 3" xfId="21144"/>
    <cellStyle name="Data   - Style2 12 7" xfId="1185"/>
    <cellStyle name="Data   - Style2 12 7 2" xfId="13824"/>
    <cellStyle name="Data   - Style2 12 7 3" xfId="21143"/>
    <cellStyle name="Data   - Style2 12 8" xfId="13793"/>
    <cellStyle name="Data   - Style2 12 9" xfId="21192"/>
    <cellStyle name="Data   - Style2 13" xfId="1186"/>
    <cellStyle name="Data   - Style2 13 2" xfId="1187"/>
    <cellStyle name="Data   - Style2 13 2 2" xfId="1188"/>
    <cellStyle name="Data   - Style2 13 2 2 2" xfId="1189"/>
    <cellStyle name="Data   - Style2 13 2 2 2 2" xfId="1190"/>
    <cellStyle name="Data   - Style2 13 2 2 2 2 2" xfId="13829"/>
    <cellStyle name="Data   - Style2 13 2 2 2 2 3" xfId="21133"/>
    <cellStyle name="Data   - Style2 13 2 2 2 3" xfId="1191"/>
    <cellStyle name="Data   - Style2 13 2 2 2 3 2" xfId="13830"/>
    <cellStyle name="Data   - Style2 13 2 2 2 3 3" xfId="21132"/>
    <cellStyle name="Data   - Style2 13 2 2 2 4" xfId="1192"/>
    <cellStyle name="Data   - Style2 13 2 2 2 4 2" xfId="13831"/>
    <cellStyle name="Data   - Style2 13 2 2 2 4 3" xfId="21131"/>
    <cellStyle name="Data   - Style2 13 2 2 2 5" xfId="13828"/>
    <cellStyle name="Data   - Style2 13 2 2 2 6" xfId="21137"/>
    <cellStyle name="Data   - Style2 13 2 2 3" xfId="1193"/>
    <cellStyle name="Data   - Style2 13 2 2 3 2" xfId="13832"/>
    <cellStyle name="Data   - Style2 13 2 2 3 3" xfId="21129"/>
    <cellStyle name="Data   - Style2 13 2 2 4" xfId="1194"/>
    <cellStyle name="Data   - Style2 13 2 2 4 2" xfId="13833"/>
    <cellStyle name="Data   - Style2 13 2 2 4 3" xfId="21128"/>
    <cellStyle name="Data   - Style2 13 2 2 5" xfId="1195"/>
    <cellStyle name="Data   - Style2 13 2 2 5 2" xfId="13834"/>
    <cellStyle name="Data   - Style2 13 2 2 5 3" xfId="21125"/>
    <cellStyle name="Data   - Style2 13 2 2 6" xfId="13827"/>
    <cellStyle name="Data   - Style2 13 2 2 7" xfId="21139"/>
    <cellStyle name="Data   - Style2 13 2 3" xfId="1196"/>
    <cellStyle name="Data   - Style2 13 2 3 2" xfId="1197"/>
    <cellStyle name="Data   - Style2 13 2 3 2 2" xfId="13836"/>
    <cellStyle name="Data   - Style2 13 2 3 2 3" xfId="21122"/>
    <cellStyle name="Data   - Style2 13 2 3 3" xfId="1198"/>
    <cellStyle name="Data   - Style2 13 2 3 3 2" xfId="13837"/>
    <cellStyle name="Data   - Style2 13 2 3 3 3" xfId="21118"/>
    <cellStyle name="Data   - Style2 13 2 3 4" xfId="1199"/>
    <cellStyle name="Data   - Style2 13 2 3 4 2" xfId="13838"/>
    <cellStyle name="Data   - Style2 13 2 3 4 3" xfId="21117"/>
    <cellStyle name="Data   - Style2 13 2 3 5" xfId="13835"/>
    <cellStyle name="Data   - Style2 13 2 3 6" xfId="21123"/>
    <cellStyle name="Data   - Style2 13 2 4" xfId="1200"/>
    <cellStyle name="Data   - Style2 13 2 4 2" xfId="13839"/>
    <cellStyle name="Data   - Style2 13 2 4 3" xfId="21116"/>
    <cellStyle name="Data   - Style2 13 2 5" xfId="1201"/>
    <cellStyle name="Data   - Style2 13 2 5 2" xfId="13840"/>
    <cellStyle name="Data   - Style2 13 2 5 3" xfId="21115"/>
    <cellStyle name="Data   - Style2 13 2 6" xfId="1202"/>
    <cellStyle name="Data   - Style2 13 2 6 2" xfId="13841"/>
    <cellStyle name="Data   - Style2 13 2 6 3" xfId="21114"/>
    <cellStyle name="Data   - Style2 13 2 7" xfId="13826"/>
    <cellStyle name="Data   - Style2 13 2 8" xfId="21140"/>
    <cellStyle name="Data   - Style2 13 3" xfId="1203"/>
    <cellStyle name="Data   - Style2 13 3 2" xfId="1204"/>
    <cellStyle name="Data   - Style2 13 3 2 2" xfId="1205"/>
    <cellStyle name="Data   - Style2 13 3 2 2 2" xfId="13844"/>
    <cellStyle name="Data   - Style2 13 3 2 2 3" xfId="21111"/>
    <cellStyle name="Data   - Style2 13 3 2 3" xfId="1206"/>
    <cellStyle name="Data   - Style2 13 3 2 3 2" xfId="13845"/>
    <cellStyle name="Data   - Style2 13 3 2 3 3" xfId="21110"/>
    <cellStyle name="Data   - Style2 13 3 2 4" xfId="1207"/>
    <cellStyle name="Data   - Style2 13 3 2 4 2" xfId="13846"/>
    <cellStyle name="Data   - Style2 13 3 2 4 3" xfId="21109"/>
    <cellStyle name="Data   - Style2 13 3 2 5" xfId="13843"/>
    <cellStyle name="Data   - Style2 13 3 2 6" xfId="21112"/>
    <cellStyle name="Data   - Style2 13 3 3" xfId="1208"/>
    <cellStyle name="Data   - Style2 13 3 3 2" xfId="13847"/>
    <cellStyle name="Data   - Style2 13 3 3 3" xfId="21108"/>
    <cellStyle name="Data   - Style2 13 3 4" xfId="1209"/>
    <cellStyle name="Data   - Style2 13 3 4 2" xfId="13848"/>
    <cellStyle name="Data   - Style2 13 3 4 3" xfId="21107"/>
    <cellStyle name="Data   - Style2 13 3 5" xfId="1210"/>
    <cellStyle name="Data   - Style2 13 3 5 2" xfId="13849"/>
    <cellStyle name="Data   - Style2 13 3 5 3" xfId="21106"/>
    <cellStyle name="Data   - Style2 13 3 6" xfId="13842"/>
    <cellStyle name="Data   - Style2 13 3 7" xfId="21113"/>
    <cellStyle name="Data   - Style2 13 4" xfId="1211"/>
    <cellStyle name="Data   - Style2 13 4 2" xfId="1212"/>
    <cellStyle name="Data   - Style2 13 4 2 2" xfId="13851"/>
    <cellStyle name="Data   - Style2 13 4 2 3" xfId="21104"/>
    <cellStyle name="Data   - Style2 13 4 3" xfId="1213"/>
    <cellStyle name="Data   - Style2 13 4 3 2" xfId="13852"/>
    <cellStyle name="Data   - Style2 13 4 3 3" xfId="21103"/>
    <cellStyle name="Data   - Style2 13 4 4" xfId="1214"/>
    <cellStyle name="Data   - Style2 13 4 4 2" xfId="13853"/>
    <cellStyle name="Data   - Style2 13 4 4 3" xfId="21102"/>
    <cellStyle name="Data   - Style2 13 4 5" xfId="13850"/>
    <cellStyle name="Data   - Style2 13 4 6" xfId="21105"/>
    <cellStyle name="Data   - Style2 13 5" xfId="1215"/>
    <cellStyle name="Data   - Style2 13 5 2" xfId="13854"/>
    <cellStyle name="Data   - Style2 13 5 3" xfId="21101"/>
    <cellStyle name="Data   - Style2 13 6" xfId="1216"/>
    <cellStyle name="Data   - Style2 13 6 2" xfId="13855"/>
    <cellStyle name="Data   - Style2 13 6 3" xfId="21100"/>
    <cellStyle name="Data   - Style2 13 7" xfId="1217"/>
    <cellStyle name="Data   - Style2 13 7 2" xfId="13856"/>
    <cellStyle name="Data   - Style2 13 7 3" xfId="21099"/>
    <cellStyle name="Data   - Style2 13 8" xfId="13825"/>
    <cellStyle name="Data   - Style2 13 9" xfId="21141"/>
    <cellStyle name="Data   - Style2 14" xfId="1218"/>
    <cellStyle name="Data   - Style2 14 2" xfId="1219"/>
    <cellStyle name="Data   - Style2 14 2 2" xfId="1220"/>
    <cellStyle name="Data   - Style2 14 2 2 2" xfId="13859"/>
    <cellStyle name="Data   - Style2 14 2 2 3" xfId="21096"/>
    <cellStyle name="Data   - Style2 14 2 3" xfId="1221"/>
    <cellStyle name="Data   - Style2 14 2 3 2" xfId="13860"/>
    <cellStyle name="Data   - Style2 14 2 3 3" xfId="21095"/>
    <cellStyle name="Data   - Style2 14 2 4" xfId="1222"/>
    <cellStyle name="Data   - Style2 14 2 4 2" xfId="13861"/>
    <cellStyle name="Data   - Style2 14 2 4 3" xfId="21094"/>
    <cellStyle name="Data   - Style2 14 2 5" xfId="13858"/>
    <cellStyle name="Data   - Style2 14 2 6" xfId="21097"/>
    <cellStyle name="Data   - Style2 14 3" xfId="1223"/>
    <cellStyle name="Data   - Style2 14 3 2" xfId="13862"/>
    <cellStyle name="Data   - Style2 14 3 3" xfId="21093"/>
    <cellStyle name="Data   - Style2 14 4" xfId="1224"/>
    <cellStyle name="Data   - Style2 14 4 2" xfId="13863"/>
    <cellStyle name="Data   - Style2 14 4 3" xfId="21092"/>
    <cellStyle name="Data   - Style2 14 5" xfId="1225"/>
    <cellStyle name="Data   - Style2 14 5 2" xfId="13864"/>
    <cellStyle name="Data   - Style2 14 5 3" xfId="21091"/>
    <cellStyle name="Data   - Style2 14 6" xfId="13857"/>
    <cellStyle name="Data   - Style2 14 7" xfId="21098"/>
    <cellStyle name="Data   - Style2 15" xfId="1226"/>
    <cellStyle name="Data   - Style2 15 2" xfId="1227"/>
    <cellStyle name="Data   - Style2 15 2 2" xfId="1228"/>
    <cellStyle name="Data   - Style2 15 2 2 2" xfId="13867"/>
    <cellStyle name="Data   - Style2 15 2 2 3" xfId="21087"/>
    <cellStyle name="Data   - Style2 15 2 3" xfId="1229"/>
    <cellStyle name="Data   - Style2 15 2 3 2" xfId="13868"/>
    <cellStyle name="Data   - Style2 15 2 3 3" xfId="21086"/>
    <cellStyle name="Data   - Style2 15 2 4" xfId="1230"/>
    <cellStyle name="Data   - Style2 15 2 4 2" xfId="13869"/>
    <cellStyle name="Data   - Style2 15 2 4 3" xfId="21085"/>
    <cellStyle name="Data   - Style2 15 2 5" xfId="13866"/>
    <cellStyle name="Data   - Style2 15 2 6" xfId="21089"/>
    <cellStyle name="Data   - Style2 15 3" xfId="1231"/>
    <cellStyle name="Data   - Style2 15 3 2" xfId="13870"/>
    <cellStyle name="Data   - Style2 15 3 3" xfId="21084"/>
    <cellStyle name="Data   - Style2 15 4" xfId="1232"/>
    <cellStyle name="Data   - Style2 15 4 2" xfId="13871"/>
    <cellStyle name="Data   - Style2 15 4 3" xfId="21083"/>
    <cellStyle name="Data   - Style2 15 5" xfId="1233"/>
    <cellStyle name="Data   - Style2 15 5 2" xfId="13872"/>
    <cellStyle name="Data   - Style2 15 5 3" xfId="21082"/>
    <cellStyle name="Data   - Style2 15 6" xfId="13865"/>
    <cellStyle name="Data   - Style2 15 7" xfId="21090"/>
    <cellStyle name="Data   - Style2 16" xfId="1234"/>
    <cellStyle name="Data   - Style2 16 2" xfId="1235"/>
    <cellStyle name="Data   - Style2 16 2 2" xfId="13874"/>
    <cellStyle name="Data   - Style2 16 2 3" xfId="21079"/>
    <cellStyle name="Data   - Style2 16 3" xfId="1236"/>
    <cellStyle name="Data   - Style2 16 3 2" xfId="13875"/>
    <cellStyle name="Data   - Style2 16 3 3" xfId="21077"/>
    <cellStyle name="Data   - Style2 16 4" xfId="1237"/>
    <cellStyle name="Data   - Style2 16 4 2" xfId="13876"/>
    <cellStyle name="Data   - Style2 16 4 3" xfId="21076"/>
    <cellStyle name="Data   - Style2 16 5" xfId="13873"/>
    <cellStyle name="Data   - Style2 16 6" xfId="21081"/>
    <cellStyle name="Data   - Style2 17" xfId="12863"/>
    <cellStyle name="Data   - Style2 18" xfId="21538"/>
    <cellStyle name="Data   - Style2 19" xfId="29282"/>
    <cellStyle name="Data   - Style2 2" xfId="1238"/>
    <cellStyle name="Data   - Style2 2 10" xfId="1239"/>
    <cellStyle name="Data   - Style2 2 10 2" xfId="1240"/>
    <cellStyle name="Data   - Style2 2 10 2 2" xfId="13879"/>
    <cellStyle name="Data   - Style2 2 10 2 3" xfId="21073"/>
    <cellStyle name="Data   - Style2 2 10 3" xfId="1241"/>
    <cellStyle name="Data   - Style2 2 10 3 2" xfId="13880"/>
    <cellStyle name="Data   - Style2 2 10 3 3" xfId="21070"/>
    <cellStyle name="Data   - Style2 2 10 4" xfId="1242"/>
    <cellStyle name="Data   - Style2 2 10 4 2" xfId="13881"/>
    <cellStyle name="Data   - Style2 2 10 4 3" xfId="21069"/>
    <cellStyle name="Data   - Style2 2 10 5" xfId="13878"/>
    <cellStyle name="Data   - Style2 2 10 6" xfId="21074"/>
    <cellStyle name="Data   - Style2 2 11" xfId="1243"/>
    <cellStyle name="Data   - Style2 2 11 2" xfId="13882"/>
    <cellStyle name="Data   - Style2 2 11 3" xfId="21068"/>
    <cellStyle name="Data   - Style2 2 12" xfId="1244"/>
    <cellStyle name="Data   - Style2 2 12 2" xfId="13883"/>
    <cellStyle name="Data   - Style2 2 12 3" xfId="21065"/>
    <cellStyle name="Data   - Style2 2 13" xfId="1245"/>
    <cellStyle name="Data   - Style2 2 13 2" xfId="13884"/>
    <cellStyle name="Data   - Style2 2 13 3" xfId="21064"/>
    <cellStyle name="Data   - Style2 2 14" xfId="13877"/>
    <cellStyle name="Data   - Style2 2 15" xfId="21075"/>
    <cellStyle name="Data   - Style2 2 16" xfId="29283"/>
    <cellStyle name="Data   - Style2 2 2" xfId="1246"/>
    <cellStyle name="Data   - Style2 2 2 10" xfId="1247"/>
    <cellStyle name="Data   - Style2 2 2 10 2" xfId="13886"/>
    <cellStyle name="Data   - Style2 2 2 10 3" xfId="21062"/>
    <cellStyle name="Data   - Style2 2 2 11" xfId="13885"/>
    <cellStyle name="Data   - Style2 2 2 12" xfId="21063"/>
    <cellStyle name="Data   - Style2 2 2 13" xfId="29624"/>
    <cellStyle name="Data   - Style2 2 2 2" xfId="1248"/>
    <cellStyle name="Data   - Style2 2 2 2 10" xfId="29845"/>
    <cellStyle name="Data   - Style2 2 2 2 2" xfId="1249"/>
    <cellStyle name="Data   - Style2 2 2 2 2 2" xfId="1250"/>
    <cellStyle name="Data   - Style2 2 2 2 2 2 2" xfId="1251"/>
    <cellStyle name="Data   - Style2 2 2 2 2 2 2 2" xfId="1252"/>
    <cellStyle name="Data   - Style2 2 2 2 2 2 2 2 2" xfId="13891"/>
    <cellStyle name="Data   - Style2 2 2 2 2 2 2 2 3" xfId="21057"/>
    <cellStyle name="Data   - Style2 2 2 2 2 2 2 3" xfId="1253"/>
    <cellStyle name="Data   - Style2 2 2 2 2 2 2 3 2" xfId="13892"/>
    <cellStyle name="Data   - Style2 2 2 2 2 2 2 3 3" xfId="21056"/>
    <cellStyle name="Data   - Style2 2 2 2 2 2 2 4" xfId="1254"/>
    <cellStyle name="Data   - Style2 2 2 2 2 2 2 4 2" xfId="13893"/>
    <cellStyle name="Data   - Style2 2 2 2 2 2 2 4 3" xfId="21055"/>
    <cellStyle name="Data   - Style2 2 2 2 2 2 2 5" xfId="13890"/>
    <cellStyle name="Data   - Style2 2 2 2 2 2 2 6" xfId="21058"/>
    <cellStyle name="Data   - Style2 2 2 2 2 2 3" xfId="1255"/>
    <cellStyle name="Data   - Style2 2 2 2 2 2 3 2" xfId="13894"/>
    <cellStyle name="Data   - Style2 2 2 2 2 2 3 3" xfId="21053"/>
    <cellStyle name="Data   - Style2 2 2 2 2 2 4" xfId="1256"/>
    <cellStyle name="Data   - Style2 2 2 2 2 2 4 2" xfId="13895"/>
    <cellStyle name="Data   - Style2 2 2 2 2 2 4 3" xfId="21051"/>
    <cellStyle name="Data   - Style2 2 2 2 2 2 5" xfId="1257"/>
    <cellStyle name="Data   - Style2 2 2 2 2 2 5 2" xfId="13896"/>
    <cellStyle name="Data   - Style2 2 2 2 2 2 5 3" xfId="21050"/>
    <cellStyle name="Data   - Style2 2 2 2 2 2 6" xfId="13889"/>
    <cellStyle name="Data   - Style2 2 2 2 2 2 7" xfId="21059"/>
    <cellStyle name="Data   - Style2 2 2 2 2 3" xfId="1258"/>
    <cellStyle name="Data   - Style2 2 2 2 2 3 2" xfId="1259"/>
    <cellStyle name="Data   - Style2 2 2 2 2 3 2 2" xfId="13898"/>
    <cellStyle name="Data   - Style2 2 2 2 2 3 2 3" xfId="21048"/>
    <cellStyle name="Data   - Style2 2 2 2 2 3 3" xfId="1260"/>
    <cellStyle name="Data   - Style2 2 2 2 2 3 3 2" xfId="13899"/>
    <cellStyle name="Data   - Style2 2 2 2 2 3 3 3" xfId="21047"/>
    <cellStyle name="Data   - Style2 2 2 2 2 3 4" xfId="1261"/>
    <cellStyle name="Data   - Style2 2 2 2 2 3 4 2" xfId="13900"/>
    <cellStyle name="Data   - Style2 2 2 2 2 3 4 3" xfId="21046"/>
    <cellStyle name="Data   - Style2 2 2 2 2 3 5" xfId="13897"/>
    <cellStyle name="Data   - Style2 2 2 2 2 3 6" xfId="21049"/>
    <cellStyle name="Data   - Style2 2 2 2 2 4" xfId="1262"/>
    <cellStyle name="Data   - Style2 2 2 2 2 4 2" xfId="13901"/>
    <cellStyle name="Data   - Style2 2 2 2 2 4 3" xfId="21045"/>
    <cellStyle name="Data   - Style2 2 2 2 2 5" xfId="1263"/>
    <cellStyle name="Data   - Style2 2 2 2 2 5 2" xfId="13902"/>
    <cellStyle name="Data   - Style2 2 2 2 2 5 3" xfId="21044"/>
    <cellStyle name="Data   - Style2 2 2 2 2 6" xfId="1264"/>
    <cellStyle name="Data   - Style2 2 2 2 2 6 2" xfId="13903"/>
    <cellStyle name="Data   - Style2 2 2 2 2 6 3" xfId="21043"/>
    <cellStyle name="Data   - Style2 2 2 2 2 7" xfId="13888"/>
    <cellStyle name="Data   - Style2 2 2 2 2 8" xfId="21060"/>
    <cellStyle name="Data   - Style2 2 2 2 3" xfId="1265"/>
    <cellStyle name="Data   - Style2 2 2 2 3 2" xfId="1266"/>
    <cellStyle name="Data   - Style2 2 2 2 3 2 2" xfId="1267"/>
    <cellStyle name="Data   - Style2 2 2 2 3 2 2 2" xfId="13906"/>
    <cellStyle name="Data   - Style2 2 2 2 3 2 2 3" xfId="21040"/>
    <cellStyle name="Data   - Style2 2 2 2 3 2 3" xfId="1268"/>
    <cellStyle name="Data   - Style2 2 2 2 3 2 3 2" xfId="13907"/>
    <cellStyle name="Data   - Style2 2 2 2 3 2 3 3" xfId="21039"/>
    <cellStyle name="Data   - Style2 2 2 2 3 2 4" xfId="1269"/>
    <cellStyle name="Data   - Style2 2 2 2 3 2 4 2" xfId="13908"/>
    <cellStyle name="Data   - Style2 2 2 2 3 2 4 3" xfId="21038"/>
    <cellStyle name="Data   - Style2 2 2 2 3 2 5" xfId="13905"/>
    <cellStyle name="Data   - Style2 2 2 2 3 2 6" xfId="21041"/>
    <cellStyle name="Data   - Style2 2 2 2 3 3" xfId="1270"/>
    <cellStyle name="Data   - Style2 2 2 2 3 3 2" xfId="13909"/>
    <cellStyle name="Data   - Style2 2 2 2 3 3 3" xfId="21037"/>
    <cellStyle name="Data   - Style2 2 2 2 3 4" xfId="1271"/>
    <cellStyle name="Data   - Style2 2 2 2 3 4 2" xfId="13910"/>
    <cellStyle name="Data   - Style2 2 2 2 3 4 3" xfId="21036"/>
    <cellStyle name="Data   - Style2 2 2 2 3 5" xfId="1272"/>
    <cellStyle name="Data   - Style2 2 2 2 3 5 2" xfId="13911"/>
    <cellStyle name="Data   - Style2 2 2 2 3 5 3" xfId="21035"/>
    <cellStyle name="Data   - Style2 2 2 2 3 6" xfId="13904"/>
    <cellStyle name="Data   - Style2 2 2 2 3 7" xfId="21042"/>
    <cellStyle name="Data   - Style2 2 2 2 4" xfId="1273"/>
    <cellStyle name="Data   - Style2 2 2 2 4 2" xfId="1274"/>
    <cellStyle name="Data   - Style2 2 2 2 4 2 2" xfId="13913"/>
    <cellStyle name="Data   - Style2 2 2 2 4 2 3" xfId="21033"/>
    <cellStyle name="Data   - Style2 2 2 2 4 3" xfId="1275"/>
    <cellStyle name="Data   - Style2 2 2 2 4 3 2" xfId="13914"/>
    <cellStyle name="Data   - Style2 2 2 2 4 3 3" xfId="21032"/>
    <cellStyle name="Data   - Style2 2 2 2 4 4" xfId="1276"/>
    <cellStyle name="Data   - Style2 2 2 2 4 4 2" xfId="13915"/>
    <cellStyle name="Data   - Style2 2 2 2 4 4 3" xfId="21031"/>
    <cellStyle name="Data   - Style2 2 2 2 4 5" xfId="13912"/>
    <cellStyle name="Data   - Style2 2 2 2 4 6" xfId="21034"/>
    <cellStyle name="Data   - Style2 2 2 2 5" xfId="1277"/>
    <cellStyle name="Data   - Style2 2 2 2 5 2" xfId="13916"/>
    <cellStyle name="Data   - Style2 2 2 2 5 3" xfId="21030"/>
    <cellStyle name="Data   - Style2 2 2 2 6" xfId="1278"/>
    <cellStyle name="Data   - Style2 2 2 2 6 2" xfId="13917"/>
    <cellStyle name="Data   - Style2 2 2 2 6 3" xfId="21029"/>
    <cellStyle name="Data   - Style2 2 2 2 7" xfId="1279"/>
    <cellStyle name="Data   - Style2 2 2 2 7 2" xfId="13918"/>
    <cellStyle name="Data   - Style2 2 2 2 7 3" xfId="21028"/>
    <cellStyle name="Data   - Style2 2 2 2 8" xfId="13887"/>
    <cellStyle name="Data   - Style2 2 2 2 9" xfId="21061"/>
    <cellStyle name="Data   - Style2 2 2 3" xfId="1280"/>
    <cellStyle name="Data   - Style2 2 2 3 2" xfId="1281"/>
    <cellStyle name="Data   - Style2 2 2 3 2 2" xfId="1282"/>
    <cellStyle name="Data   - Style2 2 2 3 2 2 2" xfId="1283"/>
    <cellStyle name="Data   - Style2 2 2 3 2 2 2 2" xfId="1284"/>
    <cellStyle name="Data   - Style2 2 2 3 2 2 2 2 2" xfId="13923"/>
    <cellStyle name="Data   - Style2 2 2 3 2 2 2 2 3" xfId="21023"/>
    <cellStyle name="Data   - Style2 2 2 3 2 2 2 3" xfId="1285"/>
    <cellStyle name="Data   - Style2 2 2 3 2 2 2 3 2" xfId="13924"/>
    <cellStyle name="Data   - Style2 2 2 3 2 2 2 3 3" xfId="21022"/>
    <cellStyle name="Data   - Style2 2 2 3 2 2 2 4" xfId="1286"/>
    <cellStyle name="Data   - Style2 2 2 3 2 2 2 4 2" xfId="13925"/>
    <cellStyle name="Data   - Style2 2 2 3 2 2 2 4 3" xfId="21021"/>
    <cellStyle name="Data   - Style2 2 2 3 2 2 2 5" xfId="13922"/>
    <cellStyle name="Data   - Style2 2 2 3 2 2 2 6" xfId="21024"/>
    <cellStyle name="Data   - Style2 2 2 3 2 2 3" xfId="1287"/>
    <cellStyle name="Data   - Style2 2 2 3 2 2 3 2" xfId="13926"/>
    <cellStyle name="Data   - Style2 2 2 3 2 2 3 3" xfId="21020"/>
    <cellStyle name="Data   - Style2 2 2 3 2 2 4" xfId="1288"/>
    <cellStyle name="Data   - Style2 2 2 3 2 2 4 2" xfId="13927"/>
    <cellStyle name="Data   - Style2 2 2 3 2 2 4 3" xfId="21019"/>
    <cellStyle name="Data   - Style2 2 2 3 2 2 5" xfId="1289"/>
    <cellStyle name="Data   - Style2 2 2 3 2 2 5 2" xfId="13928"/>
    <cellStyle name="Data   - Style2 2 2 3 2 2 5 3" xfId="21018"/>
    <cellStyle name="Data   - Style2 2 2 3 2 2 6" xfId="13921"/>
    <cellStyle name="Data   - Style2 2 2 3 2 2 7" xfId="21025"/>
    <cellStyle name="Data   - Style2 2 2 3 2 3" xfId="1290"/>
    <cellStyle name="Data   - Style2 2 2 3 2 3 2" xfId="1291"/>
    <cellStyle name="Data   - Style2 2 2 3 2 3 2 2" xfId="13930"/>
    <cellStyle name="Data   - Style2 2 2 3 2 3 2 3" xfId="21016"/>
    <cellStyle name="Data   - Style2 2 2 3 2 3 3" xfId="1292"/>
    <cellStyle name="Data   - Style2 2 2 3 2 3 3 2" xfId="13931"/>
    <cellStyle name="Data   - Style2 2 2 3 2 3 3 3" xfId="21015"/>
    <cellStyle name="Data   - Style2 2 2 3 2 3 4" xfId="1293"/>
    <cellStyle name="Data   - Style2 2 2 3 2 3 4 2" xfId="13932"/>
    <cellStyle name="Data   - Style2 2 2 3 2 3 4 3" xfId="21014"/>
    <cellStyle name="Data   - Style2 2 2 3 2 3 5" xfId="13929"/>
    <cellStyle name="Data   - Style2 2 2 3 2 3 6" xfId="21017"/>
    <cellStyle name="Data   - Style2 2 2 3 2 4" xfId="1294"/>
    <cellStyle name="Data   - Style2 2 2 3 2 4 2" xfId="13933"/>
    <cellStyle name="Data   - Style2 2 2 3 2 4 3" xfId="21013"/>
    <cellStyle name="Data   - Style2 2 2 3 2 5" xfId="1295"/>
    <cellStyle name="Data   - Style2 2 2 3 2 5 2" xfId="13934"/>
    <cellStyle name="Data   - Style2 2 2 3 2 5 3" xfId="21012"/>
    <cellStyle name="Data   - Style2 2 2 3 2 6" xfId="1296"/>
    <cellStyle name="Data   - Style2 2 2 3 2 6 2" xfId="13935"/>
    <cellStyle name="Data   - Style2 2 2 3 2 6 3" xfId="21011"/>
    <cellStyle name="Data   - Style2 2 2 3 2 7" xfId="13920"/>
    <cellStyle name="Data   - Style2 2 2 3 2 8" xfId="21026"/>
    <cellStyle name="Data   - Style2 2 2 3 3" xfId="1297"/>
    <cellStyle name="Data   - Style2 2 2 3 3 2" xfId="1298"/>
    <cellStyle name="Data   - Style2 2 2 3 3 2 2" xfId="1299"/>
    <cellStyle name="Data   - Style2 2 2 3 3 2 2 2" xfId="13938"/>
    <cellStyle name="Data   - Style2 2 2 3 3 2 2 3" xfId="21008"/>
    <cellStyle name="Data   - Style2 2 2 3 3 2 3" xfId="1300"/>
    <cellStyle name="Data   - Style2 2 2 3 3 2 3 2" xfId="13939"/>
    <cellStyle name="Data   - Style2 2 2 3 3 2 3 3" xfId="21007"/>
    <cellStyle name="Data   - Style2 2 2 3 3 2 4" xfId="1301"/>
    <cellStyle name="Data   - Style2 2 2 3 3 2 4 2" xfId="13940"/>
    <cellStyle name="Data   - Style2 2 2 3 3 2 4 3" xfId="21006"/>
    <cellStyle name="Data   - Style2 2 2 3 3 2 5" xfId="13937"/>
    <cellStyle name="Data   - Style2 2 2 3 3 2 6" xfId="21009"/>
    <cellStyle name="Data   - Style2 2 2 3 3 3" xfId="1302"/>
    <cellStyle name="Data   - Style2 2 2 3 3 3 2" xfId="13941"/>
    <cellStyle name="Data   - Style2 2 2 3 3 3 3" xfId="21005"/>
    <cellStyle name="Data   - Style2 2 2 3 3 4" xfId="1303"/>
    <cellStyle name="Data   - Style2 2 2 3 3 4 2" xfId="13942"/>
    <cellStyle name="Data   - Style2 2 2 3 3 4 3" xfId="21004"/>
    <cellStyle name="Data   - Style2 2 2 3 3 5" xfId="1304"/>
    <cellStyle name="Data   - Style2 2 2 3 3 5 2" xfId="13943"/>
    <cellStyle name="Data   - Style2 2 2 3 3 5 3" xfId="21003"/>
    <cellStyle name="Data   - Style2 2 2 3 3 6" xfId="13936"/>
    <cellStyle name="Data   - Style2 2 2 3 3 7" xfId="21010"/>
    <cellStyle name="Data   - Style2 2 2 3 4" xfId="1305"/>
    <cellStyle name="Data   - Style2 2 2 3 4 2" xfId="1306"/>
    <cellStyle name="Data   - Style2 2 2 3 4 2 2" xfId="13945"/>
    <cellStyle name="Data   - Style2 2 2 3 4 2 3" xfId="21001"/>
    <cellStyle name="Data   - Style2 2 2 3 4 3" xfId="1307"/>
    <cellStyle name="Data   - Style2 2 2 3 4 3 2" xfId="13946"/>
    <cellStyle name="Data   - Style2 2 2 3 4 3 3" xfId="21000"/>
    <cellStyle name="Data   - Style2 2 2 3 4 4" xfId="1308"/>
    <cellStyle name="Data   - Style2 2 2 3 4 4 2" xfId="13947"/>
    <cellStyle name="Data   - Style2 2 2 3 4 4 3" xfId="20999"/>
    <cellStyle name="Data   - Style2 2 2 3 4 5" xfId="13944"/>
    <cellStyle name="Data   - Style2 2 2 3 4 6" xfId="21002"/>
    <cellStyle name="Data   - Style2 2 2 3 5" xfId="1309"/>
    <cellStyle name="Data   - Style2 2 2 3 5 2" xfId="13948"/>
    <cellStyle name="Data   - Style2 2 2 3 5 3" xfId="20998"/>
    <cellStyle name="Data   - Style2 2 2 3 6" xfId="1310"/>
    <cellStyle name="Data   - Style2 2 2 3 6 2" xfId="13949"/>
    <cellStyle name="Data   - Style2 2 2 3 6 3" xfId="20997"/>
    <cellStyle name="Data   - Style2 2 2 3 7" xfId="1311"/>
    <cellStyle name="Data   - Style2 2 2 3 7 2" xfId="13950"/>
    <cellStyle name="Data   - Style2 2 2 3 7 3" xfId="20994"/>
    <cellStyle name="Data   - Style2 2 2 3 8" xfId="13919"/>
    <cellStyle name="Data   - Style2 2 2 3 9" xfId="21027"/>
    <cellStyle name="Data   - Style2 2 2 4" xfId="1312"/>
    <cellStyle name="Data   - Style2 2 2 4 2" xfId="1313"/>
    <cellStyle name="Data   - Style2 2 2 4 2 2" xfId="1314"/>
    <cellStyle name="Data   - Style2 2 2 4 2 2 2" xfId="1315"/>
    <cellStyle name="Data   - Style2 2 2 4 2 2 2 2" xfId="1316"/>
    <cellStyle name="Data   - Style2 2 2 4 2 2 2 2 2" xfId="13955"/>
    <cellStyle name="Data   - Style2 2 2 4 2 2 2 2 3" xfId="20988"/>
    <cellStyle name="Data   - Style2 2 2 4 2 2 2 3" xfId="1317"/>
    <cellStyle name="Data   - Style2 2 2 4 2 2 2 3 2" xfId="13956"/>
    <cellStyle name="Data   - Style2 2 2 4 2 2 2 3 3" xfId="20987"/>
    <cellStyle name="Data   - Style2 2 2 4 2 2 2 4" xfId="1318"/>
    <cellStyle name="Data   - Style2 2 2 4 2 2 2 4 2" xfId="13957"/>
    <cellStyle name="Data   - Style2 2 2 4 2 2 2 4 3" xfId="20986"/>
    <cellStyle name="Data   - Style2 2 2 4 2 2 2 5" xfId="13954"/>
    <cellStyle name="Data   - Style2 2 2 4 2 2 2 6" xfId="20989"/>
    <cellStyle name="Data   - Style2 2 2 4 2 2 3" xfId="1319"/>
    <cellStyle name="Data   - Style2 2 2 4 2 2 3 2" xfId="13958"/>
    <cellStyle name="Data   - Style2 2 2 4 2 2 3 3" xfId="20985"/>
    <cellStyle name="Data   - Style2 2 2 4 2 2 4" xfId="1320"/>
    <cellStyle name="Data   - Style2 2 2 4 2 2 4 2" xfId="13959"/>
    <cellStyle name="Data   - Style2 2 2 4 2 2 4 3" xfId="20983"/>
    <cellStyle name="Data   - Style2 2 2 4 2 2 5" xfId="1321"/>
    <cellStyle name="Data   - Style2 2 2 4 2 2 5 2" xfId="13960"/>
    <cellStyle name="Data   - Style2 2 2 4 2 2 5 3" xfId="20982"/>
    <cellStyle name="Data   - Style2 2 2 4 2 2 6" xfId="13953"/>
    <cellStyle name="Data   - Style2 2 2 4 2 2 7" xfId="20991"/>
    <cellStyle name="Data   - Style2 2 2 4 2 3" xfId="1322"/>
    <cellStyle name="Data   - Style2 2 2 4 2 3 2" xfId="1323"/>
    <cellStyle name="Data   - Style2 2 2 4 2 3 2 2" xfId="13962"/>
    <cellStyle name="Data   - Style2 2 2 4 2 3 2 3" xfId="20980"/>
    <cellStyle name="Data   - Style2 2 2 4 2 3 3" xfId="1324"/>
    <cellStyle name="Data   - Style2 2 2 4 2 3 3 2" xfId="13963"/>
    <cellStyle name="Data   - Style2 2 2 4 2 3 3 3" xfId="20979"/>
    <cellStyle name="Data   - Style2 2 2 4 2 3 4" xfId="1325"/>
    <cellStyle name="Data   - Style2 2 2 4 2 3 4 2" xfId="13964"/>
    <cellStyle name="Data   - Style2 2 2 4 2 3 4 3" xfId="20978"/>
    <cellStyle name="Data   - Style2 2 2 4 2 3 5" xfId="13961"/>
    <cellStyle name="Data   - Style2 2 2 4 2 3 6" xfId="20981"/>
    <cellStyle name="Data   - Style2 2 2 4 2 4" xfId="1326"/>
    <cellStyle name="Data   - Style2 2 2 4 2 4 2" xfId="13965"/>
    <cellStyle name="Data   - Style2 2 2 4 2 4 3" xfId="20977"/>
    <cellStyle name="Data   - Style2 2 2 4 2 5" xfId="1327"/>
    <cellStyle name="Data   - Style2 2 2 4 2 5 2" xfId="13966"/>
    <cellStyle name="Data   - Style2 2 2 4 2 5 3" xfId="20976"/>
    <cellStyle name="Data   - Style2 2 2 4 2 6" xfId="1328"/>
    <cellStyle name="Data   - Style2 2 2 4 2 6 2" xfId="13967"/>
    <cellStyle name="Data   - Style2 2 2 4 2 6 3" xfId="20975"/>
    <cellStyle name="Data   - Style2 2 2 4 2 7" xfId="13952"/>
    <cellStyle name="Data   - Style2 2 2 4 2 8" xfId="20992"/>
    <cellStyle name="Data   - Style2 2 2 4 3" xfId="1329"/>
    <cellStyle name="Data   - Style2 2 2 4 3 2" xfId="1330"/>
    <cellStyle name="Data   - Style2 2 2 4 3 2 2" xfId="1331"/>
    <cellStyle name="Data   - Style2 2 2 4 3 2 2 2" xfId="13970"/>
    <cellStyle name="Data   - Style2 2 2 4 3 2 2 3" xfId="20972"/>
    <cellStyle name="Data   - Style2 2 2 4 3 2 3" xfId="1332"/>
    <cellStyle name="Data   - Style2 2 2 4 3 2 3 2" xfId="13971"/>
    <cellStyle name="Data   - Style2 2 2 4 3 2 3 3" xfId="20971"/>
    <cellStyle name="Data   - Style2 2 2 4 3 2 4" xfId="1333"/>
    <cellStyle name="Data   - Style2 2 2 4 3 2 4 2" xfId="13972"/>
    <cellStyle name="Data   - Style2 2 2 4 3 2 4 3" xfId="20970"/>
    <cellStyle name="Data   - Style2 2 2 4 3 2 5" xfId="13969"/>
    <cellStyle name="Data   - Style2 2 2 4 3 2 6" xfId="20973"/>
    <cellStyle name="Data   - Style2 2 2 4 3 3" xfId="1334"/>
    <cellStyle name="Data   - Style2 2 2 4 3 3 2" xfId="13973"/>
    <cellStyle name="Data   - Style2 2 2 4 3 3 3" xfId="20967"/>
    <cellStyle name="Data   - Style2 2 2 4 3 4" xfId="1335"/>
    <cellStyle name="Data   - Style2 2 2 4 3 4 2" xfId="13974"/>
    <cellStyle name="Data   - Style2 2 2 4 3 4 3" xfId="20966"/>
    <cellStyle name="Data   - Style2 2 2 4 3 5" xfId="1336"/>
    <cellStyle name="Data   - Style2 2 2 4 3 5 2" xfId="13975"/>
    <cellStyle name="Data   - Style2 2 2 4 3 5 3" xfId="20965"/>
    <cellStyle name="Data   - Style2 2 2 4 3 6" xfId="13968"/>
    <cellStyle name="Data   - Style2 2 2 4 3 7" xfId="20974"/>
    <cellStyle name="Data   - Style2 2 2 4 4" xfId="1337"/>
    <cellStyle name="Data   - Style2 2 2 4 4 2" xfId="1338"/>
    <cellStyle name="Data   - Style2 2 2 4 4 2 2" xfId="13977"/>
    <cellStyle name="Data   - Style2 2 2 4 4 2 3" xfId="20963"/>
    <cellStyle name="Data   - Style2 2 2 4 4 3" xfId="1339"/>
    <cellStyle name="Data   - Style2 2 2 4 4 3 2" xfId="13978"/>
    <cellStyle name="Data   - Style2 2 2 4 4 3 3" xfId="20962"/>
    <cellStyle name="Data   - Style2 2 2 4 4 4" xfId="1340"/>
    <cellStyle name="Data   - Style2 2 2 4 4 4 2" xfId="13979"/>
    <cellStyle name="Data   - Style2 2 2 4 4 4 3" xfId="20961"/>
    <cellStyle name="Data   - Style2 2 2 4 4 5" xfId="13976"/>
    <cellStyle name="Data   - Style2 2 2 4 4 6" xfId="20964"/>
    <cellStyle name="Data   - Style2 2 2 4 5" xfId="1341"/>
    <cellStyle name="Data   - Style2 2 2 4 5 2" xfId="13980"/>
    <cellStyle name="Data   - Style2 2 2 4 5 3" xfId="20960"/>
    <cellStyle name="Data   - Style2 2 2 4 6" xfId="1342"/>
    <cellStyle name="Data   - Style2 2 2 4 6 2" xfId="13981"/>
    <cellStyle name="Data   - Style2 2 2 4 6 3" xfId="20959"/>
    <cellStyle name="Data   - Style2 2 2 4 7" xfId="1343"/>
    <cellStyle name="Data   - Style2 2 2 4 7 2" xfId="13982"/>
    <cellStyle name="Data   - Style2 2 2 4 7 3" xfId="20958"/>
    <cellStyle name="Data   - Style2 2 2 4 8" xfId="13951"/>
    <cellStyle name="Data   - Style2 2 2 4 9" xfId="20993"/>
    <cellStyle name="Data   - Style2 2 2 5" xfId="1344"/>
    <cellStyle name="Data   - Style2 2 2 5 2" xfId="1345"/>
    <cellStyle name="Data   - Style2 2 2 5 2 2" xfId="1346"/>
    <cellStyle name="Data   - Style2 2 2 5 2 2 2" xfId="1347"/>
    <cellStyle name="Data   - Style2 2 2 5 2 2 2 2" xfId="13986"/>
    <cellStyle name="Data   - Style2 2 2 5 2 2 2 3" xfId="20954"/>
    <cellStyle name="Data   - Style2 2 2 5 2 2 3" xfId="1348"/>
    <cellStyle name="Data   - Style2 2 2 5 2 2 3 2" xfId="13987"/>
    <cellStyle name="Data   - Style2 2 2 5 2 2 3 3" xfId="20953"/>
    <cellStyle name="Data   - Style2 2 2 5 2 2 4" xfId="1349"/>
    <cellStyle name="Data   - Style2 2 2 5 2 2 4 2" xfId="13988"/>
    <cellStyle name="Data   - Style2 2 2 5 2 2 4 3" xfId="20952"/>
    <cellStyle name="Data   - Style2 2 2 5 2 2 5" xfId="13985"/>
    <cellStyle name="Data   - Style2 2 2 5 2 2 6" xfId="20955"/>
    <cellStyle name="Data   - Style2 2 2 5 2 3" xfId="1350"/>
    <cellStyle name="Data   - Style2 2 2 5 2 3 2" xfId="13989"/>
    <cellStyle name="Data   - Style2 2 2 5 2 3 3" xfId="20951"/>
    <cellStyle name="Data   - Style2 2 2 5 2 4" xfId="1351"/>
    <cellStyle name="Data   - Style2 2 2 5 2 4 2" xfId="13990"/>
    <cellStyle name="Data   - Style2 2 2 5 2 4 3" xfId="20950"/>
    <cellStyle name="Data   - Style2 2 2 5 2 5" xfId="1352"/>
    <cellStyle name="Data   - Style2 2 2 5 2 5 2" xfId="13991"/>
    <cellStyle name="Data   - Style2 2 2 5 2 5 3" xfId="20949"/>
    <cellStyle name="Data   - Style2 2 2 5 2 6" xfId="13984"/>
    <cellStyle name="Data   - Style2 2 2 5 2 7" xfId="20956"/>
    <cellStyle name="Data   - Style2 2 2 5 3" xfId="1353"/>
    <cellStyle name="Data   - Style2 2 2 5 3 2" xfId="1354"/>
    <cellStyle name="Data   - Style2 2 2 5 3 2 2" xfId="13993"/>
    <cellStyle name="Data   - Style2 2 2 5 3 2 3" xfId="20947"/>
    <cellStyle name="Data   - Style2 2 2 5 3 3" xfId="1355"/>
    <cellStyle name="Data   - Style2 2 2 5 3 3 2" xfId="13994"/>
    <cellStyle name="Data   - Style2 2 2 5 3 3 3" xfId="20946"/>
    <cellStyle name="Data   - Style2 2 2 5 3 4" xfId="1356"/>
    <cellStyle name="Data   - Style2 2 2 5 3 4 2" xfId="13995"/>
    <cellStyle name="Data   - Style2 2 2 5 3 4 3" xfId="20945"/>
    <cellStyle name="Data   - Style2 2 2 5 3 5" xfId="13992"/>
    <cellStyle name="Data   - Style2 2 2 5 3 6" xfId="20948"/>
    <cellStyle name="Data   - Style2 2 2 5 4" xfId="1357"/>
    <cellStyle name="Data   - Style2 2 2 5 4 2" xfId="13996"/>
    <cellStyle name="Data   - Style2 2 2 5 4 3" xfId="20944"/>
    <cellStyle name="Data   - Style2 2 2 5 5" xfId="1358"/>
    <cellStyle name="Data   - Style2 2 2 5 5 2" xfId="13997"/>
    <cellStyle name="Data   - Style2 2 2 5 5 3" xfId="20943"/>
    <cellStyle name="Data   - Style2 2 2 5 6" xfId="1359"/>
    <cellStyle name="Data   - Style2 2 2 5 6 2" xfId="13998"/>
    <cellStyle name="Data   - Style2 2 2 5 6 3" xfId="20942"/>
    <cellStyle name="Data   - Style2 2 2 5 7" xfId="13983"/>
    <cellStyle name="Data   - Style2 2 2 5 8" xfId="20957"/>
    <cellStyle name="Data   - Style2 2 2 6" xfId="1360"/>
    <cellStyle name="Data   - Style2 2 2 6 2" xfId="1361"/>
    <cellStyle name="Data   - Style2 2 2 6 2 2" xfId="1362"/>
    <cellStyle name="Data   - Style2 2 2 6 2 2 2" xfId="14001"/>
    <cellStyle name="Data   - Style2 2 2 6 2 2 3" xfId="20939"/>
    <cellStyle name="Data   - Style2 2 2 6 2 3" xfId="1363"/>
    <cellStyle name="Data   - Style2 2 2 6 2 3 2" xfId="14002"/>
    <cellStyle name="Data   - Style2 2 2 6 2 3 3" xfId="20938"/>
    <cellStyle name="Data   - Style2 2 2 6 2 4" xfId="1364"/>
    <cellStyle name="Data   - Style2 2 2 6 2 4 2" xfId="14003"/>
    <cellStyle name="Data   - Style2 2 2 6 2 4 3" xfId="20937"/>
    <cellStyle name="Data   - Style2 2 2 6 2 5" xfId="14000"/>
    <cellStyle name="Data   - Style2 2 2 6 2 6" xfId="20940"/>
    <cellStyle name="Data   - Style2 2 2 6 3" xfId="1365"/>
    <cellStyle name="Data   - Style2 2 2 6 3 2" xfId="14004"/>
    <cellStyle name="Data   - Style2 2 2 6 3 3" xfId="20936"/>
    <cellStyle name="Data   - Style2 2 2 6 4" xfId="1366"/>
    <cellStyle name="Data   - Style2 2 2 6 4 2" xfId="14005"/>
    <cellStyle name="Data   - Style2 2 2 6 4 3" xfId="20932"/>
    <cellStyle name="Data   - Style2 2 2 6 5" xfId="1367"/>
    <cellStyle name="Data   - Style2 2 2 6 5 2" xfId="14006"/>
    <cellStyle name="Data   - Style2 2 2 6 5 3" xfId="20931"/>
    <cellStyle name="Data   - Style2 2 2 6 6" xfId="13999"/>
    <cellStyle name="Data   - Style2 2 2 6 7" xfId="20941"/>
    <cellStyle name="Data   - Style2 2 2 7" xfId="1368"/>
    <cellStyle name="Data   - Style2 2 2 7 2" xfId="1369"/>
    <cellStyle name="Data   - Style2 2 2 7 2 2" xfId="14008"/>
    <cellStyle name="Data   - Style2 2 2 7 2 3" xfId="20929"/>
    <cellStyle name="Data   - Style2 2 2 7 3" xfId="1370"/>
    <cellStyle name="Data   - Style2 2 2 7 3 2" xfId="14009"/>
    <cellStyle name="Data   - Style2 2 2 7 3 3" xfId="20928"/>
    <cellStyle name="Data   - Style2 2 2 7 4" xfId="1371"/>
    <cellStyle name="Data   - Style2 2 2 7 4 2" xfId="14010"/>
    <cellStyle name="Data   - Style2 2 2 7 4 3" xfId="20927"/>
    <cellStyle name="Data   - Style2 2 2 7 5" xfId="14007"/>
    <cellStyle name="Data   - Style2 2 2 7 6" xfId="20930"/>
    <cellStyle name="Data   - Style2 2 2 8" xfId="1372"/>
    <cellStyle name="Data   - Style2 2 2 8 2" xfId="14011"/>
    <cellStyle name="Data   - Style2 2 2 8 3" xfId="20926"/>
    <cellStyle name="Data   - Style2 2 2 9" xfId="1373"/>
    <cellStyle name="Data   - Style2 2 2 9 2" xfId="14012"/>
    <cellStyle name="Data   - Style2 2 2 9 3" xfId="20925"/>
    <cellStyle name="Data   - Style2 2 3" xfId="1374"/>
    <cellStyle name="Data   - Style2 2 3 10" xfId="14013"/>
    <cellStyle name="Data   - Style2 2 3 11" xfId="20924"/>
    <cellStyle name="Data   - Style2 2 3 12" xfId="29711"/>
    <cellStyle name="Data   - Style2 2 3 2" xfId="1375"/>
    <cellStyle name="Data   - Style2 2 3 2 10" xfId="29880"/>
    <cellStyle name="Data   - Style2 2 3 2 2" xfId="1376"/>
    <cellStyle name="Data   - Style2 2 3 2 2 2" xfId="1377"/>
    <cellStyle name="Data   - Style2 2 3 2 2 2 2" xfId="1378"/>
    <cellStyle name="Data   - Style2 2 3 2 2 2 2 2" xfId="1379"/>
    <cellStyle name="Data   - Style2 2 3 2 2 2 2 2 2" xfId="14018"/>
    <cellStyle name="Data   - Style2 2 3 2 2 2 2 2 3" xfId="20919"/>
    <cellStyle name="Data   - Style2 2 3 2 2 2 2 3" xfId="1380"/>
    <cellStyle name="Data   - Style2 2 3 2 2 2 2 3 2" xfId="14019"/>
    <cellStyle name="Data   - Style2 2 3 2 2 2 2 3 3" xfId="20917"/>
    <cellStyle name="Data   - Style2 2 3 2 2 2 2 4" xfId="1381"/>
    <cellStyle name="Data   - Style2 2 3 2 2 2 2 4 2" xfId="14020"/>
    <cellStyle name="Data   - Style2 2 3 2 2 2 2 4 3" xfId="20916"/>
    <cellStyle name="Data   - Style2 2 3 2 2 2 2 5" xfId="14017"/>
    <cellStyle name="Data   - Style2 2 3 2 2 2 2 6" xfId="20920"/>
    <cellStyle name="Data   - Style2 2 3 2 2 2 3" xfId="1382"/>
    <cellStyle name="Data   - Style2 2 3 2 2 2 3 2" xfId="14021"/>
    <cellStyle name="Data   - Style2 2 3 2 2 2 3 3" xfId="20915"/>
    <cellStyle name="Data   - Style2 2 3 2 2 2 4" xfId="1383"/>
    <cellStyle name="Data   - Style2 2 3 2 2 2 4 2" xfId="14022"/>
    <cellStyle name="Data   - Style2 2 3 2 2 2 4 3" xfId="20914"/>
    <cellStyle name="Data   - Style2 2 3 2 2 2 5" xfId="1384"/>
    <cellStyle name="Data   - Style2 2 3 2 2 2 5 2" xfId="14023"/>
    <cellStyle name="Data   - Style2 2 3 2 2 2 5 3" xfId="20913"/>
    <cellStyle name="Data   - Style2 2 3 2 2 2 6" xfId="14016"/>
    <cellStyle name="Data   - Style2 2 3 2 2 2 7" xfId="20921"/>
    <cellStyle name="Data   - Style2 2 3 2 2 3" xfId="1385"/>
    <cellStyle name="Data   - Style2 2 3 2 2 3 2" xfId="1386"/>
    <cellStyle name="Data   - Style2 2 3 2 2 3 2 2" xfId="14025"/>
    <cellStyle name="Data   - Style2 2 3 2 2 3 2 3" xfId="20911"/>
    <cellStyle name="Data   - Style2 2 3 2 2 3 3" xfId="1387"/>
    <cellStyle name="Data   - Style2 2 3 2 2 3 3 2" xfId="14026"/>
    <cellStyle name="Data   - Style2 2 3 2 2 3 3 3" xfId="20909"/>
    <cellStyle name="Data   - Style2 2 3 2 2 3 4" xfId="1388"/>
    <cellStyle name="Data   - Style2 2 3 2 2 3 4 2" xfId="14027"/>
    <cellStyle name="Data   - Style2 2 3 2 2 3 4 3" xfId="20908"/>
    <cellStyle name="Data   - Style2 2 3 2 2 3 5" xfId="14024"/>
    <cellStyle name="Data   - Style2 2 3 2 2 3 6" xfId="20912"/>
    <cellStyle name="Data   - Style2 2 3 2 2 4" xfId="1389"/>
    <cellStyle name="Data   - Style2 2 3 2 2 4 2" xfId="14028"/>
    <cellStyle name="Data   - Style2 2 3 2 2 4 3" xfId="20907"/>
    <cellStyle name="Data   - Style2 2 3 2 2 5" xfId="1390"/>
    <cellStyle name="Data   - Style2 2 3 2 2 5 2" xfId="14029"/>
    <cellStyle name="Data   - Style2 2 3 2 2 5 3" xfId="20906"/>
    <cellStyle name="Data   - Style2 2 3 2 2 6" xfId="1391"/>
    <cellStyle name="Data   - Style2 2 3 2 2 6 2" xfId="14030"/>
    <cellStyle name="Data   - Style2 2 3 2 2 6 3" xfId="20905"/>
    <cellStyle name="Data   - Style2 2 3 2 2 7" xfId="14015"/>
    <cellStyle name="Data   - Style2 2 3 2 2 8" xfId="20922"/>
    <cellStyle name="Data   - Style2 2 3 2 3" xfId="1392"/>
    <cellStyle name="Data   - Style2 2 3 2 3 2" xfId="1393"/>
    <cellStyle name="Data   - Style2 2 3 2 3 2 2" xfId="1394"/>
    <cellStyle name="Data   - Style2 2 3 2 3 2 2 2" xfId="14033"/>
    <cellStyle name="Data   - Style2 2 3 2 3 2 2 3" xfId="20902"/>
    <cellStyle name="Data   - Style2 2 3 2 3 2 3" xfId="1395"/>
    <cellStyle name="Data   - Style2 2 3 2 3 2 3 2" xfId="14034"/>
    <cellStyle name="Data   - Style2 2 3 2 3 2 3 3" xfId="20901"/>
    <cellStyle name="Data   - Style2 2 3 2 3 2 4" xfId="1396"/>
    <cellStyle name="Data   - Style2 2 3 2 3 2 4 2" xfId="14035"/>
    <cellStyle name="Data   - Style2 2 3 2 3 2 4 3" xfId="20900"/>
    <cellStyle name="Data   - Style2 2 3 2 3 2 5" xfId="14032"/>
    <cellStyle name="Data   - Style2 2 3 2 3 2 6" xfId="20903"/>
    <cellStyle name="Data   - Style2 2 3 2 3 3" xfId="1397"/>
    <cellStyle name="Data   - Style2 2 3 2 3 3 2" xfId="14036"/>
    <cellStyle name="Data   - Style2 2 3 2 3 3 3" xfId="20899"/>
    <cellStyle name="Data   - Style2 2 3 2 3 4" xfId="1398"/>
    <cellStyle name="Data   - Style2 2 3 2 3 4 2" xfId="14037"/>
    <cellStyle name="Data   - Style2 2 3 2 3 4 3" xfId="20898"/>
    <cellStyle name="Data   - Style2 2 3 2 3 5" xfId="1399"/>
    <cellStyle name="Data   - Style2 2 3 2 3 5 2" xfId="14038"/>
    <cellStyle name="Data   - Style2 2 3 2 3 5 3" xfId="20897"/>
    <cellStyle name="Data   - Style2 2 3 2 3 6" xfId="14031"/>
    <cellStyle name="Data   - Style2 2 3 2 3 7" xfId="20904"/>
    <cellStyle name="Data   - Style2 2 3 2 4" xfId="1400"/>
    <cellStyle name="Data   - Style2 2 3 2 4 2" xfId="1401"/>
    <cellStyle name="Data   - Style2 2 3 2 4 2 2" xfId="14040"/>
    <cellStyle name="Data   - Style2 2 3 2 4 2 3" xfId="20895"/>
    <cellStyle name="Data   - Style2 2 3 2 4 3" xfId="1402"/>
    <cellStyle name="Data   - Style2 2 3 2 4 3 2" xfId="14041"/>
    <cellStyle name="Data   - Style2 2 3 2 4 3 3" xfId="20894"/>
    <cellStyle name="Data   - Style2 2 3 2 4 4" xfId="1403"/>
    <cellStyle name="Data   - Style2 2 3 2 4 4 2" xfId="14042"/>
    <cellStyle name="Data   - Style2 2 3 2 4 4 3" xfId="20893"/>
    <cellStyle name="Data   - Style2 2 3 2 4 5" xfId="14039"/>
    <cellStyle name="Data   - Style2 2 3 2 4 6" xfId="20896"/>
    <cellStyle name="Data   - Style2 2 3 2 5" xfId="1404"/>
    <cellStyle name="Data   - Style2 2 3 2 5 2" xfId="14043"/>
    <cellStyle name="Data   - Style2 2 3 2 5 3" xfId="20892"/>
    <cellStyle name="Data   - Style2 2 3 2 6" xfId="1405"/>
    <cellStyle name="Data   - Style2 2 3 2 6 2" xfId="14044"/>
    <cellStyle name="Data   - Style2 2 3 2 6 3" xfId="20891"/>
    <cellStyle name="Data   - Style2 2 3 2 7" xfId="1406"/>
    <cellStyle name="Data   - Style2 2 3 2 7 2" xfId="14045"/>
    <cellStyle name="Data   - Style2 2 3 2 7 3" xfId="20890"/>
    <cellStyle name="Data   - Style2 2 3 2 8" xfId="14014"/>
    <cellStyle name="Data   - Style2 2 3 2 9" xfId="20923"/>
    <cellStyle name="Data   - Style2 2 3 3" xfId="1407"/>
    <cellStyle name="Data   - Style2 2 3 3 2" xfId="1408"/>
    <cellStyle name="Data   - Style2 2 3 3 2 2" xfId="1409"/>
    <cellStyle name="Data   - Style2 2 3 3 2 2 2" xfId="1410"/>
    <cellStyle name="Data   - Style2 2 3 3 2 2 2 2" xfId="1411"/>
    <cellStyle name="Data   - Style2 2 3 3 2 2 2 2 2" xfId="14050"/>
    <cellStyle name="Data   - Style2 2 3 3 2 2 2 2 3" xfId="20885"/>
    <cellStyle name="Data   - Style2 2 3 3 2 2 2 3" xfId="1412"/>
    <cellStyle name="Data   - Style2 2 3 3 2 2 2 3 2" xfId="14051"/>
    <cellStyle name="Data   - Style2 2 3 3 2 2 2 3 3" xfId="20884"/>
    <cellStyle name="Data   - Style2 2 3 3 2 2 2 4" xfId="1413"/>
    <cellStyle name="Data   - Style2 2 3 3 2 2 2 4 2" xfId="14052"/>
    <cellStyle name="Data   - Style2 2 3 3 2 2 2 4 3" xfId="20883"/>
    <cellStyle name="Data   - Style2 2 3 3 2 2 2 5" xfId="14049"/>
    <cellStyle name="Data   - Style2 2 3 3 2 2 2 6" xfId="20886"/>
    <cellStyle name="Data   - Style2 2 3 3 2 2 3" xfId="1414"/>
    <cellStyle name="Data   - Style2 2 3 3 2 2 3 2" xfId="14053"/>
    <cellStyle name="Data   - Style2 2 3 3 2 2 3 3" xfId="20882"/>
    <cellStyle name="Data   - Style2 2 3 3 2 2 4" xfId="1415"/>
    <cellStyle name="Data   - Style2 2 3 3 2 2 4 2" xfId="14054"/>
    <cellStyle name="Data   - Style2 2 3 3 2 2 4 3" xfId="20881"/>
    <cellStyle name="Data   - Style2 2 3 3 2 2 5" xfId="1416"/>
    <cellStyle name="Data   - Style2 2 3 3 2 2 5 2" xfId="14055"/>
    <cellStyle name="Data   - Style2 2 3 3 2 2 5 3" xfId="20880"/>
    <cellStyle name="Data   - Style2 2 3 3 2 2 6" xfId="14048"/>
    <cellStyle name="Data   - Style2 2 3 3 2 2 7" xfId="20887"/>
    <cellStyle name="Data   - Style2 2 3 3 2 3" xfId="1417"/>
    <cellStyle name="Data   - Style2 2 3 3 2 3 2" xfId="1418"/>
    <cellStyle name="Data   - Style2 2 3 3 2 3 2 2" xfId="14057"/>
    <cellStyle name="Data   - Style2 2 3 3 2 3 2 3" xfId="20878"/>
    <cellStyle name="Data   - Style2 2 3 3 2 3 3" xfId="1419"/>
    <cellStyle name="Data   - Style2 2 3 3 2 3 3 2" xfId="14058"/>
    <cellStyle name="Data   - Style2 2 3 3 2 3 3 3" xfId="20877"/>
    <cellStyle name="Data   - Style2 2 3 3 2 3 4" xfId="1420"/>
    <cellStyle name="Data   - Style2 2 3 3 2 3 4 2" xfId="14059"/>
    <cellStyle name="Data   - Style2 2 3 3 2 3 4 3" xfId="20876"/>
    <cellStyle name="Data   - Style2 2 3 3 2 3 5" xfId="14056"/>
    <cellStyle name="Data   - Style2 2 3 3 2 3 6" xfId="20879"/>
    <cellStyle name="Data   - Style2 2 3 3 2 4" xfId="1421"/>
    <cellStyle name="Data   - Style2 2 3 3 2 4 2" xfId="14060"/>
    <cellStyle name="Data   - Style2 2 3 3 2 4 3" xfId="20875"/>
    <cellStyle name="Data   - Style2 2 3 3 2 5" xfId="1422"/>
    <cellStyle name="Data   - Style2 2 3 3 2 5 2" xfId="14061"/>
    <cellStyle name="Data   - Style2 2 3 3 2 5 3" xfId="20874"/>
    <cellStyle name="Data   - Style2 2 3 3 2 6" xfId="1423"/>
    <cellStyle name="Data   - Style2 2 3 3 2 6 2" xfId="14062"/>
    <cellStyle name="Data   - Style2 2 3 3 2 6 3" xfId="20873"/>
    <cellStyle name="Data   - Style2 2 3 3 2 7" xfId="14047"/>
    <cellStyle name="Data   - Style2 2 3 3 2 8" xfId="20888"/>
    <cellStyle name="Data   - Style2 2 3 3 3" xfId="1424"/>
    <cellStyle name="Data   - Style2 2 3 3 3 2" xfId="1425"/>
    <cellStyle name="Data   - Style2 2 3 3 3 2 2" xfId="1426"/>
    <cellStyle name="Data   - Style2 2 3 3 3 2 2 2" xfId="14065"/>
    <cellStyle name="Data   - Style2 2 3 3 3 2 2 3" xfId="20870"/>
    <cellStyle name="Data   - Style2 2 3 3 3 2 3" xfId="1427"/>
    <cellStyle name="Data   - Style2 2 3 3 3 2 3 2" xfId="14066"/>
    <cellStyle name="Data   - Style2 2 3 3 3 2 3 3" xfId="20869"/>
    <cellStyle name="Data   - Style2 2 3 3 3 2 4" xfId="1428"/>
    <cellStyle name="Data   - Style2 2 3 3 3 2 4 2" xfId="14067"/>
    <cellStyle name="Data   - Style2 2 3 3 3 2 4 3" xfId="20868"/>
    <cellStyle name="Data   - Style2 2 3 3 3 2 5" xfId="14064"/>
    <cellStyle name="Data   - Style2 2 3 3 3 2 6" xfId="20871"/>
    <cellStyle name="Data   - Style2 2 3 3 3 3" xfId="1429"/>
    <cellStyle name="Data   - Style2 2 3 3 3 3 2" xfId="14068"/>
    <cellStyle name="Data   - Style2 2 3 3 3 3 3" xfId="20867"/>
    <cellStyle name="Data   - Style2 2 3 3 3 4" xfId="1430"/>
    <cellStyle name="Data   - Style2 2 3 3 3 4 2" xfId="14069"/>
    <cellStyle name="Data   - Style2 2 3 3 3 4 3" xfId="20866"/>
    <cellStyle name="Data   - Style2 2 3 3 3 5" xfId="1431"/>
    <cellStyle name="Data   - Style2 2 3 3 3 5 2" xfId="14070"/>
    <cellStyle name="Data   - Style2 2 3 3 3 5 3" xfId="20865"/>
    <cellStyle name="Data   - Style2 2 3 3 3 6" xfId="14063"/>
    <cellStyle name="Data   - Style2 2 3 3 3 7" xfId="20872"/>
    <cellStyle name="Data   - Style2 2 3 3 4" xfId="1432"/>
    <cellStyle name="Data   - Style2 2 3 3 4 2" xfId="1433"/>
    <cellStyle name="Data   - Style2 2 3 3 4 2 2" xfId="14072"/>
    <cellStyle name="Data   - Style2 2 3 3 4 2 3" xfId="20863"/>
    <cellStyle name="Data   - Style2 2 3 3 4 3" xfId="1434"/>
    <cellStyle name="Data   - Style2 2 3 3 4 3 2" xfId="14073"/>
    <cellStyle name="Data   - Style2 2 3 3 4 3 3" xfId="20861"/>
    <cellStyle name="Data   - Style2 2 3 3 4 4" xfId="1435"/>
    <cellStyle name="Data   - Style2 2 3 3 4 4 2" xfId="14074"/>
    <cellStyle name="Data   - Style2 2 3 3 4 4 3" xfId="20860"/>
    <cellStyle name="Data   - Style2 2 3 3 4 5" xfId="14071"/>
    <cellStyle name="Data   - Style2 2 3 3 4 6" xfId="20864"/>
    <cellStyle name="Data   - Style2 2 3 3 5" xfId="1436"/>
    <cellStyle name="Data   - Style2 2 3 3 5 2" xfId="14075"/>
    <cellStyle name="Data   - Style2 2 3 3 5 3" xfId="20859"/>
    <cellStyle name="Data   - Style2 2 3 3 6" xfId="1437"/>
    <cellStyle name="Data   - Style2 2 3 3 6 2" xfId="14076"/>
    <cellStyle name="Data   - Style2 2 3 3 6 3" xfId="20858"/>
    <cellStyle name="Data   - Style2 2 3 3 7" xfId="1438"/>
    <cellStyle name="Data   - Style2 2 3 3 7 2" xfId="14077"/>
    <cellStyle name="Data   - Style2 2 3 3 7 3" xfId="20857"/>
    <cellStyle name="Data   - Style2 2 3 3 8" xfId="14046"/>
    <cellStyle name="Data   - Style2 2 3 3 9" xfId="20889"/>
    <cellStyle name="Data   - Style2 2 3 4" xfId="1439"/>
    <cellStyle name="Data   - Style2 2 3 4 2" xfId="1440"/>
    <cellStyle name="Data   - Style2 2 3 4 2 2" xfId="1441"/>
    <cellStyle name="Data   - Style2 2 3 4 2 2 2" xfId="1442"/>
    <cellStyle name="Data   - Style2 2 3 4 2 2 2 2" xfId="14081"/>
    <cellStyle name="Data   - Style2 2 3 4 2 2 2 3" xfId="20853"/>
    <cellStyle name="Data   - Style2 2 3 4 2 2 3" xfId="1443"/>
    <cellStyle name="Data   - Style2 2 3 4 2 2 3 2" xfId="14082"/>
    <cellStyle name="Data   - Style2 2 3 4 2 2 3 3" xfId="20852"/>
    <cellStyle name="Data   - Style2 2 3 4 2 2 4" xfId="1444"/>
    <cellStyle name="Data   - Style2 2 3 4 2 2 4 2" xfId="14083"/>
    <cellStyle name="Data   - Style2 2 3 4 2 2 4 3" xfId="20851"/>
    <cellStyle name="Data   - Style2 2 3 4 2 2 5" xfId="14080"/>
    <cellStyle name="Data   - Style2 2 3 4 2 2 6" xfId="20854"/>
    <cellStyle name="Data   - Style2 2 3 4 2 3" xfId="1445"/>
    <cellStyle name="Data   - Style2 2 3 4 2 3 2" xfId="14084"/>
    <cellStyle name="Data   - Style2 2 3 4 2 3 3" xfId="20850"/>
    <cellStyle name="Data   - Style2 2 3 4 2 4" xfId="1446"/>
    <cellStyle name="Data   - Style2 2 3 4 2 4 2" xfId="14085"/>
    <cellStyle name="Data   - Style2 2 3 4 2 4 3" xfId="20849"/>
    <cellStyle name="Data   - Style2 2 3 4 2 5" xfId="1447"/>
    <cellStyle name="Data   - Style2 2 3 4 2 5 2" xfId="14086"/>
    <cellStyle name="Data   - Style2 2 3 4 2 5 3" xfId="20848"/>
    <cellStyle name="Data   - Style2 2 3 4 2 6" xfId="14079"/>
    <cellStyle name="Data   - Style2 2 3 4 2 7" xfId="20855"/>
    <cellStyle name="Data   - Style2 2 3 4 3" xfId="1448"/>
    <cellStyle name="Data   - Style2 2 3 4 3 2" xfId="1449"/>
    <cellStyle name="Data   - Style2 2 3 4 3 2 2" xfId="14088"/>
    <cellStyle name="Data   - Style2 2 3 4 3 2 3" xfId="20846"/>
    <cellStyle name="Data   - Style2 2 3 4 3 3" xfId="1450"/>
    <cellStyle name="Data   - Style2 2 3 4 3 3 2" xfId="14089"/>
    <cellStyle name="Data   - Style2 2 3 4 3 3 3" xfId="20845"/>
    <cellStyle name="Data   - Style2 2 3 4 3 4" xfId="1451"/>
    <cellStyle name="Data   - Style2 2 3 4 3 4 2" xfId="14090"/>
    <cellStyle name="Data   - Style2 2 3 4 3 4 3" xfId="20844"/>
    <cellStyle name="Data   - Style2 2 3 4 3 5" xfId="14087"/>
    <cellStyle name="Data   - Style2 2 3 4 3 6" xfId="20847"/>
    <cellStyle name="Data   - Style2 2 3 4 4" xfId="1452"/>
    <cellStyle name="Data   - Style2 2 3 4 4 2" xfId="14091"/>
    <cellStyle name="Data   - Style2 2 3 4 4 3" xfId="20843"/>
    <cellStyle name="Data   - Style2 2 3 4 5" xfId="1453"/>
    <cellStyle name="Data   - Style2 2 3 4 5 2" xfId="14092"/>
    <cellStyle name="Data   - Style2 2 3 4 5 3" xfId="20842"/>
    <cellStyle name="Data   - Style2 2 3 4 6" xfId="1454"/>
    <cellStyle name="Data   - Style2 2 3 4 6 2" xfId="14093"/>
    <cellStyle name="Data   - Style2 2 3 4 6 3" xfId="20841"/>
    <cellStyle name="Data   - Style2 2 3 4 7" xfId="14078"/>
    <cellStyle name="Data   - Style2 2 3 4 8" xfId="20856"/>
    <cellStyle name="Data   - Style2 2 3 5" xfId="1455"/>
    <cellStyle name="Data   - Style2 2 3 5 2" xfId="1456"/>
    <cellStyle name="Data   - Style2 2 3 5 2 2" xfId="1457"/>
    <cellStyle name="Data   - Style2 2 3 5 2 2 2" xfId="14096"/>
    <cellStyle name="Data   - Style2 2 3 5 2 2 3" xfId="20838"/>
    <cellStyle name="Data   - Style2 2 3 5 2 3" xfId="1458"/>
    <cellStyle name="Data   - Style2 2 3 5 2 3 2" xfId="14097"/>
    <cellStyle name="Data   - Style2 2 3 5 2 3 3" xfId="20837"/>
    <cellStyle name="Data   - Style2 2 3 5 2 4" xfId="1459"/>
    <cellStyle name="Data   - Style2 2 3 5 2 4 2" xfId="14098"/>
    <cellStyle name="Data   - Style2 2 3 5 2 4 3" xfId="20836"/>
    <cellStyle name="Data   - Style2 2 3 5 2 5" xfId="14095"/>
    <cellStyle name="Data   - Style2 2 3 5 2 6" xfId="20839"/>
    <cellStyle name="Data   - Style2 2 3 5 3" xfId="1460"/>
    <cellStyle name="Data   - Style2 2 3 5 3 2" xfId="14099"/>
    <cellStyle name="Data   - Style2 2 3 5 3 3" xfId="20835"/>
    <cellStyle name="Data   - Style2 2 3 5 4" xfId="1461"/>
    <cellStyle name="Data   - Style2 2 3 5 4 2" xfId="14100"/>
    <cellStyle name="Data   - Style2 2 3 5 4 3" xfId="20834"/>
    <cellStyle name="Data   - Style2 2 3 5 5" xfId="1462"/>
    <cellStyle name="Data   - Style2 2 3 5 5 2" xfId="14101"/>
    <cellStyle name="Data   - Style2 2 3 5 5 3" xfId="20833"/>
    <cellStyle name="Data   - Style2 2 3 5 6" xfId="14094"/>
    <cellStyle name="Data   - Style2 2 3 5 7" xfId="20840"/>
    <cellStyle name="Data   - Style2 2 3 6" xfId="1463"/>
    <cellStyle name="Data   - Style2 2 3 6 2" xfId="1464"/>
    <cellStyle name="Data   - Style2 2 3 6 2 2" xfId="14103"/>
    <cellStyle name="Data   - Style2 2 3 6 2 3" xfId="20829"/>
    <cellStyle name="Data   - Style2 2 3 6 3" xfId="1465"/>
    <cellStyle name="Data   - Style2 2 3 6 3 2" xfId="14104"/>
    <cellStyle name="Data   - Style2 2 3 6 3 3" xfId="20828"/>
    <cellStyle name="Data   - Style2 2 3 6 4" xfId="1466"/>
    <cellStyle name="Data   - Style2 2 3 6 4 2" xfId="14105"/>
    <cellStyle name="Data   - Style2 2 3 6 4 3" xfId="20827"/>
    <cellStyle name="Data   - Style2 2 3 6 5" xfId="14102"/>
    <cellStyle name="Data   - Style2 2 3 6 6" xfId="20832"/>
    <cellStyle name="Data   - Style2 2 3 7" xfId="1467"/>
    <cellStyle name="Data   - Style2 2 3 7 2" xfId="14106"/>
    <cellStyle name="Data   - Style2 2 3 7 3" xfId="20825"/>
    <cellStyle name="Data   - Style2 2 3 8" xfId="1468"/>
    <cellStyle name="Data   - Style2 2 3 8 2" xfId="14107"/>
    <cellStyle name="Data   - Style2 2 3 8 3" xfId="20824"/>
    <cellStyle name="Data   - Style2 2 3 9" xfId="1469"/>
    <cellStyle name="Data   - Style2 2 3 9 2" xfId="14108"/>
    <cellStyle name="Data   - Style2 2 3 9 3" xfId="20823"/>
    <cellStyle name="Data   - Style2 2 4" xfId="1470"/>
    <cellStyle name="Data   - Style2 2 4 10" xfId="14109"/>
    <cellStyle name="Data   - Style2 2 4 11" xfId="20822"/>
    <cellStyle name="Data   - Style2 2 4 12" xfId="29770"/>
    <cellStyle name="Data   - Style2 2 4 2" xfId="1471"/>
    <cellStyle name="Data   - Style2 2 4 2 10" xfId="29901"/>
    <cellStyle name="Data   - Style2 2 4 2 2" xfId="1472"/>
    <cellStyle name="Data   - Style2 2 4 2 2 2" xfId="1473"/>
    <cellStyle name="Data   - Style2 2 4 2 2 2 2" xfId="1474"/>
    <cellStyle name="Data   - Style2 2 4 2 2 2 2 2" xfId="1475"/>
    <cellStyle name="Data   - Style2 2 4 2 2 2 2 2 2" xfId="14114"/>
    <cellStyle name="Data   - Style2 2 4 2 2 2 2 2 3" xfId="20817"/>
    <cellStyle name="Data   - Style2 2 4 2 2 2 2 3" xfId="1476"/>
    <cellStyle name="Data   - Style2 2 4 2 2 2 2 3 2" xfId="14115"/>
    <cellStyle name="Data   - Style2 2 4 2 2 2 2 3 3" xfId="20816"/>
    <cellStyle name="Data   - Style2 2 4 2 2 2 2 4" xfId="1477"/>
    <cellStyle name="Data   - Style2 2 4 2 2 2 2 4 2" xfId="14116"/>
    <cellStyle name="Data   - Style2 2 4 2 2 2 2 4 3" xfId="20815"/>
    <cellStyle name="Data   - Style2 2 4 2 2 2 2 5" xfId="14113"/>
    <cellStyle name="Data   - Style2 2 4 2 2 2 2 6" xfId="20818"/>
    <cellStyle name="Data   - Style2 2 4 2 2 2 3" xfId="1478"/>
    <cellStyle name="Data   - Style2 2 4 2 2 2 3 2" xfId="14117"/>
    <cellStyle name="Data   - Style2 2 4 2 2 2 3 3" xfId="20812"/>
    <cellStyle name="Data   - Style2 2 4 2 2 2 4" xfId="1479"/>
    <cellStyle name="Data   - Style2 2 4 2 2 2 4 2" xfId="14118"/>
    <cellStyle name="Data   - Style2 2 4 2 2 2 4 3" xfId="20811"/>
    <cellStyle name="Data   - Style2 2 4 2 2 2 5" xfId="1480"/>
    <cellStyle name="Data   - Style2 2 4 2 2 2 5 2" xfId="14119"/>
    <cellStyle name="Data   - Style2 2 4 2 2 2 5 3" xfId="20810"/>
    <cellStyle name="Data   - Style2 2 4 2 2 2 6" xfId="14112"/>
    <cellStyle name="Data   - Style2 2 4 2 2 2 7" xfId="20819"/>
    <cellStyle name="Data   - Style2 2 4 2 2 3" xfId="1481"/>
    <cellStyle name="Data   - Style2 2 4 2 2 3 2" xfId="1482"/>
    <cellStyle name="Data   - Style2 2 4 2 2 3 2 2" xfId="14121"/>
    <cellStyle name="Data   - Style2 2 4 2 2 3 2 3" xfId="20808"/>
    <cellStyle name="Data   - Style2 2 4 2 2 3 3" xfId="1483"/>
    <cellStyle name="Data   - Style2 2 4 2 2 3 3 2" xfId="14122"/>
    <cellStyle name="Data   - Style2 2 4 2 2 3 3 3" xfId="20807"/>
    <cellStyle name="Data   - Style2 2 4 2 2 3 4" xfId="1484"/>
    <cellStyle name="Data   - Style2 2 4 2 2 3 4 2" xfId="14123"/>
    <cellStyle name="Data   - Style2 2 4 2 2 3 4 3" xfId="20806"/>
    <cellStyle name="Data   - Style2 2 4 2 2 3 5" xfId="14120"/>
    <cellStyle name="Data   - Style2 2 4 2 2 3 6" xfId="20809"/>
    <cellStyle name="Data   - Style2 2 4 2 2 4" xfId="1485"/>
    <cellStyle name="Data   - Style2 2 4 2 2 4 2" xfId="14124"/>
    <cellStyle name="Data   - Style2 2 4 2 2 4 3" xfId="20805"/>
    <cellStyle name="Data   - Style2 2 4 2 2 5" xfId="1486"/>
    <cellStyle name="Data   - Style2 2 4 2 2 5 2" xfId="14125"/>
    <cellStyle name="Data   - Style2 2 4 2 2 5 3" xfId="20804"/>
    <cellStyle name="Data   - Style2 2 4 2 2 6" xfId="1487"/>
    <cellStyle name="Data   - Style2 2 4 2 2 6 2" xfId="14126"/>
    <cellStyle name="Data   - Style2 2 4 2 2 6 3" xfId="20803"/>
    <cellStyle name="Data   - Style2 2 4 2 2 7" xfId="14111"/>
    <cellStyle name="Data   - Style2 2 4 2 2 8" xfId="20820"/>
    <cellStyle name="Data   - Style2 2 4 2 3" xfId="1488"/>
    <cellStyle name="Data   - Style2 2 4 2 3 2" xfId="1489"/>
    <cellStyle name="Data   - Style2 2 4 2 3 2 2" xfId="1490"/>
    <cellStyle name="Data   - Style2 2 4 2 3 2 2 2" xfId="14129"/>
    <cellStyle name="Data   - Style2 2 4 2 3 2 2 3" xfId="20800"/>
    <cellStyle name="Data   - Style2 2 4 2 3 2 3" xfId="1491"/>
    <cellStyle name="Data   - Style2 2 4 2 3 2 3 2" xfId="14130"/>
    <cellStyle name="Data   - Style2 2 4 2 3 2 3 3" xfId="20799"/>
    <cellStyle name="Data   - Style2 2 4 2 3 2 4" xfId="1492"/>
    <cellStyle name="Data   - Style2 2 4 2 3 2 4 2" xfId="14131"/>
    <cellStyle name="Data   - Style2 2 4 2 3 2 4 3" xfId="20798"/>
    <cellStyle name="Data   - Style2 2 4 2 3 2 5" xfId="14128"/>
    <cellStyle name="Data   - Style2 2 4 2 3 2 6" xfId="20801"/>
    <cellStyle name="Data   - Style2 2 4 2 3 3" xfId="1493"/>
    <cellStyle name="Data   - Style2 2 4 2 3 3 2" xfId="14132"/>
    <cellStyle name="Data   - Style2 2 4 2 3 3 3" xfId="20797"/>
    <cellStyle name="Data   - Style2 2 4 2 3 4" xfId="1494"/>
    <cellStyle name="Data   - Style2 2 4 2 3 4 2" xfId="14133"/>
    <cellStyle name="Data   - Style2 2 4 2 3 4 3" xfId="20796"/>
    <cellStyle name="Data   - Style2 2 4 2 3 5" xfId="1495"/>
    <cellStyle name="Data   - Style2 2 4 2 3 5 2" xfId="14134"/>
    <cellStyle name="Data   - Style2 2 4 2 3 5 3" xfId="20794"/>
    <cellStyle name="Data   - Style2 2 4 2 3 6" xfId="14127"/>
    <cellStyle name="Data   - Style2 2 4 2 3 7" xfId="20802"/>
    <cellStyle name="Data   - Style2 2 4 2 4" xfId="1496"/>
    <cellStyle name="Data   - Style2 2 4 2 4 2" xfId="1497"/>
    <cellStyle name="Data   - Style2 2 4 2 4 2 2" xfId="14136"/>
    <cellStyle name="Data   - Style2 2 4 2 4 2 3" xfId="20792"/>
    <cellStyle name="Data   - Style2 2 4 2 4 3" xfId="1498"/>
    <cellStyle name="Data   - Style2 2 4 2 4 3 2" xfId="14137"/>
    <cellStyle name="Data   - Style2 2 4 2 4 3 3" xfId="20791"/>
    <cellStyle name="Data   - Style2 2 4 2 4 4" xfId="1499"/>
    <cellStyle name="Data   - Style2 2 4 2 4 4 2" xfId="14138"/>
    <cellStyle name="Data   - Style2 2 4 2 4 4 3" xfId="20790"/>
    <cellStyle name="Data   - Style2 2 4 2 4 5" xfId="14135"/>
    <cellStyle name="Data   - Style2 2 4 2 4 6" xfId="20793"/>
    <cellStyle name="Data   - Style2 2 4 2 5" xfId="1500"/>
    <cellStyle name="Data   - Style2 2 4 2 5 2" xfId="14139"/>
    <cellStyle name="Data   - Style2 2 4 2 5 3" xfId="20789"/>
    <cellStyle name="Data   - Style2 2 4 2 6" xfId="1501"/>
    <cellStyle name="Data   - Style2 2 4 2 6 2" xfId="14140"/>
    <cellStyle name="Data   - Style2 2 4 2 6 3" xfId="20788"/>
    <cellStyle name="Data   - Style2 2 4 2 7" xfId="1502"/>
    <cellStyle name="Data   - Style2 2 4 2 7 2" xfId="14141"/>
    <cellStyle name="Data   - Style2 2 4 2 7 3" xfId="20787"/>
    <cellStyle name="Data   - Style2 2 4 2 8" xfId="14110"/>
    <cellStyle name="Data   - Style2 2 4 2 9" xfId="20821"/>
    <cellStyle name="Data   - Style2 2 4 3" xfId="1503"/>
    <cellStyle name="Data   - Style2 2 4 3 2" xfId="1504"/>
    <cellStyle name="Data   - Style2 2 4 3 2 2" xfId="1505"/>
    <cellStyle name="Data   - Style2 2 4 3 2 2 2" xfId="1506"/>
    <cellStyle name="Data   - Style2 2 4 3 2 2 2 2" xfId="1507"/>
    <cellStyle name="Data   - Style2 2 4 3 2 2 2 2 2" xfId="14146"/>
    <cellStyle name="Data   - Style2 2 4 3 2 2 2 2 3" xfId="20782"/>
    <cellStyle name="Data   - Style2 2 4 3 2 2 2 3" xfId="1508"/>
    <cellStyle name="Data   - Style2 2 4 3 2 2 2 3 2" xfId="14147"/>
    <cellStyle name="Data   - Style2 2 4 3 2 2 2 3 3" xfId="20781"/>
    <cellStyle name="Data   - Style2 2 4 3 2 2 2 4" xfId="1509"/>
    <cellStyle name="Data   - Style2 2 4 3 2 2 2 4 2" xfId="14148"/>
    <cellStyle name="Data   - Style2 2 4 3 2 2 2 4 3" xfId="20780"/>
    <cellStyle name="Data   - Style2 2 4 3 2 2 2 5" xfId="14145"/>
    <cellStyle name="Data   - Style2 2 4 3 2 2 2 6" xfId="20783"/>
    <cellStyle name="Data   - Style2 2 4 3 2 2 3" xfId="1510"/>
    <cellStyle name="Data   - Style2 2 4 3 2 2 3 2" xfId="14149"/>
    <cellStyle name="Data   - Style2 2 4 3 2 2 3 3" xfId="20779"/>
    <cellStyle name="Data   - Style2 2 4 3 2 2 4" xfId="1511"/>
    <cellStyle name="Data   - Style2 2 4 3 2 2 4 2" xfId="14150"/>
    <cellStyle name="Data   - Style2 2 4 3 2 2 4 3" xfId="20778"/>
    <cellStyle name="Data   - Style2 2 4 3 2 2 5" xfId="1512"/>
    <cellStyle name="Data   - Style2 2 4 3 2 2 5 2" xfId="14151"/>
    <cellStyle name="Data   - Style2 2 4 3 2 2 5 3" xfId="20777"/>
    <cellStyle name="Data   - Style2 2 4 3 2 2 6" xfId="14144"/>
    <cellStyle name="Data   - Style2 2 4 3 2 2 7" xfId="20784"/>
    <cellStyle name="Data   - Style2 2 4 3 2 3" xfId="1513"/>
    <cellStyle name="Data   - Style2 2 4 3 2 3 2" xfId="1514"/>
    <cellStyle name="Data   - Style2 2 4 3 2 3 2 2" xfId="14153"/>
    <cellStyle name="Data   - Style2 2 4 3 2 3 2 3" xfId="20775"/>
    <cellStyle name="Data   - Style2 2 4 3 2 3 3" xfId="1515"/>
    <cellStyle name="Data   - Style2 2 4 3 2 3 3 2" xfId="14154"/>
    <cellStyle name="Data   - Style2 2 4 3 2 3 3 3" xfId="20774"/>
    <cellStyle name="Data   - Style2 2 4 3 2 3 4" xfId="1516"/>
    <cellStyle name="Data   - Style2 2 4 3 2 3 4 2" xfId="14155"/>
    <cellStyle name="Data   - Style2 2 4 3 2 3 4 3" xfId="20773"/>
    <cellStyle name="Data   - Style2 2 4 3 2 3 5" xfId="14152"/>
    <cellStyle name="Data   - Style2 2 4 3 2 3 6" xfId="20776"/>
    <cellStyle name="Data   - Style2 2 4 3 2 4" xfId="1517"/>
    <cellStyle name="Data   - Style2 2 4 3 2 4 2" xfId="14156"/>
    <cellStyle name="Data   - Style2 2 4 3 2 4 3" xfId="20772"/>
    <cellStyle name="Data   - Style2 2 4 3 2 5" xfId="1518"/>
    <cellStyle name="Data   - Style2 2 4 3 2 5 2" xfId="14157"/>
    <cellStyle name="Data   - Style2 2 4 3 2 5 3" xfId="20771"/>
    <cellStyle name="Data   - Style2 2 4 3 2 6" xfId="1519"/>
    <cellStyle name="Data   - Style2 2 4 3 2 6 2" xfId="14158"/>
    <cellStyle name="Data   - Style2 2 4 3 2 6 3" xfId="20770"/>
    <cellStyle name="Data   - Style2 2 4 3 2 7" xfId="14143"/>
    <cellStyle name="Data   - Style2 2 4 3 2 8" xfId="20785"/>
    <cellStyle name="Data   - Style2 2 4 3 3" xfId="1520"/>
    <cellStyle name="Data   - Style2 2 4 3 3 2" xfId="1521"/>
    <cellStyle name="Data   - Style2 2 4 3 3 2 2" xfId="1522"/>
    <cellStyle name="Data   - Style2 2 4 3 3 2 2 2" xfId="14161"/>
    <cellStyle name="Data   - Style2 2 4 3 3 2 2 3" xfId="20766"/>
    <cellStyle name="Data   - Style2 2 4 3 3 2 3" xfId="1523"/>
    <cellStyle name="Data   - Style2 2 4 3 3 2 3 2" xfId="14162"/>
    <cellStyle name="Data   - Style2 2 4 3 3 2 3 3" xfId="20765"/>
    <cellStyle name="Data   - Style2 2 4 3 3 2 4" xfId="1524"/>
    <cellStyle name="Data   - Style2 2 4 3 3 2 4 2" xfId="14163"/>
    <cellStyle name="Data   - Style2 2 4 3 3 2 4 3" xfId="20764"/>
    <cellStyle name="Data   - Style2 2 4 3 3 2 5" xfId="14160"/>
    <cellStyle name="Data   - Style2 2 4 3 3 2 6" xfId="20767"/>
    <cellStyle name="Data   - Style2 2 4 3 3 3" xfId="1525"/>
    <cellStyle name="Data   - Style2 2 4 3 3 3 2" xfId="14164"/>
    <cellStyle name="Data   - Style2 2 4 3 3 3 3" xfId="20763"/>
    <cellStyle name="Data   - Style2 2 4 3 3 4" xfId="1526"/>
    <cellStyle name="Data   - Style2 2 4 3 3 4 2" xfId="14165"/>
    <cellStyle name="Data   - Style2 2 4 3 3 4 3" xfId="20762"/>
    <cellStyle name="Data   - Style2 2 4 3 3 5" xfId="1527"/>
    <cellStyle name="Data   - Style2 2 4 3 3 5 2" xfId="14166"/>
    <cellStyle name="Data   - Style2 2 4 3 3 5 3" xfId="20761"/>
    <cellStyle name="Data   - Style2 2 4 3 3 6" xfId="14159"/>
    <cellStyle name="Data   - Style2 2 4 3 3 7" xfId="20768"/>
    <cellStyle name="Data   - Style2 2 4 3 4" xfId="1528"/>
    <cellStyle name="Data   - Style2 2 4 3 4 2" xfId="1529"/>
    <cellStyle name="Data   - Style2 2 4 3 4 2 2" xfId="14168"/>
    <cellStyle name="Data   - Style2 2 4 3 4 2 3" xfId="20759"/>
    <cellStyle name="Data   - Style2 2 4 3 4 3" xfId="1530"/>
    <cellStyle name="Data   - Style2 2 4 3 4 3 2" xfId="14169"/>
    <cellStyle name="Data   - Style2 2 4 3 4 3 3" xfId="20758"/>
    <cellStyle name="Data   - Style2 2 4 3 4 4" xfId="1531"/>
    <cellStyle name="Data   - Style2 2 4 3 4 4 2" xfId="14170"/>
    <cellStyle name="Data   - Style2 2 4 3 4 4 3" xfId="20757"/>
    <cellStyle name="Data   - Style2 2 4 3 4 5" xfId="14167"/>
    <cellStyle name="Data   - Style2 2 4 3 4 6" xfId="20760"/>
    <cellStyle name="Data   - Style2 2 4 3 5" xfId="1532"/>
    <cellStyle name="Data   - Style2 2 4 3 5 2" xfId="14171"/>
    <cellStyle name="Data   - Style2 2 4 3 5 3" xfId="20756"/>
    <cellStyle name="Data   - Style2 2 4 3 6" xfId="1533"/>
    <cellStyle name="Data   - Style2 2 4 3 6 2" xfId="14172"/>
    <cellStyle name="Data   - Style2 2 4 3 6 3" xfId="20755"/>
    <cellStyle name="Data   - Style2 2 4 3 7" xfId="1534"/>
    <cellStyle name="Data   - Style2 2 4 3 7 2" xfId="14173"/>
    <cellStyle name="Data   - Style2 2 4 3 7 3" xfId="20754"/>
    <cellStyle name="Data   - Style2 2 4 3 8" xfId="14142"/>
    <cellStyle name="Data   - Style2 2 4 3 9" xfId="20786"/>
    <cellStyle name="Data   - Style2 2 4 4" xfId="1535"/>
    <cellStyle name="Data   - Style2 2 4 4 2" xfId="1536"/>
    <cellStyle name="Data   - Style2 2 4 4 2 2" xfId="1537"/>
    <cellStyle name="Data   - Style2 2 4 4 2 2 2" xfId="1538"/>
    <cellStyle name="Data   - Style2 2 4 4 2 2 2 2" xfId="14177"/>
    <cellStyle name="Data   - Style2 2 4 4 2 2 2 3" xfId="20750"/>
    <cellStyle name="Data   - Style2 2 4 4 2 2 3" xfId="1539"/>
    <cellStyle name="Data   - Style2 2 4 4 2 2 3 2" xfId="14178"/>
    <cellStyle name="Data   - Style2 2 4 4 2 2 3 3" xfId="20749"/>
    <cellStyle name="Data   - Style2 2 4 4 2 2 4" xfId="1540"/>
    <cellStyle name="Data   - Style2 2 4 4 2 2 4 2" xfId="14179"/>
    <cellStyle name="Data   - Style2 2 4 4 2 2 4 3" xfId="20748"/>
    <cellStyle name="Data   - Style2 2 4 4 2 2 5" xfId="14176"/>
    <cellStyle name="Data   - Style2 2 4 4 2 2 6" xfId="20751"/>
    <cellStyle name="Data   - Style2 2 4 4 2 3" xfId="1541"/>
    <cellStyle name="Data   - Style2 2 4 4 2 3 2" xfId="14180"/>
    <cellStyle name="Data   - Style2 2 4 4 2 3 3" xfId="20747"/>
    <cellStyle name="Data   - Style2 2 4 4 2 4" xfId="1542"/>
    <cellStyle name="Data   - Style2 2 4 4 2 4 2" xfId="14181"/>
    <cellStyle name="Data   - Style2 2 4 4 2 4 3" xfId="20746"/>
    <cellStyle name="Data   - Style2 2 4 4 2 5" xfId="1543"/>
    <cellStyle name="Data   - Style2 2 4 4 2 5 2" xfId="14182"/>
    <cellStyle name="Data   - Style2 2 4 4 2 5 3" xfId="20745"/>
    <cellStyle name="Data   - Style2 2 4 4 2 6" xfId="14175"/>
    <cellStyle name="Data   - Style2 2 4 4 2 7" xfId="20752"/>
    <cellStyle name="Data   - Style2 2 4 4 3" xfId="1544"/>
    <cellStyle name="Data   - Style2 2 4 4 3 2" xfId="1545"/>
    <cellStyle name="Data   - Style2 2 4 4 3 2 2" xfId="14184"/>
    <cellStyle name="Data   - Style2 2 4 4 3 2 3" xfId="20743"/>
    <cellStyle name="Data   - Style2 2 4 4 3 3" xfId="1546"/>
    <cellStyle name="Data   - Style2 2 4 4 3 3 2" xfId="14185"/>
    <cellStyle name="Data   - Style2 2 4 4 3 3 3" xfId="20742"/>
    <cellStyle name="Data   - Style2 2 4 4 3 4" xfId="1547"/>
    <cellStyle name="Data   - Style2 2 4 4 3 4 2" xfId="14186"/>
    <cellStyle name="Data   - Style2 2 4 4 3 4 3" xfId="20741"/>
    <cellStyle name="Data   - Style2 2 4 4 3 5" xfId="14183"/>
    <cellStyle name="Data   - Style2 2 4 4 3 6" xfId="20744"/>
    <cellStyle name="Data   - Style2 2 4 4 4" xfId="1548"/>
    <cellStyle name="Data   - Style2 2 4 4 4 2" xfId="14187"/>
    <cellStyle name="Data   - Style2 2 4 4 4 3" xfId="20740"/>
    <cellStyle name="Data   - Style2 2 4 4 5" xfId="1549"/>
    <cellStyle name="Data   - Style2 2 4 4 5 2" xfId="14188"/>
    <cellStyle name="Data   - Style2 2 4 4 5 3" xfId="20739"/>
    <cellStyle name="Data   - Style2 2 4 4 6" xfId="1550"/>
    <cellStyle name="Data   - Style2 2 4 4 6 2" xfId="14189"/>
    <cellStyle name="Data   - Style2 2 4 4 6 3" xfId="20738"/>
    <cellStyle name="Data   - Style2 2 4 4 7" xfId="14174"/>
    <cellStyle name="Data   - Style2 2 4 4 8" xfId="20753"/>
    <cellStyle name="Data   - Style2 2 4 5" xfId="1551"/>
    <cellStyle name="Data   - Style2 2 4 5 2" xfId="1552"/>
    <cellStyle name="Data   - Style2 2 4 5 2 2" xfId="1553"/>
    <cellStyle name="Data   - Style2 2 4 5 2 2 2" xfId="14192"/>
    <cellStyle name="Data   - Style2 2 4 5 2 2 3" xfId="20735"/>
    <cellStyle name="Data   - Style2 2 4 5 2 3" xfId="1554"/>
    <cellStyle name="Data   - Style2 2 4 5 2 3 2" xfId="14193"/>
    <cellStyle name="Data   - Style2 2 4 5 2 3 3" xfId="20734"/>
    <cellStyle name="Data   - Style2 2 4 5 2 4" xfId="1555"/>
    <cellStyle name="Data   - Style2 2 4 5 2 4 2" xfId="14194"/>
    <cellStyle name="Data   - Style2 2 4 5 2 4 3" xfId="20733"/>
    <cellStyle name="Data   - Style2 2 4 5 2 5" xfId="14191"/>
    <cellStyle name="Data   - Style2 2 4 5 2 6" xfId="20736"/>
    <cellStyle name="Data   - Style2 2 4 5 3" xfId="1556"/>
    <cellStyle name="Data   - Style2 2 4 5 3 2" xfId="14195"/>
    <cellStyle name="Data   - Style2 2 4 5 3 3" xfId="20732"/>
    <cellStyle name="Data   - Style2 2 4 5 4" xfId="1557"/>
    <cellStyle name="Data   - Style2 2 4 5 4 2" xfId="14196"/>
    <cellStyle name="Data   - Style2 2 4 5 4 3" xfId="20731"/>
    <cellStyle name="Data   - Style2 2 4 5 5" xfId="1558"/>
    <cellStyle name="Data   - Style2 2 4 5 5 2" xfId="14197"/>
    <cellStyle name="Data   - Style2 2 4 5 5 3" xfId="20730"/>
    <cellStyle name="Data   - Style2 2 4 5 6" xfId="14190"/>
    <cellStyle name="Data   - Style2 2 4 5 7" xfId="20737"/>
    <cellStyle name="Data   - Style2 2 4 6" xfId="1559"/>
    <cellStyle name="Data   - Style2 2 4 6 2" xfId="1560"/>
    <cellStyle name="Data   - Style2 2 4 6 2 2" xfId="14199"/>
    <cellStyle name="Data   - Style2 2 4 6 2 3" xfId="20728"/>
    <cellStyle name="Data   - Style2 2 4 6 3" xfId="1561"/>
    <cellStyle name="Data   - Style2 2 4 6 3 2" xfId="14200"/>
    <cellStyle name="Data   - Style2 2 4 6 3 3" xfId="20727"/>
    <cellStyle name="Data   - Style2 2 4 6 4" xfId="1562"/>
    <cellStyle name="Data   - Style2 2 4 6 4 2" xfId="14201"/>
    <cellStyle name="Data   - Style2 2 4 6 4 3" xfId="20726"/>
    <cellStyle name="Data   - Style2 2 4 6 5" xfId="14198"/>
    <cellStyle name="Data   - Style2 2 4 6 6" xfId="20729"/>
    <cellStyle name="Data   - Style2 2 4 7" xfId="1563"/>
    <cellStyle name="Data   - Style2 2 4 7 2" xfId="14202"/>
    <cellStyle name="Data   - Style2 2 4 7 3" xfId="20725"/>
    <cellStyle name="Data   - Style2 2 4 8" xfId="1564"/>
    <cellStyle name="Data   - Style2 2 4 8 2" xfId="14203"/>
    <cellStyle name="Data   - Style2 2 4 8 3" xfId="20723"/>
    <cellStyle name="Data   - Style2 2 4 9" xfId="1565"/>
    <cellStyle name="Data   - Style2 2 4 9 2" xfId="14204"/>
    <cellStyle name="Data   - Style2 2 4 9 3" xfId="20721"/>
    <cellStyle name="Data   - Style2 2 5" xfId="1566"/>
    <cellStyle name="Data   - Style2 2 5 10" xfId="29537"/>
    <cellStyle name="Data   - Style2 2 5 2" xfId="1567"/>
    <cellStyle name="Data   - Style2 2 5 2 2" xfId="1568"/>
    <cellStyle name="Data   - Style2 2 5 2 2 2" xfId="1569"/>
    <cellStyle name="Data   - Style2 2 5 2 2 2 2" xfId="1570"/>
    <cellStyle name="Data   - Style2 2 5 2 2 2 2 2" xfId="14209"/>
    <cellStyle name="Data   - Style2 2 5 2 2 2 2 3" xfId="20716"/>
    <cellStyle name="Data   - Style2 2 5 2 2 2 3" xfId="1571"/>
    <cellStyle name="Data   - Style2 2 5 2 2 2 3 2" xfId="14210"/>
    <cellStyle name="Data   - Style2 2 5 2 2 2 3 3" xfId="20715"/>
    <cellStyle name="Data   - Style2 2 5 2 2 2 4" xfId="1572"/>
    <cellStyle name="Data   - Style2 2 5 2 2 2 4 2" xfId="14211"/>
    <cellStyle name="Data   - Style2 2 5 2 2 2 4 3" xfId="20714"/>
    <cellStyle name="Data   - Style2 2 5 2 2 2 5" xfId="14208"/>
    <cellStyle name="Data   - Style2 2 5 2 2 2 6" xfId="20717"/>
    <cellStyle name="Data   - Style2 2 5 2 2 3" xfId="1573"/>
    <cellStyle name="Data   - Style2 2 5 2 2 3 2" xfId="14212"/>
    <cellStyle name="Data   - Style2 2 5 2 2 3 3" xfId="20713"/>
    <cellStyle name="Data   - Style2 2 5 2 2 4" xfId="1574"/>
    <cellStyle name="Data   - Style2 2 5 2 2 4 2" xfId="14213"/>
    <cellStyle name="Data   - Style2 2 5 2 2 4 3" xfId="20711"/>
    <cellStyle name="Data   - Style2 2 5 2 2 5" xfId="1575"/>
    <cellStyle name="Data   - Style2 2 5 2 2 5 2" xfId="14214"/>
    <cellStyle name="Data   - Style2 2 5 2 2 5 3" xfId="20710"/>
    <cellStyle name="Data   - Style2 2 5 2 2 6" xfId="14207"/>
    <cellStyle name="Data   - Style2 2 5 2 2 7" xfId="20718"/>
    <cellStyle name="Data   - Style2 2 5 2 3" xfId="1576"/>
    <cellStyle name="Data   - Style2 2 5 2 3 2" xfId="1577"/>
    <cellStyle name="Data   - Style2 2 5 2 3 2 2" xfId="14216"/>
    <cellStyle name="Data   - Style2 2 5 2 3 2 3" xfId="20708"/>
    <cellStyle name="Data   - Style2 2 5 2 3 3" xfId="1578"/>
    <cellStyle name="Data   - Style2 2 5 2 3 3 2" xfId="14217"/>
    <cellStyle name="Data   - Style2 2 5 2 3 3 3" xfId="20707"/>
    <cellStyle name="Data   - Style2 2 5 2 3 4" xfId="1579"/>
    <cellStyle name="Data   - Style2 2 5 2 3 4 2" xfId="14218"/>
    <cellStyle name="Data   - Style2 2 5 2 3 4 3" xfId="20706"/>
    <cellStyle name="Data   - Style2 2 5 2 3 5" xfId="14215"/>
    <cellStyle name="Data   - Style2 2 5 2 3 6" xfId="20709"/>
    <cellStyle name="Data   - Style2 2 5 2 4" xfId="1580"/>
    <cellStyle name="Data   - Style2 2 5 2 4 2" xfId="14219"/>
    <cellStyle name="Data   - Style2 2 5 2 4 3" xfId="20705"/>
    <cellStyle name="Data   - Style2 2 5 2 5" xfId="1581"/>
    <cellStyle name="Data   - Style2 2 5 2 5 2" xfId="14220"/>
    <cellStyle name="Data   - Style2 2 5 2 5 3" xfId="20704"/>
    <cellStyle name="Data   - Style2 2 5 2 6" xfId="1582"/>
    <cellStyle name="Data   - Style2 2 5 2 6 2" xfId="14221"/>
    <cellStyle name="Data   - Style2 2 5 2 6 3" xfId="20703"/>
    <cellStyle name="Data   - Style2 2 5 2 7" xfId="14206"/>
    <cellStyle name="Data   - Style2 2 5 2 8" xfId="20719"/>
    <cellStyle name="Data   - Style2 2 5 3" xfId="1583"/>
    <cellStyle name="Data   - Style2 2 5 3 2" xfId="1584"/>
    <cellStyle name="Data   - Style2 2 5 3 2 2" xfId="1585"/>
    <cellStyle name="Data   - Style2 2 5 3 2 2 2" xfId="14224"/>
    <cellStyle name="Data   - Style2 2 5 3 2 2 3" xfId="20700"/>
    <cellStyle name="Data   - Style2 2 5 3 2 3" xfId="1586"/>
    <cellStyle name="Data   - Style2 2 5 3 2 3 2" xfId="14225"/>
    <cellStyle name="Data   - Style2 2 5 3 2 3 3" xfId="20699"/>
    <cellStyle name="Data   - Style2 2 5 3 2 4" xfId="1587"/>
    <cellStyle name="Data   - Style2 2 5 3 2 4 2" xfId="14226"/>
    <cellStyle name="Data   - Style2 2 5 3 2 4 3" xfId="20698"/>
    <cellStyle name="Data   - Style2 2 5 3 2 5" xfId="14223"/>
    <cellStyle name="Data   - Style2 2 5 3 2 6" xfId="20701"/>
    <cellStyle name="Data   - Style2 2 5 3 3" xfId="1588"/>
    <cellStyle name="Data   - Style2 2 5 3 3 2" xfId="14227"/>
    <cellStyle name="Data   - Style2 2 5 3 3 3" xfId="20697"/>
    <cellStyle name="Data   - Style2 2 5 3 4" xfId="1589"/>
    <cellStyle name="Data   - Style2 2 5 3 4 2" xfId="14228"/>
    <cellStyle name="Data   - Style2 2 5 3 4 3" xfId="20696"/>
    <cellStyle name="Data   - Style2 2 5 3 5" xfId="1590"/>
    <cellStyle name="Data   - Style2 2 5 3 5 2" xfId="14229"/>
    <cellStyle name="Data   - Style2 2 5 3 5 3" xfId="20694"/>
    <cellStyle name="Data   - Style2 2 5 3 6" xfId="14222"/>
    <cellStyle name="Data   - Style2 2 5 3 7" xfId="20702"/>
    <cellStyle name="Data   - Style2 2 5 4" xfId="1591"/>
    <cellStyle name="Data   - Style2 2 5 4 2" xfId="1592"/>
    <cellStyle name="Data   - Style2 2 5 4 2 2" xfId="14231"/>
    <cellStyle name="Data   - Style2 2 5 4 2 3" xfId="20692"/>
    <cellStyle name="Data   - Style2 2 5 4 3" xfId="1593"/>
    <cellStyle name="Data   - Style2 2 5 4 3 2" xfId="14232"/>
    <cellStyle name="Data   - Style2 2 5 4 3 3" xfId="20691"/>
    <cellStyle name="Data   - Style2 2 5 4 4" xfId="1594"/>
    <cellStyle name="Data   - Style2 2 5 4 4 2" xfId="14233"/>
    <cellStyle name="Data   - Style2 2 5 4 4 3" xfId="20690"/>
    <cellStyle name="Data   - Style2 2 5 4 5" xfId="14230"/>
    <cellStyle name="Data   - Style2 2 5 4 6" xfId="20693"/>
    <cellStyle name="Data   - Style2 2 5 5" xfId="1595"/>
    <cellStyle name="Data   - Style2 2 5 5 2" xfId="14234"/>
    <cellStyle name="Data   - Style2 2 5 5 3" xfId="20689"/>
    <cellStyle name="Data   - Style2 2 5 6" xfId="1596"/>
    <cellStyle name="Data   - Style2 2 5 6 2" xfId="14235"/>
    <cellStyle name="Data   - Style2 2 5 6 3" xfId="20688"/>
    <cellStyle name="Data   - Style2 2 5 7" xfId="1597"/>
    <cellStyle name="Data   - Style2 2 5 7 2" xfId="14236"/>
    <cellStyle name="Data   - Style2 2 5 7 3" xfId="20687"/>
    <cellStyle name="Data   - Style2 2 5 8" xfId="14205"/>
    <cellStyle name="Data   - Style2 2 5 9" xfId="20720"/>
    <cellStyle name="Data   - Style2 2 6" xfId="1598"/>
    <cellStyle name="Data   - Style2 2 6 2" xfId="1599"/>
    <cellStyle name="Data   - Style2 2 6 2 2" xfId="1600"/>
    <cellStyle name="Data   - Style2 2 6 2 2 2" xfId="1601"/>
    <cellStyle name="Data   - Style2 2 6 2 2 2 2" xfId="1602"/>
    <cellStyle name="Data   - Style2 2 6 2 2 2 2 2" xfId="14241"/>
    <cellStyle name="Data   - Style2 2 6 2 2 2 2 3" xfId="20682"/>
    <cellStyle name="Data   - Style2 2 6 2 2 2 3" xfId="1603"/>
    <cellStyle name="Data   - Style2 2 6 2 2 2 3 2" xfId="14242"/>
    <cellStyle name="Data   - Style2 2 6 2 2 2 3 3" xfId="20681"/>
    <cellStyle name="Data   - Style2 2 6 2 2 2 4" xfId="1604"/>
    <cellStyle name="Data   - Style2 2 6 2 2 2 4 2" xfId="14243"/>
    <cellStyle name="Data   - Style2 2 6 2 2 2 4 3" xfId="20680"/>
    <cellStyle name="Data   - Style2 2 6 2 2 2 5" xfId="14240"/>
    <cellStyle name="Data   - Style2 2 6 2 2 2 6" xfId="20683"/>
    <cellStyle name="Data   - Style2 2 6 2 2 3" xfId="1605"/>
    <cellStyle name="Data   - Style2 2 6 2 2 3 2" xfId="14244"/>
    <cellStyle name="Data   - Style2 2 6 2 2 3 3" xfId="20679"/>
    <cellStyle name="Data   - Style2 2 6 2 2 4" xfId="1606"/>
    <cellStyle name="Data   - Style2 2 6 2 2 4 2" xfId="14245"/>
    <cellStyle name="Data   - Style2 2 6 2 2 4 3" xfId="20678"/>
    <cellStyle name="Data   - Style2 2 6 2 2 5" xfId="1607"/>
    <cellStyle name="Data   - Style2 2 6 2 2 5 2" xfId="14246"/>
    <cellStyle name="Data   - Style2 2 6 2 2 5 3" xfId="20677"/>
    <cellStyle name="Data   - Style2 2 6 2 2 6" xfId="14239"/>
    <cellStyle name="Data   - Style2 2 6 2 2 7" xfId="20684"/>
    <cellStyle name="Data   - Style2 2 6 2 3" xfId="1608"/>
    <cellStyle name="Data   - Style2 2 6 2 3 2" xfId="1609"/>
    <cellStyle name="Data   - Style2 2 6 2 3 2 2" xfId="14248"/>
    <cellStyle name="Data   - Style2 2 6 2 3 2 3" xfId="20675"/>
    <cellStyle name="Data   - Style2 2 6 2 3 3" xfId="1610"/>
    <cellStyle name="Data   - Style2 2 6 2 3 3 2" xfId="14249"/>
    <cellStyle name="Data   - Style2 2 6 2 3 3 3" xfId="20674"/>
    <cellStyle name="Data   - Style2 2 6 2 3 4" xfId="1611"/>
    <cellStyle name="Data   - Style2 2 6 2 3 4 2" xfId="14250"/>
    <cellStyle name="Data   - Style2 2 6 2 3 4 3" xfId="20673"/>
    <cellStyle name="Data   - Style2 2 6 2 3 5" xfId="14247"/>
    <cellStyle name="Data   - Style2 2 6 2 3 6" xfId="20676"/>
    <cellStyle name="Data   - Style2 2 6 2 4" xfId="1612"/>
    <cellStyle name="Data   - Style2 2 6 2 4 2" xfId="14251"/>
    <cellStyle name="Data   - Style2 2 6 2 4 3" xfId="20672"/>
    <cellStyle name="Data   - Style2 2 6 2 5" xfId="1613"/>
    <cellStyle name="Data   - Style2 2 6 2 5 2" xfId="14252"/>
    <cellStyle name="Data   - Style2 2 6 2 5 3" xfId="20671"/>
    <cellStyle name="Data   - Style2 2 6 2 6" xfId="1614"/>
    <cellStyle name="Data   - Style2 2 6 2 6 2" xfId="14253"/>
    <cellStyle name="Data   - Style2 2 6 2 6 3" xfId="20670"/>
    <cellStyle name="Data   - Style2 2 6 2 7" xfId="14238"/>
    <cellStyle name="Data   - Style2 2 6 2 8" xfId="20685"/>
    <cellStyle name="Data   - Style2 2 6 3" xfId="1615"/>
    <cellStyle name="Data   - Style2 2 6 3 2" xfId="1616"/>
    <cellStyle name="Data   - Style2 2 6 3 2 2" xfId="1617"/>
    <cellStyle name="Data   - Style2 2 6 3 2 2 2" xfId="14256"/>
    <cellStyle name="Data   - Style2 2 6 3 2 2 3" xfId="20666"/>
    <cellStyle name="Data   - Style2 2 6 3 2 3" xfId="1618"/>
    <cellStyle name="Data   - Style2 2 6 3 2 3 2" xfId="14257"/>
    <cellStyle name="Data   - Style2 2 6 3 2 3 3" xfId="20664"/>
    <cellStyle name="Data   - Style2 2 6 3 2 4" xfId="1619"/>
    <cellStyle name="Data   - Style2 2 6 3 2 4 2" xfId="14258"/>
    <cellStyle name="Data   - Style2 2 6 3 2 4 3" xfId="20663"/>
    <cellStyle name="Data   - Style2 2 6 3 2 5" xfId="14255"/>
    <cellStyle name="Data   - Style2 2 6 3 2 6" xfId="20667"/>
    <cellStyle name="Data   - Style2 2 6 3 3" xfId="1620"/>
    <cellStyle name="Data   - Style2 2 6 3 3 2" xfId="14259"/>
    <cellStyle name="Data   - Style2 2 6 3 3 3" xfId="20662"/>
    <cellStyle name="Data   - Style2 2 6 3 4" xfId="1621"/>
    <cellStyle name="Data   - Style2 2 6 3 4 2" xfId="14260"/>
    <cellStyle name="Data   - Style2 2 6 3 4 3" xfId="20660"/>
    <cellStyle name="Data   - Style2 2 6 3 5" xfId="1622"/>
    <cellStyle name="Data   - Style2 2 6 3 5 2" xfId="14261"/>
    <cellStyle name="Data   - Style2 2 6 3 5 3" xfId="20659"/>
    <cellStyle name="Data   - Style2 2 6 3 6" xfId="14254"/>
    <cellStyle name="Data   - Style2 2 6 3 7" xfId="20669"/>
    <cellStyle name="Data   - Style2 2 6 4" xfId="1623"/>
    <cellStyle name="Data   - Style2 2 6 4 2" xfId="1624"/>
    <cellStyle name="Data   - Style2 2 6 4 2 2" xfId="14263"/>
    <cellStyle name="Data   - Style2 2 6 4 2 3" xfId="20657"/>
    <cellStyle name="Data   - Style2 2 6 4 3" xfId="1625"/>
    <cellStyle name="Data   - Style2 2 6 4 3 2" xfId="14264"/>
    <cellStyle name="Data   - Style2 2 6 4 3 3" xfId="20656"/>
    <cellStyle name="Data   - Style2 2 6 4 4" xfId="1626"/>
    <cellStyle name="Data   - Style2 2 6 4 4 2" xfId="14265"/>
    <cellStyle name="Data   - Style2 2 6 4 4 3" xfId="20655"/>
    <cellStyle name="Data   - Style2 2 6 4 5" xfId="14262"/>
    <cellStyle name="Data   - Style2 2 6 4 6" xfId="20658"/>
    <cellStyle name="Data   - Style2 2 6 5" xfId="1627"/>
    <cellStyle name="Data   - Style2 2 6 5 2" xfId="14266"/>
    <cellStyle name="Data   - Style2 2 6 5 3" xfId="20654"/>
    <cellStyle name="Data   - Style2 2 6 6" xfId="1628"/>
    <cellStyle name="Data   - Style2 2 6 6 2" xfId="14267"/>
    <cellStyle name="Data   - Style2 2 6 6 3" xfId="20652"/>
    <cellStyle name="Data   - Style2 2 6 7" xfId="1629"/>
    <cellStyle name="Data   - Style2 2 6 7 2" xfId="14268"/>
    <cellStyle name="Data   - Style2 2 6 7 3" xfId="20651"/>
    <cellStyle name="Data   - Style2 2 6 8" xfId="14237"/>
    <cellStyle name="Data   - Style2 2 6 9" xfId="20686"/>
    <cellStyle name="Data   - Style2 2 7" xfId="1630"/>
    <cellStyle name="Data   - Style2 2 7 2" xfId="1631"/>
    <cellStyle name="Data   - Style2 2 7 2 2" xfId="1632"/>
    <cellStyle name="Data   - Style2 2 7 2 2 2" xfId="1633"/>
    <cellStyle name="Data   - Style2 2 7 2 2 2 2" xfId="1634"/>
    <cellStyle name="Data   - Style2 2 7 2 2 2 2 2" xfId="14273"/>
    <cellStyle name="Data   - Style2 2 7 2 2 2 2 3" xfId="20646"/>
    <cellStyle name="Data   - Style2 2 7 2 2 2 3" xfId="1635"/>
    <cellStyle name="Data   - Style2 2 7 2 2 2 3 2" xfId="14274"/>
    <cellStyle name="Data   - Style2 2 7 2 2 2 3 3" xfId="20645"/>
    <cellStyle name="Data   - Style2 2 7 2 2 2 4" xfId="1636"/>
    <cellStyle name="Data   - Style2 2 7 2 2 2 4 2" xfId="14275"/>
    <cellStyle name="Data   - Style2 2 7 2 2 2 4 3" xfId="20644"/>
    <cellStyle name="Data   - Style2 2 7 2 2 2 5" xfId="14272"/>
    <cellStyle name="Data   - Style2 2 7 2 2 2 6" xfId="20647"/>
    <cellStyle name="Data   - Style2 2 7 2 2 3" xfId="1637"/>
    <cellStyle name="Data   - Style2 2 7 2 2 3 2" xfId="14276"/>
    <cellStyle name="Data   - Style2 2 7 2 2 3 3" xfId="20643"/>
    <cellStyle name="Data   - Style2 2 7 2 2 4" xfId="1638"/>
    <cellStyle name="Data   - Style2 2 7 2 2 4 2" xfId="14277"/>
    <cellStyle name="Data   - Style2 2 7 2 2 4 3" xfId="20642"/>
    <cellStyle name="Data   - Style2 2 7 2 2 5" xfId="1639"/>
    <cellStyle name="Data   - Style2 2 7 2 2 5 2" xfId="14278"/>
    <cellStyle name="Data   - Style2 2 7 2 2 5 3" xfId="20641"/>
    <cellStyle name="Data   - Style2 2 7 2 2 6" xfId="14271"/>
    <cellStyle name="Data   - Style2 2 7 2 2 7" xfId="20648"/>
    <cellStyle name="Data   - Style2 2 7 2 3" xfId="1640"/>
    <cellStyle name="Data   - Style2 2 7 2 3 2" xfId="1641"/>
    <cellStyle name="Data   - Style2 2 7 2 3 2 2" xfId="14280"/>
    <cellStyle name="Data   - Style2 2 7 2 3 2 3" xfId="20639"/>
    <cellStyle name="Data   - Style2 2 7 2 3 3" xfId="1642"/>
    <cellStyle name="Data   - Style2 2 7 2 3 3 2" xfId="14281"/>
    <cellStyle name="Data   - Style2 2 7 2 3 3 3" xfId="20638"/>
    <cellStyle name="Data   - Style2 2 7 2 3 4" xfId="1643"/>
    <cellStyle name="Data   - Style2 2 7 2 3 4 2" xfId="14282"/>
    <cellStyle name="Data   - Style2 2 7 2 3 4 3" xfId="20637"/>
    <cellStyle name="Data   - Style2 2 7 2 3 5" xfId="14279"/>
    <cellStyle name="Data   - Style2 2 7 2 3 6" xfId="20640"/>
    <cellStyle name="Data   - Style2 2 7 2 4" xfId="1644"/>
    <cellStyle name="Data   - Style2 2 7 2 4 2" xfId="14283"/>
    <cellStyle name="Data   - Style2 2 7 2 4 3" xfId="20633"/>
    <cellStyle name="Data   - Style2 2 7 2 5" xfId="1645"/>
    <cellStyle name="Data   - Style2 2 7 2 5 2" xfId="14284"/>
    <cellStyle name="Data   - Style2 2 7 2 5 3" xfId="20632"/>
    <cellStyle name="Data   - Style2 2 7 2 6" xfId="1646"/>
    <cellStyle name="Data   - Style2 2 7 2 6 2" xfId="14285"/>
    <cellStyle name="Data   - Style2 2 7 2 6 3" xfId="20631"/>
    <cellStyle name="Data   - Style2 2 7 2 7" xfId="14270"/>
    <cellStyle name="Data   - Style2 2 7 2 8" xfId="20649"/>
    <cellStyle name="Data   - Style2 2 7 3" xfId="1647"/>
    <cellStyle name="Data   - Style2 2 7 3 2" xfId="1648"/>
    <cellStyle name="Data   - Style2 2 7 3 2 2" xfId="1649"/>
    <cellStyle name="Data   - Style2 2 7 3 2 2 2" xfId="14288"/>
    <cellStyle name="Data   - Style2 2 7 3 2 2 3" xfId="20628"/>
    <cellStyle name="Data   - Style2 2 7 3 2 3" xfId="1650"/>
    <cellStyle name="Data   - Style2 2 7 3 2 3 2" xfId="14289"/>
    <cellStyle name="Data   - Style2 2 7 3 2 3 3" xfId="20627"/>
    <cellStyle name="Data   - Style2 2 7 3 2 4" xfId="1651"/>
    <cellStyle name="Data   - Style2 2 7 3 2 4 2" xfId="14290"/>
    <cellStyle name="Data   - Style2 2 7 3 2 4 3" xfId="20626"/>
    <cellStyle name="Data   - Style2 2 7 3 2 5" xfId="14287"/>
    <cellStyle name="Data   - Style2 2 7 3 2 6" xfId="20629"/>
    <cellStyle name="Data   - Style2 2 7 3 3" xfId="1652"/>
    <cellStyle name="Data   - Style2 2 7 3 3 2" xfId="14291"/>
    <cellStyle name="Data   - Style2 2 7 3 3 3" xfId="20625"/>
    <cellStyle name="Data   - Style2 2 7 3 4" xfId="1653"/>
    <cellStyle name="Data   - Style2 2 7 3 4 2" xfId="14292"/>
    <cellStyle name="Data   - Style2 2 7 3 4 3" xfId="20624"/>
    <cellStyle name="Data   - Style2 2 7 3 5" xfId="1654"/>
    <cellStyle name="Data   - Style2 2 7 3 5 2" xfId="14293"/>
    <cellStyle name="Data   - Style2 2 7 3 5 3" xfId="20623"/>
    <cellStyle name="Data   - Style2 2 7 3 6" xfId="14286"/>
    <cellStyle name="Data   - Style2 2 7 3 7" xfId="20630"/>
    <cellStyle name="Data   - Style2 2 7 4" xfId="1655"/>
    <cellStyle name="Data   - Style2 2 7 4 2" xfId="1656"/>
    <cellStyle name="Data   - Style2 2 7 4 2 2" xfId="14295"/>
    <cellStyle name="Data   - Style2 2 7 4 2 3" xfId="20620"/>
    <cellStyle name="Data   - Style2 2 7 4 3" xfId="1657"/>
    <cellStyle name="Data   - Style2 2 7 4 3 2" xfId="14296"/>
    <cellStyle name="Data   - Style2 2 7 4 3 3" xfId="20619"/>
    <cellStyle name="Data   - Style2 2 7 4 4" xfId="1658"/>
    <cellStyle name="Data   - Style2 2 7 4 4 2" xfId="14297"/>
    <cellStyle name="Data   - Style2 2 7 4 4 3" xfId="20618"/>
    <cellStyle name="Data   - Style2 2 7 4 5" xfId="14294"/>
    <cellStyle name="Data   - Style2 2 7 4 6" xfId="20621"/>
    <cellStyle name="Data   - Style2 2 7 5" xfId="1659"/>
    <cellStyle name="Data   - Style2 2 7 5 2" xfId="14298"/>
    <cellStyle name="Data   - Style2 2 7 5 3" xfId="20617"/>
    <cellStyle name="Data   - Style2 2 7 6" xfId="1660"/>
    <cellStyle name="Data   - Style2 2 7 6 2" xfId="14299"/>
    <cellStyle name="Data   - Style2 2 7 6 3" xfId="20613"/>
    <cellStyle name="Data   - Style2 2 7 7" xfId="1661"/>
    <cellStyle name="Data   - Style2 2 7 7 2" xfId="14300"/>
    <cellStyle name="Data   - Style2 2 7 7 3" xfId="20612"/>
    <cellStyle name="Data   - Style2 2 7 8" xfId="14269"/>
    <cellStyle name="Data   - Style2 2 7 9" xfId="20650"/>
    <cellStyle name="Data   - Style2 2 8" xfId="1662"/>
    <cellStyle name="Data   - Style2 2 8 2" xfId="1663"/>
    <cellStyle name="Data   - Style2 2 8 2 2" xfId="1664"/>
    <cellStyle name="Data   - Style2 2 8 2 2 2" xfId="1665"/>
    <cellStyle name="Data   - Style2 2 8 2 2 2 2" xfId="1666"/>
    <cellStyle name="Data   - Style2 2 8 2 2 2 2 2" xfId="14305"/>
    <cellStyle name="Data   - Style2 2 8 2 2 2 2 3" xfId="20606"/>
    <cellStyle name="Data   - Style2 2 8 2 2 2 3" xfId="1667"/>
    <cellStyle name="Data   - Style2 2 8 2 2 2 3 2" xfId="14306"/>
    <cellStyle name="Data   - Style2 2 8 2 2 2 3 3" xfId="20605"/>
    <cellStyle name="Data   - Style2 2 8 2 2 2 4" xfId="1668"/>
    <cellStyle name="Data   - Style2 2 8 2 2 2 4 2" xfId="14307"/>
    <cellStyle name="Data   - Style2 2 8 2 2 2 4 3" xfId="20604"/>
    <cellStyle name="Data   - Style2 2 8 2 2 2 5" xfId="14304"/>
    <cellStyle name="Data   - Style2 2 8 2 2 2 6" xfId="20608"/>
    <cellStyle name="Data   - Style2 2 8 2 2 3" xfId="1669"/>
    <cellStyle name="Data   - Style2 2 8 2 2 3 2" xfId="14308"/>
    <cellStyle name="Data   - Style2 2 8 2 2 3 3" xfId="20603"/>
    <cellStyle name="Data   - Style2 2 8 2 2 4" xfId="1670"/>
    <cellStyle name="Data   - Style2 2 8 2 2 4 2" xfId="14309"/>
    <cellStyle name="Data   - Style2 2 8 2 2 4 3" xfId="20602"/>
    <cellStyle name="Data   - Style2 2 8 2 2 5" xfId="1671"/>
    <cellStyle name="Data   - Style2 2 8 2 2 5 2" xfId="14310"/>
    <cellStyle name="Data   - Style2 2 8 2 2 5 3" xfId="20601"/>
    <cellStyle name="Data   - Style2 2 8 2 2 6" xfId="14303"/>
    <cellStyle name="Data   - Style2 2 8 2 2 7" xfId="20609"/>
    <cellStyle name="Data   - Style2 2 8 2 3" xfId="1672"/>
    <cellStyle name="Data   - Style2 2 8 2 3 2" xfId="1673"/>
    <cellStyle name="Data   - Style2 2 8 2 3 2 2" xfId="14312"/>
    <cellStyle name="Data   - Style2 2 8 2 3 2 3" xfId="20599"/>
    <cellStyle name="Data   - Style2 2 8 2 3 3" xfId="1674"/>
    <cellStyle name="Data   - Style2 2 8 2 3 3 2" xfId="14313"/>
    <cellStyle name="Data   - Style2 2 8 2 3 3 3" xfId="20598"/>
    <cellStyle name="Data   - Style2 2 8 2 3 4" xfId="1675"/>
    <cellStyle name="Data   - Style2 2 8 2 3 4 2" xfId="14314"/>
    <cellStyle name="Data   - Style2 2 8 2 3 4 3" xfId="20597"/>
    <cellStyle name="Data   - Style2 2 8 2 3 5" xfId="14311"/>
    <cellStyle name="Data   - Style2 2 8 2 3 6" xfId="20600"/>
    <cellStyle name="Data   - Style2 2 8 2 4" xfId="1676"/>
    <cellStyle name="Data   - Style2 2 8 2 4 2" xfId="14315"/>
    <cellStyle name="Data   - Style2 2 8 2 4 3" xfId="20596"/>
    <cellStyle name="Data   - Style2 2 8 2 5" xfId="1677"/>
    <cellStyle name="Data   - Style2 2 8 2 5 2" xfId="14316"/>
    <cellStyle name="Data   - Style2 2 8 2 5 3" xfId="20595"/>
    <cellStyle name="Data   - Style2 2 8 2 6" xfId="1678"/>
    <cellStyle name="Data   - Style2 2 8 2 6 2" xfId="14317"/>
    <cellStyle name="Data   - Style2 2 8 2 6 3" xfId="20594"/>
    <cellStyle name="Data   - Style2 2 8 2 7" xfId="14302"/>
    <cellStyle name="Data   - Style2 2 8 2 8" xfId="20610"/>
    <cellStyle name="Data   - Style2 2 8 3" xfId="1679"/>
    <cellStyle name="Data   - Style2 2 8 3 2" xfId="1680"/>
    <cellStyle name="Data   - Style2 2 8 3 2 2" xfId="1681"/>
    <cellStyle name="Data   - Style2 2 8 3 2 2 2" xfId="14320"/>
    <cellStyle name="Data   - Style2 2 8 3 2 2 3" xfId="20591"/>
    <cellStyle name="Data   - Style2 2 8 3 2 3" xfId="1682"/>
    <cellStyle name="Data   - Style2 2 8 3 2 3 2" xfId="14321"/>
    <cellStyle name="Data   - Style2 2 8 3 2 3 3" xfId="20590"/>
    <cellStyle name="Data   - Style2 2 8 3 2 4" xfId="1683"/>
    <cellStyle name="Data   - Style2 2 8 3 2 4 2" xfId="14322"/>
    <cellStyle name="Data   - Style2 2 8 3 2 4 3" xfId="20589"/>
    <cellStyle name="Data   - Style2 2 8 3 2 5" xfId="14319"/>
    <cellStyle name="Data   - Style2 2 8 3 2 6" xfId="20592"/>
    <cellStyle name="Data   - Style2 2 8 3 3" xfId="1684"/>
    <cellStyle name="Data   - Style2 2 8 3 3 2" xfId="14323"/>
    <cellStyle name="Data   - Style2 2 8 3 3 3" xfId="20588"/>
    <cellStyle name="Data   - Style2 2 8 3 4" xfId="1685"/>
    <cellStyle name="Data   - Style2 2 8 3 4 2" xfId="14324"/>
    <cellStyle name="Data   - Style2 2 8 3 4 3" xfId="20587"/>
    <cellStyle name="Data   - Style2 2 8 3 5" xfId="1686"/>
    <cellStyle name="Data   - Style2 2 8 3 5 2" xfId="14325"/>
    <cellStyle name="Data   - Style2 2 8 3 5 3" xfId="20586"/>
    <cellStyle name="Data   - Style2 2 8 3 6" xfId="14318"/>
    <cellStyle name="Data   - Style2 2 8 3 7" xfId="20593"/>
    <cellStyle name="Data   - Style2 2 8 4" xfId="1687"/>
    <cellStyle name="Data   - Style2 2 8 4 2" xfId="1688"/>
    <cellStyle name="Data   - Style2 2 8 4 2 2" xfId="14327"/>
    <cellStyle name="Data   - Style2 2 8 4 2 3" xfId="20584"/>
    <cellStyle name="Data   - Style2 2 8 4 3" xfId="1689"/>
    <cellStyle name="Data   - Style2 2 8 4 3 2" xfId="14328"/>
    <cellStyle name="Data   - Style2 2 8 4 3 3" xfId="20583"/>
    <cellStyle name="Data   - Style2 2 8 4 4" xfId="1690"/>
    <cellStyle name="Data   - Style2 2 8 4 4 2" xfId="14329"/>
    <cellStyle name="Data   - Style2 2 8 4 4 3" xfId="20582"/>
    <cellStyle name="Data   - Style2 2 8 4 5" xfId="14326"/>
    <cellStyle name="Data   - Style2 2 8 4 6" xfId="20585"/>
    <cellStyle name="Data   - Style2 2 8 5" xfId="1691"/>
    <cellStyle name="Data   - Style2 2 8 5 2" xfId="14330"/>
    <cellStyle name="Data   - Style2 2 8 5 3" xfId="20581"/>
    <cellStyle name="Data   - Style2 2 8 6" xfId="1692"/>
    <cellStyle name="Data   - Style2 2 8 6 2" xfId="14331"/>
    <cellStyle name="Data   - Style2 2 8 6 3" xfId="20580"/>
    <cellStyle name="Data   - Style2 2 8 7" xfId="1693"/>
    <cellStyle name="Data   - Style2 2 8 7 2" xfId="14332"/>
    <cellStyle name="Data   - Style2 2 8 7 3" xfId="20579"/>
    <cellStyle name="Data   - Style2 2 8 8" xfId="14301"/>
    <cellStyle name="Data   - Style2 2 8 9" xfId="20611"/>
    <cellStyle name="Data   - Style2 2 9" xfId="1694"/>
    <cellStyle name="Data   - Style2 2 9 2" xfId="1695"/>
    <cellStyle name="Data   - Style2 2 9 2 2" xfId="1696"/>
    <cellStyle name="Data   - Style2 2 9 2 2 2" xfId="1697"/>
    <cellStyle name="Data   - Style2 2 9 2 2 2 2" xfId="14336"/>
    <cellStyle name="Data   - Style2 2 9 2 2 2 3" xfId="20575"/>
    <cellStyle name="Data   - Style2 2 9 2 2 3" xfId="1698"/>
    <cellStyle name="Data   - Style2 2 9 2 2 3 2" xfId="14337"/>
    <cellStyle name="Data   - Style2 2 9 2 2 3 3" xfId="20574"/>
    <cellStyle name="Data   - Style2 2 9 2 2 4" xfId="1699"/>
    <cellStyle name="Data   - Style2 2 9 2 2 4 2" xfId="14338"/>
    <cellStyle name="Data   - Style2 2 9 2 2 4 3" xfId="20573"/>
    <cellStyle name="Data   - Style2 2 9 2 2 5" xfId="14335"/>
    <cellStyle name="Data   - Style2 2 9 2 2 6" xfId="20576"/>
    <cellStyle name="Data   - Style2 2 9 2 3" xfId="1700"/>
    <cellStyle name="Data   - Style2 2 9 2 3 2" xfId="14339"/>
    <cellStyle name="Data   - Style2 2 9 2 3 3" xfId="20572"/>
    <cellStyle name="Data   - Style2 2 9 2 4" xfId="1701"/>
    <cellStyle name="Data   - Style2 2 9 2 4 2" xfId="14340"/>
    <cellStyle name="Data   - Style2 2 9 2 4 3" xfId="20571"/>
    <cellStyle name="Data   - Style2 2 9 2 5" xfId="1702"/>
    <cellStyle name="Data   - Style2 2 9 2 5 2" xfId="14341"/>
    <cellStyle name="Data   - Style2 2 9 2 5 3" xfId="20570"/>
    <cellStyle name="Data   - Style2 2 9 2 6" xfId="14334"/>
    <cellStyle name="Data   - Style2 2 9 2 7" xfId="20577"/>
    <cellStyle name="Data   - Style2 2 9 3" xfId="1703"/>
    <cellStyle name="Data   - Style2 2 9 3 2" xfId="1704"/>
    <cellStyle name="Data   - Style2 2 9 3 2 2" xfId="14343"/>
    <cellStyle name="Data   - Style2 2 9 3 2 3" xfId="20566"/>
    <cellStyle name="Data   - Style2 2 9 3 3" xfId="1705"/>
    <cellStyle name="Data   - Style2 2 9 3 3 2" xfId="14344"/>
    <cellStyle name="Data   - Style2 2 9 3 3 3" xfId="20565"/>
    <cellStyle name="Data   - Style2 2 9 3 4" xfId="1706"/>
    <cellStyle name="Data   - Style2 2 9 3 4 2" xfId="14345"/>
    <cellStyle name="Data   - Style2 2 9 3 4 3" xfId="20564"/>
    <cellStyle name="Data   - Style2 2 9 3 5" xfId="14342"/>
    <cellStyle name="Data   - Style2 2 9 3 6" xfId="20567"/>
    <cellStyle name="Data   - Style2 2 9 4" xfId="1707"/>
    <cellStyle name="Data   - Style2 2 9 4 2" xfId="14346"/>
    <cellStyle name="Data   - Style2 2 9 4 3" xfId="20563"/>
    <cellStyle name="Data   - Style2 2 9 5" xfId="1708"/>
    <cellStyle name="Data   - Style2 2 9 5 2" xfId="14347"/>
    <cellStyle name="Data   - Style2 2 9 5 3" xfId="20562"/>
    <cellStyle name="Data   - Style2 2 9 6" xfId="1709"/>
    <cellStyle name="Data   - Style2 2 9 6 2" xfId="14348"/>
    <cellStyle name="Data   - Style2 2 9 6 3" xfId="20561"/>
    <cellStyle name="Data   - Style2 2 9 7" xfId="14333"/>
    <cellStyle name="Data   - Style2 2 9 8" xfId="20578"/>
    <cellStyle name="Data   - Style2 3" xfId="1710"/>
    <cellStyle name="Data   - Style2 3 10" xfId="14349"/>
    <cellStyle name="Data   - Style2 3 11" xfId="20559"/>
    <cellStyle name="Data   - Style2 3 12" xfId="29284"/>
    <cellStyle name="Data   - Style2 3 2" xfId="1711"/>
    <cellStyle name="Data   - Style2 3 2 10" xfId="29623"/>
    <cellStyle name="Data   - Style2 3 2 2" xfId="1712"/>
    <cellStyle name="Data   - Style2 3 2 2 2" xfId="1713"/>
    <cellStyle name="Data   - Style2 3 2 2 2 2" xfId="1714"/>
    <cellStyle name="Data   - Style2 3 2 2 2 2 2" xfId="1715"/>
    <cellStyle name="Data   - Style2 3 2 2 2 2 2 2" xfId="14354"/>
    <cellStyle name="Data   - Style2 3 2 2 2 2 2 3" xfId="20554"/>
    <cellStyle name="Data   - Style2 3 2 2 2 2 3" xfId="1716"/>
    <cellStyle name="Data   - Style2 3 2 2 2 2 3 2" xfId="14355"/>
    <cellStyle name="Data   - Style2 3 2 2 2 2 3 3" xfId="20553"/>
    <cellStyle name="Data   - Style2 3 2 2 2 2 4" xfId="1717"/>
    <cellStyle name="Data   - Style2 3 2 2 2 2 4 2" xfId="14356"/>
    <cellStyle name="Data   - Style2 3 2 2 2 2 4 3" xfId="20552"/>
    <cellStyle name="Data   - Style2 3 2 2 2 2 5" xfId="14353"/>
    <cellStyle name="Data   - Style2 3 2 2 2 2 6" xfId="20555"/>
    <cellStyle name="Data   - Style2 3 2 2 2 3" xfId="1718"/>
    <cellStyle name="Data   - Style2 3 2 2 2 3 2" xfId="14357"/>
    <cellStyle name="Data   - Style2 3 2 2 2 3 3" xfId="20550"/>
    <cellStyle name="Data   - Style2 3 2 2 2 4" xfId="1719"/>
    <cellStyle name="Data   - Style2 3 2 2 2 4 2" xfId="14358"/>
    <cellStyle name="Data   - Style2 3 2 2 2 4 3" xfId="20549"/>
    <cellStyle name="Data   - Style2 3 2 2 2 5" xfId="1720"/>
    <cellStyle name="Data   - Style2 3 2 2 2 5 2" xfId="14359"/>
    <cellStyle name="Data   - Style2 3 2 2 2 5 3" xfId="20548"/>
    <cellStyle name="Data   - Style2 3 2 2 2 6" xfId="14352"/>
    <cellStyle name="Data   - Style2 3 2 2 2 7" xfId="20556"/>
    <cellStyle name="Data   - Style2 3 2 2 3" xfId="1721"/>
    <cellStyle name="Data   - Style2 3 2 2 3 2" xfId="1722"/>
    <cellStyle name="Data   - Style2 3 2 2 3 2 2" xfId="14361"/>
    <cellStyle name="Data   - Style2 3 2 2 3 2 3" xfId="20546"/>
    <cellStyle name="Data   - Style2 3 2 2 3 3" xfId="1723"/>
    <cellStyle name="Data   - Style2 3 2 2 3 3 2" xfId="14362"/>
    <cellStyle name="Data   - Style2 3 2 2 3 3 3" xfId="20545"/>
    <cellStyle name="Data   - Style2 3 2 2 3 4" xfId="1724"/>
    <cellStyle name="Data   - Style2 3 2 2 3 4 2" xfId="14363"/>
    <cellStyle name="Data   - Style2 3 2 2 3 4 3" xfId="20544"/>
    <cellStyle name="Data   - Style2 3 2 2 3 5" xfId="14360"/>
    <cellStyle name="Data   - Style2 3 2 2 3 6" xfId="20547"/>
    <cellStyle name="Data   - Style2 3 2 2 4" xfId="1725"/>
    <cellStyle name="Data   - Style2 3 2 2 4 2" xfId="14364"/>
    <cellStyle name="Data   - Style2 3 2 2 4 3" xfId="20543"/>
    <cellStyle name="Data   - Style2 3 2 2 5" xfId="1726"/>
    <cellStyle name="Data   - Style2 3 2 2 5 2" xfId="14365"/>
    <cellStyle name="Data   - Style2 3 2 2 5 3" xfId="20542"/>
    <cellStyle name="Data   - Style2 3 2 2 6" xfId="1727"/>
    <cellStyle name="Data   - Style2 3 2 2 6 2" xfId="14366"/>
    <cellStyle name="Data   - Style2 3 2 2 6 3" xfId="20541"/>
    <cellStyle name="Data   - Style2 3 2 2 7" xfId="14351"/>
    <cellStyle name="Data   - Style2 3 2 2 8" xfId="20557"/>
    <cellStyle name="Data   - Style2 3 2 2 9" xfId="29844"/>
    <cellStyle name="Data   - Style2 3 2 3" xfId="1728"/>
    <cellStyle name="Data   - Style2 3 2 3 2" xfId="1729"/>
    <cellStyle name="Data   - Style2 3 2 3 2 2" xfId="1730"/>
    <cellStyle name="Data   - Style2 3 2 3 2 2 2" xfId="14369"/>
    <cellStyle name="Data   - Style2 3 2 3 2 2 3" xfId="20538"/>
    <cellStyle name="Data   - Style2 3 2 3 2 3" xfId="1731"/>
    <cellStyle name="Data   - Style2 3 2 3 2 3 2" xfId="14370"/>
    <cellStyle name="Data   - Style2 3 2 3 2 3 3" xfId="20537"/>
    <cellStyle name="Data   - Style2 3 2 3 2 4" xfId="1732"/>
    <cellStyle name="Data   - Style2 3 2 3 2 4 2" xfId="14371"/>
    <cellStyle name="Data   - Style2 3 2 3 2 4 3" xfId="20536"/>
    <cellStyle name="Data   - Style2 3 2 3 2 5" xfId="14368"/>
    <cellStyle name="Data   - Style2 3 2 3 2 6" xfId="20539"/>
    <cellStyle name="Data   - Style2 3 2 3 3" xfId="1733"/>
    <cellStyle name="Data   - Style2 3 2 3 3 2" xfId="14372"/>
    <cellStyle name="Data   - Style2 3 2 3 3 3" xfId="20535"/>
    <cellStyle name="Data   - Style2 3 2 3 4" xfId="1734"/>
    <cellStyle name="Data   - Style2 3 2 3 4 2" xfId="14373"/>
    <cellStyle name="Data   - Style2 3 2 3 4 3" xfId="20534"/>
    <cellStyle name="Data   - Style2 3 2 3 5" xfId="1735"/>
    <cellStyle name="Data   - Style2 3 2 3 5 2" xfId="14374"/>
    <cellStyle name="Data   - Style2 3 2 3 5 3" xfId="20533"/>
    <cellStyle name="Data   - Style2 3 2 3 6" xfId="14367"/>
    <cellStyle name="Data   - Style2 3 2 3 7" xfId="20540"/>
    <cellStyle name="Data   - Style2 3 2 4" xfId="1736"/>
    <cellStyle name="Data   - Style2 3 2 4 2" xfId="1737"/>
    <cellStyle name="Data   - Style2 3 2 4 2 2" xfId="14376"/>
    <cellStyle name="Data   - Style2 3 2 4 2 3" xfId="20531"/>
    <cellStyle name="Data   - Style2 3 2 4 3" xfId="1738"/>
    <cellStyle name="Data   - Style2 3 2 4 3 2" xfId="14377"/>
    <cellStyle name="Data   - Style2 3 2 4 3 3" xfId="20530"/>
    <cellStyle name="Data   - Style2 3 2 4 4" xfId="1739"/>
    <cellStyle name="Data   - Style2 3 2 4 4 2" xfId="14378"/>
    <cellStyle name="Data   - Style2 3 2 4 4 3" xfId="20529"/>
    <cellStyle name="Data   - Style2 3 2 4 5" xfId="14375"/>
    <cellStyle name="Data   - Style2 3 2 4 6" xfId="20532"/>
    <cellStyle name="Data   - Style2 3 2 5" xfId="1740"/>
    <cellStyle name="Data   - Style2 3 2 5 2" xfId="14379"/>
    <cellStyle name="Data   - Style2 3 2 5 3" xfId="20528"/>
    <cellStyle name="Data   - Style2 3 2 6" xfId="1741"/>
    <cellStyle name="Data   - Style2 3 2 6 2" xfId="14380"/>
    <cellStyle name="Data   - Style2 3 2 6 3" xfId="20527"/>
    <cellStyle name="Data   - Style2 3 2 7" xfId="1742"/>
    <cellStyle name="Data   - Style2 3 2 7 2" xfId="14381"/>
    <cellStyle name="Data   - Style2 3 2 7 3" xfId="20526"/>
    <cellStyle name="Data   - Style2 3 2 8" xfId="14350"/>
    <cellStyle name="Data   - Style2 3 2 9" xfId="20558"/>
    <cellStyle name="Data   - Style2 3 3" xfId="1743"/>
    <cellStyle name="Data   - Style2 3 3 10" xfId="29710"/>
    <cellStyle name="Data   - Style2 3 3 2" xfId="1744"/>
    <cellStyle name="Data   - Style2 3 3 2 2" xfId="1745"/>
    <cellStyle name="Data   - Style2 3 3 2 2 2" xfId="1746"/>
    <cellStyle name="Data   - Style2 3 3 2 2 2 2" xfId="1747"/>
    <cellStyle name="Data   - Style2 3 3 2 2 2 2 2" xfId="14386"/>
    <cellStyle name="Data   - Style2 3 3 2 2 2 2 3" xfId="20521"/>
    <cellStyle name="Data   - Style2 3 3 2 2 2 3" xfId="1748"/>
    <cellStyle name="Data   - Style2 3 3 2 2 2 3 2" xfId="14387"/>
    <cellStyle name="Data   - Style2 3 3 2 2 2 3 3" xfId="20520"/>
    <cellStyle name="Data   - Style2 3 3 2 2 2 4" xfId="1749"/>
    <cellStyle name="Data   - Style2 3 3 2 2 2 4 2" xfId="14388"/>
    <cellStyle name="Data   - Style2 3 3 2 2 2 4 3" xfId="20519"/>
    <cellStyle name="Data   - Style2 3 3 2 2 2 5" xfId="14385"/>
    <cellStyle name="Data   - Style2 3 3 2 2 2 6" xfId="20522"/>
    <cellStyle name="Data   - Style2 3 3 2 2 3" xfId="1750"/>
    <cellStyle name="Data   - Style2 3 3 2 2 3 2" xfId="14389"/>
    <cellStyle name="Data   - Style2 3 3 2 2 3 3" xfId="20518"/>
    <cellStyle name="Data   - Style2 3 3 2 2 4" xfId="1751"/>
    <cellStyle name="Data   - Style2 3 3 2 2 4 2" xfId="14390"/>
    <cellStyle name="Data   - Style2 3 3 2 2 4 3" xfId="20517"/>
    <cellStyle name="Data   - Style2 3 3 2 2 5" xfId="1752"/>
    <cellStyle name="Data   - Style2 3 3 2 2 5 2" xfId="14391"/>
    <cellStyle name="Data   - Style2 3 3 2 2 5 3" xfId="20516"/>
    <cellStyle name="Data   - Style2 3 3 2 2 6" xfId="14384"/>
    <cellStyle name="Data   - Style2 3 3 2 2 7" xfId="20523"/>
    <cellStyle name="Data   - Style2 3 3 2 3" xfId="1753"/>
    <cellStyle name="Data   - Style2 3 3 2 3 2" xfId="1754"/>
    <cellStyle name="Data   - Style2 3 3 2 3 2 2" xfId="14393"/>
    <cellStyle name="Data   - Style2 3 3 2 3 2 3" xfId="20514"/>
    <cellStyle name="Data   - Style2 3 3 2 3 3" xfId="1755"/>
    <cellStyle name="Data   - Style2 3 3 2 3 3 2" xfId="14394"/>
    <cellStyle name="Data   - Style2 3 3 2 3 3 3" xfId="20513"/>
    <cellStyle name="Data   - Style2 3 3 2 3 4" xfId="1756"/>
    <cellStyle name="Data   - Style2 3 3 2 3 4 2" xfId="14395"/>
    <cellStyle name="Data   - Style2 3 3 2 3 4 3" xfId="20512"/>
    <cellStyle name="Data   - Style2 3 3 2 3 5" xfId="14392"/>
    <cellStyle name="Data   - Style2 3 3 2 3 6" xfId="20515"/>
    <cellStyle name="Data   - Style2 3 3 2 4" xfId="1757"/>
    <cellStyle name="Data   - Style2 3 3 2 4 2" xfId="14396"/>
    <cellStyle name="Data   - Style2 3 3 2 4 3" xfId="20511"/>
    <cellStyle name="Data   - Style2 3 3 2 5" xfId="1758"/>
    <cellStyle name="Data   - Style2 3 3 2 5 2" xfId="14397"/>
    <cellStyle name="Data   - Style2 3 3 2 5 3" xfId="20510"/>
    <cellStyle name="Data   - Style2 3 3 2 6" xfId="1759"/>
    <cellStyle name="Data   - Style2 3 3 2 6 2" xfId="14398"/>
    <cellStyle name="Data   - Style2 3 3 2 6 3" xfId="20509"/>
    <cellStyle name="Data   - Style2 3 3 2 7" xfId="14383"/>
    <cellStyle name="Data   - Style2 3 3 2 8" xfId="20524"/>
    <cellStyle name="Data   - Style2 3 3 2 9" xfId="29879"/>
    <cellStyle name="Data   - Style2 3 3 3" xfId="1760"/>
    <cellStyle name="Data   - Style2 3 3 3 2" xfId="1761"/>
    <cellStyle name="Data   - Style2 3 3 3 2 2" xfId="1762"/>
    <cellStyle name="Data   - Style2 3 3 3 2 2 2" xfId="14401"/>
    <cellStyle name="Data   - Style2 3 3 3 2 2 3" xfId="20506"/>
    <cellStyle name="Data   - Style2 3 3 3 2 3" xfId="1763"/>
    <cellStyle name="Data   - Style2 3 3 3 2 3 2" xfId="14402"/>
    <cellStyle name="Data   - Style2 3 3 3 2 3 3" xfId="20505"/>
    <cellStyle name="Data   - Style2 3 3 3 2 4" xfId="1764"/>
    <cellStyle name="Data   - Style2 3 3 3 2 4 2" xfId="14403"/>
    <cellStyle name="Data   - Style2 3 3 3 2 4 3" xfId="20504"/>
    <cellStyle name="Data   - Style2 3 3 3 2 5" xfId="14400"/>
    <cellStyle name="Data   - Style2 3 3 3 2 6" xfId="20507"/>
    <cellStyle name="Data   - Style2 3 3 3 3" xfId="1765"/>
    <cellStyle name="Data   - Style2 3 3 3 3 2" xfId="14404"/>
    <cellStyle name="Data   - Style2 3 3 3 3 3" xfId="20503"/>
    <cellStyle name="Data   - Style2 3 3 3 4" xfId="1766"/>
    <cellStyle name="Data   - Style2 3 3 3 4 2" xfId="14405"/>
    <cellStyle name="Data   - Style2 3 3 3 4 3" xfId="20502"/>
    <cellStyle name="Data   - Style2 3 3 3 5" xfId="1767"/>
    <cellStyle name="Data   - Style2 3 3 3 5 2" xfId="14406"/>
    <cellStyle name="Data   - Style2 3 3 3 5 3" xfId="20501"/>
    <cellStyle name="Data   - Style2 3 3 3 6" xfId="14399"/>
    <cellStyle name="Data   - Style2 3 3 3 7" xfId="20508"/>
    <cellStyle name="Data   - Style2 3 3 4" xfId="1768"/>
    <cellStyle name="Data   - Style2 3 3 4 2" xfId="1769"/>
    <cellStyle name="Data   - Style2 3 3 4 2 2" xfId="14408"/>
    <cellStyle name="Data   - Style2 3 3 4 2 3" xfId="20499"/>
    <cellStyle name="Data   - Style2 3 3 4 3" xfId="1770"/>
    <cellStyle name="Data   - Style2 3 3 4 3 2" xfId="14409"/>
    <cellStyle name="Data   - Style2 3 3 4 3 3" xfId="20498"/>
    <cellStyle name="Data   - Style2 3 3 4 4" xfId="1771"/>
    <cellStyle name="Data   - Style2 3 3 4 4 2" xfId="14410"/>
    <cellStyle name="Data   - Style2 3 3 4 4 3" xfId="20497"/>
    <cellStyle name="Data   - Style2 3 3 4 5" xfId="14407"/>
    <cellStyle name="Data   - Style2 3 3 4 6" xfId="20500"/>
    <cellStyle name="Data   - Style2 3 3 5" xfId="1772"/>
    <cellStyle name="Data   - Style2 3 3 5 2" xfId="14411"/>
    <cellStyle name="Data   - Style2 3 3 5 3" xfId="20496"/>
    <cellStyle name="Data   - Style2 3 3 6" xfId="1773"/>
    <cellStyle name="Data   - Style2 3 3 6 2" xfId="14412"/>
    <cellStyle name="Data   - Style2 3 3 6 3" xfId="20495"/>
    <cellStyle name="Data   - Style2 3 3 7" xfId="1774"/>
    <cellStyle name="Data   - Style2 3 3 7 2" xfId="14413"/>
    <cellStyle name="Data   - Style2 3 3 7 3" xfId="20494"/>
    <cellStyle name="Data   - Style2 3 3 8" xfId="14382"/>
    <cellStyle name="Data   - Style2 3 3 9" xfId="20525"/>
    <cellStyle name="Data   - Style2 3 4" xfId="1775"/>
    <cellStyle name="Data   - Style2 3 4 10" xfId="29769"/>
    <cellStyle name="Data   - Style2 3 4 2" xfId="1776"/>
    <cellStyle name="Data   - Style2 3 4 2 2" xfId="1777"/>
    <cellStyle name="Data   - Style2 3 4 2 2 2" xfId="1778"/>
    <cellStyle name="Data   - Style2 3 4 2 2 2 2" xfId="1779"/>
    <cellStyle name="Data   - Style2 3 4 2 2 2 2 2" xfId="14418"/>
    <cellStyle name="Data   - Style2 3 4 2 2 2 2 3" xfId="20489"/>
    <cellStyle name="Data   - Style2 3 4 2 2 2 3" xfId="1780"/>
    <cellStyle name="Data   - Style2 3 4 2 2 2 3 2" xfId="14419"/>
    <cellStyle name="Data   - Style2 3 4 2 2 2 3 3" xfId="20488"/>
    <cellStyle name="Data   - Style2 3 4 2 2 2 4" xfId="1781"/>
    <cellStyle name="Data   - Style2 3 4 2 2 2 4 2" xfId="14420"/>
    <cellStyle name="Data   - Style2 3 4 2 2 2 4 3" xfId="20487"/>
    <cellStyle name="Data   - Style2 3 4 2 2 2 5" xfId="14417"/>
    <cellStyle name="Data   - Style2 3 4 2 2 2 6" xfId="20490"/>
    <cellStyle name="Data   - Style2 3 4 2 2 3" xfId="1782"/>
    <cellStyle name="Data   - Style2 3 4 2 2 3 2" xfId="14421"/>
    <cellStyle name="Data   - Style2 3 4 2 2 3 3" xfId="20486"/>
    <cellStyle name="Data   - Style2 3 4 2 2 4" xfId="1783"/>
    <cellStyle name="Data   - Style2 3 4 2 2 4 2" xfId="14422"/>
    <cellStyle name="Data   - Style2 3 4 2 2 4 3" xfId="20485"/>
    <cellStyle name="Data   - Style2 3 4 2 2 5" xfId="1784"/>
    <cellStyle name="Data   - Style2 3 4 2 2 5 2" xfId="14423"/>
    <cellStyle name="Data   - Style2 3 4 2 2 5 3" xfId="20484"/>
    <cellStyle name="Data   - Style2 3 4 2 2 6" xfId="14416"/>
    <cellStyle name="Data   - Style2 3 4 2 2 7" xfId="20491"/>
    <cellStyle name="Data   - Style2 3 4 2 3" xfId="1785"/>
    <cellStyle name="Data   - Style2 3 4 2 3 2" xfId="1786"/>
    <cellStyle name="Data   - Style2 3 4 2 3 2 2" xfId="14425"/>
    <cellStyle name="Data   - Style2 3 4 2 3 2 3" xfId="20482"/>
    <cellStyle name="Data   - Style2 3 4 2 3 3" xfId="1787"/>
    <cellStyle name="Data   - Style2 3 4 2 3 3 2" xfId="14426"/>
    <cellStyle name="Data   - Style2 3 4 2 3 3 3" xfId="20481"/>
    <cellStyle name="Data   - Style2 3 4 2 3 4" xfId="1788"/>
    <cellStyle name="Data   - Style2 3 4 2 3 4 2" xfId="14427"/>
    <cellStyle name="Data   - Style2 3 4 2 3 4 3" xfId="20480"/>
    <cellStyle name="Data   - Style2 3 4 2 3 5" xfId="14424"/>
    <cellStyle name="Data   - Style2 3 4 2 3 6" xfId="20483"/>
    <cellStyle name="Data   - Style2 3 4 2 4" xfId="1789"/>
    <cellStyle name="Data   - Style2 3 4 2 4 2" xfId="14428"/>
    <cellStyle name="Data   - Style2 3 4 2 4 3" xfId="20479"/>
    <cellStyle name="Data   - Style2 3 4 2 5" xfId="1790"/>
    <cellStyle name="Data   - Style2 3 4 2 5 2" xfId="14429"/>
    <cellStyle name="Data   - Style2 3 4 2 5 3" xfId="20478"/>
    <cellStyle name="Data   - Style2 3 4 2 6" xfId="1791"/>
    <cellStyle name="Data   - Style2 3 4 2 6 2" xfId="14430"/>
    <cellStyle name="Data   - Style2 3 4 2 6 3" xfId="20477"/>
    <cellStyle name="Data   - Style2 3 4 2 7" xfId="14415"/>
    <cellStyle name="Data   - Style2 3 4 2 8" xfId="20492"/>
    <cellStyle name="Data   - Style2 3 4 2 9" xfId="29900"/>
    <cellStyle name="Data   - Style2 3 4 3" xfId="1792"/>
    <cellStyle name="Data   - Style2 3 4 3 2" xfId="1793"/>
    <cellStyle name="Data   - Style2 3 4 3 2 2" xfId="1794"/>
    <cellStyle name="Data   - Style2 3 4 3 2 2 2" xfId="14433"/>
    <cellStyle name="Data   - Style2 3 4 3 2 2 3" xfId="20474"/>
    <cellStyle name="Data   - Style2 3 4 3 2 3" xfId="1795"/>
    <cellStyle name="Data   - Style2 3 4 3 2 3 2" xfId="14434"/>
    <cellStyle name="Data   - Style2 3 4 3 2 3 3" xfId="20472"/>
    <cellStyle name="Data   - Style2 3 4 3 2 4" xfId="1796"/>
    <cellStyle name="Data   - Style2 3 4 3 2 4 2" xfId="14435"/>
    <cellStyle name="Data   - Style2 3 4 3 2 4 3" xfId="20471"/>
    <cellStyle name="Data   - Style2 3 4 3 2 5" xfId="14432"/>
    <cellStyle name="Data   - Style2 3 4 3 2 6" xfId="20475"/>
    <cellStyle name="Data   - Style2 3 4 3 3" xfId="1797"/>
    <cellStyle name="Data   - Style2 3 4 3 3 2" xfId="14436"/>
    <cellStyle name="Data   - Style2 3 4 3 3 3" xfId="20470"/>
    <cellStyle name="Data   - Style2 3 4 3 4" xfId="1798"/>
    <cellStyle name="Data   - Style2 3 4 3 4 2" xfId="14437"/>
    <cellStyle name="Data   - Style2 3 4 3 4 3" xfId="20468"/>
    <cellStyle name="Data   - Style2 3 4 3 5" xfId="1799"/>
    <cellStyle name="Data   - Style2 3 4 3 5 2" xfId="14438"/>
    <cellStyle name="Data   - Style2 3 4 3 5 3" xfId="20467"/>
    <cellStyle name="Data   - Style2 3 4 3 6" xfId="14431"/>
    <cellStyle name="Data   - Style2 3 4 3 7" xfId="20476"/>
    <cellStyle name="Data   - Style2 3 4 4" xfId="1800"/>
    <cellStyle name="Data   - Style2 3 4 4 2" xfId="1801"/>
    <cellStyle name="Data   - Style2 3 4 4 2 2" xfId="14440"/>
    <cellStyle name="Data   - Style2 3 4 4 2 3" xfId="20465"/>
    <cellStyle name="Data   - Style2 3 4 4 3" xfId="1802"/>
    <cellStyle name="Data   - Style2 3 4 4 3 2" xfId="14441"/>
    <cellStyle name="Data   - Style2 3 4 4 3 3" xfId="20464"/>
    <cellStyle name="Data   - Style2 3 4 4 4" xfId="1803"/>
    <cellStyle name="Data   - Style2 3 4 4 4 2" xfId="14442"/>
    <cellStyle name="Data   - Style2 3 4 4 4 3" xfId="20463"/>
    <cellStyle name="Data   - Style2 3 4 4 5" xfId="14439"/>
    <cellStyle name="Data   - Style2 3 4 4 6" xfId="20466"/>
    <cellStyle name="Data   - Style2 3 4 5" xfId="1804"/>
    <cellStyle name="Data   - Style2 3 4 5 2" xfId="14443"/>
    <cellStyle name="Data   - Style2 3 4 5 3" xfId="20462"/>
    <cellStyle name="Data   - Style2 3 4 6" xfId="1805"/>
    <cellStyle name="Data   - Style2 3 4 6 2" xfId="14444"/>
    <cellStyle name="Data   - Style2 3 4 6 3" xfId="20461"/>
    <cellStyle name="Data   - Style2 3 4 7" xfId="1806"/>
    <cellStyle name="Data   - Style2 3 4 7 2" xfId="14445"/>
    <cellStyle name="Data   - Style2 3 4 7 3" xfId="20460"/>
    <cellStyle name="Data   - Style2 3 4 8" xfId="14414"/>
    <cellStyle name="Data   - Style2 3 4 9" xfId="20493"/>
    <cellStyle name="Data   - Style2 3 5" xfId="1807"/>
    <cellStyle name="Data   - Style2 3 5 2" xfId="1808"/>
    <cellStyle name="Data   - Style2 3 5 2 2" xfId="1809"/>
    <cellStyle name="Data   - Style2 3 5 2 2 2" xfId="1810"/>
    <cellStyle name="Data   - Style2 3 5 2 2 2 2" xfId="14449"/>
    <cellStyle name="Data   - Style2 3 5 2 2 2 3" xfId="20456"/>
    <cellStyle name="Data   - Style2 3 5 2 2 3" xfId="1811"/>
    <cellStyle name="Data   - Style2 3 5 2 2 3 2" xfId="14450"/>
    <cellStyle name="Data   - Style2 3 5 2 2 3 3" xfId="20455"/>
    <cellStyle name="Data   - Style2 3 5 2 2 4" xfId="1812"/>
    <cellStyle name="Data   - Style2 3 5 2 2 4 2" xfId="14451"/>
    <cellStyle name="Data   - Style2 3 5 2 2 4 3" xfId="20454"/>
    <cellStyle name="Data   - Style2 3 5 2 2 5" xfId="14448"/>
    <cellStyle name="Data   - Style2 3 5 2 2 6" xfId="20457"/>
    <cellStyle name="Data   - Style2 3 5 2 3" xfId="1813"/>
    <cellStyle name="Data   - Style2 3 5 2 3 2" xfId="14452"/>
    <cellStyle name="Data   - Style2 3 5 2 3 3" xfId="20453"/>
    <cellStyle name="Data   - Style2 3 5 2 4" xfId="1814"/>
    <cellStyle name="Data   - Style2 3 5 2 4 2" xfId="14453"/>
    <cellStyle name="Data   - Style2 3 5 2 4 3" xfId="20452"/>
    <cellStyle name="Data   - Style2 3 5 2 5" xfId="1815"/>
    <cellStyle name="Data   - Style2 3 5 2 5 2" xfId="14454"/>
    <cellStyle name="Data   - Style2 3 5 2 5 3" xfId="20450"/>
    <cellStyle name="Data   - Style2 3 5 2 6" xfId="14447"/>
    <cellStyle name="Data   - Style2 3 5 2 7" xfId="20458"/>
    <cellStyle name="Data   - Style2 3 5 3" xfId="1816"/>
    <cellStyle name="Data   - Style2 3 5 3 2" xfId="1817"/>
    <cellStyle name="Data   - Style2 3 5 3 2 2" xfId="14456"/>
    <cellStyle name="Data   - Style2 3 5 3 2 3" xfId="20448"/>
    <cellStyle name="Data   - Style2 3 5 3 3" xfId="1818"/>
    <cellStyle name="Data   - Style2 3 5 3 3 2" xfId="14457"/>
    <cellStyle name="Data   - Style2 3 5 3 3 3" xfId="20447"/>
    <cellStyle name="Data   - Style2 3 5 3 4" xfId="1819"/>
    <cellStyle name="Data   - Style2 3 5 3 4 2" xfId="14458"/>
    <cellStyle name="Data   - Style2 3 5 3 4 3" xfId="20446"/>
    <cellStyle name="Data   - Style2 3 5 3 5" xfId="14455"/>
    <cellStyle name="Data   - Style2 3 5 3 6" xfId="20449"/>
    <cellStyle name="Data   - Style2 3 5 4" xfId="1820"/>
    <cellStyle name="Data   - Style2 3 5 4 2" xfId="14459"/>
    <cellStyle name="Data   - Style2 3 5 4 3" xfId="20445"/>
    <cellStyle name="Data   - Style2 3 5 5" xfId="1821"/>
    <cellStyle name="Data   - Style2 3 5 5 2" xfId="14460"/>
    <cellStyle name="Data   - Style2 3 5 5 3" xfId="20444"/>
    <cellStyle name="Data   - Style2 3 5 6" xfId="1822"/>
    <cellStyle name="Data   - Style2 3 5 6 2" xfId="14461"/>
    <cellStyle name="Data   - Style2 3 5 6 3" xfId="20443"/>
    <cellStyle name="Data   - Style2 3 5 7" xfId="14446"/>
    <cellStyle name="Data   - Style2 3 5 8" xfId="20459"/>
    <cellStyle name="Data   - Style2 3 5 9" xfId="29536"/>
    <cellStyle name="Data   - Style2 3 6" xfId="1823"/>
    <cellStyle name="Data   - Style2 3 6 2" xfId="1824"/>
    <cellStyle name="Data   - Style2 3 6 2 2" xfId="14463"/>
    <cellStyle name="Data   - Style2 3 6 2 3" xfId="20441"/>
    <cellStyle name="Data   - Style2 3 6 3" xfId="1825"/>
    <cellStyle name="Data   - Style2 3 6 3 2" xfId="14464"/>
    <cellStyle name="Data   - Style2 3 6 3 3" xfId="20440"/>
    <cellStyle name="Data   - Style2 3 6 4" xfId="1826"/>
    <cellStyle name="Data   - Style2 3 6 4 2" xfId="14465"/>
    <cellStyle name="Data   - Style2 3 6 4 3" xfId="20439"/>
    <cellStyle name="Data   - Style2 3 6 5" xfId="14462"/>
    <cellStyle name="Data   - Style2 3 6 6" xfId="20442"/>
    <cellStyle name="Data   - Style2 3 7" xfId="1827"/>
    <cellStyle name="Data   - Style2 3 7 2" xfId="14466"/>
    <cellStyle name="Data   - Style2 3 7 3" xfId="20438"/>
    <cellStyle name="Data   - Style2 3 8" xfId="1828"/>
    <cellStyle name="Data   - Style2 3 8 2" xfId="14467"/>
    <cellStyle name="Data   - Style2 3 8 3" xfId="20437"/>
    <cellStyle name="Data   - Style2 3 9" xfId="1829"/>
    <cellStyle name="Data   - Style2 3 9 2" xfId="14468"/>
    <cellStyle name="Data   - Style2 3 9 3" xfId="20435"/>
    <cellStyle name="Data   - Style2 4" xfId="1830"/>
    <cellStyle name="Data   - Style2 4 10" xfId="14469"/>
    <cellStyle name="Data   - Style2 4 11" xfId="20434"/>
    <cellStyle name="Data   - Style2 4 12" xfId="29285"/>
    <cellStyle name="Data   - Style2 4 2" xfId="1831"/>
    <cellStyle name="Data   - Style2 4 2 10" xfId="29535"/>
    <cellStyle name="Data   - Style2 4 2 2" xfId="1832"/>
    <cellStyle name="Data   - Style2 4 2 2 2" xfId="1833"/>
    <cellStyle name="Data   - Style2 4 2 2 2 2" xfId="1834"/>
    <cellStyle name="Data   - Style2 4 2 2 2 2 2" xfId="1835"/>
    <cellStyle name="Data   - Style2 4 2 2 2 2 2 2" xfId="14474"/>
    <cellStyle name="Data   - Style2 4 2 2 2 2 2 3" xfId="20427"/>
    <cellStyle name="Data   - Style2 4 2 2 2 2 3" xfId="1836"/>
    <cellStyle name="Data   - Style2 4 2 2 2 2 3 2" xfId="14475"/>
    <cellStyle name="Data   - Style2 4 2 2 2 2 3 3" xfId="20425"/>
    <cellStyle name="Data   - Style2 4 2 2 2 2 4" xfId="1837"/>
    <cellStyle name="Data   - Style2 4 2 2 2 2 4 2" xfId="14476"/>
    <cellStyle name="Data   - Style2 4 2 2 2 2 4 3" xfId="12923"/>
    <cellStyle name="Data   - Style2 4 2 2 2 2 5" xfId="14473"/>
    <cellStyle name="Data   - Style2 4 2 2 2 2 6" xfId="20429"/>
    <cellStyle name="Data   - Style2 4 2 2 2 3" xfId="1838"/>
    <cellStyle name="Data   - Style2 4 2 2 2 3 2" xfId="14477"/>
    <cellStyle name="Data   - Style2 4 2 2 2 3 3" xfId="20420"/>
    <cellStyle name="Data   - Style2 4 2 2 2 4" xfId="1839"/>
    <cellStyle name="Data   - Style2 4 2 2 2 4 2" xfId="14478"/>
    <cellStyle name="Data   - Style2 4 2 2 2 4 3" xfId="20419"/>
    <cellStyle name="Data   - Style2 4 2 2 2 5" xfId="1840"/>
    <cellStyle name="Data   - Style2 4 2 2 2 5 2" xfId="14479"/>
    <cellStyle name="Data   - Style2 4 2 2 2 5 3" xfId="20418"/>
    <cellStyle name="Data   - Style2 4 2 2 2 6" xfId="14472"/>
    <cellStyle name="Data   - Style2 4 2 2 2 7" xfId="20431"/>
    <cellStyle name="Data   - Style2 4 2 2 3" xfId="1841"/>
    <cellStyle name="Data   - Style2 4 2 2 3 2" xfId="1842"/>
    <cellStyle name="Data   - Style2 4 2 2 3 2 2" xfId="14481"/>
    <cellStyle name="Data   - Style2 4 2 2 3 2 3" xfId="20416"/>
    <cellStyle name="Data   - Style2 4 2 2 3 3" xfId="1843"/>
    <cellStyle name="Data   - Style2 4 2 2 3 3 2" xfId="14482"/>
    <cellStyle name="Data   - Style2 4 2 2 3 3 3" xfId="20415"/>
    <cellStyle name="Data   - Style2 4 2 2 3 4" xfId="1844"/>
    <cellStyle name="Data   - Style2 4 2 2 3 4 2" xfId="14483"/>
    <cellStyle name="Data   - Style2 4 2 2 3 4 3" xfId="20414"/>
    <cellStyle name="Data   - Style2 4 2 2 3 5" xfId="14480"/>
    <cellStyle name="Data   - Style2 4 2 2 3 6" xfId="20417"/>
    <cellStyle name="Data   - Style2 4 2 2 4" xfId="1845"/>
    <cellStyle name="Data   - Style2 4 2 2 4 2" xfId="14484"/>
    <cellStyle name="Data   - Style2 4 2 2 4 3" xfId="20413"/>
    <cellStyle name="Data   - Style2 4 2 2 5" xfId="1846"/>
    <cellStyle name="Data   - Style2 4 2 2 5 2" xfId="14485"/>
    <cellStyle name="Data   - Style2 4 2 2 5 3" xfId="20412"/>
    <cellStyle name="Data   - Style2 4 2 2 6" xfId="1847"/>
    <cellStyle name="Data   - Style2 4 2 2 6 2" xfId="14486"/>
    <cellStyle name="Data   - Style2 4 2 2 6 3" xfId="20411"/>
    <cellStyle name="Data   - Style2 4 2 2 7" xfId="14471"/>
    <cellStyle name="Data   - Style2 4 2 2 8" xfId="20432"/>
    <cellStyle name="Data   - Style2 4 2 3" xfId="1848"/>
    <cellStyle name="Data   - Style2 4 2 3 2" xfId="1849"/>
    <cellStyle name="Data   - Style2 4 2 3 2 2" xfId="1850"/>
    <cellStyle name="Data   - Style2 4 2 3 2 2 2" xfId="14489"/>
    <cellStyle name="Data   - Style2 4 2 3 2 2 3" xfId="20408"/>
    <cellStyle name="Data   - Style2 4 2 3 2 3" xfId="1851"/>
    <cellStyle name="Data   - Style2 4 2 3 2 3 2" xfId="14490"/>
    <cellStyle name="Data   - Style2 4 2 3 2 3 3" xfId="20407"/>
    <cellStyle name="Data   - Style2 4 2 3 2 4" xfId="1852"/>
    <cellStyle name="Data   - Style2 4 2 3 2 4 2" xfId="14491"/>
    <cellStyle name="Data   - Style2 4 2 3 2 4 3" xfId="20406"/>
    <cellStyle name="Data   - Style2 4 2 3 2 5" xfId="14488"/>
    <cellStyle name="Data   - Style2 4 2 3 2 6" xfId="20409"/>
    <cellStyle name="Data   - Style2 4 2 3 3" xfId="1853"/>
    <cellStyle name="Data   - Style2 4 2 3 3 2" xfId="14492"/>
    <cellStyle name="Data   - Style2 4 2 3 3 3" xfId="20405"/>
    <cellStyle name="Data   - Style2 4 2 3 4" xfId="1854"/>
    <cellStyle name="Data   - Style2 4 2 3 4 2" xfId="14493"/>
    <cellStyle name="Data   - Style2 4 2 3 4 3" xfId="20404"/>
    <cellStyle name="Data   - Style2 4 2 3 5" xfId="1855"/>
    <cellStyle name="Data   - Style2 4 2 3 5 2" xfId="14494"/>
    <cellStyle name="Data   - Style2 4 2 3 5 3" xfId="20402"/>
    <cellStyle name="Data   - Style2 4 2 3 6" xfId="14487"/>
    <cellStyle name="Data   - Style2 4 2 3 7" xfId="20410"/>
    <cellStyle name="Data   - Style2 4 2 4" xfId="1856"/>
    <cellStyle name="Data   - Style2 4 2 4 2" xfId="1857"/>
    <cellStyle name="Data   - Style2 4 2 4 2 2" xfId="14496"/>
    <cellStyle name="Data   - Style2 4 2 4 2 3" xfId="20400"/>
    <cellStyle name="Data   - Style2 4 2 4 3" xfId="1858"/>
    <cellStyle name="Data   - Style2 4 2 4 3 2" xfId="14497"/>
    <cellStyle name="Data   - Style2 4 2 4 3 3" xfId="20399"/>
    <cellStyle name="Data   - Style2 4 2 4 4" xfId="1859"/>
    <cellStyle name="Data   - Style2 4 2 4 4 2" xfId="14498"/>
    <cellStyle name="Data   - Style2 4 2 4 4 3" xfId="20398"/>
    <cellStyle name="Data   - Style2 4 2 4 5" xfId="14495"/>
    <cellStyle name="Data   - Style2 4 2 4 6" xfId="20401"/>
    <cellStyle name="Data   - Style2 4 2 5" xfId="1860"/>
    <cellStyle name="Data   - Style2 4 2 5 2" xfId="14499"/>
    <cellStyle name="Data   - Style2 4 2 5 3" xfId="20397"/>
    <cellStyle name="Data   - Style2 4 2 6" xfId="1861"/>
    <cellStyle name="Data   - Style2 4 2 6 2" xfId="14500"/>
    <cellStyle name="Data   - Style2 4 2 6 3" xfId="20396"/>
    <cellStyle name="Data   - Style2 4 2 7" xfId="1862"/>
    <cellStyle name="Data   - Style2 4 2 7 2" xfId="14501"/>
    <cellStyle name="Data   - Style2 4 2 7 3" xfId="20395"/>
    <cellStyle name="Data   - Style2 4 2 8" xfId="14470"/>
    <cellStyle name="Data   - Style2 4 2 9" xfId="20433"/>
    <cellStyle name="Data   - Style2 4 3" xfId="1863"/>
    <cellStyle name="Data   - Style2 4 3 2" xfId="1864"/>
    <cellStyle name="Data   - Style2 4 3 2 2" xfId="1865"/>
    <cellStyle name="Data   - Style2 4 3 2 2 2" xfId="1866"/>
    <cellStyle name="Data   - Style2 4 3 2 2 2 2" xfId="1867"/>
    <cellStyle name="Data   - Style2 4 3 2 2 2 2 2" xfId="14506"/>
    <cellStyle name="Data   - Style2 4 3 2 2 2 2 3" xfId="20390"/>
    <cellStyle name="Data   - Style2 4 3 2 2 2 3" xfId="1868"/>
    <cellStyle name="Data   - Style2 4 3 2 2 2 3 2" xfId="14507"/>
    <cellStyle name="Data   - Style2 4 3 2 2 2 3 3" xfId="20389"/>
    <cellStyle name="Data   - Style2 4 3 2 2 2 4" xfId="1869"/>
    <cellStyle name="Data   - Style2 4 3 2 2 2 4 2" xfId="14508"/>
    <cellStyle name="Data   - Style2 4 3 2 2 2 4 3" xfId="20388"/>
    <cellStyle name="Data   - Style2 4 3 2 2 2 5" xfId="14505"/>
    <cellStyle name="Data   - Style2 4 3 2 2 2 6" xfId="20391"/>
    <cellStyle name="Data   - Style2 4 3 2 2 3" xfId="1870"/>
    <cellStyle name="Data   - Style2 4 3 2 2 3 2" xfId="14509"/>
    <cellStyle name="Data   - Style2 4 3 2 2 3 3" xfId="20384"/>
    <cellStyle name="Data   - Style2 4 3 2 2 4" xfId="1871"/>
    <cellStyle name="Data   - Style2 4 3 2 2 4 2" xfId="14510"/>
    <cellStyle name="Data   - Style2 4 3 2 2 4 3" xfId="20383"/>
    <cellStyle name="Data   - Style2 4 3 2 2 5" xfId="1872"/>
    <cellStyle name="Data   - Style2 4 3 2 2 5 2" xfId="14511"/>
    <cellStyle name="Data   - Style2 4 3 2 2 5 3" xfId="20382"/>
    <cellStyle name="Data   - Style2 4 3 2 2 6" xfId="14504"/>
    <cellStyle name="Data   - Style2 4 3 2 2 7" xfId="20392"/>
    <cellStyle name="Data   - Style2 4 3 2 3" xfId="1873"/>
    <cellStyle name="Data   - Style2 4 3 2 3 2" xfId="1874"/>
    <cellStyle name="Data   - Style2 4 3 2 3 2 2" xfId="14513"/>
    <cellStyle name="Data   - Style2 4 3 2 3 2 3" xfId="20380"/>
    <cellStyle name="Data   - Style2 4 3 2 3 3" xfId="1875"/>
    <cellStyle name="Data   - Style2 4 3 2 3 3 2" xfId="14514"/>
    <cellStyle name="Data   - Style2 4 3 2 3 3 3" xfId="20378"/>
    <cellStyle name="Data   - Style2 4 3 2 3 4" xfId="1876"/>
    <cellStyle name="Data   - Style2 4 3 2 3 4 2" xfId="14515"/>
    <cellStyle name="Data   - Style2 4 3 2 3 4 3" xfId="20377"/>
    <cellStyle name="Data   - Style2 4 3 2 3 5" xfId="14512"/>
    <cellStyle name="Data   - Style2 4 3 2 3 6" xfId="20381"/>
    <cellStyle name="Data   - Style2 4 3 2 4" xfId="1877"/>
    <cellStyle name="Data   - Style2 4 3 2 4 2" xfId="14516"/>
    <cellStyle name="Data   - Style2 4 3 2 4 3" xfId="20376"/>
    <cellStyle name="Data   - Style2 4 3 2 5" xfId="1878"/>
    <cellStyle name="Data   - Style2 4 3 2 5 2" xfId="14517"/>
    <cellStyle name="Data   - Style2 4 3 2 5 3" xfId="20375"/>
    <cellStyle name="Data   - Style2 4 3 2 6" xfId="1879"/>
    <cellStyle name="Data   - Style2 4 3 2 6 2" xfId="14518"/>
    <cellStyle name="Data   - Style2 4 3 2 6 3" xfId="20374"/>
    <cellStyle name="Data   - Style2 4 3 2 7" xfId="14503"/>
    <cellStyle name="Data   - Style2 4 3 2 8" xfId="20393"/>
    <cellStyle name="Data   - Style2 4 3 3" xfId="1880"/>
    <cellStyle name="Data   - Style2 4 3 3 2" xfId="1881"/>
    <cellStyle name="Data   - Style2 4 3 3 2 2" xfId="1882"/>
    <cellStyle name="Data   - Style2 4 3 3 2 2 2" xfId="14521"/>
    <cellStyle name="Data   - Style2 4 3 3 2 2 3" xfId="20369"/>
    <cellStyle name="Data   - Style2 4 3 3 2 3" xfId="1883"/>
    <cellStyle name="Data   - Style2 4 3 3 2 3 2" xfId="14522"/>
    <cellStyle name="Data   - Style2 4 3 3 2 3 3" xfId="20368"/>
    <cellStyle name="Data   - Style2 4 3 3 2 4" xfId="1884"/>
    <cellStyle name="Data   - Style2 4 3 3 2 4 2" xfId="14523"/>
    <cellStyle name="Data   - Style2 4 3 3 2 4 3" xfId="20367"/>
    <cellStyle name="Data   - Style2 4 3 3 2 5" xfId="14520"/>
    <cellStyle name="Data   - Style2 4 3 3 2 6" xfId="20370"/>
    <cellStyle name="Data   - Style2 4 3 3 3" xfId="1885"/>
    <cellStyle name="Data   - Style2 4 3 3 3 2" xfId="14524"/>
    <cellStyle name="Data   - Style2 4 3 3 3 3" xfId="20366"/>
    <cellStyle name="Data   - Style2 4 3 3 4" xfId="1886"/>
    <cellStyle name="Data   - Style2 4 3 3 4 2" xfId="14525"/>
    <cellStyle name="Data   - Style2 4 3 3 4 3" xfId="20365"/>
    <cellStyle name="Data   - Style2 4 3 3 5" xfId="1887"/>
    <cellStyle name="Data   - Style2 4 3 3 5 2" xfId="14526"/>
    <cellStyle name="Data   - Style2 4 3 3 5 3" xfId="20364"/>
    <cellStyle name="Data   - Style2 4 3 3 6" xfId="14519"/>
    <cellStyle name="Data   - Style2 4 3 3 7" xfId="20372"/>
    <cellStyle name="Data   - Style2 4 3 4" xfId="1888"/>
    <cellStyle name="Data   - Style2 4 3 4 2" xfId="1889"/>
    <cellStyle name="Data   - Style2 4 3 4 2 2" xfId="14528"/>
    <cellStyle name="Data   - Style2 4 3 4 2 3" xfId="20362"/>
    <cellStyle name="Data   - Style2 4 3 4 3" xfId="1890"/>
    <cellStyle name="Data   - Style2 4 3 4 3 2" xfId="14529"/>
    <cellStyle name="Data   - Style2 4 3 4 3 3" xfId="20361"/>
    <cellStyle name="Data   - Style2 4 3 4 4" xfId="1891"/>
    <cellStyle name="Data   - Style2 4 3 4 4 2" xfId="14530"/>
    <cellStyle name="Data   - Style2 4 3 4 4 3" xfId="20360"/>
    <cellStyle name="Data   - Style2 4 3 4 5" xfId="14527"/>
    <cellStyle name="Data   - Style2 4 3 4 6" xfId="20363"/>
    <cellStyle name="Data   - Style2 4 3 5" xfId="1892"/>
    <cellStyle name="Data   - Style2 4 3 5 2" xfId="14531"/>
    <cellStyle name="Data   - Style2 4 3 5 3" xfId="20359"/>
    <cellStyle name="Data   - Style2 4 3 6" xfId="1893"/>
    <cellStyle name="Data   - Style2 4 3 6 2" xfId="14532"/>
    <cellStyle name="Data   - Style2 4 3 6 3" xfId="20358"/>
    <cellStyle name="Data   - Style2 4 3 7" xfId="1894"/>
    <cellStyle name="Data   - Style2 4 3 7 2" xfId="14533"/>
    <cellStyle name="Data   - Style2 4 3 7 3" xfId="20357"/>
    <cellStyle name="Data   - Style2 4 3 8" xfId="14502"/>
    <cellStyle name="Data   - Style2 4 3 9" xfId="20394"/>
    <cellStyle name="Data   - Style2 4 4" xfId="1895"/>
    <cellStyle name="Data   - Style2 4 4 2" xfId="1896"/>
    <cellStyle name="Data   - Style2 4 4 2 2" xfId="1897"/>
    <cellStyle name="Data   - Style2 4 4 2 2 2" xfId="1898"/>
    <cellStyle name="Data   - Style2 4 4 2 2 2 2" xfId="1899"/>
    <cellStyle name="Data   - Style2 4 4 2 2 2 2 2" xfId="14538"/>
    <cellStyle name="Data   - Style2 4 4 2 2 2 2 3" xfId="20352"/>
    <cellStyle name="Data   - Style2 4 4 2 2 2 3" xfId="1900"/>
    <cellStyle name="Data   - Style2 4 4 2 2 2 3 2" xfId="14539"/>
    <cellStyle name="Data   - Style2 4 4 2 2 2 3 3" xfId="20351"/>
    <cellStyle name="Data   - Style2 4 4 2 2 2 4" xfId="1901"/>
    <cellStyle name="Data   - Style2 4 4 2 2 2 4 2" xfId="14540"/>
    <cellStyle name="Data   - Style2 4 4 2 2 2 4 3" xfId="20349"/>
    <cellStyle name="Data   - Style2 4 4 2 2 2 5" xfId="14537"/>
    <cellStyle name="Data   - Style2 4 4 2 2 2 6" xfId="20353"/>
    <cellStyle name="Data   - Style2 4 4 2 2 3" xfId="1902"/>
    <cellStyle name="Data   - Style2 4 4 2 2 3 2" xfId="14541"/>
    <cellStyle name="Data   - Style2 4 4 2 2 3 3" xfId="20348"/>
    <cellStyle name="Data   - Style2 4 4 2 2 4" xfId="1903"/>
    <cellStyle name="Data   - Style2 4 4 2 2 4 2" xfId="14542"/>
    <cellStyle name="Data   - Style2 4 4 2 2 4 3" xfId="20347"/>
    <cellStyle name="Data   - Style2 4 4 2 2 5" xfId="1904"/>
    <cellStyle name="Data   - Style2 4 4 2 2 5 2" xfId="14543"/>
    <cellStyle name="Data   - Style2 4 4 2 2 5 3" xfId="20346"/>
    <cellStyle name="Data   - Style2 4 4 2 2 6" xfId="14536"/>
    <cellStyle name="Data   - Style2 4 4 2 2 7" xfId="20354"/>
    <cellStyle name="Data   - Style2 4 4 2 3" xfId="1905"/>
    <cellStyle name="Data   - Style2 4 4 2 3 2" xfId="1906"/>
    <cellStyle name="Data   - Style2 4 4 2 3 2 2" xfId="14545"/>
    <cellStyle name="Data   - Style2 4 4 2 3 2 3" xfId="20343"/>
    <cellStyle name="Data   - Style2 4 4 2 3 3" xfId="1907"/>
    <cellStyle name="Data   - Style2 4 4 2 3 3 2" xfId="14546"/>
    <cellStyle name="Data   - Style2 4 4 2 3 3 3" xfId="20342"/>
    <cellStyle name="Data   - Style2 4 4 2 3 4" xfId="1908"/>
    <cellStyle name="Data   - Style2 4 4 2 3 4 2" xfId="14547"/>
    <cellStyle name="Data   - Style2 4 4 2 3 4 3" xfId="20341"/>
    <cellStyle name="Data   - Style2 4 4 2 3 5" xfId="14544"/>
    <cellStyle name="Data   - Style2 4 4 2 3 6" xfId="20345"/>
    <cellStyle name="Data   - Style2 4 4 2 4" xfId="1909"/>
    <cellStyle name="Data   - Style2 4 4 2 4 2" xfId="14548"/>
    <cellStyle name="Data   - Style2 4 4 2 4 3" xfId="20340"/>
    <cellStyle name="Data   - Style2 4 4 2 5" xfId="1910"/>
    <cellStyle name="Data   - Style2 4 4 2 5 2" xfId="14549"/>
    <cellStyle name="Data   - Style2 4 4 2 5 3" xfId="20339"/>
    <cellStyle name="Data   - Style2 4 4 2 6" xfId="1911"/>
    <cellStyle name="Data   - Style2 4 4 2 6 2" xfId="14550"/>
    <cellStyle name="Data   - Style2 4 4 2 6 3" xfId="20338"/>
    <cellStyle name="Data   - Style2 4 4 2 7" xfId="14535"/>
    <cellStyle name="Data   - Style2 4 4 2 8" xfId="20355"/>
    <cellStyle name="Data   - Style2 4 4 3" xfId="1912"/>
    <cellStyle name="Data   - Style2 4 4 3 2" xfId="1913"/>
    <cellStyle name="Data   - Style2 4 4 3 2 2" xfId="1914"/>
    <cellStyle name="Data   - Style2 4 4 3 2 2 2" xfId="14553"/>
    <cellStyle name="Data   - Style2 4 4 3 2 2 3" xfId="20334"/>
    <cellStyle name="Data   - Style2 4 4 3 2 3" xfId="1915"/>
    <cellStyle name="Data   - Style2 4 4 3 2 3 2" xfId="14554"/>
    <cellStyle name="Data   - Style2 4 4 3 2 3 3" xfId="20333"/>
    <cellStyle name="Data   - Style2 4 4 3 2 4" xfId="1916"/>
    <cellStyle name="Data   - Style2 4 4 3 2 4 2" xfId="14555"/>
    <cellStyle name="Data   - Style2 4 4 3 2 4 3" xfId="20332"/>
    <cellStyle name="Data   - Style2 4 4 3 2 5" xfId="14552"/>
    <cellStyle name="Data   - Style2 4 4 3 2 6" xfId="20335"/>
    <cellStyle name="Data   - Style2 4 4 3 3" xfId="1917"/>
    <cellStyle name="Data   - Style2 4 4 3 3 2" xfId="14556"/>
    <cellStyle name="Data   - Style2 4 4 3 3 3" xfId="20331"/>
    <cellStyle name="Data   - Style2 4 4 3 4" xfId="1918"/>
    <cellStyle name="Data   - Style2 4 4 3 4 2" xfId="14557"/>
    <cellStyle name="Data   - Style2 4 4 3 4 3" xfId="20330"/>
    <cellStyle name="Data   - Style2 4 4 3 5" xfId="1919"/>
    <cellStyle name="Data   - Style2 4 4 3 5 2" xfId="14558"/>
    <cellStyle name="Data   - Style2 4 4 3 5 3" xfId="20329"/>
    <cellStyle name="Data   - Style2 4 4 3 6" xfId="14551"/>
    <cellStyle name="Data   - Style2 4 4 3 7" xfId="20337"/>
    <cellStyle name="Data   - Style2 4 4 4" xfId="1920"/>
    <cellStyle name="Data   - Style2 4 4 4 2" xfId="1921"/>
    <cellStyle name="Data   - Style2 4 4 4 2 2" xfId="14560"/>
    <cellStyle name="Data   - Style2 4 4 4 2 3" xfId="20325"/>
    <cellStyle name="Data   - Style2 4 4 4 3" xfId="1922"/>
    <cellStyle name="Data   - Style2 4 4 4 3 2" xfId="14561"/>
    <cellStyle name="Data   - Style2 4 4 4 3 3" xfId="20324"/>
    <cellStyle name="Data   - Style2 4 4 4 4" xfId="1923"/>
    <cellStyle name="Data   - Style2 4 4 4 4 2" xfId="14562"/>
    <cellStyle name="Data   - Style2 4 4 4 4 3" xfId="20323"/>
    <cellStyle name="Data   - Style2 4 4 4 5" xfId="14559"/>
    <cellStyle name="Data   - Style2 4 4 4 6" xfId="20326"/>
    <cellStyle name="Data   - Style2 4 4 5" xfId="1924"/>
    <cellStyle name="Data   - Style2 4 4 5 2" xfId="14563"/>
    <cellStyle name="Data   - Style2 4 4 5 3" xfId="20322"/>
    <cellStyle name="Data   - Style2 4 4 6" xfId="1925"/>
    <cellStyle name="Data   - Style2 4 4 6 2" xfId="14564"/>
    <cellStyle name="Data   - Style2 4 4 6 3" xfId="20321"/>
    <cellStyle name="Data   - Style2 4 4 7" xfId="1926"/>
    <cellStyle name="Data   - Style2 4 4 7 2" xfId="14565"/>
    <cellStyle name="Data   - Style2 4 4 7 3" xfId="20320"/>
    <cellStyle name="Data   - Style2 4 4 8" xfId="14534"/>
    <cellStyle name="Data   - Style2 4 4 9" xfId="20356"/>
    <cellStyle name="Data   - Style2 4 5" xfId="1927"/>
    <cellStyle name="Data   - Style2 4 5 2" xfId="1928"/>
    <cellStyle name="Data   - Style2 4 5 2 2" xfId="1929"/>
    <cellStyle name="Data   - Style2 4 5 2 2 2" xfId="1930"/>
    <cellStyle name="Data   - Style2 4 5 2 2 2 2" xfId="14569"/>
    <cellStyle name="Data   - Style2 4 5 2 2 2 3" xfId="20316"/>
    <cellStyle name="Data   - Style2 4 5 2 2 3" xfId="1931"/>
    <cellStyle name="Data   - Style2 4 5 2 2 3 2" xfId="14570"/>
    <cellStyle name="Data   - Style2 4 5 2 2 3 3" xfId="20315"/>
    <cellStyle name="Data   - Style2 4 5 2 2 4" xfId="1932"/>
    <cellStyle name="Data   - Style2 4 5 2 2 4 2" xfId="14571"/>
    <cellStyle name="Data   - Style2 4 5 2 2 4 3" xfId="20314"/>
    <cellStyle name="Data   - Style2 4 5 2 2 5" xfId="14568"/>
    <cellStyle name="Data   - Style2 4 5 2 2 6" xfId="20317"/>
    <cellStyle name="Data   - Style2 4 5 2 3" xfId="1933"/>
    <cellStyle name="Data   - Style2 4 5 2 3 2" xfId="14572"/>
    <cellStyle name="Data   - Style2 4 5 2 3 3" xfId="20313"/>
    <cellStyle name="Data   - Style2 4 5 2 4" xfId="1934"/>
    <cellStyle name="Data   - Style2 4 5 2 4 2" xfId="14573"/>
    <cellStyle name="Data   - Style2 4 5 2 4 3" xfId="20312"/>
    <cellStyle name="Data   - Style2 4 5 2 5" xfId="1935"/>
    <cellStyle name="Data   - Style2 4 5 2 5 2" xfId="14574"/>
    <cellStyle name="Data   - Style2 4 5 2 5 3" xfId="20311"/>
    <cellStyle name="Data   - Style2 4 5 2 6" xfId="14567"/>
    <cellStyle name="Data   - Style2 4 5 2 7" xfId="20318"/>
    <cellStyle name="Data   - Style2 4 5 3" xfId="1936"/>
    <cellStyle name="Data   - Style2 4 5 3 2" xfId="1937"/>
    <cellStyle name="Data   - Style2 4 5 3 2 2" xfId="14576"/>
    <cellStyle name="Data   - Style2 4 5 3 2 3" xfId="20309"/>
    <cellStyle name="Data   - Style2 4 5 3 3" xfId="1938"/>
    <cellStyle name="Data   - Style2 4 5 3 3 2" xfId="14577"/>
    <cellStyle name="Data   - Style2 4 5 3 3 3" xfId="20308"/>
    <cellStyle name="Data   - Style2 4 5 3 4" xfId="1939"/>
    <cellStyle name="Data   - Style2 4 5 3 4 2" xfId="14578"/>
    <cellStyle name="Data   - Style2 4 5 3 4 3" xfId="20307"/>
    <cellStyle name="Data   - Style2 4 5 3 5" xfId="14575"/>
    <cellStyle name="Data   - Style2 4 5 3 6" xfId="20310"/>
    <cellStyle name="Data   - Style2 4 5 4" xfId="1940"/>
    <cellStyle name="Data   - Style2 4 5 4 2" xfId="14579"/>
    <cellStyle name="Data   - Style2 4 5 4 3" xfId="20306"/>
    <cellStyle name="Data   - Style2 4 5 5" xfId="1941"/>
    <cellStyle name="Data   - Style2 4 5 5 2" xfId="14580"/>
    <cellStyle name="Data   - Style2 4 5 5 3" xfId="20305"/>
    <cellStyle name="Data   - Style2 4 5 6" xfId="1942"/>
    <cellStyle name="Data   - Style2 4 5 6 2" xfId="14581"/>
    <cellStyle name="Data   - Style2 4 5 6 3" xfId="20304"/>
    <cellStyle name="Data   - Style2 4 5 7" xfId="14566"/>
    <cellStyle name="Data   - Style2 4 5 8" xfId="20319"/>
    <cellStyle name="Data   - Style2 4 6" xfId="1943"/>
    <cellStyle name="Data   - Style2 4 6 2" xfId="1944"/>
    <cellStyle name="Data   - Style2 4 6 2 2" xfId="14583"/>
    <cellStyle name="Data   - Style2 4 6 2 3" xfId="20302"/>
    <cellStyle name="Data   - Style2 4 6 3" xfId="1945"/>
    <cellStyle name="Data   - Style2 4 6 3 2" xfId="14584"/>
    <cellStyle name="Data   - Style2 4 6 3 3" xfId="20301"/>
    <cellStyle name="Data   - Style2 4 6 4" xfId="1946"/>
    <cellStyle name="Data   - Style2 4 6 4 2" xfId="14585"/>
    <cellStyle name="Data   - Style2 4 6 4 3" xfId="20300"/>
    <cellStyle name="Data   - Style2 4 6 5" xfId="14582"/>
    <cellStyle name="Data   - Style2 4 6 6" xfId="20303"/>
    <cellStyle name="Data   - Style2 4 7" xfId="1947"/>
    <cellStyle name="Data   - Style2 4 7 2" xfId="14586"/>
    <cellStyle name="Data   - Style2 4 7 3" xfId="20299"/>
    <cellStyle name="Data   - Style2 4 8" xfId="1948"/>
    <cellStyle name="Data   - Style2 4 8 2" xfId="14587"/>
    <cellStyle name="Data   - Style2 4 8 3" xfId="12922"/>
    <cellStyle name="Data   - Style2 4 9" xfId="1949"/>
    <cellStyle name="Data   - Style2 4 9 2" xfId="14588"/>
    <cellStyle name="Data   - Style2 4 9 3" xfId="20298"/>
    <cellStyle name="Data   - Style2 5" xfId="1950"/>
    <cellStyle name="Data   - Style2 5 10" xfId="14589"/>
    <cellStyle name="Data   - Style2 5 11" xfId="20297"/>
    <cellStyle name="Data   - Style2 5 12" xfId="29286"/>
    <cellStyle name="Data   - Style2 5 2" xfId="1951"/>
    <cellStyle name="Data   - Style2 5 2 10" xfId="29534"/>
    <cellStyle name="Data   - Style2 5 2 2" xfId="1952"/>
    <cellStyle name="Data   - Style2 5 2 2 2" xfId="1953"/>
    <cellStyle name="Data   - Style2 5 2 2 2 2" xfId="1954"/>
    <cellStyle name="Data   - Style2 5 2 2 2 2 2" xfId="1955"/>
    <cellStyle name="Data   - Style2 5 2 2 2 2 2 2" xfId="14594"/>
    <cellStyle name="Data   - Style2 5 2 2 2 2 2 3" xfId="20292"/>
    <cellStyle name="Data   - Style2 5 2 2 2 2 3" xfId="1956"/>
    <cellStyle name="Data   - Style2 5 2 2 2 2 3 2" xfId="14595"/>
    <cellStyle name="Data   - Style2 5 2 2 2 2 3 3" xfId="20291"/>
    <cellStyle name="Data   - Style2 5 2 2 2 2 4" xfId="1957"/>
    <cellStyle name="Data   - Style2 5 2 2 2 2 4 2" xfId="14596"/>
    <cellStyle name="Data   - Style2 5 2 2 2 2 4 3" xfId="20288"/>
    <cellStyle name="Data   - Style2 5 2 2 2 2 5" xfId="14593"/>
    <cellStyle name="Data   - Style2 5 2 2 2 2 6" xfId="20293"/>
    <cellStyle name="Data   - Style2 5 2 2 2 3" xfId="1958"/>
    <cellStyle name="Data   - Style2 5 2 2 2 3 2" xfId="14597"/>
    <cellStyle name="Data   - Style2 5 2 2 2 3 3" xfId="20287"/>
    <cellStyle name="Data   - Style2 5 2 2 2 4" xfId="1959"/>
    <cellStyle name="Data   - Style2 5 2 2 2 4 2" xfId="14598"/>
    <cellStyle name="Data   - Style2 5 2 2 2 4 3" xfId="20286"/>
    <cellStyle name="Data   - Style2 5 2 2 2 5" xfId="1960"/>
    <cellStyle name="Data   - Style2 5 2 2 2 5 2" xfId="14599"/>
    <cellStyle name="Data   - Style2 5 2 2 2 5 3" xfId="20285"/>
    <cellStyle name="Data   - Style2 5 2 2 2 6" xfId="14592"/>
    <cellStyle name="Data   - Style2 5 2 2 2 7" xfId="20294"/>
    <cellStyle name="Data   - Style2 5 2 2 3" xfId="1961"/>
    <cellStyle name="Data   - Style2 5 2 2 3 2" xfId="1962"/>
    <cellStyle name="Data   - Style2 5 2 2 3 2 2" xfId="14601"/>
    <cellStyle name="Data   - Style2 5 2 2 3 2 3" xfId="20283"/>
    <cellStyle name="Data   - Style2 5 2 2 3 3" xfId="1963"/>
    <cellStyle name="Data   - Style2 5 2 2 3 3 2" xfId="14602"/>
    <cellStyle name="Data   - Style2 5 2 2 3 3 3" xfId="20282"/>
    <cellStyle name="Data   - Style2 5 2 2 3 4" xfId="1964"/>
    <cellStyle name="Data   - Style2 5 2 2 3 4 2" xfId="14603"/>
    <cellStyle name="Data   - Style2 5 2 2 3 4 3" xfId="20281"/>
    <cellStyle name="Data   - Style2 5 2 2 3 5" xfId="14600"/>
    <cellStyle name="Data   - Style2 5 2 2 3 6" xfId="20284"/>
    <cellStyle name="Data   - Style2 5 2 2 4" xfId="1965"/>
    <cellStyle name="Data   - Style2 5 2 2 4 2" xfId="14604"/>
    <cellStyle name="Data   - Style2 5 2 2 4 3" xfId="20280"/>
    <cellStyle name="Data   - Style2 5 2 2 5" xfId="1966"/>
    <cellStyle name="Data   - Style2 5 2 2 5 2" xfId="14605"/>
    <cellStyle name="Data   - Style2 5 2 2 5 3" xfId="20279"/>
    <cellStyle name="Data   - Style2 5 2 2 6" xfId="1967"/>
    <cellStyle name="Data   - Style2 5 2 2 6 2" xfId="14606"/>
    <cellStyle name="Data   - Style2 5 2 2 6 3" xfId="20278"/>
    <cellStyle name="Data   - Style2 5 2 2 7" xfId="14591"/>
    <cellStyle name="Data   - Style2 5 2 2 8" xfId="20295"/>
    <cellStyle name="Data   - Style2 5 2 3" xfId="1968"/>
    <cellStyle name="Data   - Style2 5 2 3 2" xfId="1969"/>
    <cellStyle name="Data   - Style2 5 2 3 2 2" xfId="1970"/>
    <cellStyle name="Data   - Style2 5 2 3 2 2 2" xfId="14609"/>
    <cellStyle name="Data   - Style2 5 2 3 2 2 3" xfId="20275"/>
    <cellStyle name="Data   - Style2 5 2 3 2 3" xfId="1971"/>
    <cellStyle name="Data   - Style2 5 2 3 2 3 2" xfId="14610"/>
    <cellStyle name="Data   - Style2 5 2 3 2 3 3" xfId="20274"/>
    <cellStyle name="Data   - Style2 5 2 3 2 4" xfId="1972"/>
    <cellStyle name="Data   - Style2 5 2 3 2 4 2" xfId="14611"/>
    <cellStyle name="Data   - Style2 5 2 3 2 4 3" xfId="20273"/>
    <cellStyle name="Data   - Style2 5 2 3 2 5" xfId="14608"/>
    <cellStyle name="Data   - Style2 5 2 3 2 6" xfId="20276"/>
    <cellStyle name="Data   - Style2 5 2 3 3" xfId="1973"/>
    <cellStyle name="Data   - Style2 5 2 3 3 2" xfId="14612"/>
    <cellStyle name="Data   - Style2 5 2 3 3 3" xfId="20272"/>
    <cellStyle name="Data   - Style2 5 2 3 4" xfId="1974"/>
    <cellStyle name="Data   - Style2 5 2 3 4 2" xfId="14613"/>
    <cellStyle name="Data   - Style2 5 2 3 4 3" xfId="12921"/>
    <cellStyle name="Data   - Style2 5 2 3 5" xfId="1975"/>
    <cellStyle name="Data   - Style2 5 2 3 5 2" xfId="14614"/>
    <cellStyle name="Data   - Style2 5 2 3 5 3" xfId="20271"/>
    <cellStyle name="Data   - Style2 5 2 3 6" xfId="14607"/>
    <cellStyle name="Data   - Style2 5 2 3 7" xfId="20277"/>
    <cellStyle name="Data   - Style2 5 2 4" xfId="1976"/>
    <cellStyle name="Data   - Style2 5 2 4 2" xfId="1977"/>
    <cellStyle name="Data   - Style2 5 2 4 2 2" xfId="14616"/>
    <cellStyle name="Data   - Style2 5 2 4 2 3" xfId="20269"/>
    <cellStyle name="Data   - Style2 5 2 4 3" xfId="1978"/>
    <cellStyle name="Data   - Style2 5 2 4 3 2" xfId="14617"/>
    <cellStyle name="Data   - Style2 5 2 4 3 3" xfId="20268"/>
    <cellStyle name="Data   - Style2 5 2 4 4" xfId="1979"/>
    <cellStyle name="Data   - Style2 5 2 4 4 2" xfId="14618"/>
    <cellStyle name="Data   - Style2 5 2 4 4 3" xfId="20267"/>
    <cellStyle name="Data   - Style2 5 2 4 5" xfId="14615"/>
    <cellStyle name="Data   - Style2 5 2 4 6" xfId="20270"/>
    <cellStyle name="Data   - Style2 5 2 5" xfId="1980"/>
    <cellStyle name="Data   - Style2 5 2 5 2" xfId="14619"/>
    <cellStyle name="Data   - Style2 5 2 5 3" xfId="20266"/>
    <cellStyle name="Data   - Style2 5 2 6" xfId="1981"/>
    <cellStyle name="Data   - Style2 5 2 6 2" xfId="14620"/>
    <cellStyle name="Data   - Style2 5 2 6 3" xfId="20265"/>
    <cellStyle name="Data   - Style2 5 2 7" xfId="1982"/>
    <cellStyle name="Data   - Style2 5 2 7 2" xfId="14621"/>
    <cellStyle name="Data   - Style2 5 2 7 3" xfId="20264"/>
    <cellStyle name="Data   - Style2 5 2 8" xfId="14590"/>
    <cellStyle name="Data   - Style2 5 2 9" xfId="20296"/>
    <cellStyle name="Data   - Style2 5 3" xfId="1983"/>
    <cellStyle name="Data   - Style2 5 3 2" xfId="1984"/>
    <cellStyle name="Data   - Style2 5 3 2 2" xfId="1985"/>
    <cellStyle name="Data   - Style2 5 3 2 2 2" xfId="1986"/>
    <cellStyle name="Data   - Style2 5 3 2 2 2 2" xfId="1987"/>
    <cellStyle name="Data   - Style2 5 3 2 2 2 2 2" xfId="14626"/>
    <cellStyle name="Data   - Style2 5 3 2 2 2 2 3" xfId="20259"/>
    <cellStyle name="Data   - Style2 5 3 2 2 2 3" xfId="1988"/>
    <cellStyle name="Data   - Style2 5 3 2 2 2 3 2" xfId="14627"/>
    <cellStyle name="Data   - Style2 5 3 2 2 2 3 3" xfId="20258"/>
    <cellStyle name="Data   - Style2 5 3 2 2 2 4" xfId="1989"/>
    <cellStyle name="Data   - Style2 5 3 2 2 2 4 2" xfId="14628"/>
    <cellStyle name="Data   - Style2 5 3 2 2 2 4 3" xfId="20257"/>
    <cellStyle name="Data   - Style2 5 3 2 2 2 5" xfId="14625"/>
    <cellStyle name="Data   - Style2 5 3 2 2 2 6" xfId="20260"/>
    <cellStyle name="Data   - Style2 5 3 2 2 3" xfId="1990"/>
    <cellStyle name="Data   - Style2 5 3 2 2 3 2" xfId="14629"/>
    <cellStyle name="Data   - Style2 5 3 2 2 3 3" xfId="20256"/>
    <cellStyle name="Data   - Style2 5 3 2 2 4" xfId="1991"/>
    <cellStyle name="Data   - Style2 5 3 2 2 4 2" xfId="14630"/>
    <cellStyle name="Data   - Style2 5 3 2 2 4 3" xfId="20255"/>
    <cellStyle name="Data   - Style2 5 3 2 2 5" xfId="1992"/>
    <cellStyle name="Data   - Style2 5 3 2 2 5 2" xfId="14631"/>
    <cellStyle name="Data   - Style2 5 3 2 2 5 3" xfId="20254"/>
    <cellStyle name="Data   - Style2 5 3 2 2 6" xfId="14624"/>
    <cellStyle name="Data   - Style2 5 3 2 2 7" xfId="20261"/>
    <cellStyle name="Data   - Style2 5 3 2 3" xfId="1993"/>
    <cellStyle name="Data   - Style2 5 3 2 3 2" xfId="1994"/>
    <cellStyle name="Data   - Style2 5 3 2 3 2 2" xfId="14633"/>
    <cellStyle name="Data   - Style2 5 3 2 3 2 3" xfId="20252"/>
    <cellStyle name="Data   - Style2 5 3 2 3 3" xfId="1995"/>
    <cellStyle name="Data   - Style2 5 3 2 3 3 2" xfId="14634"/>
    <cellStyle name="Data   - Style2 5 3 2 3 3 3" xfId="20251"/>
    <cellStyle name="Data   - Style2 5 3 2 3 4" xfId="1996"/>
    <cellStyle name="Data   - Style2 5 3 2 3 4 2" xfId="14635"/>
    <cellStyle name="Data   - Style2 5 3 2 3 4 3" xfId="20250"/>
    <cellStyle name="Data   - Style2 5 3 2 3 5" xfId="14632"/>
    <cellStyle name="Data   - Style2 5 3 2 3 6" xfId="20253"/>
    <cellStyle name="Data   - Style2 5 3 2 4" xfId="1997"/>
    <cellStyle name="Data   - Style2 5 3 2 4 2" xfId="14636"/>
    <cellStyle name="Data   - Style2 5 3 2 4 3" xfId="20249"/>
    <cellStyle name="Data   - Style2 5 3 2 5" xfId="1998"/>
    <cellStyle name="Data   - Style2 5 3 2 5 2" xfId="14637"/>
    <cellStyle name="Data   - Style2 5 3 2 5 3" xfId="20248"/>
    <cellStyle name="Data   - Style2 5 3 2 6" xfId="1999"/>
    <cellStyle name="Data   - Style2 5 3 2 6 2" xfId="14638"/>
    <cellStyle name="Data   - Style2 5 3 2 6 3" xfId="20247"/>
    <cellStyle name="Data   - Style2 5 3 2 7" xfId="14623"/>
    <cellStyle name="Data   - Style2 5 3 2 8" xfId="20262"/>
    <cellStyle name="Data   - Style2 5 3 3" xfId="2000"/>
    <cellStyle name="Data   - Style2 5 3 3 2" xfId="2001"/>
    <cellStyle name="Data   - Style2 5 3 3 2 2" xfId="2002"/>
    <cellStyle name="Data   - Style2 5 3 3 2 2 2" xfId="14641"/>
    <cellStyle name="Data   - Style2 5 3 3 2 2 3" xfId="20244"/>
    <cellStyle name="Data   - Style2 5 3 3 2 3" xfId="2003"/>
    <cellStyle name="Data   - Style2 5 3 3 2 3 2" xfId="14642"/>
    <cellStyle name="Data   - Style2 5 3 3 2 3 3" xfId="20243"/>
    <cellStyle name="Data   - Style2 5 3 3 2 4" xfId="2004"/>
    <cellStyle name="Data   - Style2 5 3 3 2 4 2" xfId="14643"/>
    <cellStyle name="Data   - Style2 5 3 3 2 4 3" xfId="20242"/>
    <cellStyle name="Data   - Style2 5 3 3 2 5" xfId="14640"/>
    <cellStyle name="Data   - Style2 5 3 3 2 6" xfId="20245"/>
    <cellStyle name="Data   - Style2 5 3 3 3" xfId="2005"/>
    <cellStyle name="Data   - Style2 5 3 3 3 2" xfId="14644"/>
    <cellStyle name="Data   - Style2 5 3 3 3 3" xfId="20241"/>
    <cellStyle name="Data   - Style2 5 3 3 4" xfId="2006"/>
    <cellStyle name="Data   - Style2 5 3 3 4 2" xfId="14645"/>
    <cellStyle name="Data   - Style2 5 3 3 4 3" xfId="20240"/>
    <cellStyle name="Data   - Style2 5 3 3 5" xfId="2007"/>
    <cellStyle name="Data   - Style2 5 3 3 5 2" xfId="14646"/>
    <cellStyle name="Data   - Style2 5 3 3 5 3" xfId="20239"/>
    <cellStyle name="Data   - Style2 5 3 3 6" xfId="14639"/>
    <cellStyle name="Data   - Style2 5 3 3 7" xfId="20246"/>
    <cellStyle name="Data   - Style2 5 3 4" xfId="2008"/>
    <cellStyle name="Data   - Style2 5 3 4 2" xfId="2009"/>
    <cellStyle name="Data   - Style2 5 3 4 2 2" xfId="14648"/>
    <cellStyle name="Data   - Style2 5 3 4 2 3" xfId="20237"/>
    <cellStyle name="Data   - Style2 5 3 4 3" xfId="2010"/>
    <cellStyle name="Data   - Style2 5 3 4 3 2" xfId="14649"/>
    <cellStyle name="Data   - Style2 5 3 4 3 3" xfId="20236"/>
    <cellStyle name="Data   - Style2 5 3 4 4" xfId="2011"/>
    <cellStyle name="Data   - Style2 5 3 4 4 2" xfId="14650"/>
    <cellStyle name="Data   - Style2 5 3 4 4 3" xfId="20235"/>
    <cellStyle name="Data   - Style2 5 3 4 5" xfId="14647"/>
    <cellStyle name="Data   - Style2 5 3 4 6" xfId="20238"/>
    <cellStyle name="Data   - Style2 5 3 5" xfId="2012"/>
    <cellStyle name="Data   - Style2 5 3 5 2" xfId="14651"/>
    <cellStyle name="Data   - Style2 5 3 5 3" xfId="20234"/>
    <cellStyle name="Data   - Style2 5 3 6" xfId="2013"/>
    <cellStyle name="Data   - Style2 5 3 6 2" xfId="14652"/>
    <cellStyle name="Data   - Style2 5 3 6 3" xfId="20233"/>
    <cellStyle name="Data   - Style2 5 3 7" xfId="2014"/>
    <cellStyle name="Data   - Style2 5 3 7 2" xfId="14653"/>
    <cellStyle name="Data   - Style2 5 3 7 3" xfId="20232"/>
    <cellStyle name="Data   - Style2 5 3 8" xfId="14622"/>
    <cellStyle name="Data   - Style2 5 3 9" xfId="20263"/>
    <cellStyle name="Data   - Style2 5 4" xfId="2015"/>
    <cellStyle name="Data   - Style2 5 4 2" xfId="2016"/>
    <cellStyle name="Data   - Style2 5 4 2 2" xfId="2017"/>
    <cellStyle name="Data   - Style2 5 4 2 2 2" xfId="2018"/>
    <cellStyle name="Data   - Style2 5 4 2 2 2 2" xfId="2019"/>
    <cellStyle name="Data   - Style2 5 4 2 2 2 2 2" xfId="14658"/>
    <cellStyle name="Data   - Style2 5 4 2 2 2 2 3" xfId="20228"/>
    <cellStyle name="Data   - Style2 5 4 2 2 2 3" xfId="2020"/>
    <cellStyle name="Data   - Style2 5 4 2 2 2 3 2" xfId="14659"/>
    <cellStyle name="Data   - Style2 5 4 2 2 2 3 3" xfId="20227"/>
    <cellStyle name="Data   - Style2 5 4 2 2 2 4" xfId="2021"/>
    <cellStyle name="Data   - Style2 5 4 2 2 2 4 2" xfId="14660"/>
    <cellStyle name="Data   - Style2 5 4 2 2 2 4 3" xfId="20226"/>
    <cellStyle name="Data   - Style2 5 4 2 2 2 5" xfId="14657"/>
    <cellStyle name="Data   - Style2 5 4 2 2 2 6" xfId="20229"/>
    <cellStyle name="Data   - Style2 5 4 2 2 3" xfId="2022"/>
    <cellStyle name="Data   - Style2 5 4 2 2 3 2" xfId="14661"/>
    <cellStyle name="Data   - Style2 5 4 2 2 3 3" xfId="20225"/>
    <cellStyle name="Data   - Style2 5 4 2 2 4" xfId="2023"/>
    <cellStyle name="Data   - Style2 5 4 2 2 4 2" xfId="14662"/>
    <cellStyle name="Data   - Style2 5 4 2 2 4 3" xfId="20224"/>
    <cellStyle name="Data   - Style2 5 4 2 2 5" xfId="2024"/>
    <cellStyle name="Data   - Style2 5 4 2 2 5 2" xfId="14663"/>
    <cellStyle name="Data   - Style2 5 4 2 2 5 3" xfId="20223"/>
    <cellStyle name="Data   - Style2 5 4 2 2 6" xfId="14656"/>
    <cellStyle name="Data   - Style2 5 4 2 2 7" xfId="20230"/>
    <cellStyle name="Data   - Style2 5 4 2 3" xfId="2025"/>
    <cellStyle name="Data   - Style2 5 4 2 3 2" xfId="2026"/>
    <cellStyle name="Data   - Style2 5 4 2 3 2 2" xfId="14665"/>
    <cellStyle name="Data   - Style2 5 4 2 3 2 3" xfId="20221"/>
    <cellStyle name="Data   - Style2 5 4 2 3 3" xfId="2027"/>
    <cellStyle name="Data   - Style2 5 4 2 3 3 2" xfId="14666"/>
    <cellStyle name="Data   - Style2 5 4 2 3 3 3" xfId="20220"/>
    <cellStyle name="Data   - Style2 5 4 2 3 4" xfId="2028"/>
    <cellStyle name="Data   - Style2 5 4 2 3 4 2" xfId="14667"/>
    <cellStyle name="Data   - Style2 5 4 2 3 4 3" xfId="20219"/>
    <cellStyle name="Data   - Style2 5 4 2 3 5" xfId="14664"/>
    <cellStyle name="Data   - Style2 5 4 2 3 6" xfId="20222"/>
    <cellStyle name="Data   - Style2 5 4 2 4" xfId="2029"/>
    <cellStyle name="Data   - Style2 5 4 2 4 2" xfId="14668"/>
    <cellStyle name="Data   - Style2 5 4 2 4 3" xfId="20218"/>
    <cellStyle name="Data   - Style2 5 4 2 5" xfId="2030"/>
    <cellStyle name="Data   - Style2 5 4 2 5 2" xfId="14669"/>
    <cellStyle name="Data   - Style2 5 4 2 5 3" xfId="20217"/>
    <cellStyle name="Data   - Style2 5 4 2 6" xfId="2031"/>
    <cellStyle name="Data   - Style2 5 4 2 6 2" xfId="14670"/>
    <cellStyle name="Data   - Style2 5 4 2 6 3" xfId="20216"/>
    <cellStyle name="Data   - Style2 5 4 2 7" xfId="14655"/>
    <cellStyle name="Data   - Style2 5 4 2 8" xfId="12919"/>
    <cellStyle name="Data   - Style2 5 4 3" xfId="2032"/>
    <cellStyle name="Data   - Style2 5 4 3 2" xfId="2033"/>
    <cellStyle name="Data   - Style2 5 4 3 2 2" xfId="2034"/>
    <cellStyle name="Data   - Style2 5 4 3 2 2 2" xfId="14673"/>
    <cellStyle name="Data   - Style2 5 4 3 2 2 3" xfId="20213"/>
    <cellStyle name="Data   - Style2 5 4 3 2 3" xfId="2035"/>
    <cellStyle name="Data   - Style2 5 4 3 2 3 2" xfId="14674"/>
    <cellStyle name="Data   - Style2 5 4 3 2 3 3" xfId="20212"/>
    <cellStyle name="Data   - Style2 5 4 3 2 4" xfId="2036"/>
    <cellStyle name="Data   - Style2 5 4 3 2 4 2" xfId="14675"/>
    <cellStyle name="Data   - Style2 5 4 3 2 4 3" xfId="20211"/>
    <cellStyle name="Data   - Style2 5 4 3 2 5" xfId="14672"/>
    <cellStyle name="Data   - Style2 5 4 3 2 6" xfId="20214"/>
    <cellStyle name="Data   - Style2 5 4 3 3" xfId="2037"/>
    <cellStyle name="Data   - Style2 5 4 3 3 2" xfId="14676"/>
    <cellStyle name="Data   - Style2 5 4 3 3 3" xfId="20210"/>
    <cellStyle name="Data   - Style2 5 4 3 4" xfId="2038"/>
    <cellStyle name="Data   - Style2 5 4 3 4 2" xfId="14677"/>
    <cellStyle name="Data   - Style2 5 4 3 4 3" xfId="20209"/>
    <cellStyle name="Data   - Style2 5 4 3 5" xfId="2039"/>
    <cellStyle name="Data   - Style2 5 4 3 5 2" xfId="14678"/>
    <cellStyle name="Data   - Style2 5 4 3 5 3" xfId="20208"/>
    <cellStyle name="Data   - Style2 5 4 3 6" xfId="14671"/>
    <cellStyle name="Data   - Style2 5 4 3 7" xfId="20215"/>
    <cellStyle name="Data   - Style2 5 4 4" xfId="2040"/>
    <cellStyle name="Data   - Style2 5 4 4 2" xfId="2041"/>
    <cellStyle name="Data   - Style2 5 4 4 2 2" xfId="14680"/>
    <cellStyle name="Data   - Style2 5 4 4 2 3" xfId="20206"/>
    <cellStyle name="Data   - Style2 5 4 4 3" xfId="2042"/>
    <cellStyle name="Data   - Style2 5 4 4 3 2" xfId="14681"/>
    <cellStyle name="Data   - Style2 5 4 4 3 3" xfId="20205"/>
    <cellStyle name="Data   - Style2 5 4 4 4" xfId="2043"/>
    <cellStyle name="Data   - Style2 5 4 4 4 2" xfId="14682"/>
    <cellStyle name="Data   - Style2 5 4 4 4 3" xfId="20204"/>
    <cellStyle name="Data   - Style2 5 4 4 5" xfId="14679"/>
    <cellStyle name="Data   - Style2 5 4 4 6" xfId="20207"/>
    <cellStyle name="Data   - Style2 5 4 5" xfId="2044"/>
    <cellStyle name="Data   - Style2 5 4 5 2" xfId="14683"/>
    <cellStyle name="Data   - Style2 5 4 5 3" xfId="20203"/>
    <cellStyle name="Data   - Style2 5 4 6" xfId="2045"/>
    <cellStyle name="Data   - Style2 5 4 6 2" xfId="14684"/>
    <cellStyle name="Data   - Style2 5 4 6 3" xfId="20202"/>
    <cellStyle name="Data   - Style2 5 4 7" xfId="2046"/>
    <cellStyle name="Data   - Style2 5 4 7 2" xfId="14685"/>
    <cellStyle name="Data   - Style2 5 4 7 3" xfId="20201"/>
    <cellStyle name="Data   - Style2 5 4 8" xfId="14654"/>
    <cellStyle name="Data   - Style2 5 4 9" xfId="20231"/>
    <cellStyle name="Data   - Style2 5 5" xfId="2047"/>
    <cellStyle name="Data   - Style2 5 5 2" xfId="2048"/>
    <cellStyle name="Data   - Style2 5 5 2 2" xfId="2049"/>
    <cellStyle name="Data   - Style2 5 5 2 2 2" xfId="2050"/>
    <cellStyle name="Data   - Style2 5 5 2 2 2 2" xfId="14689"/>
    <cellStyle name="Data   - Style2 5 5 2 2 2 3" xfId="20197"/>
    <cellStyle name="Data   - Style2 5 5 2 2 3" xfId="2051"/>
    <cellStyle name="Data   - Style2 5 5 2 2 3 2" xfId="14690"/>
    <cellStyle name="Data   - Style2 5 5 2 2 3 3" xfId="20196"/>
    <cellStyle name="Data   - Style2 5 5 2 2 4" xfId="2052"/>
    <cellStyle name="Data   - Style2 5 5 2 2 4 2" xfId="14691"/>
    <cellStyle name="Data   - Style2 5 5 2 2 4 3" xfId="20195"/>
    <cellStyle name="Data   - Style2 5 5 2 2 5" xfId="14688"/>
    <cellStyle name="Data   - Style2 5 5 2 2 6" xfId="20198"/>
    <cellStyle name="Data   - Style2 5 5 2 3" xfId="2053"/>
    <cellStyle name="Data   - Style2 5 5 2 3 2" xfId="14692"/>
    <cellStyle name="Data   - Style2 5 5 2 3 3" xfId="20194"/>
    <cellStyle name="Data   - Style2 5 5 2 4" xfId="2054"/>
    <cellStyle name="Data   - Style2 5 5 2 4 2" xfId="14693"/>
    <cellStyle name="Data   - Style2 5 5 2 4 3" xfId="20193"/>
    <cellStyle name="Data   - Style2 5 5 2 5" xfId="2055"/>
    <cellStyle name="Data   - Style2 5 5 2 5 2" xfId="14694"/>
    <cellStyle name="Data   - Style2 5 5 2 5 3" xfId="20192"/>
    <cellStyle name="Data   - Style2 5 5 2 6" xfId="14687"/>
    <cellStyle name="Data   - Style2 5 5 2 7" xfId="20199"/>
    <cellStyle name="Data   - Style2 5 5 3" xfId="2056"/>
    <cellStyle name="Data   - Style2 5 5 3 2" xfId="2057"/>
    <cellStyle name="Data   - Style2 5 5 3 2 2" xfId="14696"/>
    <cellStyle name="Data   - Style2 5 5 3 2 3" xfId="20190"/>
    <cellStyle name="Data   - Style2 5 5 3 3" xfId="2058"/>
    <cellStyle name="Data   - Style2 5 5 3 3 2" xfId="14697"/>
    <cellStyle name="Data   - Style2 5 5 3 3 3" xfId="20189"/>
    <cellStyle name="Data   - Style2 5 5 3 4" xfId="2059"/>
    <cellStyle name="Data   - Style2 5 5 3 4 2" xfId="14698"/>
    <cellStyle name="Data   - Style2 5 5 3 4 3" xfId="20187"/>
    <cellStyle name="Data   - Style2 5 5 3 5" xfId="14695"/>
    <cellStyle name="Data   - Style2 5 5 3 6" xfId="20191"/>
    <cellStyle name="Data   - Style2 5 5 4" xfId="2060"/>
    <cellStyle name="Data   - Style2 5 5 4 2" xfId="14699"/>
    <cellStyle name="Data   - Style2 5 5 4 3" xfId="20186"/>
    <cellStyle name="Data   - Style2 5 5 5" xfId="2061"/>
    <cellStyle name="Data   - Style2 5 5 5 2" xfId="14700"/>
    <cellStyle name="Data   - Style2 5 5 5 3" xfId="20185"/>
    <cellStyle name="Data   - Style2 5 5 6" xfId="2062"/>
    <cellStyle name="Data   - Style2 5 5 6 2" xfId="14701"/>
    <cellStyle name="Data   - Style2 5 5 6 3" xfId="20184"/>
    <cellStyle name="Data   - Style2 5 5 7" xfId="14686"/>
    <cellStyle name="Data   - Style2 5 5 8" xfId="20200"/>
    <cellStyle name="Data   - Style2 5 6" xfId="2063"/>
    <cellStyle name="Data   - Style2 5 6 2" xfId="2064"/>
    <cellStyle name="Data   - Style2 5 6 2 2" xfId="14703"/>
    <cellStyle name="Data   - Style2 5 6 2 3" xfId="20182"/>
    <cellStyle name="Data   - Style2 5 6 3" xfId="2065"/>
    <cellStyle name="Data   - Style2 5 6 3 2" xfId="14704"/>
    <cellStyle name="Data   - Style2 5 6 3 3" xfId="20181"/>
    <cellStyle name="Data   - Style2 5 6 4" xfId="2066"/>
    <cellStyle name="Data   - Style2 5 6 4 2" xfId="14705"/>
    <cellStyle name="Data   - Style2 5 6 4 3" xfId="20180"/>
    <cellStyle name="Data   - Style2 5 6 5" xfId="14702"/>
    <cellStyle name="Data   - Style2 5 6 6" xfId="20183"/>
    <cellStyle name="Data   - Style2 5 7" xfId="2067"/>
    <cellStyle name="Data   - Style2 5 7 2" xfId="14706"/>
    <cellStyle name="Data   - Style2 5 7 3" xfId="20179"/>
    <cellStyle name="Data   - Style2 5 8" xfId="2068"/>
    <cellStyle name="Data   - Style2 5 8 2" xfId="14707"/>
    <cellStyle name="Data   - Style2 5 8 3" xfId="20178"/>
    <cellStyle name="Data   - Style2 5 9" xfId="2069"/>
    <cellStyle name="Data   - Style2 5 9 2" xfId="14708"/>
    <cellStyle name="Data   - Style2 5 9 3" xfId="20177"/>
    <cellStyle name="Data   - Style2 6" xfId="2070"/>
    <cellStyle name="Data   - Style2 6 10" xfId="14709"/>
    <cellStyle name="Data   - Style2 6 11" xfId="20176"/>
    <cellStyle name="Data   - Style2 6 12" xfId="29287"/>
    <cellStyle name="Data   - Style2 6 2" xfId="2071"/>
    <cellStyle name="Data   - Style2 6 2 10" xfId="29533"/>
    <cellStyle name="Data   - Style2 6 2 2" xfId="2072"/>
    <cellStyle name="Data   - Style2 6 2 2 2" xfId="2073"/>
    <cellStyle name="Data   - Style2 6 2 2 2 2" xfId="2074"/>
    <cellStyle name="Data   - Style2 6 2 2 2 2 2" xfId="2075"/>
    <cellStyle name="Data   - Style2 6 2 2 2 2 2 2" xfId="14714"/>
    <cellStyle name="Data   - Style2 6 2 2 2 2 2 3" xfId="20172"/>
    <cellStyle name="Data   - Style2 6 2 2 2 2 3" xfId="2076"/>
    <cellStyle name="Data   - Style2 6 2 2 2 2 3 2" xfId="14715"/>
    <cellStyle name="Data   - Style2 6 2 2 2 2 3 3" xfId="20171"/>
    <cellStyle name="Data   - Style2 6 2 2 2 2 4" xfId="2077"/>
    <cellStyle name="Data   - Style2 6 2 2 2 2 4 2" xfId="14716"/>
    <cellStyle name="Data   - Style2 6 2 2 2 2 4 3" xfId="20170"/>
    <cellStyle name="Data   - Style2 6 2 2 2 2 5" xfId="14713"/>
    <cellStyle name="Data   - Style2 6 2 2 2 2 6" xfId="20173"/>
    <cellStyle name="Data   - Style2 6 2 2 2 3" xfId="2078"/>
    <cellStyle name="Data   - Style2 6 2 2 2 3 2" xfId="14717"/>
    <cellStyle name="Data   - Style2 6 2 2 2 3 3" xfId="20169"/>
    <cellStyle name="Data   - Style2 6 2 2 2 4" xfId="2079"/>
    <cellStyle name="Data   - Style2 6 2 2 2 4 2" xfId="14718"/>
    <cellStyle name="Data   - Style2 6 2 2 2 4 3" xfId="20168"/>
    <cellStyle name="Data   - Style2 6 2 2 2 5" xfId="2080"/>
    <cellStyle name="Data   - Style2 6 2 2 2 5 2" xfId="14719"/>
    <cellStyle name="Data   - Style2 6 2 2 2 5 3" xfId="20167"/>
    <cellStyle name="Data   - Style2 6 2 2 2 6" xfId="14712"/>
    <cellStyle name="Data   - Style2 6 2 2 2 7" xfId="20174"/>
    <cellStyle name="Data   - Style2 6 2 2 3" xfId="2081"/>
    <cellStyle name="Data   - Style2 6 2 2 3 2" xfId="2082"/>
    <cellStyle name="Data   - Style2 6 2 2 3 2 2" xfId="14721"/>
    <cellStyle name="Data   - Style2 6 2 2 3 2 3" xfId="20165"/>
    <cellStyle name="Data   - Style2 6 2 2 3 3" xfId="2083"/>
    <cellStyle name="Data   - Style2 6 2 2 3 3 2" xfId="14722"/>
    <cellStyle name="Data   - Style2 6 2 2 3 3 3" xfId="12917"/>
    <cellStyle name="Data   - Style2 6 2 2 3 4" xfId="2084"/>
    <cellStyle name="Data   - Style2 6 2 2 3 4 2" xfId="14723"/>
    <cellStyle name="Data   - Style2 6 2 2 3 4 3" xfId="20164"/>
    <cellStyle name="Data   - Style2 6 2 2 3 5" xfId="14720"/>
    <cellStyle name="Data   - Style2 6 2 2 3 6" xfId="20166"/>
    <cellStyle name="Data   - Style2 6 2 2 4" xfId="2085"/>
    <cellStyle name="Data   - Style2 6 2 2 4 2" xfId="14724"/>
    <cellStyle name="Data   - Style2 6 2 2 4 3" xfId="20163"/>
    <cellStyle name="Data   - Style2 6 2 2 5" xfId="2086"/>
    <cellStyle name="Data   - Style2 6 2 2 5 2" xfId="14725"/>
    <cellStyle name="Data   - Style2 6 2 2 5 3" xfId="20162"/>
    <cellStyle name="Data   - Style2 6 2 2 6" xfId="2087"/>
    <cellStyle name="Data   - Style2 6 2 2 6 2" xfId="14726"/>
    <cellStyle name="Data   - Style2 6 2 2 6 3" xfId="20161"/>
    <cellStyle name="Data   - Style2 6 2 2 7" xfId="14711"/>
    <cellStyle name="Data   - Style2 6 2 2 8" xfId="12918"/>
    <cellStyle name="Data   - Style2 6 2 3" xfId="2088"/>
    <cellStyle name="Data   - Style2 6 2 3 2" xfId="2089"/>
    <cellStyle name="Data   - Style2 6 2 3 2 2" xfId="2090"/>
    <cellStyle name="Data   - Style2 6 2 3 2 2 2" xfId="14729"/>
    <cellStyle name="Data   - Style2 6 2 3 2 2 3" xfId="20158"/>
    <cellStyle name="Data   - Style2 6 2 3 2 3" xfId="2091"/>
    <cellStyle name="Data   - Style2 6 2 3 2 3 2" xfId="14730"/>
    <cellStyle name="Data   - Style2 6 2 3 2 3 3" xfId="20157"/>
    <cellStyle name="Data   - Style2 6 2 3 2 4" xfId="2092"/>
    <cellStyle name="Data   - Style2 6 2 3 2 4 2" xfId="14731"/>
    <cellStyle name="Data   - Style2 6 2 3 2 4 3" xfId="20156"/>
    <cellStyle name="Data   - Style2 6 2 3 2 5" xfId="14728"/>
    <cellStyle name="Data   - Style2 6 2 3 2 6" xfId="20159"/>
    <cellStyle name="Data   - Style2 6 2 3 3" xfId="2093"/>
    <cellStyle name="Data   - Style2 6 2 3 3 2" xfId="14732"/>
    <cellStyle name="Data   - Style2 6 2 3 3 3" xfId="20155"/>
    <cellStyle name="Data   - Style2 6 2 3 4" xfId="2094"/>
    <cellStyle name="Data   - Style2 6 2 3 4 2" xfId="14733"/>
    <cellStyle name="Data   - Style2 6 2 3 4 3" xfId="20153"/>
    <cellStyle name="Data   - Style2 6 2 3 5" xfId="2095"/>
    <cellStyle name="Data   - Style2 6 2 3 5 2" xfId="14734"/>
    <cellStyle name="Data   - Style2 6 2 3 5 3" xfId="20152"/>
    <cellStyle name="Data   - Style2 6 2 3 6" xfId="14727"/>
    <cellStyle name="Data   - Style2 6 2 3 7" xfId="20160"/>
    <cellStyle name="Data   - Style2 6 2 4" xfId="2096"/>
    <cellStyle name="Data   - Style2 6 2 4 2" xfId="2097"/>
    <cellStyle name="Data   - Style2 6 2 4 2 2" xfId="14736"/>
    <cellStyle name="Data   - Style2 6 2 4 2 3" xfId="20150"/>
    <cellStyle name="Data   - Style2 6 2 4 3" xfId="2098"/>
    <cellStyle name="Data   - Style2 6 2 4 3 2" xfId="14737"/>
    <cellStyle name="Data   - Style2 6 2 4 3 3" xfId="20149"/>
    <cellStyle name="Data   - Style2 6 2 4 4" xfId="2099"/>
    <cellStyle name="Data   - Style2 6 2 4 4 2" xfId="14738"/>
    <cellStyle name="Data   - Style2 6 2 4 4 3" xfId="20148"/>
    <cellStyle name="Data   - Style2 6 2 4 5" xfId="14735"/>
    <cellStyle name="Data   - Style2 6 2 4 6" xfId="20151"/>
    <cellStyle name="Data   - Style2 6 2 5" xfId="2100"/>
    <cellStyle name="Data   - Style2 6 2 5 2" xfId="14739"/>
    <cellStyle name="Data   - Style2 6 2 5 3" xfId="20147"/>
    <cellStyle name="Data   - Style2 6 2 6" xfId="2101"/>
    <cellStyle name="Data   - Style2 6 2 6 2" xfId="14740"/>
    <cellStyle name="Data   - Style2 6 2 6 3" xfId="20146"/>
    <cellStyle name="Data   - Style2 6 2 7" xfId="2102"/>
    <cellStyle name="Data   - Style2 6 2 7 2" xfId="14741"/>
    <cellStyle name="Data   - Style2 6 2 7 3" xfId="20145"/>
    <cellStyle name="Data   - Style2 6 2 8" xfId="14710"/>
    <cellStyle name="Data   - Style2 6 2 9" xfId="20175"/>
    <cellStyle name="Data   - Style2 6 3" xfId="2103"/>
    <cellStyle name="Data   - Style2 6 3 2" xfId="2104"/>
    <cellStyle name="Data   - Style2 6 3 2 2" xfId="2105"/>
    <cellStyle name="Data   - Style2 6 3 2 2 2" xfId="2106"/>
    <cellStyle name="Data   - Style2 6 3 2 2 2 2" xfId="2107"/>
    <cellStyle name="Data   - Style2 6 3 2 2 2 2 2" xfId="14746"/>
    <cellStyle name="Data   - Style2 6 3 2 2 2 2 3" xfId="20140"/>
    <cellStyle name="Data   - Style2 6 3 2 2 2 3" xfId="2108"/>
    <cellStyle name="Data   - Style2 6 3 2 2 2 3 2" xfId="14747"/>
    <cellStyle name="Data   - Style2 6 3 2 2 2 3 3" xfId="20139"/>
    <cellStyle name="Data   - Style2 6 3 2 2 2 4" xfId="2109"/>
    <cellStyle name="Data   - Style2 6 3 2 2 2 4 2" xfId="14748"/>
    <cellStyle name="Data   - Style2 6 3 2 2 2 4 3" xfId="20138"/>
    <cellStyle name="Data   - Style2 6 3 2 2 2 5" xfId="14745"/>
    <cellStyle name="Data   - Style2 6 3 2 2 2 6" xfId="20141"/>
    <cellStyle name="Data   - Style2 6 3 2 2 3" xfId="2110"/>
    <cellStyle name="Data   - Style2 6 3 2 2 3 2" xfId="14749"/>
    <cellStyle name="Data   - Style2 6 3 2 2 3 3" xfId="20137"/>
    <cellStyle name="Data   - Style2 6 3 2 2 4" xfId="2111"/>
    <cellStyle name="Data   - Style2 6 3 2 2 4 2" xfId="14750"/>
    <cellStyle name="Data   - Style2 6 3 2 2 4 3" xfId="20136"/>
    <cellStyle name="Data   - Style2 6 3 2 2 5" xfId="2112"/>
    <cellStyle name="Data   - Style2 6 3 2 2 5 2" xfId="14751"/>
    <cellStyle name="Data   - Style2 6 3 2 2 5 3" xfId="20135"/>
    <cellStyle name="Data   - Style2 6 3 2 2 6" xfId="14744"/>
    <cellStyle name="Data   - Style2 6 3 2 2 7" xfId="20142"/>
    <cellStyle name="Data   - Style2 6 3 2 3" xfId="2113"/>
    <cellStyle name="Data   - Style2 6 3 2 3 2" xfId="2114"/>
    <cellStyle name="Data   - Style2 6 3 2 3 2 2" xfId="14753"/>
    <cellStyle name="Data   - Style2 6 3 2 3 2 3" xfId="20133"/>
    <cellStyle name="Data   - Style2 6 3 2 3 3" xfId="2115"/>
    <cellStyle name="Data   - Style2 6 3 2 3 3 2" xfId="14754"/>
    <cellStyle name="Data   - Style2 6 3 2 3 3 3" xfId="20132"/>
    <cellStyle name="Data   - Style2 6 3 2 3 4" xfId="2116"/>
    <cellStyle name="Data   - Style2 6 3 2 3 4 2" xfId="14755"/>
    <cellStyle name="Data   - Style2 6 3 2 3 4 3" xfId="20131"/>
    <cellStyle name="Data   - Style2 6 3 2 3 5" xfId="14752"/>
    <cellStyle name="Data   - Style2 6 3 2 3 6" xfId="20134"/>
    <cellStyle name="Data   - Style2 6 3 2 4" xfId="2117"/>
    <cellStyle name="Data   - Style2 6 3 2 4 2" xfId="14756"/>
    <cellStyle name="Data   - Style2 6 3 2 4 3" xfId="20130"/>
    <cellStyle name="Data   - Style2 6 3 2 5" xfId="2118"/>
    <cellStyle name="Data   - Style2 6 3 2 5 2" xfId="14757"/>
    <cellStyle name="Data   - Style2 6 3 2 5 3" xfId="20129"/>
    <cellStyle name="Data   - Style2 6 3 2 6" xfId="2119"/>
    <cellStyle name="Data   - Style2 6 3 2 6 2" xfId="14758"/>
    <cellStyle name="Data   - Style2 6 3 2 6 3" xfId="20128"/>
    <cellStyle name="Data   - Style2 6 3 2 7" xfId="14743"/>
    <cellStyle name="Data   - Style2 6 3 2 8" xfId="20143"/>
    <cellStyle name="Data   - Style2 6 3 3" xfId="2120"/>
    <cellStyle name="Data   - Style2 6 3 3 2" xfId="2121"/>
    <cellStyle name="Data   - Style2 6 3 3 2 2" xfId="2122"/>
    <cellStyle name="Data   - Style2 6 3 3 2 2 2" xfId="14761"/>
    <cellStyle name="Data   - Style2 6 3 3 2 2 3" xfId="20125"/>
    <cellStyle name="Data   - Style2 6 3 3 2 3" xfId="2123"/>
    <cellStyle name="Data   - Style2 6 3 3 2 3 2" xfId="14762"/>
    <cellStyle name="Data   - Style2 6 3 3 2 3 3" xfId="20124"/>
    <cellStyle name="Data   - Style2 6 3 3 2 4" xfId="2124"/>
    <cellStyle name="Data   - Style2 6 3 3 2 4 2" xfId="14763"/>
    <cellStyle name="Data   - Style2 6 3 3 2 4 3" xfId="20123"/>
    <cellStyle name="Data   - Style2 6 3 3 2 5" xfId="14760"/>
    <cellStyle name="Data   - Style2 6 3 3 2 6" xfId="20126"/>
    <cellStyle name="Data   - Style2 6 3 3 3" xfId="2125"/>
    <cellStyle name="Data   - Style2 6 3 3 3 2" xfId="14764"/>
    <cellStyle name="Data   - Style2 6 3 3 3 3" xfId="20122"/>
    <cellStyle name="Data   - Style2 6 3 3 4" xfId="2126"/>
    <cellStyle name="Data   - Style2 6 3 3 4 2" xfId="14765"/>
    <cellStyle name="Data   - Style2 6 3 3 4 3" xfId="20121"/>
    <cellStyle name="Data   - Style2 6 3 3 5" xfId="2127"/>
    <cellStyle name="Data   - Style2 6 3 3 5 2" xfId="14766"/>
    <cellStyle name="Data   - Style2 6 3 3 5 3" xfId="20120"/>
    <cellStyle name="Data   - Style2 6 3 3 6" xfId="14759"/>
    <cellStyle name="Data   - Style2 6 3 3 7" xfId="20127"/>
    <cellStyle name="Data   - Style2 6 3 4" xfId="2128"/>
    <cellStyle name="Data   - Style2 6 3 4 2" xfId="2129"/>
    <cellStyle name="Data   - Style2 6 3 4 2 2" xfId="14768"/>
    <cellStyle name="Data   - Style2 6 3 4 2 3" xfId="20118"/>
    <cellStyle name="Data   - Style2 6 3 4 3" xfId="2130"/>
    <cellStyle name="Data   - Style2 6 3 4 3 2" xfId="14769"/>
    <cellStyle name="Data   - Style2 6 3 4 3 3" xfId="20117"/>
    <cellStyle name="Data   - Style2 6 3 4 4" xfId="2131"/>
    <cellStyle name="Data   - Style2 6 3 4 4 2" xfId="14770"/>
    <cellStyle name="Data   - Style2 6 3 4 4 3" xfId="20116"/>
    <cellStyle name="Data   - Style2 6 3 4 5" xfId="14767"/>
    <cellStyle name="Data   - Style2 6 3 4 6" xfId="20119"/>
    <cellStyle name="Data   - Style2 6 3 5" xfId="2132"/>
    <cellStyle name="Data   - Style2 6 3 5 2" xfId="14771"/>
    <cellStyle name="Data   - Style2 6 3 5 3" xfId="20115"/>
    <cellStyle name="Data   - Style2 6 3 6" xfId="2133"/>
    <cellStyle name="Data   - Style2 6 3 6 2" xfId="14772"/>
    <cellStyle name="Data   - Style2 6 3 6 3" xfId="20114"/>
    <cellStyle name="Data   - Style2 6 3 7" xfId="2134"/>
    <cellStyle name="Data   - Style2 6 3 7 2" xfId="14773"/>
    <cellStyle name="Data   - Style2 6 3 7 3" xfId="20113"/>
    <cellStyle name="Data   - Style2 6 3 8" xfId="14742"/>
    <cellStyle name="Data   - Style2 6 3 9" xfId="20144"/>
    <cellStyle name="Data   - Style2 6 4" xfId="2135"/>
    <cellStyle name="Data   - Style2 6 4 2" xfId="2136"/>
    <cellStyle name="Data   - Style2 6 4 2 2" xfId="2137"/>
    <cellStyle name="Data   - Style2 6 4 2 2 2" xfId="2138"/>
    <cellStyle name="Data   - Style2 6 4 2 2 2 2" xfId="2139"/>
    <cellStyle name="Data   - Style2 6 4 2 2 2 2 2" xfId="14778"/>
    <cellStyle name="Data   - Style2 6 4 2 2 2 2 3" xfId="20107"/>
    <cellStyle name="Data   - Style2 6 4 2 2 2 3" xfId="2140"/>
    <cellStyle name="Data   - Style2 6 4 2 2 2 3 2" xfId="14779"/>
    <cellStyle name="Data   - Style2 6 4 2 2 2 3 3" xfId="20106"/>
    <cellStyle name="Data   - Style2 6 4 2 2 2 4" xfId="2141"/>
    <cellStyle name="Data   - Style2 6 4 2 2 2 4 2" xfId="14780"/>
    <cellStyle name="Data   - Style2 6 4 2 2 2 4 3" xfId="20105"/>
    <cellStyle name="Data   - Style2 6 4 2 2 2 5" xfId="14777"/>
    <cellStyle name="Data   - Style2 6 4 2 2 2 6" xfId="20108"/>
    <cellStyle name="Data   - Style2 6 4 2 2 3" xfId="2142"/>
    <cellStyle name="Data   - Style2 6 4 2 2 3 2" xfId="14781"/>
    <cellStyle name="Data   - Style2 6 4 2 2 3 3" xfId="20104"/>
    <cellStyle name="Data   - Style2 6 4 2 2 4" xfId="2143"/>
    <cellStyle name="Data   - Style2 6 4 2 2 4 2" xfId="14782"/>
    <cellStyle name="Data   - Style2 6 4 2 2 4 3" xfId="20103"/>
    <cellStyle name="Data   - Style2 6 4 2 2 5" xfId="2144"/>
    <cellStyle name="Data   - Style2 6 4 2 2 5 2" xfId="14783"/>
    <cellStyle name="Data   - Style2 6 4 2 2 5 3" xfId="20102"/>
    <cellStyle name="Data   - Style2 6 4 2 2 6" xfId="14776"/>
    <cellStyle name="Data   - Style2 6 4 2 2 7" xfId="20109"/>
    <cellStyle name="Data   - Style2 6 4 2 3" xfId="2145"/>
    <cellStyle name="Data   - Style2 6 4 2 3 2" xfId="2146"/>
    <cellStyle name="Data   - Style2 6 4 2 3 2 2" xfId="14785"/>
    <cellStyle name="Data   - Style2 6 4 2 3 2 3" xfId="20100"/>
    <cellStyle name="Data   - Style2 6 4 2 3 3" xfId="2147"/>
    <cellStyle name="Data   - Style2 6 4 2 3 3 2" xfId="14786"/>
    <cellStyle name="Data   - Style2 6 4 2 3 3 3" xfId="20099"/>
    <cellStyle name="Data   - Style2 6 4 2 3 4" xfId="2148"/>
    <cellStyle name="Data   - Style2 6 4 2 3 4 2" xfId="14787"/>
    <cellStyle name="Data   - Style2 6 4 2 3 4 3" xfId="20097"/>
    <cellStyle name="Data   - Style2 6 4 2 3 5" xfId="14784"/>
    <cellStyle name="Data   - Style2 6 4 2 3 6" xfId="20101"/>
    <cellStyle name="Data   - Style2 6 4 2 4" xfId="2149"/>
    <cellStyle name="Data   - Style2 6 4 2 4 2" xfId="14788"/>
    <cellStyle name="Data   - Style2 6 4 2 4 3" xfId="20096"/>
    <cellStyle name="Data   - Style2 6 4 2 5" xfId="2150"/>
    <cellStyle name="Data   - Style2 6 4 2 5 2" xfId="14789"/>
    <cellStyle name="Data   - Style2 6 4 2 5 3" xfId="20095"/>
    <cellStyle name="Data   - Style2 6 4 2 6" xfId="2151"/>
    <cellStyle name="Data   - Style2 6 4 2 6 2" xfId="14790"/>
    <cellStyle name="Data   - Style2 6 4 2 6 3" xfId="20094"/>
    <cellStyle name="Data   - Style2 6 4 2 7" xfId="14775"/>
    <cellStyle name="Data   - Style2 6 4 2 8" xfId="20111"/>
    <cellStyle name="Data   - Style2 6 4 3" xfId="2152"/>
    <cellStyle name="Data   - Style2 6 4 3 2" xfId="2153"/>
    <cellStyle name="Data   - Style2 6 4 3 2 2" xfId="2154"/>
    <cellStyle name="Data   - Style2 6 4 3 2 2 2" xfId="14793"/>
    <cellStyle name="Data   - Style2 6 4 3 2 2 3" xfId="20091"/>
    <cellStyle name="Data   - Style2 6 4 3 2 3" xfId="2155"/>
    <cellStyle name="Data   - Style2 6 4 3 2 3 2" xfId="14794"/>
    <cellStyle name="Data   - Style2 6 4 3 2 3 3" xfId="20090"/>
    <cellStyle name="Data   - Style2 6 4 3 2 4" xfId="2156"/>
    <cellStyle name="Data   - Style2 6 4 3 2 4 2" xfId="14795"/>
    <cellStyle name="Data   - Style2 6 4 3 2 4 3" xfId="20089"/>
    <cellStyle name="Data   - Style2 6 4 3 2 5" xfId="14792"/>
    <cellStyle name="Data   - Style2 6 4 3 2 6" xfId="20092"/>
    <cellStyle name="Data   - Style2 6 4 3 3" xfId="2157"/>
    <cellStyle name="Data   - Style2 6 4 3 3 2" xfId="14796"/>
    <cellStyle name="Data   - Style2 6 4 3 3 3" xfId="20088"/>
    <cellStyle name="Data   - Style2 6 4 3 4" xfId="2158"/>
    <cellStyle name="Data   - Style2 6 4 3 4 2" xfId="14797"/>
    <cellStyle name="Data   - Style2 6 4 3 4 3" xfId="20087"/>
    <cellStyle name="Data   - Style2 6 4 3 5" xfId="2159"/>
    <cellStyle name="Data   - Style2 6 4 3 5 2" xfId="14798"/>
    <cellStyle name="Data   - Style2 6 4 3 5 3" xfId="20086"/>
    <cellStyle name="Data   - Style2 6 4 3 6" xfId="14791"/>
    <cellStyle name="Data   - Style2 6 4 3 7" xfId="20093"/>
    <cellStyle name="Data   - Style2 6 4 4" xfId="2160"/>
    <cellStyle name="Data   - Style2 6 4 4 2" xfId="2161"/>
    <cellStyle name="Data   - Style2 6 4 4 2 2" xfId="14800"/>
    <cellStyle name="Data   - Style2 6 4 4 2 3" xfId="20084"/>
    <cellStyle name="Data   - Style2 6 4 4 3" xfId="2162"/>
    <cellStyle name="Data   - Style2 6 4 4 3 2" xfId="14801"/>
    <cellStyle name="Data   - Style2 6 4 4 3 3" xfId="20082"/>
    <cellStyle name="Data   - Style2 6 4 4 4" xfId="2163"/>
    <cellStyle name="Data   - Style2 6 4 4 4 2" xfId="14802"/>
    <cellStyle name="Data   - Style2 6 4 4 4 3" xfId="20081"/>
    <cellStyle name="Data   - Style2 6 4 4 5" xfId="14799"/>
    <cellStyle name="Data   - Style2 6 4 4 6" xfId="20085"/>
    <cellStyle name="Data   - Style2 6 4 5" xfId="2164"/>
    <cellStyle name="Data   - Style2 6 4 5 2" xfId="14803"/>
    <cellStyle name="Data   - Style2 6 4 5 3" xfId="20080"/>
    <cellStyle name="Data   - Style2 6 4 6" xfId="2165"/>
    <cellStyle name="Data   - Style2 6 4 6 2" xfId="14804"/>
    <cellStyle name="Data   - Style2 6 4 6 3" xfId="20079"/>
    <cellStyle name="Data   - Style2 6 4 7" xfId="2166"/>
    <cellStyle name="Data   - Style2 6 4 7 2" xfId="14805"/>
    <cellStyle name="Data   - Style2 6 4 7 3" xfId="20078"/>
    <cellStyle name="Data   - Style2 6 4 8" xfId="14774"/>
    <cellStyle name="Data   - Style2 6 4 9" xfId="20112"/>
    <cellStyle name="Data   - Style2 6 5" xfId="2167"/>
    <cellStyle name="Data   - Style2 6 5 2" xfId="2168"/>
    <cellStyle name="Data   - Style2 6 5 2 2" xfId="2169"/>
    <cellStyle name="Data   - Style2 6 5 2 2 2" xfId="2170"/>
    <cellStyle name="Data   - Style2 6 5 2 2 2 2" xfId="14809"/>
    <cellStyle name="Data   - Style2 6 5 2 2 2 3" xfId="20074"/>
    <cellStyle name="Data   - Style2 6 5 2 2 3" xfId="2171"/>
    <cellStyle name="Data   - Style2 6 5 2 2 3 2" xfId="14810"/>
    <cellStyle name="Data   - Style2 6 5 2 2 3 3" xfId="20073"/>
    <cellStyle name="Data   - Style2 6 5 2 2 4" xfId="2172"/>
    <cellStyle name="Data   - Style2 6 5 2 2 4 2" xfId="14811"/>
    <cellStyle name="Data   - Style2 6 5 2 2 4 3" xfId="20072"/>
    <cellStyle name="Data   - Style2 6 5 2 2 5" xfId="14808"/>
    <cellStyle name="Data   - Style2 6 5 2 2 6" xfId="20075"/>
    <cellStyle name="Data   - Style2 6 5 2 3" xfId="2173"/>
    <cellStyle name="Data   - Style2 6 5 2 3 2" xfId="14812"/>
    <cellStyle name="Data   - Style2 6 5 2 3 3" xfId="20071"/>
    <cellStyle name="Data   - Style2 6 5 2 4" xfId="2174"/>
    <cellStyle name="Data   - Style2 6 5 2 4 2" xfId="14813"/>
    <cellStyle name="Data   - Style2 6 5 2 4 3" xfId="20070"/>
    <cellStyle name="Data   - Style2 6 5 2 5" xfId="2175"/>
    <cellStyle name="Data   - Style2 6 5 2 5 2" xfId="14814"/>
    <cellStyle name="Data   - Style2 6 5 2 5 3" xfId="20069"/>
    <cellStyle name="Data   - Style2 6 5 2 6" xfId="14807"/>
    <cellStyle name="Data   - Style2 6 5 2 7" xfId="20076"/>
    <cellStyle name="Data   - Style2 6 5 3" xfId="2176"/>
    <cellStyle name="Data   - Style2 6 5 3 2" xfId="2177"/>
    <cellStyle name="Data   - Style2 6 5 3 2 2" xfId="14816"/>
    <cellStyle name="Data   - Style2 6 5 3 2 3" xfId="20066"/>
    <cellStyle name="Data   - Style2 6 5 3 3" xfId="2178"/>
    <cellStyle name="Data   - Style2 6 5 3 3 2" xfId="14817"/>
    <cellStyle name="Data   - Style2 6 5 3 3 3" xfId="20065"/>
    <cellStyle name="Data   - Style2 6 5 3 4" xfId="2179"/>
    <cellStyle name="Data   - Style2 6 5 3 4 2" xfId="14818"/>
    <cellStyle name="Data   - Style2 6 5 3 4 3" xfId="20064"/>
    <cellStyle name="Data   - Style2 6 5 3 5" xfId="14815"/>
    <cellStyle name="Data   - Style2 6 5 3 6" xfId="20067"/>
    <cellStyle name="Data   - Style2 6 5 4" xfId="2180"/>
    <cellStyle name="Data   - Style2 6 5 4 2" xfId="14819"/>
    <cellStyle name="Data   - Style2 6 5 4 3" xfId="20063"/>
    <cellStyle name="Data   - Style2 6 5 5" xfId="2181"/>
    <cellStyle name="Data   - Style2 6 5 5 2" xfId="14820"/>
    <cellStyle name="Data   - Style2 6 5 5 3" xfId="20062"/>
    <cellStyle name="Data   - Style2 6 5 6" xfId="2182"/>
    <cellStyle name="Data   - Style2 6 5 6 2" xfId="14821"/>
    <cellStyle name="Data   - Style2 6 5 6 3" xfId="20061"/>
    <cellStyle name="Data   - Style2 6 5 7" xfId="14806"/>
    <cellStyle name="Data   - Style2 6 5 8" xfId="20077"/>
    <cellStyle name="Data   - Style2 6 6" xfId="2183"/>
    <cellStyle name="Data   - Style2 6 6 2" xfId="2184"/>
    <cellStyle name="Data   - Style2 6 6 2 2" xfId="14823"/>
    <cellStyle name="Data   - Style2 6 6 2 3" xfId="20059"/>
    <cellStyle name="Data   - Style2 6 6 3" xfId="2185"/>
    <cellStyle name="Data   - Style2 6 6 3 2" xfId="14824"/>
    <cellStyle name="Data   - Style2 6 6 3 3" xfId="20058"/>
    <cellStyle name="Data   - Style2 6 6 4" xfId="2186"/>
    <cellStyle name="Data   - Style2 6 6 4 2" xfId="14825"/>
    <cellStyle name="Data   - Style2 6 6 4 3" xfId="20057"/>
    <cellStyle name="Data   - Style2 6 6 5" xfId="14822"/>
    <cellStyle name="Data   - Style2 6 6 6" xfId="20060"/>
    <cellStyle name="Data   - Style2 6 7" xfId="2187"/>
    <cellStyle name="Data   - Style2 6 7 2" xfId="14826"/>
    <cellStyle name="Data   - Style2 6 7 3" xfId="20056"/>
    <cellStyle name="Data   - Style2 6 8" xfId="2188"/>
    <cellStyle name="Data   - Style2 6 8 2" xfId="14827"/>
    <cellStyle name="Data   - Style2 6 8 3" xfId="20055"/>
    <cellStyle name="Data   - Style2 6 9" xfId="2189"/>
    <cellStyle name="Data   - Style2 6 9 2" xfId="14828"/>
    <cellStyle name="Data   - Style2 6 9 3" xfId="20054"/>
    <cellStyle name="Data   - Style2 7" xfId="2190"/>
    <cellStyle name="Data   - Style2 7 10" xfId="2191"/>
    <cellStyle name="Data   - Style2 7 10 2" xfId="14830"/>
    <cellStyle name="Data   - Style2 7 10 3" xfId="20052"/>
    <cellStyle name="Data   - Style2 7 11" xfId="14829"/>
    <cellStyle name="Data   - Style2 7 12" xfId="20053"/>
    <cellStyle name="Data   - Style2 7 13" xfId="29587"/>
    <cellStyle name="Data   - Style2 7 2" xfId="2192"/>
    <cellStyle name="Data   - Style2 7 2 10" xfId="29819"/>
    <cellStyle name="Data   - Style2 7 2 2" xfId="2193"/>
    <cellStyle name="Data   - Style2 7 2 2 2" xfId="2194"/>
    <cellStyle name="Data   - Style2 7 2 2 2 2" xfId="2195"/>
    <cellStyle name="Data   - Style2 7 2 2 2 2 2" xfId="2196"/>
    <cellStyle name="Data   - Style2 7 2 2 2 2 2 2" xfId="14835"/>
    <cellStyle name="Data   - Style2 7 2 2 2 2 2 3" xfId="20047"/>
    <cellStyle name="Data   - Style2 7 2 2 2 2 3" xfId="2197"/>
    <cellStyle name="Data   - Style2 7 2 2 2 2 3 2" xfId="14836"/>
    <cellStyle name="Data   - Style2 7 2 2 2 2 3 3" xfId="20046"/>
    <cellStyle name="Data   - Style2 7 2 2 2 2 4" xfId="2198"/>
    <cellStyle name="Data   - Style2 7 2 2 2 2 4 2" xfId="14837"/>
    <cellStyle name="Data   - Style2 7 2 2 2 2 4 3" xfId="20045"/>
    <cellStyle name="Data   - Style2 7 2 2 2 2 5" xfId="14834"/>
    <cellStyle name="Data   - Style2 7 2 2 2 2 6" xfId="20048"/>
    <cellStyle name="Data   - Style2 7 2 2 2 3" xfId="2199"/>
    <cellStyle name="Data   - Style2 7 2 2 2 3 2" xfId="14838"/>
    <cellStyle name="Data   - Style2 7 2 2 2 3 3" xfId="20044"/>
    <cellStyle name="Data   - Style2 7 2 2 2 4" xfId="2200"/>
    <cellStyle name="Data   - Style2 7 2 2 2 4 2" xfId="14839"/>
    <cellStyle name="Data   - Style2 7 2 2 2 4 3" xfId="20043"/>
    <cellStyle name="Data   - Style2 7 2 2 2 5" xfId="2201"/>
    <cellStyle name="Data   - Style2 7 2 2 2 5 2" xfId="14840"/>
    <cellStyle name="Data   - Style2 7 2 2 2 5 3" xfId="20042"/>
    <cellStyle name="Data   - Style2 7 2 2 2 6" xfId="14833"/>
    <cellStyle name="Data   - Style2 7 2 2 2 7" xfId="20049"/>
    <cellStyle name="Data   - Style2 7 2 2 3" xfId="2202"/>
    <cellStyle name="Data   - Style2 7 2 2 3 2" xfId="2203"/>
    <cellStyle name="Data   - Style2 7 2 2 3 2 2" xfId="14842"/>
    <cellStyle name="Data   - Style2 7 2 2 3 2 3" xfId="20040"/>
    <cellStyle name="Data   - Style2 7 2 2 3 3" xfId="2204"/>
    <cellStyle name="Data   - Style2 7 2 2 3 3 2" xfId="14843"/>
    <cellStyle name="Data   - Style2 7 2 2 3 3 3" xfId="20039"/>
    <cellStyle name="Data   - Style2 7 2 2 3 4" xfId="2205"/>
    <cellStyle name="Data   - Style2 7 2 2 3 4 2" xfId="14844"/>
    <cellStyle name="Data   - Style2 7 2 2 3 4 3" xfId="20038"/>
    <cellStyle name="Data   - Style2 7 2 2 3 5" xfId="14841"/>
    <cellStyle name="Data   - Style2 7 2 2 3 6" xfId="20041"/>
    <cellStyle name="Data   - Style2 7 2 2 4" xfId="2206"/>
    <cellStyle name="Data   - Style2 7 2 2 4 2" xfId="14845"/>
    <cellStyle name="Data   - Style2 7 2 2 4 3" xfId="20037"/>
    <cellStyle name="Data   - Style2 7 2 2 5" xfId="2207"/>
    <cellStyle name="Data   - Style2 7 2 2 5 2" xfId="14846"/>
    <cellStyle name="Data   - Style2 7 2 2 5 3" xfId="20036"/>
    <cellStyle name="Data   - Style2 7 2 2 6" xfId="2208"/>
    <cellStyle name="Data   - Style2 7 2 2 6 2" xfId="14847"/>
    <cellStyle name="Data   - Style2 7 2 2 6 3" xfId="20035"/>
    <cellStyle name="Data   - Style2 7 2 2 7" xfId="14832"/>
    <cellStyle name="Data   - Style2 7 2 2 8" xfId="20050"/>
    <cellStyle name="Data   - Style2 7 2 3" xfId="2209"/>
    <cellStyle name="Data   - Style2 7 2 3 2" xfId="2210"/>
    <cellStyle name="Data   - Style2 7 2 3 2 2" xfId="2211"/>
    <cellStyle name="Data   - Style2 7 2 3 2 2 2" xfId="14850"/>
    <cellStyle name="Data   - Style2 7 2 3 2 2 3" xfId="20032"/>
    <cellStyle name="Data   - Style2 7 2 3 2 3" xfId="2212"/>
    <cellStyle name="Data   - Style2 7 2 3 2 3 2" xfId="14851"/>
    <cellStyle name="Data   - Style2 7 2 3 2 3 3" xfId="20031"/>
    <cellStyle name="Data   - Style2 7 2 3 2 4" xfId="2213"/>
    <cellStyle name="Data   - Style2 7 2 3 2 4 2" xfId="14852"/>
    <cellStyle name="Data   - Style2 7 2 3 2 4 3" xfId="20030"/>
    <cellStyle name="Data   - Style2 7 2 3 2 5" xfId="14849"/>
    <cellStyle name="Data   - Style2 7 2 3 2 6" xfId="20033"/>
    <cellStyle name="Data   - Style2 7 2 3 3" xfId="2214"/>
    <cellStyle name="Data   - Style2 7 2 3 3 2" xfId="14853"/>
    <cellStyle name="Data   - Style2 7 2 3 3 3" xfId="20029"/>
    <cellStyle name="Data   - Style2 7 2 3 4" xfId="2215"/>
    <cellStyle name="Data   - Style2 7 2 3 4 2" xfId="14854"/>
    <cellStyle name="Data   - Style2 7 2 3 4 3" xfId="20028"/>
    <cellStyle name="Data   - Style2 7 2 3 5" xfId="2216"/>
    <cellStyle name="Data   - Style2 7 2 3 5 2" xfId="14855"/>
    <cellStyle name="Data   - Style2 7 2 3 5 3" xfId="20027"/>
    <cellStyle name="Data   - Style2 7 2 3 6" xfId="14848"/>
    <cellStyle name="Data   - Style2 7 2 3 7" xfId="20034"/>
    <cellStyle name="Data   - Style2 7 2 4" xfId="2217"/>
    <cellStyle name="Data   - Style2 7 2 4 2" xfId="2218"/>
    <cellStyle name="Data   - Style2 7 2 4 2 2" xfId="14857"/>
    <cellStyle name="Data   - Style2 7 2 4 2 3" xfId="20025"/>
    <cellStyle name="Data   - Style2 7 2 4 3" xfId="2219"/>
    <cellStyle name="Data   - Style2 7 2 4 3 2" xfId="14858"/>
    <cellStyle name="Data   - Style2 7 2 4 3 3" xfId="20024"/>
    <cellStyle name="Data   - Style2 7 2 4 4" xfId="2220"/>
    <cellStyle name="Data   - Style2 7 2 4 4 2" xfId="14859"/>
    <cellStyle name="Data   - Style2 7 2 4 4 3" xfId="20023"/>
    <cellStyle name="Data   - Style2 7 2 4 5" xfId="14856"/>
    <cellStyle name="Data   - Style2 7 2 4 6" xfId="20026"/>
    <cellStyle name="Data   - Style2 7 2 5" xfId="2221"/>
    <cellStyle name="Data   - Style2 7 2 5 2" xfId="14860"/>
    <cellStyle name="Data   - Style2 7 2 5 3" xfId="20022"/>
    <cellStyle name="Data   - Style2 7 2 6" xfId="2222"/>
    <cellStyle name="Data   - Style2 7 2 6 2" xfId="14861"/>
    <cellStyle name="Data   - Style2 7 2 6 3" xfId="20021"/>
    <cellStyle name="Data   - Style2 7 2 7" xfId="2223"/>
    <cellStyle name="Data   - Style2 7 2 7 2" xfId="14862"/>
    <cellStyle name="Data   - Style2 7 2 7 3" xfId="20020"/>
    <cellStyle name="Data   - Style2 7 2 8" xfId="14831"/>
    <cellStyle name="Data   - Style2 7 2 9" xfId="20051"/>
    <cellStyle name="Data   - Style2 7 3" xfId="2224"/>
    <cellStyle name="Data   - Style2 7 3 2" xfId="2225"/>
    <cellStyle name="Data   - Style2 7 3 2 2" xfId="2226"/>
    <cellStyle name="Data   - Style2 7 3 2 2 2" xfId="2227"/>
    <cellStyle name="Data   - Style2 7 3 2 2 2 2" xfId="2228"/>
    <cellStyle name="Data   - Style2 7 3 2 2 2 2 2" xfId="14867"/>
    <cellStyle name="Data   - Style2 7 3 2 2 2 2 3" xfId="20013"/>
    <cellStyle name="Data   - Style2 7 3 2 2 2 3" xfId="2229"/>
    <cellStyle name="Data   - Style2 7 3 2 2 2 3 2" xfId="14868"/>
    <cellStyle name="Data   - Style2 7 3 2 2 2 3 3" xfId="20012"/>
    <cellStyle name="Data   - Style2 7 3 2 2 2 4" xfId="2230"/>
    <cellStyle name="Data   - Style2 7 3 2 2 2 4 2" xfId="14869"/>
    <cellStyle name="Data   - Style2 7 3 2 2 2 4 3" xfId="20011"/>
    <cellStyle name="Data   - Style2 7 3 2 2 2 5" xfId="14866"/>
    <cellStyle name="Data   - Style2 7 3 2 2 2 6" xfId="20014"/>
    <cellStyle name="Data   - Style2 7 3 2 2 3" xfId="2231"/>
    <cellStyle name="Data   - Style2 7 3 2 2 3 2" xfId="14870"/>
    <cellStyle name="Data   - Style2 7 3 2 2 3 3" xfId="20009"/>
    <cellStyle name="Data   - Style2 7 3 2 2 4" xfId="2232"/>
    <cellStyle name="Data   - Style2 7 3 2 2 4 2" xfId="14871"/>
    <cellStyle name="Data   - Style2 7 3 2 2 4 3" xfId="20008"/>
    <cellStyle name="Data   - Style2 7 3 2 2 5" xfId="2233"/>
    <cellStyle name="Data   - Style2 7 3 2 2 5 2" xfId="14872"/>
    <cellStyle name="Data   - Style2 7 3 2 2 5 3" xfId="20007"/>
    <cellStyle name="Data   - Style2 7 3 2 2 6" xfId="14865"/>
    <cellStyle name="Data   - Style2 7 3 2 2 7" xfId="20015"/>
    <cellStyle name="Data   - Style2 7 3 2 3" xfId="2234"/>
    <cellStyle name="Data   - Style2 7 3 2 3 2" xfId="2235"/>
    <cellStyle name="Data   - Style2 7 3 2 3 2 2" xfId="14874"/>
    <cellStyle name="Data   - Style2 7 3 2 3 2 3" xfId="20005"/>
    <cellStyle name="Data   - Style2 7 3 2 3 3" xfId="2236"/>
    <cellStyle name="Data   - Style2 7 3 2 3 3 2" xfId="14875"/>
    <cellStyle name="Data   - Style2 7 3 2 3 3 3" xfId="20004"/>
    <cellStyle name="Data   - Style2 7 3 2 3 4" xfId="2237"/>
    <cellStyle name="Data   - Style2 7 3 2 3 4 2" xfId="14876"/>
    <cellStyle name="Data   - Style2 7 3 2 3 4 3" xfId="20002"/>
    <cellStyle name="Data   - Style2 7 3 2 3 5" xfId="14873"/>
    <cellStyle name="Data   - Style2 7 3 2 3 6" xfId="20006"/>
    <cellStyle name="Data   - Style2 7 3 2 4" xfId="2238"/>
    <cellStyle name="Data   - Style2 7 3 2 4 2" xfId="14877"/>
    <cellStyle name="Data   - Style2 7 3 2 4 3" xfId="20001"/>
    <cellStyle name="Data   - Style2 7 3 2 5" xfId="2239"/>
    <cellStyle name="Data   - Style2 7 3 2 5 2" xfId="14878"/>
    <cellStyle name="Data   - Style2 7 3 2 5 3" xfId="20000"/>
    <cellStyle name="Data   - Style2 7 3 2 6" xfId="2240"/>
    <cellStyle name="Data   - Style2 7 3 2 6 2" xfId="14879"/>
    <cellStyle name="Data   - Style2 7 3 2 6 3" xfId="19999"/>
    <cellStyle name="Data   - Style2 7 3 2 7" xfId="14864"/>
    <cellStyle name="Data   - Style2 7 3 2 8" xfId="20016"/>
    <cellStyle name="Data   - Style2 7 3 3" xfId="2241"/>
    <cellStyle name="Data   - Style2 7 3 3 2" xfId="2242"/>
    <cellStyle name="Data   - Style2 7 3 3 2 2" xfId="2243"/>
    <cellStyle name="Data   - Style2 7 3 3 2 2 2" xfId="14882"/>
    <cellStyle name="Data   - Style2 7 3 3 2 2 3" xfId="19996"/>
    <cellStyle name="Data   - Style2 7 3 3 2 3" xfId="2244"/>
    <cellStyle name="Data   - Style2 7 3 3 2 3 2" xfId="14883"/>
    <cellStyle name="Data   - Style2 7 3 3 2 3 3" xfId="19995"/>
    <cellStyle name="Data   - Style2 7 3 3 2 4" xfId="2245"/>
    <cellStyle name="Data   - Style2 7 3 3 2 4 2" xfId="14884"/>
    <cellStyle name="Data   - Style2 7 3 3 2 4 3" xfId="19994"/>
    <cellStyle name="Data   - Style2 7 3 3 2 5" xfId="14881"/>
    <cellStyle name="Data   - Style2 7 3 3 2 6" xfId="19997"/>
    <cellStyle name="Data   - Style2 7 3 3 3" xfId="2246"/>
    <cellStyle name="Data   - Style2 7 3 3 3 2" xfId="14885"/>
    <cellStyle name="Data   - Style2 7 3 3 3 3" xfId="19993"/>
    <cellStyle name="Data   - Style2 7 3 3 4" xfId="2247"/>
    <cellStyle name="Data   - Style2 7 3 3 4 2" xfId="14886"/>
    <cellStyle name="Data   - Style2 7 3 3 4 3" xfId="19992"/>
    <cellStyle name="Data   - Style2 7 3 3 5" xfId="2248"/>
    <cellStyle name="Data   - Style2 7 3 3 5 2" xfId="14887"/>
    <cellStyle name="Data   - Style2 7 3 3 5 3" xfId="19991"/>
    <cellStyle name="Data   - Style2 7 3 3 6" xfId="14880"/>
    <cellStyle name="Data   - Style2 7 3 3 7" xfId="19998"/>
    <cellStyle name="Data   - Style2 7 3 4" xfId="2249"/>
    <cellStyle name="Data   - Style2 7 3 4 2" xfId="2250"/>
    <cellStyle name="Data   - Style2 7 3 4 2 2" xfId="14889"/>
    <cellStyle name="Data   - Style2 7 3 4 2 3" xfId="19989"/>
    <cellStyle name="Data   - Style2 7 3 4 3" xfId="2251"/>
    <cellStyle name="Data   - Style2 7 3 4 3 2" xfId="14890"/>
    <cellStyle name="Data   - Style2 7 3 4 3 3" xfId="19985"/>
    <cellStyle name="Data   - Style2 7 3 4 4" xfId="2252"/>
    <cellStyle name="Data   - Style2 7 3 4 4 2" xfId="14891"/>
    <cellStyle name="Data   - Style2 7 3 4 4 3" xfId="19984"/>
    <cellStyle name="Data   - Style2 7 3 4 5" xfId="14888"/>
    <cellStyle name="Data   - Style2 7 3 4 6" xfId="19990"/>
    <cellStyle name="Data   - Style2 7 3 5" xfId="2253"/>
    <cellStyle name="Data   - Style2 7 3 5 2" xfId="14892"/>
    <cellStyle name="Data   - Style2 7 3 5 3" xfId="19983"/>
    <cellStyle name="Data   - Style2 7 3 6" xfId="2254"/>
    <cellStyle name="Data   - Style2 7 3 6 2" xfId="14893"/>
    <cellStyle name="Data   - Style2 7 3 6 3" xfId="19982"/>
    <cellStyle name="Data   - Style2 7 3 7" xfId="2255"/>
    <cellStyle name="Data   - Style2 7 3 7 2" xfId="14894"/>
    <cellStyle name="Data   - Style2 7 3 7 3" xfId="19981"/>
    <cellStyle name="Data   - Style2 7 3 8" xfId="14863"/>
    <cellStyle name="Data   - Style2 7 3 9" xfId="20019"/>
    <cellStyle name="Data   - Style2 7 4" xfId="2256"/>
    <cellStyle name="Data   - Style2 7 4 2" xfId="2257"/>
    <cellStyle name="Data   - Style2 7 4 2 2" xfId="2258"/>
    <cellStyle name="Data   - Style2 7 4 2 2 2" xfId="2259"/>
    <cellStyle name="Data   - Style2 7 4 2 2 2 2" xfId="2260"/>
    <cellStyle name="Data   - Style2 7 4 2 2 2 2 2" xfId="14899"/>
    <cellStyle name="Data   - Style2 7 4 2 2 2 2 3" xfId="19974"/>
    <cellStyle name="Data   - Style2 7 4 2 2 2 3" xfId="2261"/>
    <cellStyle name="Data   - Style2 7 4 2 2 2 3 2" xfId="14900"/>
    <cellStyle name="Data   - Style2 7 4 2 2 2 3 3" xfId="19972"/>
    <cellStyle name="Data   - Style2 7 4 2 2 2 4" xfId="2262"/>
    <cellStyle name="Data   - Style2 7 4 2 2 2 4 2" xfId="14901"/>
    <cellStyle name="Data   - Style2 7 4 2 2 2 4 3" xfId="19970"/>
    <cellStyle name="Data   - Style2 7 4 2 2 2 5" xfId="14898"/>
    <cellStyle name="Data   - Style2 7 4 2 2 2 6" xfId="19975"/>
    <cellStyle name="Data   - Style2 7 4 2 2 3" xfId="2263"/>
    <cellStyle name="Data   - Style2 7 4 2 2 3 2" xfId="14902"/>
    <cellStyle name="Data   - Style2 7 4 2 2 3 3" xfId="19969"/>
    <cellStyle name="Data   - Style2 7 4 2 2 4" xfId="2264"/>
    <cellStyle name="Data   - Style2 7 4 2 2 4 2" xfId="14903"/>
    <cellStyle name="Data   - Style2 7 4 2 2 4 3" xfId="19968"/>
    <cellStyle name="Data   - Style2 7 4 2 2 5" xfId="2265"/>
    <cellStyle name="Data   - Style2 7 4 2 2 5 2" xfId="14904"/>
    <cellStyle name="Data   - Style2 7 4 2 2 5 3" xfId="19967"/>
    <cellStyle name="Data   - Style2 7 4 2 2 6" xfId="14897"/>
    <cellStyle name="Data   - Style2 7 4 2 2 7" xfId="19976"/>
    <cellStyle name="Data   - Style2 7 4 2 3" xfId="2266"/>
    <cellStyle name="Data   - Style2 7 4 2 3 2" xfId="2267"/>
    <cellStyle name="Data   - Style2 7 4 2 3 2 2" xfId="14906"/>
    <cellStyle name="Data   - Style2 7 4 2 3 2 3" xfId="19965"/>
    <cellStyle name="Data   - Style2 7 4 2 3 3" xfId="2268"/>
    <cellStyle name="Data   - Style2 7 4 2 3 3 2" xfId="14907"/>
    <cellStyle name="Data   - Style2 7 4 2 3 3 3" xfId="19964"/>
    <cellStyle name="Data   - Style2 7 4 2 3 4" xfId="2269"/>
    <cellStyle name="Data   - Style2 7 4 2 3 4 2" xfId="14908"/>
    <cellStyle name="Data   - Style2 7 4 2 3 4 3" xfId="19961"/>
    <cellStyle name="Data   - Style2 7 4 2 3 5" xfId="14905"/>
    <cellStyle name="Data   - Style2 7 4 2 3 6" xfId="19966"/>
    <cellStyle name="Data   - Style2 7 4 2 4" xfId="2270"/>
    <cellStyle name="Data   - Style2 7 4 2 4 2" xfId="14909"/>
    <cellStyle name="Data   - Style2 7 4 2 4 3" xfId="19960"/>
    <cellStyle name="Data   - Style2 7 4 2 5" xfId="2271"/>
    <cellStyle name="Data   - Style2 7 4 2 5 2" xfId="14910"/>
    <cellStyle name="Data   - Style2 7 4 2 5 3" xfId="19959"/>
    <cellStyle name="Data   - Style2 7 4 2 6" xfId="2272"/>
    <cellStyle name="Data   - Style2 7 4 2 6 2" xfId="14911"/>
    <cellStyle name="Data   - Style2 7 4 2 6 3" xfId="19958"/>
    <cellStyle name="Data   - Style2 7 4 2 7" xfId="14896"/>
    <cellStyle name="Data   - Style2 7 4 2 8" xfId="19977"/>
    <cellStyle name="Data   - Style2 7 4 3" xfId="2273"/>
    <cellStyle name="Data   - Style2 7 4 3 2" xfId="2274"/>
    <cellStyle name="Data   - Style2 7 4 3 2 2" xfId="2275"/>
    <cellStyle name="Data   - Style2 7 4 3 2 2 2" xfId="14914"/>
    <cellStyle name="Data   - Style2 7 4 3 2 2 3" xfId="19955"/>
    <cellStyle name="Data   - Style2 7 4 3 2 3" xfId="2276"/>
    <cellStyle name="Data   - Style2 7 4 3 2 3 2" xfId="14915"/>
    <cellStyle name="Data   - Style2 7 4 3 2 3 3" xfId="19953"/>
    <cellStyle name="Data   - Style2 7 4 3 2 4" xfId="2277"/>
    <cellStyle name="Data   - Style2 7 4 3 2 4 2" xfId="14916"/>
    <cellStyle name="Data   - Style2 7 4 3 2 4 3" xfId="19952"/>
    <cellStyle name="Data   - Style2 7 4 3 2 5" xfId="14913"/>
    <cellStyle name="Data   - Style2 7 4 3 2 6" xfId="19956"/>
    <cellStyle name="Data   - Style2 7 4 3 3" xfId="2278"/>
    <cellStyle name="Data   - Style2 7 4 3 3 2" xfId="14917"/>
    <cellStyle name="Data   - Style2 7 4 3 3 3" xfId="19951"/>
    <cellStyle name="Data   - Style2 7 4 3 4" xfId="2279"/>
    <cellStyle name="Data   - Style2 7 4 3 4 2" xfId="14918"/>
    <cellStyle name="Data   - Style2 7 4 3 4 3" xfId="19950"/>
    <cellStyle name="Data   - Style2 7 4 3 5" xfId="2280"/>
    <cellStyle name="Data   - Style2 7 4 3 5 2" xfId="14919"/>
    <cellStyle name="Data   - Style2 7 4 3 5 3" xfId="19949"/>
    <cellStyle name="Data   - Style2 7 4 3 6" xfId="14912"/>
    <cellStyle name="Data   - Style2 7 4 3 7" xfId="19957"/>
    <cellStyle name="Data   - Style2 7 4 4" xfId="2281"/>
    <cellStyle name="Data   - Style2 7 4 4 2" xfId="2282"/>
    <cellStyle name="Data   - Style2 7 4 4 2 2" xfId="14921"/>
    <cellStyle name="Data   - Style2 7 4 4 2 3" xfId="19947"/>
    <cellStyle name="Data   - Style2 7 4 4 3" xfId="2283"/>
    <cellStyle name="Data   - Style2 7 4 4 3 2" xfId="14922"/>
    <cellStyle name="Data   - Style2 7 4 4 3 3" xfId="19946"/>
    <cellStyle name="Data   - Style2 7 4 4 4" xfId="2284"/>
    <cellStyle name="Data   - Style2 7 4 4 4 2" xfId="14923"/>
    <cellStyle name="Data   - Style2 7 4 4 4 3" xfId="19945"/>
    <cellStyle name="Data   - Style2 7 4 4 5" xfId="14920"/>
    <cellStyle name="Data   - Style2 7 4 4 6" xfId="19948"/>
    <cellStyle name="Data   - Style2 7 4 5" xfId="2285"/>
    <cellStyle name="Data   - Style2 7 4 5 2" xfId="14924"/>
    <cellStyle name="Data   - Style2 7 4 5 3" xfId="19944"/>
    <cellStyle name="Data   - Style2 7 4 6" xfId="2286"/>
    <cellStyle name="Data   - Style2 7 4 6 2" xfId="14925"/>
    <cellStyle name="Data   - Style2 7 4 6 3" xfId="19943"/>
    <cellStyle name="Data   - Style2 7 4 7" xfId="2287"/>
    <cellStyle name="Data   - Style2 7 4 7 2" xfId="14926"/>
    <cellStyle name="Data   - Style2 7 4 7 3" xfId="19942"/>
    <cellStyle name="Data   - Style2 7 4 8" xfId="14895"/>
    <cellStyle name="Data   - Style2 7 4 9" xfId="19978"/>
    <cellStyle name="Data   - Style2 7 5" xfId="2288"/>
    <cellStyle name="Data   - Style2 7 5 2" xfId="2289"/>
    <cellStyle name="Data   - Style2 7 5 2 2" xfId="2290"/>
    <cellStyle name="Data   - Style2 7 5 2 2 2" xfId="2291"/>
    <cellStyle name="Data   - Style2 7 5 2 2 2 2" xfId="14930"/>
    <cellStyle name="Data   - Style2 7 5 2 2 2 3" xfId="19938"/>
    <cellStyle name="Data   - Style2 7 5 2 2 3" xfId="2292"/>
    <cellStyle name="Data   - Style2 7 5 2 2 3 2" xfId="14931"/>
    <cellStyle name="Data   - Style2 7 5 2 2 3 3" xfId="19937"/>
    <cellStyle name="Data   - Style2 7 5 2 2 4" xfId="2293"/>
    <cellStyle name="Data   - Style2 7 5 2 2 4 2" xfId="14932"/>
    <cellStyle name="Data   - Style2 7 5 2 2 4 3" xfId="19936"/>
    <cellStyle name="Data   - Style2 7 5 2 2 5" xfId="14929"/>
    <cellStyle name="Data   - Style2 7 5 2 2 6" xfId="19939"/>
    <cellStyle name="Data   - Style2 7 5 2 3" xfId="2294"/>
    <cellStyle name="Data   - Style2 7 5 2 3 2" xfId="14933"/>
    <cellStyle name="Data   - Style2 7 5 2 3 3" xfId="19935"/>
    <cellStyle name="Data   - Style2 7 5 2 4" xfId="2295"/>
    <cellStyle name="Data   - Style2 7 5 2 4 2" xfId="14934"/>
    <cellStyle name="Data   - Style2 7 5 2 4 3" xfId="19934"/>
    <cellStyle name="Data   - Style2 7 5 2 5" xfId="2296"/>
    <cellStyle name="Data   - Style2 7 5 2 5 2" xfId="14935"/>
    <cellStyle name="Data   - Style2 7 5 2 5 3" xfId="19933"/>
    <cellStyle name="Data   - Style2 7 5 2 6" xfId="14928"/>
    <cellStyle name="Data   - Style2 7 5 2 7" xfId="19940"/>
    <cellStyle name="Data   - Style2 7 5 3" xfId="2297"/>
    <cellStyle name="Data   - Style2 7 5 3 2" xfId="2298"/>
    <cellStyle name="Data   - Style2 7 5 3 2 2" xfId="14937"/>
    <cellStyle name="Data   - Style2 7 5 3 2 3" xfId="19931"/>
    <cellStyle name="Data   - Style2 7 5 3 3" xfId="2299"/>
    <cellStyle name="Data   - Style2 7 5 3 3 2" xfId="14938"/>
    <cellStyle name="Data   - Style2 7 5 3 3 3" xfId="19930"/>
    <cellStyle name="Data   - Style2 7 5 3 4" xfId="2300"/>
    <cellStyle name="Data   - Style2 7 5 3 4 2" xfId="14939"/>
    <cellStyle name="Data   - Style2 7 5 3 4 3" xfId="19929"/>
    <cellStyle name="Data   - Style2 7 5 3 5" xfId="14936"/>
    <cellStyle name="Data   - Style2 7 5 3 6" xfId="19932"/>
    <cellStyle name="Data   - Style2 7 5 4" xfId="2301"/>
    <cellStyle name="Data   - Style2 7 5 4 2" xfId="14940"/>
    <cellStyle name="Data   - Style2 7 5 4 3" xfId="19928"/>
    <cellStyle name="Data   - Style2 7 5 5" xfId="2302"/>
    <cellStyle name="Data   - Style2 7 5 5 2" xfId="14941"/>
    <cellStyle name="Data   - Style2 7 5 5 3" xfId="19927"/>
    <cellStyle name="Data   - Style2 7 5 6" xfId="2303"/>
    <cellStyle name="Data   - Style2 7 5 6 2" xfId="14942"/>
    <cellStyle name="Data   - Style2 7 5 6 3" xfId="19926"/>
    <cellStyle name="Data   - Style2 7 5 7" xfId="14927"/>
    <cellStyle name="Data   - Style2 7 5 8" xfId="19941"/>
    <cellStyle name="Data   - Style2 7 6" xfId="2304"/>
    <cellStyle name="Data   - Style2 7 6 2" xfId="2305"/>
    <cellStyle name="Data   - Style2 7 6 2 2" xfId="2306"/>
    <cellStyle name="Data   - Style2 7 6 2 2 2" xfId="14945"/>
    <cellStyle name="Data   - Style2 7 6 2 2 3" xfId="19923"/>
    <cellStyle name="Data   - Style2 7 6 2 3" xfId="2307"/>
    <cellStyle name="Data   - Style2 7 6 2 3 2" xfId="14946"/>
    <cellStyle name="Data   - Style2 7 6 2 3 3" xfId="19922"/>
    <cellStyle name="Data   - Style2 7 6 2 4" xfId="2308"/>
    <cellStyle name="Data   - Style2 7 6 2 4 2" xfId="14947"/>
    <cellStyle name="Data   - Style2 7 6 2 4 3" xfId="19921"/>
    <cellStyle name="Data   - Style2 7 6 2 5" xfId="14944"/>
    <cellStyle name="Data   - Style2 7 6 2 6" xfId="19924"/>
    <cellStyle name="Data   - Style2 7 6 3" xfId="2309"/>
    <cellStyle name="Data   - Style2 7 6 3 2" xfId="14948"/>
    <cellStyle name="Data   - Style2 7 6 3 3" xfId="19920"/>
    <cellStyle name="Data   - Style2 7 6 4" xfId="2310"/>
    <cellStyle name="Data   - Style2 7 6 4 2" xfId="14949"/>
    <cellStyle name="Data   - Style2 7 6 4 3" xfId="19919"/>
    <cellStyle name="Data   - Style2 7 6 5" xfId="2311"/>
    <cellStyle name="Data   - Style2 7 6 5 2" xfId="14950"/>
    <cellStyle name="Data   - Style2 7 6 5 3" xfId="19918"/>
    <cellStyle name="Data   - Style2 7 6 6" xfId="14943"/>
    <cellStyle name="Data   - Style2 7 6 7" xfId="19925"/>
    <cellStyle name="Data   - Style2 7 7" xfId="2312"/>
    <cellStyle name="Data   - Style2 7 7 2" xfId="2313"/>
    <cellStyle name="Data   - Style2 7 7 2 2" xfId="14952"/>
    <cellStyle name="Data   - Style2 7 7 2 3" xfId="19914"/>
    <cellStyle name="Data   - Style2 7 7 3" xfId="2314"/>
    <cellStyle name="Data   - Style2 7 7 3 2" xfId="14953"/>
    <cellStyle name="Data   - Style2 7 7 3 3" xfId="19912"/>
    <cellStyle name="Data   - Style2 7 7 4" xfId="2315"/>
    <cellStyle name="Data   - Style2 7 7 4 2" xfId="14954"/>
    <cellStyle name="Data   - Style2 7 7 4 3" xfId="19911"/>
    <cellStyle name="Data   - Style2 7 7 5" xfId="14951"/>
    <cellStyle name="Data   - Style2 7 7 6" xfId="19917"/>
    <cellStyle name="Data   - Style2 7 8" xfId="2316"/>
    <cellStyle name="Data   - Style2 7 8 2" xfId="14955"/>
    <cellStyle name="Data   - Style2 7 8 3" xfId="19910"/>
    <cellStyle name="Data   - Style2 7 9" xfId="2317"/>
    <cellStyle name="Data   - Style2 7 9 2" xfId="14956"/>
    <cellStyle name="Data   - Style2 7 9 3" xfId="19909"/>
    <cellStyle name="Data   - Style2 8" xfId="2318"/>
    <cellStyle name="Data   - Style2 8 10" xfId="14957"/>
    <cellStyle name="Data   - Style2 8 11" xfId="19908"/>
    <cellStyle name="Data   - Style2 8 12" xfId="29656"/>
    <cellStyle name="Data   - Style2 8 2" xfId="2319"/>
    <cellStyle name="Data   - Style2 8 2 10" xfId="29863"/>
    <cellStyle name="Data   - Style2 8 2 2" xfId="2320"/>
    <cellStyle name="Data   - Style2 8 2 2 2" xfId="2321"/>
    <cellStyle name="Data   - Style2 8 2 2 2 2" xfId="2322"/>
    <cellStyle name="Data   - Style2 8 2 2 2 2 2" xfId="2323"/>
    <cellStyle name="Data   - Style2 8 2 2 2 2 2 2" xfId="14962"/>
    <cellStyle name="Data   - Style2 8 2 2 2 2 2 3" xfId="19902"/>
    <cellStyle name="Data   - Style2 8 2 2 2 2 3" xfId="2324"/>
    <cellStyle name="Data   - Style2 8 2 2 2 2 3 2" xfId="14963"/>
    <cellStyle name="Data   - Style2 8 2 2 2 2 3 3" xfId="19901"/>
    <cellStyle name="Data   - Style2 8 2 2 2 2 4" xfId="2325"/>
    <cellStyle name="Data   - Style2 8 2 2 2 2 4 2" xfId="14964"/>
    <cellStyle name="Data   - Style2 8 2 2 2 2 4 3" xfId="19900"/>
    <cellStyle name="Data   - Style2 8 2 2 2 2 5" xfId="14961"/>
    <cellStyle name="Data   - Style2 8 2 2 2 2 6" xfId="19903"/>
    <cellStyle name="Data   - Style2 8 2 2 2 3" xfId="2326"/>
    <cellStyle name="Data   - Style2 8 2 2 2 3 2" xfId="14965"/>
    <cellStyle name="Data   - Style2 8 2 2 2 3 3" xfId="19899"/>
    <cellStyle name="Data   - Style2 8 2 2 2 4" xfId="2327"/>
    <cellStyle name="Data   - Style2 8 2 2 2 4 2" xfId="14966"/>
    <cellStyle name="Data   - Style2 8 2 2 2 4 3" xfId="19898"/>
    <cellStyle name="Data   - Style2 8 2 2 2 5" xfId="2328"/>
    <cellStyle name="Data   - Style2 8 2 2 2 5 2" xfId="14967"/>
    <cellStyle name="Data   - Style2 8 2 2 2 5 3" xfId="19897"/>
    <cellStyle name="Data   - Style2 8 2 2 2 6" xfId="14960"/>
    <cellStyle name="Data   - Style2 8 2 2 2 7" xfId="19904"/>
    <cellStyle name="Data   - Style2 8 2 2 3" xfId="2329"/>
    <cellStyle name="Data   - Style2 8 2 2 3 2" xfId="2330"/>
    <cellStyle name="Data   - Style2 8 2 2 3 2 2" xfId="14969"/>
    <cellStyle name="Data   - Style2 8 2 2 3 2 3" xfId="19895"/>
    <cellStyle name="Data   - Style2 8 2 2 3 3" xfId="2331"/>
    <cellStyle name="Data   - Style2 8 2 2 3 3 2" xfId="14970"/>
    <cellStyle name="Data   - Style2 8 2 2 3 3 3" xfId="19894"/>
    <cellStyle name="Data   - Style2 8 2 2 3 4" xfId="2332"/>
    <cellStyle name="Data   - Style2 8 2 2 3 4 2" xfId="14971"/>
    <cellStyle name="Data   - Style2 8 2 2 3 4 3" xfId="19893"/>
    <cellStyle name="Data   - Style2 8 2 2 3 5" xfId="14968"/>
    <cellStyle name="Data   - Style2 8 2 2 3 6" xfId="19896"/>
    <cellStyle name="Data   - Style2 8 2 2 4" xfId="2333"/>
    <cellStyle name="Data   - Style2 8 2 2 4 2" xfId="14972"/>
    <cellStyle name="Data   - Style2 8 2 2 4 3" xfId="19892"/>
    <cellStyle name="Data   - Style2 8 2 2 5" xfId="2334"/>
    <cellStyle name="Data   - Style2 8 2 2 5 2" xfId="14973"/>
    <cellStyle name="Data   - Style2 8 2 2 5 3" xfId="19891"/>
    <cellStyle name="Data   - Style2 8 2 2 6" xfId="2335"/>
    <cellStyle name="Data   - Style2 8 2 2 6 2" xfId="14974"/>
    <cellStyle name="Data   - Style2 8 2 2 6 3" xfId="19890"/>
    <cellStyle name="Data   - Style2 8 2 2 7" xfId="14959"/>
    <cellStyle name="Data   - Style2 8 2 2 8" xfId="19906"/>
    <cellStyle name="Data   - Style2 8 2 3" xfId="2336"/>
    <cellStyle name="Data   - Style2 8 2 3 2" xfId="2337"/>
    <cellStyle name="Data   - Style2 8 2 3 2 2" xfId="2338"/>
    <cellStyle name="Data   - Style2 8 2 3 2 2 2" xfId="14977"/>
    <cellStyle name="Data   - Style2 8 2 3 2 2 3" xfId="19887"/>
    <cellStyle name="Data   - Style2 8 2 3 2 3" xfId="2339"/>
    <cellStyle name="Data   - Style2 8 2 3 2 3 2" xfId="14978"/>
    <cellStyle name="Data   - Style2 8 2 3 2 3 3" xfId="19886"/>
    <cellStyle name="Data   - Style2 8 2 3 2 4" xfId="2340"/>
    <cellStyle name="Data   - Style2 8 2 3 2 4 2" xfId="14979"/>
    <cellStyle name="Data   - Style2 8 2 3 2 4 3" xfId="19885"/>
    <cellStyle name="Data   - Style2 8 2 3 2 5" xfId="14976"/>
    <cellStyle name="Data   - Style2 8 2 3 2 6" xfId="19888"/>
    <cellStyle name="Data   - Style2 8 2 3 3" xfId="2341"/>
    <cellStyle name="Data   - Style2 8 2 3 3 2" xfId="14980"/>
    <cellStyle name="Data   - Style2 8 2 3 3 3" xfId="19884"/>
    <cellStyle name="Data   - Style2 8 2 3 4" xfId="2342"/>
    <cellStyle name="Data   - Style2 8 2 3 4 2" xfId="14981"/>
    <cellStyle name="Data   - Style2 8 2 3 4 3" xfId="19883"/>
    <cellStyle name="Data   - Style2 8 2 3 5" xfId="2343"/>
    <cellStyle name="Data   - Style2 8 2 3 5 2" xfId="14982"/>
    <cellStyle name="Data   - Style2 8 2 3 5 3" xfId="19882"/>
    <cellStyle name="Data   - Style2 8 2 3 6" xfId="14975"/>
    <cellStyle name="Data   - Style2 8 2 3 7" xfId="19889"/>
    <cellStyle name="Data   - Style2 8 2 4" xfId="2344"/>
    <cellStyle name="Data   - Style2 8 2 4 2" xfId="2345"/>
    <cellStyle name="Data   - Style2 8 2 4 2 2" xfId="14984"/>
    <cellStyle name="Data   - Style2 8 2 4 2 3" xfId="19880"/>
    <cellStyle name="Data   - Style2 8 2 4 3" xfId="2346"/>
    <cellStyle name="Data   - Style2 8 2 4 3 2" xfId="14985"/>
    <cellStyle name="Data   - Style2 8 2 4 3 3" xfId="19879"/>
    <cellStyle name="Data   - Style2 8 2 4 4" xfId="2347"/>
    <cellStyle name="Data   - Style2 8 2 4 4 2" xfId="14986"/>
    <cellStyle name="Data   - Style2 8 2 4 4 3" xfId="19878"/>
    <cellStyle name="Data   - Style2 8 2 4 5" xfId="14983"/>
    <cellStyle name="Data   - Style2 8 2 4 6" xfId="19881"/>
    <cellStyle name="Data   - Style2 8 2 5" xfId="2348"/>
    <cellStyle name="Data   - Style2 8 2 5 2" xfId="14987"/>
    <cellStyle name="Data   - Style2 8 2 5 3" xfId="19876"/>
    <cellStyle name="Data   - Style2 8 2 6" xfId="2349"/>
    <cellStyle name="Data   - Style2 8 2 6 2" xfId="14988"/>
    <cellStyle name="Data   - Style2 8 2 6 3" xfId="19875"/>
    <cellStyle name="Data   - Style2 8 2 7" xfId="2350"/>
    <cellStyle name="Data   - Style2 8 2 7 2" xfId="14989"/>
    <cellStyle name="Data   - Style2 8 2 7 3" xfId="12913"/>
    <cellStyle name="Data   - Style2 8 2 8" xfId="14958"/>
    <cellStyle name="Data   - Style2 8 2 9" xfId="19907"/>
    <cellStyle name="Data   - Style2 8 3" xfId="2351"/>
    <cellStyle name="Data   - Style2 8 3 2" xfId="2352"/>
    <cellStyle name="Data   - Style2 8 3 2 2" xfId="2353"/>
    <cellStyle name="Data   - Style2 8 3 2 2 2" xfId="2354"/>
    <cellStyle name="Data   - Style2 8 3 2 2 2 2" xfId="2355"/>
    <cellStyle name="Data   - Style2 8 3 2 2 2 2 2" xfId="14994"/>
    <cellStyle name="Data   - Style2 8 3 2 2 2 2 3" xfId="19869"/>
    <cellStyle name="Data   - Style2 8 3 2 2 2 3" xfId="2356"/>
    <cellStyle name="Data   - Style2 8 3 2 2 2 3 2" xfId="14995"/>
    <cellStyle name="Data   - Style2 8 3 2 2 2 3 3" xfId="19868"/>
    <cellStyle name="Data   - Style2 8 3 2 2 2 4" xfId="2357"/>
    <cellStyle name="Data   - Style2 8 3 2 2 2 4 2" xfId="14996"/>
    <cellStyle name="Data   - Style2 8 3 2 2 2 4 3" xfId="19867"/>
    <cellStyle name="Data   - Style2 8 3 2 2 2 5" xfId="14993"/>
    <cellStyle name="Data   - Style2 8 3 2 2 2 6" xfId="19870"/>
    <cellStyle name="Data   - Style2 8 3 2 2 3" xfId="2358"/>
    <cellStyle name="Data   - Style2 8 3 2 2 3 2" xfId="14997"/>
    <cellStyle name="Data   - Style2 8 3 2 2 3 3" xfId="19865"/>
    <cellStyle name="Data   - Style2 8 3 2 2 4" xfId="2359"/>
    <cellStyle name="Data   - Style2 8 3 2 2 4 2" xfId="14998"/>
    <cellStyle name="Data   - Style2 8 3 2 2 4 3" xfId="19864"/>
    <cellStyle name="Data   - Style2 8 3 2 2 5" xfId="2360"/>
    <cellStyle name="Data   - Style2 8 3 2 2 5 2" xfId="14999"/>
    <cellStyle name="Data   - Style2 8 3 2 2 5 3" xfId="19863"/>
    <cellStyle name="Data   - Style2 8 3 2 2 6" xfId="14992"/>
    <cellStyle name="Data   - Style2 8 3 2 2 7" xfId="19871"/>
    <cellStyle name="Data   - Style2 8 3 2 3" xfId="2361"/>
    <cellStyle name="Data   - Style2 8 3 2 3 2" xfId="2362"/>
    <cellStyle name="Data   - Style2 8 3 2 3 2 2" xfId="15001"/>
    <cellStyle name="Data   - Style2 8 3 2 3 2 3" xfId="19861"/>
    <cellStyle name="Data   - Style2 8 3 2 3 3" xfId="2363"/>
    <cellStyle name="Data   - Style2 8 3 2 3 3 2" xfId="15002"/>
    <cellStyle name="Data   - Style2 8 3 2 3 3 3" xfId="19860"/>
    <cellStyle name="Data   - Style2 8 3 2 3 4" xfId="2364"/>
    <cellStyle name="Data   - Style2 8 3 2 3 4 2" xfId="15003"/>
    <cellStyle name="Data   - Style2 8 3 2 3 4 3" xfId="19859"/>
    <cellStyle name="Data   - Style2 8 3 2 3 5" xfId="15000"/>
    <cellStyle name="Data   - Style2 8 3 2 3 6" xfId="19862"/>
    <cellStyle name="Data   - Style2 8 3 2 4" xfId="2365"/>
    <cellStyle name="Data   - Style2 8 3 2 4 2" xfId="15004"/>
    <cellStyle name="Data   - Style2 8 3 2 4 3" xfId="19858"/>
    <cellStyle name="Data   - Style2 8 3 2 5" xfId="2366"/>
    <cellStyle name="Data   - Style2 8 3 2 5 2" xfId="15005"/>
    <cellStyle name="Data   - Style2 8 3 2 5 3" xfId="19857"/>
    <cellStyle name="Data   - Style2 8 3 2 6" xfId="2367"/>
    <cellStyle name="Data   - Style2 8 3 2 6 2" xfId="15006"/>
    <cellStyle name="Data   - Style2 8 3 2 6 3" xfId="19856"/>
    <cellStyle name="Data   - Style2 8 3 2 7" xfId="14991"/>
    <cellStyle name="Data   - Style2 8 3 2 8" xfId="19872"/>
    <cellStyle name="Data   - Style2 8 3 3" xfId="2368"/>
    <cellStyle name="Data   - Style2 8 3 3 2" xfId="2369"/>
    <cellStyle name="Data   - Style2 8 3 3 2 2" xfId="2370"/>
    <cellStyle name="Data   - Style2 8 3 3 2 2 2" xfId="15009"/>
    <cellStyle name="Data   - Style2 8 3 3 2 2 3" xfId="19852"/>
    <cellStyle name="Data   - Style2 8 3 3 2 3" xfId="2371"/>
    <cellStyle name="Data   - Style2 8 3 3 2 3 2" xfId="15010"/>
    <cellStyle name="Data   - Style2 8 3 3 2 3 3" xfId="19851"/>
    <cellStyle name="Data   - Style2 8 3 3 2 4" xfId="2372"/>
    <cellStyle name="Data   - Style2 8 3 3 2 4 2" xfId="15011"/>
    <cellStyle name="Data   - Style2 8 3 3 2 4 3" xfId="19850"/>
    <cellStyle name="Data   - Style2 8 3 3 2 5" xfId="15008"/>
    <cellStyle name="Data   - Style2 8 3 3 2 6" xfId="19853"/>
    <cellStyle name="Data   - Style2 8 3 3 3" xfId="2373"/>
    <cellStyle name="Data   - Style2 8 3 3 3 2" xfId="15012"/>
    <cellStyle name="Data   - Style2 8 3 3 3 3" xfId="19849"/>
    <cellStyle name="Data   - Style2 8 3 3 4" xfId="2374"/>
    <cellStyle name="Data   - Style2 8 3 3 4 2" xfId="15013"/>
    <cellStyle name="Data   - Style2 8 3 3 4 3" xfId="19848"/>
    <cellStyle name="Data   - Style2 8 3 3 5" xfId="2375"/>
    <cellStyle name="Data   - Style2 8 3 3 5 2" xfId="15014"/>
    <cellStyle name="Data   - Style2 8 3 3 5 3" xfId="19847"/>
    <cellStyle name="Data   - Style2 8 3 3 6" xfId="15007"/>
    <cellStyle name="Data   - Style2 8 3 3 7" xfId="19855"/>
    <cellStyle name="Data   - Style2 8 3 4" xfId="2376"/>
    <cellStyle name="Data   - Style2 8 3 4 2" xfId="2377"/>
    <cellStyle name="Data   - Style2 8 3 4 2 2" xfId="15016"/>
    <cellStyle name="Data   - Style2 8 3 4 2 3" xfId="19845"/>
    <cellStyle name="Data   - Style2 8 3 4 3" xfId="2378"/>
    <cellStyle name="Data   - Style2 8 3 4 3 2" xfId="15017"/>
    <cellStyle name="Data   - Style2 8 3 4 3 3" xfId="19844"/>
    <cellStyle name="Data   - Style2 8 3 4 4" xfId="2379"/>
    <cellStyle name="Data   - Style2 8 3 4 4 2" xfId="15018"/>
    <cellStyle name="Data   - Style2 8 3 4 4 3" xfId="19840"/>
    <cellStyle name="Data   - Style2 8 3 4 5" xfId="15015"/>
    <cellStyle name="Data   - Style2 8 3 4 6" xfId="19846"/>
    <cellStyle name="Data   - Style2 8 3 5" xfId="2380"/>
    <cellStyle name="Data   - Style2 8 3 5 2" xfId="15019"/>
    <cellStyle name="Data   - Style2 8 3 5 3" xfId="19839"/>
    <cellStyle name="Data   - Style2 8 3 6" xfId="2381"/>
    <cellStyle name="Data   - Style2 8 3 6 2" xfId="15020"/>
    <cellStyle name="Data   - Style2 8 3 6 3" xfId="19838"/>
    <cellStyle name="Data   - Style2 8 3 7" xfId="2382"/>
    <cellStyle name="Data   - Style2 8 3 7 2" xfId="15021"/>
    <cellStyle name="Data   - Style2 8 3 7 3" xfId="19837"/>
    <cellStyle name="Data   - Style2 8 3 8" xfId="14990"/>
    <cellStyle name="Data   - Style2 8 3 9" xfId="19873"/>
    <cellStyle name="Data   - Style2 8 4" xfId="2383"/>
    <cellStyle name="Data   - Style2 8 4 2" xfId="2384"/>
    <cellStyle name="Data   - Style2 8 4 2 2" xfId="2385"/>
    <cellStyle name="Data   - Style2 8 4 2 2 2" xfId="2386"/>
    <cellStyle name="Data   - Style2 8 4 2 2 2 2" xfId="15025"/>
    <cellStyle name="Data   - Style2 8 4 2 2 2 3" xfId="19833"/>
    <cellStyle name="Data   - Style2 8 4 2 2 3" xfId="2387"/>
    <cellStyle name="Data   - Style2 8 4 2 2 3 2" xfId="15026"/>
    <cellStyle name="Data   - Style2 8 4 2 2 3 3" xfId="19832"/>
    <cellStyle name="Data   - Style2 8 4 2 2 4" xfId="2388"/>
    <cellStyle name="Data   - Style2 8 4 2 2 4 2" xfId="15027"/>
    <cellStyle name="Data   - Style2 8 4 2 2 4 3" xfId="19831"/>
    <cellStyle name="Data   - Style2 8 4 2 2 5" xfId="15024"/>
    <cellStyle name="Data   - Style2 8 4 2 2 6" xfId="19834"/>
    <cellStyle name="Data   - Style2 8 4 2 3" xfId="2389"/>
    <cellStyle name="Data   - Style2 8 4 2 3 2" xfId="15028"/>
    <cellStyle name="Data   - Style2 8 4 2 3 3" xfId="19830"/>
    <cellStyle name="Data   - Style2 8 4 2 4" xfId="2390"/>
    <cellStyle name="Data   - Style2 8 4 2 4 2" xfId="15029"/>
    <cellStyle name="Data   - Style2 8 4 2 4 3" xfId="19828"/>
    <cellStyle name="Data   - Style2 8 4 2 5" xfId="2391"/>
    <cellStyle name="Data   - Style2 8 4 2 5 2" xfId="15030"/>
    <cellStyle name="Data   - Style2 8 4 2 5 3" xfId="19827"/>
    <cellStyle name="Data   - Style2 8 4 2 6" xfId="15023"/>
    <cellStyle name="Data   - Style2 8 4 2 7" xfId="19835"/>
    <cellStyle name="Data   - Style2 8 4 3" xfId="2392"/>
    <cellStyle name="Data   - Style2 8 4 3 2" xfId="2393"/>
    <cellStyle name="Data   - Style2 8 4 3 2 2" xfId="15032"/>
    <cellStyle name="Data   - Style2 8 4 3 2 3" xfId="19825"/>
    <cellStyle name="Data   - Style2 8 4 3 3" xfId="2394"/>
    <cellStyle name="Data   - Style2 8 4 3 3 2" xfId="15033"/>
    <cellStyle name="Data   - Style2 8 4 3 3 3" xfId="19824"/>
    <cellStyle name="Data   - Style2 8 4 3 4" xfId="2395"/>
    <cellStyle name="Data   - Style2 8 4 3 4 2" xfId="15034"/>
    <cellStyle name="Data   - Style2 8 4 3 4 3" xfId="19823"/>
    <cellStyle name="Data   - Style2 8 4 3 5" xfId="15031"/>
    <cellStyle name="Data   - Style2 8 4 3 6" xfId="19826"/>
    <cellStyle name="Data   - Style2 8 4 4" xfId="2396"/>
    <cellStyle name="Data   - Style2 8 4 4 2" xfId="15035"/>
    <cellStyle name="Data   - Style2 8 4 4 3" xfId="19822"/>
    <cellStyle name="Data   - Style2 8 4 5" xfId="2397"/>
    <cellStyle name="Data   - Style2 8 4 5 2" xfId="15036"/>
    <cellStyle name="Data   - Style2 8 4 5 3" xfId="19821"/>
    <cellStyle name="Data   - Style2 8 4 6" xfId="2398"/>
    <cellStyle name="Data   - Style2 8 4 6 2" xfId="15037"/>
    <cellStyle name="Data   - Style2 8 4 6 3" xfId="19820"/>
    <cellStyle name="Data   - Style2 8 4 7" xfId="15022"/>
    <cellStyle name="Data   - Style2 8 4 8" xfId="19836"/>
    <cellStyle name="Data   - Style2 8 5" xfId="2399"/>
    <cellStyle name="Data   - Style2 8 5 2" xfId="2400"/>
    <cellStyle name="Data   - Style2 8 5 2 2" xfId="2401"/>
    <cellStyle name="Data   - Style2 8 5 2 2 2" xfId="15040"/>
    <cellStyle name="Data   - Style2 8 5 2 2 3" xfId="19817"/>
    <cellStyle name="Data   - Style2 8 5 2 3" xfId="2402"/>
    <cellStyle name="Data   - Style2 8 5 2 3 2" xfId="15041"/>
    <cellStyle name="Data   - Style2 8 5 2 3 3" xfId="19816"/>
    <cellStyle name="Data   - Style2 8 5 2 4" xfId="2403"/>
    <cellStyle name="Data   - Style2 8 5 2 4 2" xfId="15042"/>
    <cellStyle name="Data   - Style2 8 5 2 4 3" xfId="19815"/>
    <cellStyle name="Data   - Style2 8 5 2 5" xfId="15039"/>
    <cellStyle name="Data   - Style2 8 5 2 6" xfId="19818"/>
    <cellStyle name="Data   - Style2 8 5 3" xfId="2404"/>
    <cellStyle name="Data   - Style2 8 5 3 2" xfId="15043"/>
    <cellStyle name="Data   - Style2 8 5 3 3" xfId="19814"/>
    <cellStyle name="Data   - Style2 8 5 4" xfId="2405"/>
    <cellStyle name="Data   - Style2 8 5 4 2" xfId="15044"/>
    <cellStyle name="Data   - Style2 8 5 4 3" xfId="19813"/>
    <cellStyle name="Data   - Style2 8 5 5" xfId="2406"/>
    <cellStyle name="Data   - Style2 8 5 5 2" xfId="15045"/>
    <cellStyle name="Data   - Style2 8 5 5 3" xfId="19812"/>
    <cellStyle name="Data   - Style2 8 5 6" xfId="15038"/>
    <cellStyle name="Data   - Style2 8 5 7" xfId="19819"/>
    <cellStyle name="Data   - Style2 8 6" xfId="2407"/>
    <cellStyle name="Data   - Style2 8 6 2" xfId="2408"/>
    <cellStyle name="Data   - Style2 8 6 2 2" xfId="15047"/>
    <cellStyle name="Data   - Style2 8 6 2 3" xfId="19810"/>
    <cellStyle name="Data   - Style2 8 6 3" xfId="2409"/>
    <cellStyle name="Data   - Style2 8 6 3 2" xfId="15048"/>
    <cellStyle name="Data   - Style2 8 6 3 3" xfId="19809"/>
    <cellStyle name="Data   - Style2 8 6 4" xfId="2410"/>
    <cellStyle name="Data   - Style2 8 6 4 2" xfId="15049"/>
    <cellStyle name="Data   - Style2 8 6 4 3" xfId="19808"/>
    <cellStyle name="Data   - Style2 8 6 5" xfId="15046"/>
    <cellStyle name="Data   - Style2 8 6 6" xfId="19811"/>
    <cellStyle name="Data   - Style2 8 7" xfId="2411"/>
    <cellStyle name="Data   - Style2 8 7 2" xfId="15050"/>
    <cellStyle name="Data   - Style2 8 7 3" xfId="19807"/>
    <cellStyle name="Data   - Style2 8 8" xfId="2412"/>
    <cellStyle name="Data   - Style2 8 8 2" xfId="15051"/>
    <cellStyle name="Data   - Style2 8 8 3" xfId="19806"/>
    <cellStyle name="Data   - Style2 8 9" xfId="2413"/>
    <cellStyle name="Data   - Style2 8 9 2" xfId="15052"/>
    <cellStyle name="Data   - Style2 8 9 3" xfId="19805"/>
    <cellStyle name="Data   - Style2 9" xfId="2414"/>
    <cellStyle name="Data   - Style2 9 10" xfId="15053"/>
    <cellStyle name="Data   - Style2 9 11" xfId="19804"/>
    <cellStyle name="Data   - Style2 9 12" xfId="29655"/>
    <cellStyle name="Data   - Style2 9 2" xfId="2415"/>
    <cellStyle name="Data   - Style2 9 2 10" xfId="29862"/>
    <cellStyle name="Data   - Style2 9 2 2" xfId="2416"/>
    <cellStyle name="Data   - Style2 9 2 2 2" xfId="2417"/>
    <cellStyle name="Data   - Style2 9 2 2 2 2" xfId="2418"/>
    <cellStyle name="Data   - Style2 9 2 2 2 2 2" xfId="2419"/>
    <cellStyle name="Data   - Style2 9 2 2 2 2 2 2" xfId="15058"/>
    <cellStyle name="Data   - Style2 9 2 2 2 2 2 3" xfId="19798"/>
    <cellStyle name="Data   - Style2 9 2 2 2 2 3" xfId="2420"/>
    <cellStyle name="Data   - Style2 9 2 2 2 2 3 2" xfId="15059"/>
    <cellStyle name="Data   - Style2 9 2 2 2 2 3 3" xfId="19797"/>
    <cellStyle name="Data   - Style2 9 2 2 2 2 4" xfId="2421"/>
    <cellStyle name="Data   - Style2 9 2 2 2 2 4 2" xfId="15060"/>
    <cellStyle name="Data   - Style2 9 2 2 2 2 4 3" xfId="19796"/>
    <cellStyle name="Data   - Style2 9 2 2 2 2 5" xfId="15057"/>
    <cellStyle name="Data   - Style2 9 2 2 2 2 6" xfId="19799"/>
    <cellStyle name="Data   - Style2 9 2 2 2 3" xfId="2422"/>
    <cellStyle name="Data   - Style2 9 2 2 2 3 2" xfId="15061"/>
    <cellStyle name="Data   - Style2 9 2 2 2 3 3" xfId="19795"/>
    <cellStyle name="Data   - Style2 9 2 2 2 4" xfId="2423"/>
    <cellStyle name="Data   - Style2 9 2 2 2 4 2" xfId="15062"/>
    <cellStyle name="Data   - Style2 9 2 2 2 4 3" xfId="19794"/>
    <cellStyle name="Data   - Style2 9 2 2 2 5" xfId="2424"/>
    <cellStyle name="Data   - Style2 9 2 2 2 5 2" xfId="15063"/>
    <cellStyle name="Data   - Style2 9 2 2 2 5 3" xfId="19793"/>
    <cellStyle name="Data   - Style2 9 2 2 2 6" xfId="15056"/>
    <cellStyle name="Data   - Style2 9 2 2 2 7" xfId="12964"/>
    <cellStyle name="Data   - Style2 9 2 2 3" xfId="2425"/>
    <cellStyle name="Data   - Style2 9 2 2 3 2" xfId="2426"/>
    <cellStyle name="Data   - Style2 9 2 2 3 2 2" xfId="15065"/>
    <cellStyle name="Data   - Style2 9 2 2 3 2 3" xfId="12961"/>
    <cellStyle name="Data   - Style2 9 2 2 3 3" xfId="2427"/>
    <cellStyle name="Data   - Style2 9 2 2 3 3 2" xfId="15066"/>
    <cellStyle name="Data   - Style2 9 2 2 3 3 3" xfId="19791"/>
    <cellStyle name="Data   - Style2 9 2 2 3 4" xfId="2428"/>
    <cellStyle name="Data   - Style2 9 2 2 3 4 2" xfId="15067"/>
    <cellStyle name="Data   - Style2 9 2 2 3 4 3" xfId="19790"/>
    <cellStyle name="Data   - Style2 9 2 2 3 5" xfId="15064"/>
    <cellStyle name="Data   - Style2 9 2 2 3 6" xfId="19792"/>
    <cellStyle name="Data   - Style2 9 2 2 4" xfId="2429"/>
    <cellStyle name="Data   - Style2 9 2 2 4 2" xfId="15068"/>
    <cellStyle name="Data   - Style2 9 2 2 4 3" xfId="19789"/>
    <cellStyle name="Data   - Style2 9 2 2 5" xfId="2430"/>
    <cellStyle name="Data   - Style2 9 2 2 5 2" xfId="15069"/>
    <cellStyle name="Data   - Style2 9 2 2 5 3" xfId="19788"/>
    <cellStyle name="Data   - Style2 9 2 2 6" xfId="2431"/>
    <cellStyle name="Data   - Style2 9 2 2 6 2" xfId="15070"/>
    <cellStyle name="Data   - Style2 9 2 2 6 3" xfId="19787"/>
    <cellStyle name="Data   - Style2 9 2 2 7" xfId="15055"/>
    <cellStyle name="Data   - Style2 9 2 2 8" xfId="19802"/>
    <cellStyle name="Data   - Style2 9 2 3" xfId="2432"/>
    <cellStyle name="Data   - Style2 9 2 3 2" xfId="2433"/>
    <cellStyle name="Data   - Style2 9 2 3 2 2" xfId="2434"/>
    <cellStyle name="Data   - Style2 9 2 3 2 2 2" xfId="15073"/>
    <cellStyle name="Data   - Style2 9 2 3 2 2 3" xfId="19782"/>
    <cellStyle name="Data   - Style2 9 2 3 2 3" xfId="2435"/>
    <cellStyle name="Data   - Style2 9 2 3 2 3 2" xfId="15074"/>
    <cellStyle name="Data   - Style2 9 2 3 2 3 3" xfId="19778"/>
    <cellStyle name="Data   - Style2 9 2 3 2 4" xfId="2436"/>
    <cellStyle name="Data   - Style2 9 2 3 2 4 2" xfId="15075"/>
    <cellStyle name="Data   - Style2 9 2 3 2 4 3" xfId="19777"/>
    <cellStyle name="Data   - Style2 9 2 3 2 5" xfId="15072"/>
    <cellStyle name="Data   - Style2 9 2 3 2 6" xfId="19783"/>
    <cellStyle name="Data   - Style2 9 2 3 3" xfId="2437"/>
    <cellStyle name="Data   - Style2 9 2 3 3 2" xfId="15076"/>
    <cellStyle name="Data   - Style2 9 2 3 3 3" xfId="19776"/>
    <cellStyle name="Data   - Style2 9 2 3 4" xfId="2438"/>
    <cellStyle name="Data   - Style2 9 2 3 4 2" xfId="15077"/>
    <cellStyle name="Data   - Style2 9 2 3 4 3" xfId="19775"/>
    <cellStyle name="Data   - Style2 9 2 3 5" xfId="2439"/>
    <cellStyle name="Data   - Style2 9 2 3 5 2" xfId="15078"/>
    <cellStyle name="Data   - Style2 9 2 3 5 3" xfId="19774"/>
    <cellStyle name="Data   - Style2 9 2 3 6" xfId="15071"/>
    <cellStyle name="Data   - Style2 9 2 3 7" xfId="19784"/>
    <cellStyle name="Data   - Style2 9 2 4" xfId="2440"/>
    <cellStyle name="Data   - Style2 9 2 4 2" xfId="2441"/>
    <cellStyle name="Data   - Style2 9 2 4 2 2" xfId="15080"/>
    <cellStyle name="Data   - Style2 9 2 4 2 3" xfId="19771"/>
    <cellStyle name="Data   - Style2 9 2 4 3" xfId="2442"/>
    <cellStyle name="Data   - Style2 9 2 4 3 2" xfId="15081"/>
    <cellStyle name="Data   - Style2 9 2 4 3 3" xfId="19770"/>
    <cellStyle name="Data   - Style2 9 2 4 4" xfId="2443"/>
    <cellStyle name="Data   - Style2 9 2 4 4 2" xfId="15082"/>
    <cellStyle name="Data   - Style2 9 2 4 4 3" xfId="19769"/>
    <cellStyle name="Data   - Style2 9 2 4 5" xfId="15079"/>
    <cellStyle name="Data   - Style2 9 2 4 6" xfId="19773"/>
    <cellStyle name="Data   - Style2 9 2 5" xfId="2444"/>
    <cellStyle name="Data   - Style2 9 2 5 2" xfId="15083"/>
    <cellStyle name="Data   - Style2 9 2 5 3" xfId="19768"/>
    <cellStyle name="Data   - Style2 9 2 6" xfId="2445"/>
    <cellStyle name="Data   - Style2 9 2 6 2" xfId="15084"/>
    <cellStyle name="Data   - Style2 9 2 6 3" xfId="19767"/>
    <cellStyle name="Data   - Style2 9 2 7" xfId="2446"/>
    <cellStyle name="Data   - Style2 9 2 7 2" xfId="15085"/>
    <cellStyle name="Data   - Style2 9 2 7 3" xfId="19766"/>
    <cellStyle name="Data   - Style2 9 2 8" xfId="15054"/>
    <cellStyle name="Data   - Style2 9 2 9" xfId="19803"/>
    <cellStyle name="Data   - Style2 9 3" xfId="2447"/>
    <cellStyle name="Data   - Style2 9 3 2" xfId="2448"/>
    <cellStyle name="Data   - Style2 9 3 2 2" xfId="2449"/>
    <cellStyle name="Data   - Style2 9 3 2 2 2" xfId="2450"/>
    <cellStyle name="Data   - Style2 9 3 2 2 2 2" xfId="2451"/>
    <cellStyle name="Data   - Style2 9 3 2 2 2 2 2" xfId="15090"/>
    <cellStyle name="Data   - Style2 9 3 2 2 2 2 3" xfId="19761"/>
    <cellStyle name="Data   - Style2 9 3 2 2 2 3" xfId="2452"/>
    <cellStyle name="Data   - Style2 9 3 2 2 2 3 2" xfId="15091"/>
    <cellStyle name="Data   - Style2 9 3 2 2 2 3 3" xfId="19760"/>
    <cellStyle name="Data   - Style2 9 3 2 2 2 4" xfId="2453"/>
    <cellStyle name="Data   - Style2 9 3 2 2 2 4 2" xfId="15092"/>
    <cellStyle name="Data   - Style2 9 3 2 2 2 4 3" xfId="19759"/>
    <cellStyle name="Data   - Style2 9 3 2 2 2 5" xfId="15089"/>
    <cellStyle name="Data   - Style2 9 3 2 2 2 6" xfId="19762"/>
    <cellStyle name="Data   - Style2 9 3 2 2 3" xfId="2454"/>
    <cellStyle name="Data   - Style2 9 3 2 2 3 2" xfId="15093"/>
    <cellStyle name="Data   - Style2 9 3 2 2 3 3" xfId="19758"/>
    <cellStyle name="Data   - Style2 9 3 2 2 4" xfId="2455"/>
    <cellStyle name="Data   - Style2 9 3 2 2 4 2" xfId="15094"/>
    <cellStyle name="Data   - Style2 9 3 2 2 4 3" xfId="19757"/>
    <cellStyle name="Data   - Style2 9 3 2 2 5" xfId="2456"/>
    <cellStyle name="Data   - Style2 9 3 2 2 5 2" xfId="15095"/>
    <cellStyle name="Data   - Style2 9 3 2 2 5 3" xfId="19756"/>
    <cellStyle name="Data   - Style2 9 3 2 2 6" xfId="15088"/>
    <cellStyle name="Data   - Style2 9 3 2 2 7" xfId="19763"/>
    <cellStyle name="Data   - Style2 9 3 2 3" xfId="2457"/>
    <cellStyle name="Data   - Style2 9 3 2 3 2" xfId="2458"/>
    <cellStyle name="Data   - Style2 9 3 2 3 2 2" xfId="15097"/>
    <cellStyle name="Data   - Style2 9 3 2 3 2 3" xfId="19754"/>
    <cellStyle name="Data   - Style2 9 3 2 3 3" xfId="2459"/>
    <cellStyle name="Data   - Style2 9 3 2 3 3 2" xfId="15098"/>
    <cellStyle name="Data   - Style2 9 3 2 3 3 3" xfId="19753"/>
    <cellStyle name="Data   - Style2 9 3 2 3 4" xfId="2460"/>
    <cellStyle name="Data   - Style2 9 3 2 3 4 2" xfId="15099"/>
    <cellStyle name="Data   - Style2 9 3 2 3 4 3" xfId="19752"/>
    <cellStyle name="Data   - Style2 9 3 2 3 5" xfId="15096"/>
    <cellStyle name="Data   - Style2 9 3 2 3 6" xfId="19755"/>
    <cellStyle name="Data   - Style2 9 3 2 4" xfId="2461"/>
    <cellStyle name="Data   - Style2 9 3 2 4 2" xfId="15100"/>
    <cellStyle name="Data   - Style2 9 3 2 4 3" xfId="19751"/>
    <cellStyle name="Data   - Style2 9 3 2 5" xfId="2462"/>
    <cellStyle name="Data   - Style2 9 3 2 5 2" xfId="15101"/>
    <cellStyle name="Data   - Style2 9 3 2 5 3" xfId="19750"/>
    <cellStyle name="Data   - Style2 9 3 2 6" xfId="2463"/>
    <cellStyle name="Data   - Style2 9 3 2 6 2" xfId="15102"/>
    <cellStyle name="Data   - Style2 9 3 2 6 3" xfId="19749"/>
    <cellStyle name="Data   - Style2 9 3 2 7" xfId="15087"/>
    <cellStyle name="Data   - Style2 9 3 2 8" xfId="19764"/>
    <cellStyle name="Data   - Style2 9 3 3" xfId="2464"/>
    <cellStyle name="Data   - Style2 9 3 3 2" xfId="2465"/>
    <cellStyle name="Data   - Style2 9 3 3 2 2" xfId="2466"/>
    <cellStyle name="Data   - Style2 9 3 3 2 2 2" xfId="15105"/>
    <cellStyle name="Data   - Style2 9 3 3 2 2 3" xfId="19746"/>
    <cellStyle name="Data   - Style2 9 3 3 2 3" xfId="2467"/>
    <cellStyle name="Data   - Style2 9 3 3 2 3 2" xfId="15106"/>
    <cellStyle name="Data   - Style2 9 3 3 2 3 3" xfId="19745"/>
    <cellStyle name="Data   - Style2 9 3 3 2 4" xfId="2468"/>
    <cellStyle name="Data   - Style2 9 3 3 2 4 2" xfId="15107"/>
    <cellStyle name="Data   - Style2 9 3 3 2 4 3" xfId="19744"/>
    <cellStyle name="Data   - Style2 9 3 3 2 5" xfId="15104"/>
    <cellStyle name="Data   - Style2 9 3 3 2 6" xfId="19747"/>
    <cellStyle name="Data   - Style2 9 3 3 3" xfId="2469"/>
    <cellStyle name="Data   - Style2 9 3 3 3 2" xfId="15108"/>
    <cellStyle name="Data   - Style2 9 3 3 3 3" xfId="19743"/>
    <cellStyle name="Data   - Style2 9 3 3 4" xfId="2470"/>
    <cellStyle name="Data   - Style2 9 3 3 4 2" xfId="15109"/>
    <cellStyle name="Data   - Style2 9 3 3 4 3" xfId="19742"/>
    <cellStyle name="Data   - Style2 9 3 3 5" xfId="2471"/>
    <cellStyle name="Data   - Style2 9 3 3 5 2" xfId="15110"/>
    <cellStyle name="Data   - Style2 9 3 3 5 3" xfId="19741"/>
    <cellStyle name="Data   - Style2 9 3 3 6" xfId="15103"/>
    <cellStyle name="Data   - Style2 9 3 3 7" xfId="19748"/>
    <cellStyle name="Data   - Style2 9 3 4" xfId="2472"/>
    <cellStyle name="Data   - Style2 9 3 4 2" xfId="2473"/>
    <cellStyle name="Data   - Style2 9 3 4 2 2" xfId="15112"/>
    <cellStyle name="Data   - Style2 9 3 4 2 3" xfId="19737"/>
    <cellStyle name="Data   - Style2 9 3 4 3" xfId="2474"/>
    <cellStyle name="Data   - Style2 9 3 4 3 2" xfId="15113"/>
    <cellStyle name="Data   - Style2 9 3 4 3 3" xfId="19736"/>
    <cellStyle name="Data   - Style2 9 3 4 4" xfId="2475"/>
    <cellStyle name="Data   - Style2 9 3 4 4 2" xfId="15114"/>
    <cellStyle name="Data   - Style2 9 3 4 4 3" xfId="19735"/>
    <cellStyle name="Data   - Style2 9 3 4 5" xfId="15111"/>
    <cellStyle name="Data   - Style2 9 3 4 6" xfId="19739"/>
    <cellStyle name="Data   - Style2 9 3 5" xfId="2476"/>
    <cellStyle name="Data   - Style2 9 3 5 2" xfId="15115"/>
    <cellStyle name="Data   - Style2 9 3 5 3" xfId="19734"/>
    <cellStyle name="Data   - Style2 9 3 6" xfId="2477"/>
    <cellStyle name="Data   - Style2 9 3 6 2" xfId="15116"/>
    <cellStyle name="Data   - Style2 9 3 6 3" xfId="19733"/>
    <cellStyle name="Data   - Style2 9 3 7" xfId="2478"/>
    <cellStyle name="Data   - Style2 9 3 7 2" xfId="15117"/>
    <cellStyle name="Data   - Style2 9 3 7 3" xfId="19732"/>
    <cellStyle name="Data   - Style2 9 3 8" xfId="15086"/>
    <cellStyle name="Data   - Style2 9 3 9" xfId="19765"/>
    <cellStyle name="Data   - Style2 9 4" xfId="2479"/>
    <cellStyle name="Data   - Style2 9 4 2" xfId="2480"/>
    <cellStyle name="Data   - Style2 9 4 2 2" xfId="2481"/>
    <cellStyle name="Data   - Style2 9 4 2 2 2" xfId="2482"/>
    <cellStyle name="Data   - Style2 9 4 2 2 2 2" xfId="15121"/>
    <cellStyle name="Data   - Style2 9 4 2 2 2 3" xfId="19728"/>
    <cellStyle name="Data   - Style2 9 4 2 2 3" xfId="2483"/>
    <cellStyle name="Data   - Style2 9 4 2 2 3 2" xfId="15122"/>
    <cellStyle name="Data   - Style2 9 4 2 2 3 3" xfId="19727"/>
    <cellStyle name="Data   - Style2 9 4 2 2 4" xfId="2484"/>
    <cellStyle name="Data   - Style2 9 4 2 2 4 2" xfId="15123"/>
    <cellStyle name="Data   - Style2 9 4 2 2 4 3" xfId="19726"/>
    <cellStyle name="Data   - Style2 9 4 2 2 5" xfId="15120"/>
    <cellStyle name="Data   - Style2 9 4 2 2 6" xfId="19729"/>
    <cellStyle name="Data   - Style2 9 4 2 3" xfId="2485"/>
    <cellStyle name="Data   - Style2 9 4 2 3 2" xfId="15124"/>
    <cellStyle name="Data   - Style2 9 4 2 3 3" xfId="19725"/>
    <cellStyle name="Data   - Style2 9 4 2 4" xfId="2486"/>
    <cellStyle name="Data   - Style2 9 4 2 4 2" xfId="15125"/>
    <cellStyle name="Data   - Style2 9 4 2 4 3" xfId="19724"/>
    <cellStyle name="Data   - Style2 9 4 2 5" xfId="2487"/>
    <cellStyle name="Data   - Style2 9 4 2 5 2" xfId="15126"/>
    <cellStyle name="Data   - Style2 9 4 2 5 3" xfId="19723"/>
    <cellStyle name="Data   - Style2 9 4 2 6" xfId="15119"/>
    <cellStyle name="Data   - Style2 9 4 2 7" xfId="19730"/>
    <cellStyle name="Data   - Style2 9 4 3" xfId="2488"/>
    <cellStyle name="Data   - Style2 9 4 3 2" xfId="2489"/>
    <cellStyle name="Data   - Style2 9 4 3 2 2" xfId="15128"/>
    <cellStyle name="Data   - Style2 9 4 3 2 3" xfId="19721"/>
    <cellStyle name="Data   - Style2 9 4 3 3" xfId="2490"/>
    <cellStyle name="Data   - Style2 9 4 3 3 2" xfId="15129"/>
    <cellStyle name="Data   - Style2 9 4 3 3 3" xfId="19720"/>
    <cellStyle name="Data   - Style2 9 4 3 4" xfId="2491"/>
    <cellStyle name="Data   - Style2 9 4 3 4 2" xfId="15130"/>
    <cellStyle name="Data   - Style2 9 4 3 4 3" xfId="19719"/>
    <cellStyle name="Data   - Style2 9 4 3 5" xfId="15127"/>
    <cellStyle name="Data   - Style2 9 4 3 6" xfId="19722"/>
    <cellStyle name="Data   - Style2 9 4 4" xfId="2492"/>
    <cellStyle name="Data   - Style2 9 4 4 2" xfId="15131"/>
    <cellStyle name="Data   - Style2 9 4 4 3" xfId="19718"/>
    <cellStyle name="Data   - Style2 9 4 5" xfId="2493"/>
    <cellStyle name="Data   - Style2 9 4 5 2" xfId="15132"/>
    <cellStyle name="Data   - Style2 9 4 5 3" xfId="19717"/>
    <cellStyle name="Data   - Style2 9 4 6" xfId="2494"/>
    <cellStyle name="Data   - Style2 9 4 6 2" xfId="15133"/>
    <cellStyle name="Data   - Style2 9 4 6 3" xfId="19716"/>
    <cellStyle name="Data   - Style2 9 4 7" xfId="15118"/>
    <cellStyle name="Data   - Style2 9 4 8" xfId="19731"/>
    <cellStyle name="Data   - Style2 9 5" xfId="2495"/>
    <cellStyle name="Data   - Style2 9 5 2" xfId="2496"/>
    <cellStyle name="Data   - Style2 9 5 2 2" xfId="2497"/>
    <cellStyle name="Data   - Style2 9 5 2 2 2" xfId="15136"/>
    <cellStyle name="Data   - Style2 9 5 2 2 3" xfId="19713"/>
    <cellStyle name="Data   - Style2 9 5 2 3" xfId="2498"/>
    <cellStyle name="Data   - Style2 9 5 2 3 2" xfId="15137"/>
    <cellStyle name="Data   - Style2 9 5 2 3 3" xfId="19712"/>
    <cellStyle name="Data   - Style2 9 5 2 4" xfId="2499"/>
    <cellStyle name="Data   - Style2 9 5 2 4 2" xfId="15138"/>
    <cellStyle name="Data   - Style2 9 5 2 4 3" xfId="19711"/>
    <cellStyle name="Data   - Style2 9 5 2 5" xfId="15135"/>
    <cellStyle name="Data   - Style2 9 5 2 6" xfId="19714"/>
    <cellStyle name="Data   - Style2 9 5 3" xfId="2500"/>
    <cellStyle name="Data   - Style2 9 5 3 2" xfId="15139"/>
    <cellStyle name="Data   - Style2 9 5 3 3" xfId="19710"/>
    <cellStyle name="Data   - Style2 9 5 4" xfId="2501"/>
    <cellStyle name="Data   - Style2 9 5 4 2" xfId="15140"/>
    <cellStyle name="Data   - Style2 9 5 4 3" xfId="19709"/>
    <cellStyle name="Data   - Style2 9 5 5" xfId="2502"/>
    <cellStyle name="Data   - Style2 9 5 5 2" xfId="15141"/>
    <cellStyle name="Data   - Style2 9 5 5 3" xfId="19708"/>
    <cellStyle name="Data   - Style2 9 5 6" xfId="15134"/>
    <cellStyle name="Data   - Style2 9 5 7" xfId="19715"/>
    <cellStyle name="Data   - Style2 9 6" xfId="2503"/>
    <cellStyle name="Data   - Style2 9 6 2" xfId="2504"/>
    <cellStyle name="Data   - Style2 9 6 2 2" xfId="15143"/>
    <cellStyle name="Data   - Style2 9 6 2 3" xfId="19706"/>
    <cellStyle name="Data   - Style2 9 6 3" xfId="2505"/>
    <cellStyle name="Data   - Style2 9 6 3 2" xfId="15144"/>
    <cellStyle name="Data   - Style2 9 6 3 3" xfId="19704"/>
    <cellStyle name="Data   - Style2 9 6 4" xfId="2506"/>
    <cellStyle name="Data   - Style2 9 6 4 2" xfId="15145"/>
    <cellStyle name="Data   - Style2 9 6 4 3" xfId="19702"/>
    <cellStyle name="Data   - Style2 9 6 5" xfId="15142"/>
    <cellStyle name="Data   - Style2 9 6 6" xfId="19707"/>
    <cellStyle name="Data   - Style2 9 7" xfId="2507"/>
    <cellStyle name="Data   - Style2 9 7 2" xfId="15146"/>
    <cellStyle name="Data   - Style2 9 7 3" xfId="19701"/>
    <cellStyle name="Data   - Style2 9 8" xfId="2508"/>
    <cellStyle name="Data   - Style2 9 8 2" xfId="15147"/>
    <cellStyle name="Data   - Style2 9 8 3" xfId="19700"/>
    <cellStyle name="Data   - Style2 9 9" xfId="2509"/>
    <cellStyle name="Data   - Style2 9 9 2" xfId="15148"/>
    <cellStyle name="Data   - Style2 9 9 3" xfId="19699"/>
    <cellStyle name="Euro" xfId="2510"/>
    <cellStyle name="Euro 2" xfId="2511"/>
    <cellStyle name="Euro 3" xfId="2512"/>
    <cellStyle name="Euro 4" xfId="2513"/>
    <cellStyle name="Excel Built-in Normal" xfId="2514"/>
    <cellStyle name="Excel Built-in Normal 2" xfId="2515"/>
    <cellStyle name="Excel Built-in Normal 3" xfId="2516"/>
    <cellStyle name="Excel Built-in Normal 4" xfId="2517"/>
    <cellStyle name="Excel Built-in Normal 5" xfId="2518"/>
    <cellStyle name="Explanatory Text 10" xfId="2519"/>
    <cellStyle name="Explanatory Text 10 2" xfId="2520"/>
    <cellStyle name="Explanatory Text 11" xfId="2521"/>
    <cellStyle name="Explanatory Text 2" xfId="128"/>
    <cellStyle name="Explanatory Text 2 2" xfId="2522"/>
    <cellStyle name="Explanatory Text 2 3" xfId="2523"/>
    <cellStyle name="Explanatory Text 3" xfId="2524"/>
    <cellStyle name="Explanatory Text 3 2" xfId="2525"/>
    <cellStyle name="Explanatory Text 3 3" xfId="2526"/>
    <cellStyle name="Explanatory Text 4" xfId="2527"/>
    <cellStyle name="Explanatory Text 4 2" xfId="2528"/>
    <cellStyle name="Explanatory Text 4 3" xfId="2529"/>
    <cellStyle name="Explanatory Text 5" xfId="2530"/>
    <cellStyle name="Explanatory Text 5 2" xfId="2531"/>
    <cellStyle name="Explanatory Text 5 3" xfId="2532"/>
    <cellStyle name="Explanatory Text 6" xfId="2533"/>
    <cellStyle name="Explanatory Text 6 2" xfId="2534"/>
    <cellStyle name="Explanatory Text 6 3" xfId="2535"/>
    <cellStyle name="Explanatory Text 7" xfId="2536"/>
    <cellStyle name="Explanatory Text 7 2" xfId="2537"/>
    <cellStyle name="Explanatory Text 7 3" xfId="2538"/>
    <cellStyle name="Explanatory Text 8" xfId="2539"/>
    <cellStyle name="Explanatory Text 8 2" xfId="2540"/>
    <cellStyle name="Explanatory Text 8 3" xfId="2541"/>
    <cellStyle name="Explanatory Text 9" xfId="2542"/>
    <cellStyle name="Explanatory Text 9 2" xfId="2543"/>
    <cellStyle name="Explanatory Text 9 3" xfId="2544"/>
    <cellStyle name="Followed Hyperlink" xfId="29618" builtinId="9" hidden="1"/>
    <cellStyle name="Followed Hyperlink" xfId="29629" builtinId="9" hidden="1"/>
    <cellStyle name="Followed Hyperlink" xfId="29699" builtinId="9" hidden="1"/>
    <cellStyle name="Followed Hyperlink" xfId="29718" builtinId="9" hidden="1"/>
    <cellStyle name="Followed Hyperlink" xfId="29760" builtinId="9" hidden="1"/>
    <cellStyle name="Followed Hyperlink" xfId="29776" builtinId="9" hidden="1"/>
    <cellStyle name="Followed Hyperlink" xfId="29841" builtinId="9" hidden="1"/>
    <cellStyle name="Followed Hyperlink" xfId="29848" builtinId="9" hidden="1"/>
    <cellStyle name="Followed Hyperlink" xfId="29874" builtinId="9" hidden="1"/>
    <cellStyle name="Followed Hyperlink" xfId="29884" builtinId="9" hidden="1"/>
    <cellStyle name="Followed Hyperlink" xfId="29895" builtinId="9" hidden="1"/>
    <cellStyle name="Followed Hyperlink" xfId="29905" builtinId="9" hidden="1"/>
    <cellStyle name="Formula" xfId="2545"/>
    <cellStyle name="Formula 2" xfId="2546"/>
    <cellStyle name="Formula 3" xfId="2547"/>
    <cellStyle name="Formula 4" xfId="2548"/>
    <cellStyle name="GOKUL" xfId="2549"/>
    <cellStyle name="GOKUL 10" xfId="2550"/>
    <cellStyle name="GOKUL 10 2" xfId="2551"/>
    <cellStyle name="GOKUL 10 2 2" xfId="15179"/>
    <cellStyle name="GOKUL 10 2 3" xfId="19694"/>
    <cellStyle name="GOKUL 10 3" xfId="15178"/>
    <cellStyle name="GOKUL 10 4" xfId="19695"/>
    <cellStyle name="GOKUL 10 5" xfId="29531"/>
    <cellStyle name="GOKUL 11" xfId="2552"/>
    <cellStyle name="GOKUL 11 2" xfId="2553"/>
    <cellStyle name="GOKUL 11 2 2" xfId="15181"/>
    <cellStyle name="GOKUL 11 2 3" xfId="19692"/>
    <cellStyle name="GOKUL 11 3" xfId="15180"/>
    <cellStyle name="GOKUL 11 4" xfId="19693"/>
    <cellStyle name="GOKUL 12" xfId="2554"/>
    <cellStyle name="GOKUL 12 2" xfId="15182"/>
    <cellStyle name="GOKUL 12 3" xfId="19691"/>
    <cellStyle name="GOKUL 13" xfId="2555"/>
    <cellStyle name="GOKUL 13 2" xfId="15183"/>
    <cellStyle name="GOKUL 13 3" xfId="19690"/>
    <cellStyle name="GOKUL 14" xfId="2556"/>
    <cellStyle name="GOKUL 14 2" xfId="15184"/>
    <cellStyle name="GOKUL 14 3" xfId="19689"/>
    <cellStyle name="GOKUL 15" xfId="2557"/>
    <cellStyle name="GOKUL 15 2" xfId="15185"/>
    <cellStyle name="GOKUL 15 3" xfId="19688"/>
    <cellStyle name="GOKUL 16" xfId="2558"/>
    <cellStyle name="GOKUL 16 2" xfId="15186"/>
    <cellStyle name="GOKUL 16 3" xfId="19687"/>
    <cellStyle name="GOKUL 17" xfId="2559"/>
    <cellStyle name="GOKUL 17 2" xfId="15187"/>
    <cellStyle name="GOKUL 17 3" xfId="19686"/>
    <cellStyle name="GOKUL 18" xfId="2560"/>
    <cellStyle name="GOKUL 18 2" xfId="15188"/>
    <cellStyle name="GOKUL 18 3" xfId="19685"/>
    <cellStyle name="GOKUL 19" xfId="12875"/>
    <cellStyle name="GOKUL 2" xfId="2561"/>
    <cellStyle name="GOKUL 2 10" xfId="2562"/>
    <cellStyle name="GOKUL 2 10 2" xfId="2563"/>
    <cellStyle name="GOKUL 2 10 2 2" xfId="15191"/>
    <cellStyle name="GOKUL 2 10 2 3" xfId="19682"/>
    <cellStyle name="GOKUL 2 10 3" xfId="15190"/>
    <cellStyle name="GOKUL 2 10 4" xfId="19683"/>
    <cellStyle name="GOKUL 2 11" xfId="2564"/>
    <cellStyle name="GOKUL 2 11 2" xfId="15192"/>
    <cellStyle name="GOKUL 2 11 3" xfId="19681"/>
    <cellStyle name="GOKUL 2 12" xfId="2565"/>
    <cellStyle name="GOKUL 2 12 2" xfId="15193"/>
    <cellStyle name="GOKUL 2 12 3" xfId="19680"/>
    <cellStyle name="GOKUL 2 13" xfId="2566"/>
    <cellStyle name="GOKUL 2 13 2" xfId="15194"/>
    <cellStyle name="GOKUL 2 13 3" xfId="19679"/>
    <cellStyle name="GOKUL 2 14" xfId="15189"/>
    <cellStyle name="GOKUL 2 15" xfId="19684"/>
    <cellStyle name="GOKUL 2 16" xfId="29289"/>
    <cellStyle name="GOKUL 2 2" xfId="2567"/>
    <cellStyle name="GOKUL 2 2 10" xfId="2568"/>
    <cellStyle name="GOKUL 2 2 10 2" xfId="15196"/>
    <cellStyle name="GOKUL 2 2 10 3" xfId="19677"/>
    <cellStyle name="GOKUL 2 2 11" xfId="15195"/>
    <cellStyle name="GOKUL 2 2 12" xfId="19678"/>
    <cellStyle name="GOKUL 2 2 13" xfId="29290"/>
    <cellStyle name="GOKUL 2 2 2" xfId="2569"/>
    <cellStyle name="GOKUL 2 2 2 2" xfId="2570"/>
    <cellStyle name="GOKUL 2 2 2 2 2" xfId="2571"/>
    <cellStyle name="GOKUL 2 2 2 2 2 2" xfId="15199"/>
    <cellStyle name="GOKUL 2 2 2 2 2 3" xfId="19674"/>
    <cellStyle name="GOKUL 2 2 2 2 3" xfId="15198"/>
    <cellStyle name="GOKUL 2 2 2 2 4" xfId="19675"/>
    <cellStyle name="GOKUL 2 2 2 3" xfId="2572"/>
    <cellStyle name="GOKUL 2 2 2 3 2" xfId="2573"/>
    <cellStyle name="GOKUL 2 2 2 3 2 2" xfId="15201"/>
    <cellStyle name="GOKUL 2 2 2 3 2 3" xfId="19672"/>
    <cellStyle name="GOKUL 2 2 2 3 3" xfId="15200"/>
    <cellStyle name="GOKUL 2 2 2 3 4" xfId="19673"/>
    <cellStyle name="GOKUL 2 2 2 4" xfId="2574"/>
    <cellStyle name="GOKUL 2 2 2 4 2" xfId="15202"/>
    <cellStyle name="GOKUL 2 2 2 4 3" xfId="19671"/>
    <cellStyle name="GOKUL 2 2 2 5" xfId="15197"/>
    <cellStyle name="GOKUL 2 2 2 6" xfId="19676"/>
    <cellStyle name="GOKUL 2 2 2 7" xfId="29404"/>
    <cellStyle name="GOKUL 2 2 3" xfId="2575"/>
    <cellStyle name="GOKUL 2 2 3 2" xfId="2576"/>
    <cellStyle name="GOKUL 2 2 3 2 2" xfId="2577"/>
    <cellStyle name="GOKUL 2 2 3 2 2 2" xfId="15205"/>
    <cellStyle name="GOKUL 2 2 3 2 2 3" xfId="19668"/>
    <cellStyle name="GOKUL 2 2 3 2 3" xfId="15204"/>
    <cellStyle name="GOKUL 2 2 3 2 4" xfId="19669"/>
    <cellStyle name="GOKUL 2 2 3 3" xfId="2578"/>
    <cellStyle name="GOKUL 2 2 3 3 2" xfId="2579"/>
    <cellStyle name="GOKUL 2 2 3 3 2 2" xfId="15207"/>
    <cellStyle name="GOKUL 2 2 3 3 2 3" xfId="19666"/>
    <cellStyle name="GOKUL 2 2 3 3 3" xfId="15206"/>
    <cellStyle name="GOKUL 2 2 3 3 4" xfId="19667"/>
    <cellStyle name="GOKUL 2 2 3 4" xfId="2580"/>
    <cellStyle name="GOKUL 2 2 3 4 2" xfId="15208"/>
    <cellStyle name="GOKUL 2 2 3 4 3" xfId="19663"/>
    <cellStyle name="GOKUL 2 2 3 5" xfId="15203"/>
    <cellStyle name="GOKUL 2 2 3 6" xfId="19670"/>
    <cellStyle name="GOKUL 2 2 3 7" xfId="29530"/>
    <cellStyle name="GOKUL 2 2 4" xfId="2581"/>
    <cellStyle name="GOKUL 2 2 4 2" xfId="2582"/>
    <cellStyle name="GOKUL 2 2 4 2 2" xfId="2583"/>
    <cellStyle name="GOKUL 2 2 4 2 2 2" xfId="15211"/>
    <cellStyle name="GOKUL 2 2 4 2 2 3" xfId="19660"/>
    <cellStyle name="GOKUL 2 2 4 2 3" xfId="15210"/>
    <cellStyle name="GOKUL 2 2 4 2 4" xfId="19661"/>
    <cellStyle name="GOKUL 2 2 4 3" xfId="2584"/>
    <cellStyle name="GOKUL 2 2 4 3 2" xfId="2585"/>
    <cellStyle name="GOKUL 2 2 4 3 2 2" xfId="15213"/>
    <cellStyle name="GOKUL 2 2 4 3 2 3" xfId="19657"/>
    <cellStyle name="GOKUL 2 2 4 3 3" xfId="15212"/>
    <cellStyle name="GOKUL 2 2 4 3 4" xfId="19658"/>
    <cellStyle name="GOKUL 2 2 4 4" xfId="2586"/>
    <cellStyle name="GOKUL 2 2 4 4 2" xfId="15214"/>
    <cellStyle name="GOKUL 2 2 4 4 3" xfId="19656"/>
    <cellStyle name="GOKUL 2 2 4 5" xfId="15209"/>
    <cellStyle name="GOKUL 2 2 4 6" xfId="19662"/>
    <cellStyle name="GOKUL 2 2 5" xfId="2587"/>
    <cellStyle name="GOKUL 2 2 5 2" xfId="2588"/>
    <cellStyle name="GOKUL 2 2 5 2 2" xfId="15216"/>
    <cellStyle name="GOKUL 2 2 5 2 3" xfId="19654"/>
    <cellStyle name="GOKUL 2 2 5 3" xfId="15215"/>
    <cellStyle name="GOKUL 2 2 5 4" xfId="19655"/>
    <cellStyle name="GOKUL 2 2 6" xfId="2589"/>
    <cellStyle name="GOKUL 2 2 6 2" xfId="2590"/>
    <cellStyle name="GOKUL 2 2 6 2 2" xfId="15218"/>
    <cellStyle name="GOKUL 2 2 6 2 3" xfId="19651"/>
    <cellStyle name="GOKUL 2 2 6 3" xfId="15217"/>
    <cellStyle name="GOKUL 2 2 6 4" xfId="19652"/>
    <cellStyle name="GOKUL 2 2 7" xfId="2591"/>
    <cellStyle name="GOKUL 2 2 7 2" xfId="2592"/>
    <cellStyle name="GOKUL 2 2 7 2 2" xfId="15220"/>
    <cellStyle name="GOKUL 2 2 7 2 3" xfId="19649"/>
    <cellStyle name="GOKUL 2 2 7 3" xfId="15219"/>
    <cellStyle name="GOKUL 2 2 7 4" xfId="19650"/>
    <cellStyle name="GOKUL 2 2 8" xfId="2593"/>
    <cellStyle name="GOKUL 2 2 8 2" xfId="2594"/>
    <cellStyle name="GOKUL 2 2 8 2 2" xfId="15222"/>
    <cellStyle name="GOKUL 2 2 8 2 3" xfId="19647"/>
    <cellStyle name="GOKUL 2 2 8 3" xfId="15221"/>
    <cellStyle name="GOKUL 2 2 8 4" xfId="19648"/>
    <cellStyle name="GOKUL 2 2 9" xfId="2595"/>
    <cellStyle name="GOKUL 2 2 9 2" xfId="15223"/>
    <cellStyle name="GOKUL 2 2 9 3" xfId="19646"/>
    <cellStyle name="GOKUL 2 3" xfId="2596"/>
    <cellStyle name="GOKUL 2 3 10" xfId="2597"/>
    <cellStyle name="GOKUL 2 3 10 2" xfId="15225"/>
    <cellStyle name="GOKUL 2 3 10 3" xfId="19644"/>
    <cellStyle name="GOKUL 2 3 11" xfId="15224"/>
    <cellStyle name="GOKUL 2 3 12" xfId="19645"/>
    <cellStyle name="GOKUL 2 3 13" xfId="29291"/>
    <cellStyle name="GOKUL 2 3 2" xfId="2598"/>
    <cellStyle name="GOKUL 2 3 2 2" xfId="2599"/>
    <cellStyle name="GOKUL 2 3 2 2 2" xfId="2600"/>
    <cellStyle name="GOKUL 2 3 2 2 2 2" xfId="15228"/>
    <cellStyle name="GOKUL 2 3 2 2 2 3" xfId="19639"/>
    <cellStyle name="GOKUL 2 3 2 2 3" xfId="15227"/>
    <cellStyle name="GOKUL 2 3 2 2 4" xfId="19640"/>
    <cellStyle name="GOKUL 2 3 2 3" xfId="2601"/>
    <cellStyle name="GOKUL 2 3 2 3 2" xfId="2602"/>
    <cellStyle name="GOKUL 2 3 2 3 2 2" xfId="15230"/>
    <cellStyle name="GOKUL 2 3 2 3 2 3" xfId="19637"/>
    <cellStyle name="GOKUL 2 3 2 3 3" xfId="15229"/>
    <cellStyle name="GOKUL 2 3 2 3 4" xfId="19638"/>
    <cellStyle name="GOKUL 2 3 2 4" xfId="2603"/>
    <cellStyle name="GOKUL 2 3 2 4 2" xfId="15231"/>
    <cellStyle name="GOKUL 2 3 2 4 3" xfId="19636"/>
    <cellStyle name="GOKUL 2 3 2 5" xfId="15226"/>
    <cellStyle name="GOKUL 2 3 2 6" xfId="19641"/>
    <cellStyle name="GOKUL 2 3 2 7" xfId="29405"/>
    <cellStyle name="GOKUL 2 3 3" xfId="2604"/>
    <cellStyle name="GOKUL 2 3 3 2" xfId="2605"/>
    <cellStyle name="GOKUL 2 3 3 2 2" xfId="2606"/>
    <cellStyle name="GOKUL 2 3 3 2 2 2" xfId="15234"/>
    <cellStyle name="GOKUL 2 3 3 2 2 3" xfId="19633"/>
    <cellStyle name="GOKUL 2 3 3 2 3" xfId="15233"/>
    <cellStyle name="GOKUL 2 3 3 2 4" xfId="19634"/>
    <cellStyle name="GOKUL 2 3 3 3" xfId="2607"/>
    <cellStyle name="GOKUL 2 3 3 3 2" xfId="2608"/>
    <cellStyle name="GOKUL 2 3 3 3 2 2" xfId="15236"/>
    <cellStyle name="GOKUL 2 3 3 3 2 3" xfId="19631"/>
    <cellStyle name="GOKUL 2 3 3 3 3" xfId="15235"/>
    <cellStyle name="GOKUL 2 3 3 3 4" xfId="19632"/>
    <cellStyle name="GOKUL 2 3 3 4" xfId="2609"/>
    <cellStyle name="GOKUL 2 3 3 4 2" xfId="15237"/>
    <cellStyle name="GOKUL 2 3 3 4 3" xfId="19630"/>
    <cellStyle name="GOKUL 2 3 3 5" xfId="15232"/>
    <cellStyle name="GOKUL 2 3 3 6" xfId="19635"/>
    <cellStyle name="GOKUL 2 3 3 7" xfId="29529"/>
    <cellStyle name="GOKUL 2 3 4" xfId="2610"/>
    <cellStyle name="GOKUL 2 3 4 2" xfId="2611"/>
    <cellStyle name="GOKUL 2 3 4 2 2" xfId="2612"/>
    <cellStyle name="GOKUL 2 3 4 2 2 2" xfId="15240"/>
    <cellStyle name="GOKUL 2 3 4 2 2 3" xfId="19627"/>
    <cellStyle name="GOKUL 2 3 4 2 3" xfId="15239"/>
    <cellStyle name="GOKUL 2 3 4 2 4" xfId="19628"/>
    <cellStyle name="GOKUL 2 3 4 3" xfId="2613"/>
    <cellStyle name="GOKUL 2 3 4 3 2" xfId="2614"/>
    <cellStyle name="GOKUL 2 3 4 3 2 2" xfId="15242"/>
    <cellStyle name="GOKUL 2 3 4 3 2 3" xfId="19625"/>
    <cellStyle name="GOKUL 2 3 4 3 3" xfId="15241"/>
    <cellStyle name="GOKUL 2 3 4 3 4" xfId="19626"/>
    <cellStyle name="GOKUL 2 3 4 4" xfId="2615"/>
    <cellStyle name="GOKUL 2 3 4 4 2" xfId="15243"/>
    <cellStyle name="GOKUL 2 3 4 4 3" xfId="19624"/>
    <cellStyle name="GOKUL 2 3 4 5" xfId="15238"/>
    <cellStyle name="GOKUL 2 3 4 6" xfId="19629"/>
    <cellStyle name="GOKUL 2 3 5" xfId="2616"/>
    <cellStyle name="GOKUL 2 3 5 2" xfId="2617"/>
    <cellStyle name="GOKUL 2 3 5 2 2" xfId="15245"/>
    <cellStyle name="GOKUL 2 3 5 2 3" xfId="19622"/>
    <cellStyle name="GOKUL 2 3 5 3" xfId="15244"/>
    <cellStyle name="GOKUL 2 3 5 4" xfId="19623"/>
    <cellStyle name="GOKUL 2 3 6" xfId="2618"/>
    <cellStyle name="GOKUL 2 3 6 2" xfId="2619"/>
    <cellStyle name="GOKUL 2 3 6 2 2" xfId="15247"/>
    <cellStyle name="GOKUL 2 3 6 2 3" xfId="19620"/>
    <cellStyle name="GOKUL 2 3 6 3" xfId="15246"/>
    <cellStyle name="GOKUL 2 3 6 4" xfId="19621"/>
    <cellStyle name="GOKUL 2 3 7" xfId="2620"/>
    <cellStyle name="GOKUL 2 3 7 2" xfId="2621"/>
    <cellStyle name="GOKUL 2 3 7 2 2" xfId="15249"/>
    <cellStyle name="GOKUL 2 3 7 2 3" xfId="19618"/>
    <cellStyle name="GOKUL 2 3 7 3" xfId="15248"/>
    <cellStyle name="GOKUL 2 3 7 4" xfId="19619"/>
    <cellStyle name="GOKUL 2 3 8" xfId="2622"/>
    <cellStyle name="GOKUL 2 3 8 2" xfId="2623"/>
    <cellStyle name="GOKUL 2 3 8 2 2" xfId="15251"/>
    <cellStyle name="GOKUL 2 3 8 2 3" xfId="19616"/>
    <cellStyle name="GOKUL 2 3 8 3" xfId="15250"/>
    <cellStyle name="GOKUL 2 3 8 4" xfId="19617"/>
    <cellStyle name="GOKUL 2 3 9" xfId="2624"/>
    <cellStyle name="GOKUL 2 3 9 2" xfId="15252"/>
    <cellStyle name="GOKUL 2 3 9 3" xfId="19615"/>
    <cellStyle name="GOKUL 2 4" xfId="2625"/>
    <cellStyle name="GOKUL 2 4 2" xfId="2626"/>
    <cellStyle name="GOKUL 2 4 2 2" xfId="2627"/>
    <cellStyle name="GOKUL 2 4 2 2 2" xfId="15255"/>
    <cellStyle name="GOKUL 2 4 2 2 3" xfId="19612"/>
    <cellStyle name="GOKUL 2 4 2 3" xfId="15254"/>
    <cellStyle name="GOKUL 2 4 2 4" xfId="19613"/>
    <cellStyle name="GOKUL 2 4 2 5" xfId="29712"/>
    <cellStyle name="GOKUL 2 4 3" xfId="2628"/>
    <cellStyle name="GOKUL 2 4 3 2" xfId="2629"/>
    <cellStyle name="GOKUL 2 4 3 2 2" xfId="15257"/>
    <cellStyle name="GOKUL 2 4 3 2 3" xfId="19610"/>
    <cellStyle name="GOKUL 2 4 3 3" xfId="15256"/>
    <cellStyle name="GOKUL 2 4 3 4" xfId="19611"/>
    <cellStyle name="GOKUL 2 4 3 5" xfId="29881"/>
    <cellStyle name="GOKUL 2 4 4" xfId="2630"/>
    <cellStyle name="GOKUL 2 4 4 2" xfId="15258"/>
    <cellStyle name="GOKUL 2 4 4 3" xfId="19608"/>
    <cellStyle name="GOKUL 2 4 5" xfId="15253"/>
    <cellStyle name="GOKUL 2 4 6" xfId="19614"/>
    <cellStyle name="GOKUL 2 4 7" xfId="29403"/>
    <cellStyle name="GOKUL 2 5" xfId="2631"/>
    <cellStyle name="GOKUL 2 5 2" xfId="2632"/>
    <cellStyle name="GOKUL 2 5 2 2" xfId="2633"/>
    <cellStyle name="GOKUL 2 5 2 2 2" xfId="15261"/>
    <cellStyle name="GOKUL 2 5 2 2 3" xfId="19605"/>
    <cellStyle name="GOKUL 2 5 2 3" xfId="15260"/>
    <cellStyle name="GOKUL 2 5 2 4" xfId="19606"/>
    <cellStyle name="GOKUL 2 5 2 5" xfId="29902"/>
    <cellStyle name="GOKUL 2 5 3" xfId="2634"/>
    <cellStyle name="GOKUL 2 5 3 2" xfId="2635"/>
    <cellStyle name="GOKUL 2 5 3 2 2" xfId="15263"/>
    <cellStyle name="GOKUL 2 5 3 2 3" xfId="19603"/>
    <cellStyle name="GOKUL 2 5 3 3" xfId="15262"/>
    <cellStyle name="GOKUL 2 5 3 4" xfId="19604"/>
    <cellStyle name="GOKUL 2 5 4" xfId="2636"/>
    <cellStyle name="GOKUL 2 5 4 2" xfId="15264"/>
    <cellStyle name="GOKUL 2 5 4 3" xfId="19602"/>
    <cellStyle name="GOKUL 2 5 5" xfId="15259"/>
    <cellStyle name="GOKUL 2 5 6" xfId="19607"/>
    <cellStyle name="GOKUL 2 5 7" xfId="29771"/>
    <cellStyle name="GOKUL 2 6" xfId="2637"/>
    <cellStyle name="GOKUL 2 6 2" xfId="2638"/>
    <cellStyle name="GOKUL 2 6 2 2" xfId="2639"/>
    <cellStyle name="GOKUL 2 6 2 2 2" xfId="15267"/>
    <cellStyle name="GOKUL 2 6 2 2 3" xfId="19599"/>
    <cellStyle name="GOKUL 2 6 2 3" xfId="15266"/>
    <cellStyle name="GOKUL 2 6 2 4" xfId="19600"/>
    <cellStyle name="GOKUL 2 6 3" xfId="2640"/>
    <cellStyle name="GOKUL 2 6 3 2" xfId="2641"/>
    <cellStyle name="GOKUL 2 6 3 2 2" xfId="15269"/>
    <cellStyle name="GOKUL 2 6 3 2 3" xfId="19597"/>
    <cellStyle name="GOKUL 2 6 3 3" xfId="15268"/>
    <cellStyle name="GOKUL 2 6 3 4" xfId="19598"/>
    <cellStyle name="GOKUL 2 6 4" xfId="2642"/>
    <cellStyle name="GOKUL 2 6 4 2" xfId="15270"/>
    <cellStyle name="GOKUL 2 6 4 3" xfId="19596"/>
    <cellStyle name="GOKUL 2 6 5" xfId="15265"/>
    <cellStyle name="GOKUL 2 6 6" xfId="19601"/>
    <cellStyle name="GOKUL 2 6 7" xfId="29560"/>
    <cellStyle name="GOKUL 2 7" xfId="2643"/>
    <cellStyle name="GOKUL 2 7 2" xfId="2644"/>
    <cellStyle name="GOKUL 2 7 2 2" xfId="15272"/>
    <cellStyle name="GOKUL 2 7 2 3" xfId="19594"/>
    <cellStyle name="GOKUL 2 7 3" xfId="15271"/>
    <cellStyle name="GOKUL 2 7 4" xfId="19595"/>
    <cellStyle name="GOKUL 2 8" xfId="2645"/>
    <cellStyle name="GOKUL 2 8 2" xfId="2646"/>
    <cellStyle name="GOKUL 2 8 2 2" xfId="15274"/>
    <cellStyle name="GOKUL 2 8 2 3" xfId="19592"/>
    <cellStyle name="GOKUL 2 8 3" xfId="15273"/>
    <cellStyle name="GOKUL 2 8 4" xfId="19593"/>
    <cellStyle name="GOKUL 2 9" xfId="2647"/>
    <cellStyle name="GOKUL 2 9 2" xfId="2648"/>
    <cellStyle name="GOKUL 2 9 2 2" xfId="15276"/>
    <cellStyle name="GOKUL 2 9 2 3" xfId="19590"/>
    <cellStyle name="GOKUL 2 9 3" xfId="15275"/>
    <cellStyle name="GOKUL 2 9 4" xfId="19591"/>
    <cellStyle name="GOKUL 20" xfId="21493"/>
    <cellStyle name="GOKUL 21" xfId="29288"/>
    <cellStyle name="GOKUL 3" xfId="2649"/>
    <cellStyle name="GOKUL 3 10" xfId="2650"/>
    <cellStyle name="GOKUL 3 10 2" xfId="15278"/>
    <cellStyle name="GOKUL 3 10 3" xfId="19588"/>
    <cellStyle name="GOKUL 3 11" xfId="15277"/>
    <cellStyle name="GOKUL 3 12" xfId="19589"/>
    <cellStyle name="GOKUL 3 13" xfId="29292"/>
    <cellStyle name="GOKUL 3 2" xfId="2651"/>
    <cellStyle name="GOKUL 3 2 2" xfId="2652"/>
    <cellStyle name="GOKUL 3 2 2 2" xfId="2653"/>
    <cellStyle name="GOKUL 3 2 2 2 2" xfId="15281"/>
    <cellStyle name="GOKUL 3 2 2 2 3" xfId="19585"/>
    <cellStyle name="GOKUL 3 2 2 3" xfId="15280"/>
    <cellStyle name="GOKUL 3 2 2 4" xfId="19586"/>
    <cellStyle name="GOKUL 3 2 2 5" xfId="29709"/>
    <cellStyle name="GOKUL 3 2 3" xfId="2654"/>
    <cellStyle name="GOKUL 3 2 3 2" xfId="2655"/>
    <cellStyle name="GOKUL 3 2 3 2 2" xfId="15283"/>
    <cellStyle name="GOKUL 3 2 3 2 3" xfId="19583"/>
    <cellStyle name="GOKUL 3 2 3 3" xfId="15282"/>
    <cellStyle name="GOKUL 3 2 3 4" xfId="19584"/>
    <cellStyle name="GOKUL 3 2 3 5" xfId="29878"/>
    <cellStyle name="GOKUL 3 2 4" xfId="2656"/>
    <cellStyle name="GOKUL 3 2 4 2" xfId="15284"/>
    <cellStyle name="GOKUL 3 2 4 3" xfId="19582"/>
    <cellStyle name="GOKUL 3 2 5" xfId="15279"/>
    <cellStyle name="GOKUL 3 2 6" xfId="19587"/>
    <cellStyle name="GOKUL 3 2 7" xfId="29406"/>
    <cellStyle name="GOKUL 3 3" xfId="2657"/>
    <cellStyle name="GOKUL 3 3 2" xfId="2658"/>
    <cellStyle name="GOKUL 3 3 2 2" xfId="2659"/>
    <cellStyle name="GOKUL 3 3 2 2 2" xfId="15287"/>
    <cellStyle name="GOKUL 3 3 2 2 3" xfId="19579"/>
    <cellStyle name="GOKUL 3 3 2 3" xfId="15286"/>
    <cellStyle name="GOKUL 3 3 2 4" xfId="19580"/>
    <cellStyle name="GOKUL 3 3 2 5" xfId="29899"/>
    <cellStyle name="GOKUL 3 3 3" xfId="2660"/>
    <cellStyle name="GOKUL 3 3 3 2" xfId="2661"/>
    <cellStyle name="GOKUL 3 3 3 2 2" xfId="15289"/>
    <cellStyle name="GOKUL 3 3 3 2 3" xfId="19577"/>
    <cellStyle name="GOKUL 3 3 3 3" xfId="15288"/>
    <cellStyle name="GOKUL 3 3 3 4" xfId="19578"/>
    <cellStyle name="GOKUL 3 3 4" xfId="2662"/>
    <cellStyle name="GOKUL 3 3 4 2" xfId="15290"/>
    <cellStyle name="GOKUL 3 3 4 3" xfId="19576"/>
    <cellStyle name="GOKUL 3 3 5" xfId="15285"/>
    <cellStyle name="GOKUL 3 3 6" xfId="19581"/>
    <cellStyle name="GOKUL 3 3 7" xfId="29768"/>
    <cellStyle name="GOKUL 3 4" xfId="2663"/>
    <cellStyle name="GOKUL 3 4 2" xfId="2664"/>
    <cellStyle name="GOKUL 3 4 2 2" xfId="2665"/>
    <cellStyle name="GOKUL 3 4 2 2 2" xfId="15293"/>
    <cellStyle name="GOKUL 3 4 2 2 3" xfId="19572"/>
    <cellStyle name="GOKUL 3 4 2 3" xfId="15292"/>
    <cellStyle name="GOKUL 3 4 2 4" xfId="19573"/>
    <cellStyle name="GOKUL 3 4 3" xfId="2666"/>
    <cellStyle name="GOKUL 3 4 3 2" xfId="2667"/>
    <cellStyle name="GOKUL 3 4 3 2 2" xfId="15295"/>
    <cellStyle name="GOKUL 3 4 3 2 3" xfId="19569"/>
    <cellStyle name="GOKUL 3 4 3 3" xfId="15294"/>
    <cellStyle name="GOKUL 3 4 3 4" xfId="19571"/>
    <cellStyle name="GOKUL 3 4 4" xfId="2668"/>
    <cellStyle name="GOKUL 3 4 4 2" xfId="15296"/>
    <cellStyle name="GOKUL 3 4 4 3" xfId="19568"/>
    <cellStyle name="GOKUL 3 4 5" xfId="15291"/>
    <cellStyle name="GOKUL 3 4 6" xfId="19575"/>
    <cellStyle name="GOKUL 3 4 7" xfId="29528"/>
    <cellStyle name="GOKUL 3 5" xfId="2669"/>
    <cellStyle name="GOKUL 3 5 2" xfId="2670"/>
    <cellStyle name="GOKUL 3 5 2 2" xfId="15298"/>
    <cellStyle name="GOKUL 3 5 2 3" xfId="19566"/>
    <cellStyle name="GOKUL 3 5 3" xfId="15297"/>
    <cellStyle name="GOKUL 3 5 4" xfId="19567"/>
    <cellStyle name="GOKUL 3 6" xfId="2671"/>
    <cellStyle name="GOKUL 3 6 2" xfId="2672"/>
    <cellStyle name="GOKUL 3 6 2 2" xfId="15300"/>
    <cellStyle name="GOKUL 3 6 2 3" xfId="19563"/>
    <cellStyle name="GOKUL 3 6 3" xfId="15299"/>
    <cellStyle name="GOKUL 3 6 4" xfId="19564"/>
    <cellStyle name="GOKUL 3 7" xfId="2673"/>
    <cellStyle name="GOKUL 3 7 2" xfId="2674"/>
    <cellStyle name="GOKUL 3 7 2 2" xfId="15302"/>
    <cellStyle name="GOKUL 3 7 2 3" xfId="19561"/>
    <cellStyle name="GOKUL 3 7 3" xfId="15301"/>
    <cellStyle name="GOKUL 3 7 4" xfId="19562"/>
    <cellStyle name="GOKUL 3 8" xfId="2675"/>
    <cellStyle name="GOKUL 3 8 2" xfId="2676"/>
    <cellStyle name="GOKUL 3 8 2 2" xfId="15304"/>
    <cellStyle name="GOKUL 3 8 2 3" xfId="19559"/>
    <cellStyle name="GOKUL 3 8 3" xfId="15303"/>
    <cellStyle name="GOKUL 3 8 4" xfId="19560"/>
    <cellStyle name="GOKUL 3 9" xfId="2677"/>
    <cellStyle name="GOKUL 3 9 2" xfId="15305"/>
    <cellStyle name="GOKUL 3 9 3" xfId="19558"/>
    <cellStyle name="GOKUL 4" xfId="2678"/>
    <cellStyle name="GOKUL 4 10" xfId="2679"/>
    <cellStyle name="GOKUL 4 10 2" xfId="15307"/>
    <cellStyle name="GOKUL 4 10 3" xfId="19556"/>
    <cellStyle name="GOKUL 4 11" xfId="15306"/>
    <cellStyle name="GOKUL 4 12" xfId="19557"/>
    <cellStyle name="GOKUL 4 13" xfId="29293"/>
    <cellStyle name="GOKUL 4 2" xfId="2680"/>
    <cellStyle name="GOKUL 4 2 2" xfId="2681"/>
    <cellStyle name="GOKUL 4 2 2 2" xfId="2682"/>
    <cellStyle name="GOKUL 4 2 2 2 2" xfId="15310"/>
    <cellStyle name="GOKUL 4 2 2 2 3" xfId="19553"/>
    <cellStyle name="GOKUL 4 2 2 3" xfId="15309"/>
    <cellStyle name="GOKUL 4 2 2 4" xfId="19554"/>
    <cellStyle name="GOKUL 4 2 3" xfId="2683"/>
    <cellStyle name="GOKUL 4 2 3 2" xfId="2684"/>
    <cellStyle name="GOKUL 4 2 3 2 2" xfId="15312"/>
    <cellStyle name="GOKUL 4 2 3 2 3" xfId="19551"/>
    <cellStyle name="GOKUL 4 2 3 3" xfId="15311"/>
    <cellStyle name="GOKUL 4 2 3 4" xfId="19552"/>
    <cellStyle name="GOKUL 4 2 4" xfId="2685"/>
    <cellStyle name="GOKUL 4 2 4 2" xfId="15313"/>
    <cellStyle name="GOKUL 4 2 4 3" xfId="19550"/>
    <cellStyle name="GOKUL 4 2 5" xfId="15308"/>
    <cellStyle name="GOKUL 4 2 6" xfId="19555"/>
    <cellStyle name="GOKUL 4 2 7" xfId="29407"/>
    <cellStyle name="GOKUL 4 3" xfId="2686"/>
    <cellStyle name="GOKUL 4 3 2" xfId="2687"/>
    <cellStyle name="GOKUL 4 3 2 2" xfId="2688"/>
    <cellStyle name="GOKUL 4 3 2 2 2" xfId="15316"/>
    <cellStyle name="GOKUL 4 3 2 2 3" xfId="19547"/>
    <cellStyle name="GOKUL 4 3 2 3" xfId="15315"/>
    <cellStyle name="GOKUL 4 3 2 4" xfId="19548"/>
    <cellStyle name="GOKUL 4 3 3" xfId="2689"/>
    <cellStyle name="GOKUL 4 3 3 2" xfId="2690"/>
    <cellStyle name="GOKUL 4 3 3 2 2" xfId="15318"/>
    <cellStyle name="GOKUL 4 3 3 2 3" xfId="19545"/>
    <cellStyle name="GOKUL 4 3 3 3" xfId="15317"/>
    <cellStyle name="GOKUL 4 3 3 4" xfId="19546"/>
    <cellStyle name="GOKUL 4 3 4" xfId="2691"/>
    <cellStyle name="GOKUL 4 3 4 2" xfId="15319"/>
    <cellStyle name="GOKUL 4 3 4 3" xfId="19544"/>
    <cellStyle name="GOKUL 4 3 5" xfId="15314"/>
    <cellStyle name="GOKUL 4 3 6" xfId="19549"/>
    <cellStyle name="GOKUL 4 3 7" xfId="29527"/>
    <cellStyle name="GOKUL 4 4" xfId="2692"/>
    <cellStyle name="GOKUL 4 4 2" xfId="2693"/>
    <cellStyle name="GOKUL 4 4 2 2" xfId="2694"/>
    <cellStyle name="GOKUL 4 4 2 2 2" xfId="15322"/>
    <cellStyle name="GOKUL 4 4 2 2 3" xfId="19541"/>
    <cellStyle name="GOKUL 4 4 2 3" xfId="15321"/>
    <cellStyle name="GOKUL 4 4 2 4" xfId="19542"/>
    <cellStyle name="GOKUL 4 4 3" xfId="2695"/>
    <cellStyle name="GOKUL 4 4 3 2" xfId="2696"/>
    <cellStyle name="GOKUL 4 4 3 2 2" xfId="15324"/>
    <cellStyle name="GOKUL 4 4 3 2 3" xfId="19539"/>
    <cellStyle name="GOKUL 4 4 3 3" xfId="15323"/>
    <cellStyle name="GOKUL 4 4 3 4" xfId="19540"/>
    <cellStyle name="GOKUL 4 4 4" xfId="2697"/>
    <cellStyle name="GOKUL 4 4 4 2" xfId="15325"/>
    <cellStyle name="GOKUL 4 4 4 3" xfId="19538"/>
    <cellStyle name="GOKUL 4 4 5" xfId="15320"/>
    <cellStyle name="GOKUL 4 4 6" xfId="19543"/>
    <cellStyle name="GOKUL 4 5" xfId="2698"/>
    <cellStyle name="GOKUL 4 5 2" xfId="2699"/>
    <cellStyle name="GOKUL 4 5 2 2" xfId="15327"/>
    <cellStyle name="GOKUL 4 5 2 3" xfId="19536"/>
    <cellStyle name="GOKUL 4 5 3" xfId="15326"/>
    <cellStyle name="GOKUL 4 5 4" xfId="19537"/>
    <cellStyle name="GOKUL 4 6" xfId="2700"/>
    <cellStyle name="GOKUL 4 6 2" xfId="2701"/>
    <cellStyle name="GOKUL 4 6 2 2" xfId="15329"/>
    <cellStyle name="GOKUL 4 6 2 3" xfId="19532"/>
    <cellStyle name="GOKUL 4 6 3" xfId="15328"/>
    <cellStyle name="GOKUL 4 6 4" xfId="19535"/>
    <cellStyle name="GOKUL 4 7" xfId="2702"/>
    <cellStyle name="GOKUL 4 7 2" xfId="2703"/>
    <cellStyle name="GOKUL 4 7 2 2" xfId="15331"/>
    <cellStyle name="GOKUL 4 7 2 3" xfId="19530"/>
    <cellStyle name="GOKUL 4 7 3" xfId="15330"/>
    <cellStyle name="GOKUL 4 7 4" xfId="19531"/>
    <cellStyle name="GOKUL 4 8" xfId="2704"/>
    <cellStyle name="GOKUL 4 8 2" xfId="2705"/>
    <cellStyle name="GOKUL 4 8 2 2" xfId="15333"/>
    <cellStyle name="GOKUL 4 8 2 3" xfId="19528"/>
    <cellStyle name="GOKUL 4 8 3" xfId="15332"/>
    <cellStyle name="GOKUL 4 8 4" xfId="19529"/>
    <cellStyle name="GOKUL 4 9" xfId="2706"/>
    <cellStyle name="GOKUL 4 9 2" xfId="15334"/>
    <cellStyle name="GOKUL 4 9 3" xfId="19527"/>
    <cellStyle name="GOKUL 5" xfId="2707"/>
    <cellStyle name="GOKUL 5 2" xfId="2708"/>
    <cellStyle name="GOKUL 5 2 2" xfId="2709"/>
    <cellStyle name="GOKUL 5 2 2 2" xfId="15337"/>
    <cellStyle name="GOKUL 5 2 2 3" xfId="19524"/>
    <cellStyle name="GOKUL 5 2 3" xfId="15336"/>
    <cellStyle name="GOKUL 5 2 4" xfId="19525"/>
    <cellStyle name="GOKUL 5 2 5" xfId="29408"/>
    <cellStyle name="GOKUL 5 3" xfId="2710"/>
    <cellStyle name="GOKUL 5 3 2" xfId="2711"/>
    <cellStyle name="GOKUL 5 3 2 2" xfId="15339"/>
    <cellStyle name="GOKUL 5 3 2 3" xfId="19522"/>
    <cellStyle name="GOKUL 5 3 3" xfId="15338"/>
    <cellStyle name="GOKUL 5 3 4" xfId="19523"/>
    <cellStyle name="GOKUL 5 3 5" xfId="29526"/>
    <cellStyle name="GOKUL 5 4" xfId="2712"/>
    <cellStyle name="GOKUL 5 4 2" xfId="2713"/>
    <cellStyle name="GOKUL 5 4 2 2" xfId="15341"/>
    <cellStyle name="GOKUL 5 4 2 3" xfId="19519"/>
    <cellStyle name="GOKUL 5 4 3" xfId="15340"/>
    <cellStyle name="GOKUL 5 4 4" xfId="19520"/>
    <cellStyle name="GOKUL 5 5" xfId="2714"/>
    <cellStyle name="GOKUL 5 5 2" xfId="15342"/>
    <cellStyle name="GOKUL 5 5 3" xfId="19518"/>
    <cellStyle name="GOKUL 5 6" xfId="2715"/>
    <cellStyle name="GOKUL 5 6 2" xfId="15343"/>
    <cellStyle name="GOKUL 5 6 3" xfId="19517"/>
    <cellStyle name="GOKUL 5 7" xfId="15335"/>
    <cellStyle name="GOKUL 5 8" xfId="19526"/>
    <cellStyle name="GOKUL 5 9" xfId="29294"/>
    <cellStyle name="GOKUL 6" xfId="2716"/>
    <cellStyle name="GOKUL 6 2" xfId="2717"/>
    <cellStyle name="GOKUL 6 2 2" xfId="2718"/>
    <cellStyle name="GOKUL 6 2 2 2" xfId="15346"/>
    <cellStyle name="GOKUL 6 2 2 3" xfId="19514"/>
    <cellStyle name="GOKUL 6 2 3" xfId="15345"/>
    <cellStyle name="GOKUL 6 2 4" xfId="19515"/>
    <cellStyle name="GOKUL 6 2 5" xfId="29409"/>
    <cellStyle name="GOKUL 6 3" xfId="2719"/>
    <cellStyle name="GOKUL 6 3 2" xfId="2720"/>
    <cellStyle name="GOKUL 6 3 2 2" xfId="15348"/>
    <cellStyle name="GOKUL 6 3 2 3" xfId="19512"/>
    <cellStyle name="GOKUL 6 3 3" xfId="15347"/>
    <cellStyle name="GOKUL 6 3 4" xfId="19513"/>
    <cellStyle name="GOKUL 6 3 5" xfId="29525"/>
    <cellStyle name="GOKUL 6 4" xfId="2721"/>
    <cellStyle name="GOKUL 6 4 2" xfId="2722"/>
    <cellStyle name="GOKUL 6 4 2 2" xfId="15350"/>
    <cellStyle name="GOKUL 6 4 2 3" xfId="19510"/>
    <cellStyle name="GOKUL 6 4 3" xfId="15349"/>
    <cellStyle name="GOKUL 6 4 4" xfId="19511"/>
    <cellStyle name="GOKUL 6 5" xfId="2723"/>
    <cellStyle name="GOKUL 6 5 2" xfId="15351"/>
    <cellStyle name="GOKUL 6 5 3" xfId="19509"/>
    <cellStyle name="GOKUL 6 6" xfId="2724"/>
    <cellStyle name="GOKUL 6 6 2" xfId="15352"/>
    <cellStyle name="GOKUL 6 6 3" xfId="19508"/>
    <cellStyle name="GOKUL 6 7" xfId="15344"/>
    <cellStyle name="GOKUL 6 8" xfId="19516"/>
    <cellStyle name="GOKUL 6 9" xfId="29295"/>
    <cellStyle name="GOKUL 7" xfId="2725"/>
    <cellStyle name="GOKUL 7 2" xfId="2726"/>
    <cellStyle name="GOKUL 7 2 2" xfId="2727"/>
    <cellStyle name="GOKUL 7 2 2 2" xfId="15355"/>
    <cellStyle name="GOKUL 7 2 2 3" xfId="19504"/>
    <cellStyle name="GOKUL 7 2 3" xfId="15354"/>
    <cellStyle name="GOKUL 7 2 4" xfId="19505"/>
    <cellStyle name="GOKUL 7 2 5" xfId="29588"/>
    <cellStyle name="GOKUL 7 3" xfId="2728"/>
    <cellStyle name="GOKUL 7 3 2" xfId="2729"/>
    <cellStyle name="GOKUL 7 3 2 2" xfId="15357"/>
    <cellStyle name="GOKUL 7 3 2 3" xfId="19501"/>
    <cellStyle name="GOKUL 7 3 3" xfId="15356"/>
    <cellStyle name="GOKUL 7 3 4" xfId="19502"/>
    <cellStyle name="GOKUL 7 3 5" xfId="29820"/>
    <cellStyle name="GOKUL 7 4" xfId="2730"/>
    <cellStyle name="GOKUL 7 4 2" xfId="2731"/>
    <cellStyle name="GOKUL 7 4 2 2" xfId="15359"/>
    <cellStyle name="GOKUL 7 4 2 3" xfId="19498"/>
    <cellStyle name="GOKUL 7 4 3" xfId="15358"/>
    <cellStyle name="GOKUL 7 4 4" xfId="19499"/>
    <cellStyle name="GOKUL 7 5" xfId="2732"/>
    <cellStyle name="GOKUL 7 5 2" xfId="15360"/>
    <cellStyle name="GOKUL 7 5 3" xfId="19492"/>
    <cellStyle name="GOKUL 7 6" xfId="15353"/>
    <cellStyle name="GOKUL 7 7" xfId="19507"/>
    <cellStyle name="GOKUL 7 8" xfId="29402"/>
    <cellStyle name="GOKUL 8" xfId="2733"/>
    <cellStyle name="GOKUL 8 2" xfId="2734"/>
    <cellStyle name="GOKUL 8 2 2" xfId="15362"/>
    <cellStyle name="GOKUL 8 2 3" xfId="19490"/>
    <cellStyle name="GOKUL 8 2 4" xfId="29864"/>
    <cellStyle name="GOKUL 8 3" xfId="15361"/>
    <cellStyle name="GOKUL 8 4" xfId="19491"/>
    <cellStyle name="GOKUL 8 5" xfId="29657"/>
    <cellStyle name="GOKUL 9" xfId="2735"/>
    <cellStyle name="GOKUL 9 2" xfId="2736"/>
    <cellStyle name="GOKUL 9 2 2" xfId="15364"/>
    <cellStyle name="GOKUL 9 2 3" xfId="19488"/>
    <cellStyle name="GOKUL 9 2 4" xfId="29861"/>
    <cellStyle name="GOKUL 9 3" xfId="15363"/>
    <cellStyle name="GOKUL 9 4" xfId="19489"/>
    <cellStyle name="GOKUL 9 5" xfId="29654"/>
    <cellStyle name="Good 10" xfId="2737"/>
    <cellStyle name="Good 10 2" xfId="2738"/>
    <cellStyle name="Good 11" xfId="2739"/>
    <cellStyle name="Good 2" xfId="129"/>
    <cellStyle name="Good 2 2" xfId="2740"/>
    <cellStyle name="Good 2 3" xfId="2741"/>
    <cellStyle name="Good 2 4" xfId="15368"/>
    <cellStyle name="Good 2 5" xfId="19486"/>
    <cellStyle name="Good 3" xfId="2742"/>
    <cellStyle name="Good 3 2" xfId="2743"/>
    <cellStyle name="Good 3 3" xfId="2744"/>
    <cellStyle name="Good 4" xfId="2745"/>
    <cellStyle name="Good 4 2" xfId="2746"/>
    <cellStyle name="Good 4 3" xfId="2747"/>
    <cellStyle name="Good 5" xfId="2748"/>
    <cellStyle name="Good 5 2" xfId="2749"/>
    <cellStyle name="Good 5 3" xfId="2750"/>
    <cellStyle name="Good 6" xfId="2751"/>
    <cellStyle name="Good 6 2" xfId="2752"/>
    <cellStyle name="Good 6 3" xfId="2753"/>
    <cellStyle name="Good 7" xfId="2754"/>
    <cellStyle name="Good 7 2" xfId="2755"/>
    <cellStyle name="Good 7 3" xfId="2756"/>
    <cellStyle name="Good 8" xfId="2757"/>
    <cellStyle name="Good 8 2" xfId="2758"/>
    <cellStyle name="Good 8 3" xfId="2759"/>
    <cellStyle name="Good 9" xfId="2760"/>
    <cellStyle name="Good 9 2" xfId="2761"/>
    <cellStyle name="Good 9 3" xfId="2762"/>
    <cellStyle name="Grey" xfId="130"/>
    <cellStyle name="Header1" xfId="2763"/>
    <cellStyle name="Header2" xfId="2764"/>
    <cellStyle name="Header2 10" xfId="2765"/>
    <cellStyle name="Header2 10 2" xfId="2766"/>
    <cellStyle name="Header2 10 2 2" xfId="2767"/>
    <cellStyle name="Header2 10 2 2 2" xfId="2768"/>
    <cellStyle name="Header2 10 2 2 2 2" xfId="15395"/>
    <cellStyle name="Header2 10 2 2 2 3" xfId="19479"/>
    <cellStyle name="Header2 10 2 2 3" xfId="2769"/>
    <cellStyle name="Header2 10 2 2 3 2" xfId="15396"/>
    <cellStyle name="Header2 10 2 2 3 3" xfId="19478"/>
    <cellStyle name="Header2 10 2 2 4" xfId="2770"/>
    <cellStyle name="Header2 10 2 2 4 2" xfId="15397"/>
    <cellStyle name="Header2 10 2 2 4 3" xfId="19477"/>
    <cellStyle name="Header2 10 2 2 5" xfId="15394"/>
    <cellStyle name="Header2 10 2 2 6" xfId="19480"/>
    <cellStyle name="Header2 10 2 3" xfId="2771"/>
    <cellStyle name="Header2 10 2 3 2" xfId="15398"/>
    <cellStyle name="Header2 10 2 3 3" xfId="19475"/>
    <cellStyle name="Header2 10 2 4" xfId="2772"/>
    <cellStyle name="Header2 10 2 4 2" xfId="15399"/>
    <cellStyle name="Header2 10 2 4 3" xfId="19474"/>
    <cellStyle name="Header2 10 2 5" xfId="2773"/>
    <cellStyle name="Header2 10 2 5 2" xfId="15400"/>
    <cellStyle name="Header2 10 2 5 3" xfId="19473"/>
    <cellStyle name="Header2 10 2 6" xfId="15393"/>
    <cellStyle name="Header2 10 2 7" xfId="19481"/>
    <cellStyle name="Header2 10 3" xfId="2774"/>
    <cellStyle name="Header2 10 3 2" xfId="2775"/>
    <cellStyle name="Header2 10 3 2 2" xfId="15402"/>
    <cellStyle name="Header2 10 3 2 3" xfId="19471"/>
    <cellStyle name="Header2 10 3 3" xfId="2776"/>
    <cellStyle name="Header2 10 3 3 2" xfId="15403"/>
    <cellStyle name="Header2 10 3 3 3" xfId="19470"/>
    <cellStyle name="Header2 10 3 4" xfId="2777"/>
    <cellStyle name="Header2 10 3 4 2" xfId="15404"/>
    <cellStyle name="Header2 10 3 4 3" xfId="19469"/>
    <cellStyle name="Header2 10 3 5" xfId="15401"/>
    <cellStyle name="Header2 10 3 6" xfId="19472"/>
    <cellStyle name="Header2 10 4" xfId="2778"/>
    <cellStyle name="Header2 10 4 2" xfId="15405"/>
    <cellStyle name="Header2 10 4 3" xfId="19468"/>
    <cellStyle name="Header2 10 5" xfId="2779"/>
    <cellStyle name="Header2 10 5 2" xfId="15406"/>
    <cellStyle name="Header2 10 5 3" xfId="19467"/>
    <cellStyle name="Header2 10 6" xfId="2780"/>
    <cellStyle name="Header2 10 6 2" xfId="15407"/>
    <cellStyle name="Header2 10 6 3" xfId="19466"/>
    <cellStyle name="Header2 10 7" xfId="15392"/>
    <cellStyle name="Header2 10 8" xfId="19482"/>
    <cellStyle name="Header2 10 9" xfId="29524"/>
    <cellStyle name="Header2 11" xfId="2781"/>
    <cellStyle name="Header2 11 2" xfId="2782"/>
    <cellStyle name="Header2 11 2 2" xfId="2783"/>
    <cellStyle name="Header2 11 2 2 2" xfId="2784"/>
    <cellStyle name="Header2 11 2 2 2 2" xfId="15411"/>
    <cellStyle name="Header2 11 2 2 2 3" xfId="19462"/>
    <cellStyle name="Header2 11 2 2 3" xfId="2785"/>
    <cellStyle name="Header2 11 2 2 3 2" xfId="15412"/>
    <cellStyle name="Header2 11 2 2 3 3" xfId="19461"/>
    <cellStyle name="Header2 11 2 2 4" xfId="2786"/>
    <cellStyle name="Header2 11 2 2 4 2" xfId="15413"/>
    <cellStyle name="Header2 11 2 2 4 3" xfId="19460"/>
    <cellStyle name="Header2 11 2 2 5" xfId="15410"/>
    <cellStyle name="Header2 11 2 2 6" xfId="19463"/>
    <cellStyle name="Header2 11 2 3" xfId="2787"/>
    <cellStyle name="Header2 11 2 3 2" xfId="15414"/>
    <cellStyle name="Header2 11 2 3 3" xfId="19459"/>
    <cellStyle name="Header2 11 2 4" xfId="2788"/>
    <cellStyle name="Header2 11 2 4 2" xfId="15415"/>
    <cellStyle name="Header2 11 2 4 3" xfId="19458"/>
    <cellStyle name="Header2 11 2 5" xfId="2789"/>
    <cellStyle name="Header2 11 2 5 2" xfId="15416"/>
    <cellStyle name="Header2 11 2 5 3" xfId="19457"/>
    <cellStyle name="Header2 11 2 6" xfId="15409"/>
    <cellStyle name="Header2 11 2 7" xfId="19464"/>
    <cellStyle name="Header2 11 3" xfId="2790"/>
    <cellStyle name="Header2 11 3 2" xfId="2791"/>
    <cellStyle name="Header2 11 3 2 2" xfId="15418"/>
    <cellStyle name="Header2 11 3 2 3" xfId="19455"/>
    <cellStyle name="Header2 11 3 3" xfId="2792"/>
    <cellStyle name="Header2 11 3 3 2" xfId="15419"/>
    <cellStyle name="Header2 11 3 3 3" xfId="19454"/>
    <cellStyle name="Header2 11 3 4" xfId="2793"/>
    <cellStyle name="Header2 11 3 4 2" xfId="15420"/>
    <cellStyle name="Header2 11 3 4 3" xfId="19452"/>
    <cellStyle name="Header2 11 3 5" xfId="15417"/>
    <cellStyle name="Header2 11 3 6" xfId="19456"/>
    <cellStyle name="Header2 11 4" xfId="2794"/>
    <cellStyle name="Header2 11 4 2" xfId="15421"/>
    <cellStyle name="Header2 11 4 3" xfId="19451"/>
    <cellStyle name="Header2 11 5" xfId="2795"/>
    <cellStyle name="Header2 11 5 2" xfId="15422"/>
    <cellStyle name="Header2 11 5 3" xfId="19450"/>
    <cellStyle name="Header2 11 6" xfId="2796"/>
    <cellStyle name="Header2 11 6 2" xfId="15423"/>
    <cellStyle name="Header2 11 6 3" xfId="19449"/>
    <cellStyle name="Header2 11 7" xfId="15408"/>
    <cellStyle name="Header2 11 8" xfId="19465"/>
    <cellStyle name="Header2 12" xfId="2797"/>
    <cellStyle name="Header2 12 2" xfId="2798"/>
    <cellStyle name="Header2 12 2 2" xfId="2799"/>
    <cellStyle name="Header2 12 2 2 2" xfId="2800"/>
    <cellStyle name="Header2 12 2 2 2 2" xfId="15427"/>
    <cellStyle name="Header2 12 2 2 2 3" xfId="19445"/>
    <cellStyle name="Header2 12 2 2 3" xfId="2801"/>
    <cellStyle name="Header2 12 2 2 3 2" xfId="15428"/>
    <cellStyle name="Header2 12 2 2 3 3" xfId="19444"/>
    <cellStyle name="Header2 12 2 2 4" xfId="2802"/>
    <cellStyle name="Header2 12 2 2 4 2" xfId="15429"/>
    <cellStyle name="Header2 12 2 2 4 3" xfId="19443"/>
    <cellStyle name="Header2 12 2 2 5" xfId="15426"/>
    <cellStyle name="Header2 12 2 2 6" xfId="19446"/>
    <cellStyle name="Header2 12 2 3" xfId="2803"/>
    <cellStyle name="Header2 12 2 3 2" xfId="15430"/>
    <cellStyle name="Header2 12 2 3 3" xfId="19442"/>
    <cellStyle name="Header2 12 2 4" xfId="2804"/>
    <cellStyle name="Header2 12 2 4 2" xfId="15431"/>
    <cellStyle name="Header2 12 2 4 3" xfId="19441"/>
    <cellStyle name="Header2 12 2 5" xfId="2805"/>
    <cellStyle name="Header2 12 2 5 2" xfId="15432"/>
    <cellStyle name="Header2 12 2 5 3" xfId="19440"/>
    <cellStyle name="Header2 12 2 6" xfId="15425"/>
    <cellStyle name="Header2 12 2 7" xfId="19447"/>
    <cellStyle name="Header2 12 3" xfId="2806"/>
    <cellStyle name="Header2 12 3 2" xfId="2807"/>
    <cellStyle name="Header2 12 3 2 2" xfId="15434"/>
    <cellStyle name="Header2 12 3 2 3" xfId="19438"/>
    <cellStyle name="Header2 12 3 3" xfId="2808"/>
    <cellStyle name="Header2 12 3 3 2" xfId="15435"/>
    <cellStyle name="Header2 12 3 3 3" xfId="19437"/>
    <cellStyle name="Header2 12 3 4" xfId="2809"/>
    <cellStyle name="Header2 12 3 4 2" xfId="15436"/>
    <cellStyle name="Header2 12 3 4 3" xfId="19436"/>
    <cellStyle name="Header2 12 3 5" xfId="15433"/>
    <cellStyle name="Header2 12 3 6" xfId="19439"/>
    <cellStyle name="Header2 12 4" xfId="2810"/>
    <cellStyle name="Header2 12 4 2" xfId="15437"/>
    <cellStyle name="Header2 12 4 3" xfId="19435"/>
    <cellStyle name="Header2 12 5" xfId="2811"/>
    <cellStyle name="Header2 12 5 2" xfId="15438"/>
    <cellStyle name="Header2 12 5 3" xfId="19434"/>
    <cellStyle name="Header2 12 6" xfId="2812"/>
    <cellStyle name="Header2 12 6 2" xfId="15439"/>
    <cellStyle name="Header2 12 6 3" xfId="19433"/>
    <cellStyle name="Header2 12 7" xfId="15424"/>
    <cellStyle name="Header2 12 8" xfId="19448"/>
    <cellStyle name="Header2 13" xfId="2813"/>
    <cellStyle name="Header2 13 2" xfId="2814"/>
    <cellStyle name="Header2 13 2 2" xfId="15441"/>
    <cellStyle name="Header2 13 2 3" xfId="19431"/>
    <cellStyle name="Header2 13 3" xfId="2815"/>
    <cellStyle name="Header2 13 3 2" xfId="15442"/>
    <cellStyle name="Header2 13 3 3" xfId="19430"/>
    <cellStyle name="Header2 13 4" xfId="2816"/>
    <cellStyle name="Header2 13 4 2" xfId="15443"/>
    <cellStyle name="Header2 13 4 3" xfId="19429"/>
    <cellStyle name="Header2 13 5" xfId="15440"/>
    <cellStyle name="Header2 13 6" xfId="19432"/>
    <cellStyle name="Header2 14" xfId="2817"/>
    <cellStyle name="Header2 14 2" xfId="2818"/>
    <cellStyle name="Header2 14 2 2" xfId="15445"/>
    <cellStyle name="Header2 14 2 3" xfId="19427"/>
    <cellStyle name="Header2 14 3" xfId="2819"/>
    <cellStyle name="Header2 14 3 2" xfId="15446"/>
    <cellStyle name="Header2 14 3 3" xfId="19426"/>
    <cellStyle name="Header2 14 4" xfId="2820"/>
    <cellStyle name="Header2 14 4 2" xfId="15447"/>
    <cellStyle name="Header2 14 4 3" xfId="19425"/>
    <cellStyle name="Header2 14 5" xfId="15444"/>
    <cellStyle name="Header2 14 6" xfId="19428"/>
    <cellStyle name="Header2 15" xfId="2821"/>
    <cellStyle name="Header2 15 2" xfId="15448"/>
    <cellStyle name="Header2 15 3" xfId="19424"/>
    <cellStyle name="Header2 16" xfId="2822"/>
    <cellStyle name="Header2 16 2" xfId="15449"/>
    <cellStyle name="Header2 16 3" xfId="19423"/>
    <cellStyle name="Header2 17" xfId="12878"/>
    <cellStyle name="Header2 18" xfId="21483"/>
    <cellStyle name="Header2 19" xfId="29296"/>
    <cellStyle name="Header2 2" xfId="2823"/>
    <cellStyle name="Header2 2 10" xfId="2824"/>
    <cellStyle name="Header2 2 10 2" xfId="2825"/>
    <cellStyle name="Header2 2 10 2 2" xfId="2826"/>
    <cellStyle name="Header2 2 10 2 2 2" xfId="15453"/>
    <cellStyle name="Header2 2 10 2 2 3" xfId="19417"/>
    <cellStyle name="Header2 2 10 2 3" xfId="2827"/>
    <cellStyle name="Header2 2 10 2 3 2" xfId="15454"/>
    <cellStyle name="Header2 2 10 2 3 3" xfId="19416"/>
    <cellStyle name="Header2 2 10 2 4" xfId="2828"/>
    <cellStyle name="Header2 2 10 2 4 2" xfId="15455"/>
    <cellStyle name="Header2 2 10 2 4 3" xfId="19415"/>
    <cellStyle name="Header2 2 10 2 5" xfId="15452"/>
    <cellStyle name="Header2 2 10 2 6" xfId="19418"/>
    <cellStyle name="Header2 2 10 3" xfId="2829"/>
    <cellStyle name="Header2 2 10 3 2" xfId="15456"/>
    <cellStyle name="Header2 2 10 3 3" xfId="19413"/>
    <cellStyle name="Header2 2 10 4" xfId="2830"/>
    <cellStyle name="Header2 2 10 4 2" xfId="15457"/>
    <cellStyle name="Header2 2 10 4 3" xfId="19412"/>
    <cellStyle name="Header2 2 10 5" xfId="2831"/>
    <cellStyle name="Header2 2 10 5 2" xfId="15458"/>
    <cellStyle name="Header2 2 10 5 3" xfId="19411"/>
    <cellStyle name="Header2 2 10 6" xfId="15451"/>
    <cellStyle name="Header2 2 10 7" xfId="19419"/>
    <cellStyle name="Header2 2 11" xfId="2832"/>
    <cellStyle name="Header2 2 11 2" xfId="2833"/>
    <cellStyle name="Header2 2 11 2 2" xfId="15460"/>
    <cellStyle name="Header2 2 11 2 3" xfId="19409"/>
    <cellStyle name="Header2 2 11 3" xfId="2834"/>
    <cellStyle name="Header2 2 11 3 2" xfId="15461"/>
    <cellStyle name="Header2 2 11 3 3" xfId="19408"/>
    <cellStyle name="Header2 2 11 4" xfId="2835"/>
    <cellStyle name="Header2 2 11 4 2" xfId="15462"/>
    <cellStyle name="Header2 2 11 4 3" xfId="19407"/>
    <cellStyle name="Header2 2 11 5" xfId="15459"/>
    <cellStyle name="Header2 2 11 6" xfId="19410"/>
    <cellStyle name="Header2 2 12" xfId="2836"/>
    <cellStyle name="Header2 2 12 2" xfId="15463"/>
    <cellStyle name="Header2 2 12 3" xfId="19406"/>
    <cellStyle name="Header2 2 13" xfId="2837"/>
    <cellStyle name="Header2 2 13 2" xfId="15464"/>
    <cellStyle name="Header2 2 13 3" xfId="19405"/>
    <cellStyle name="Header2 2 14" xfId="2838"/>
    <cellStyle name="Header2 2 14 2" xfId="15465"/>
    <cellStyle name="Header2 2 14 3" xfId="19404"/>
    <cellStyle name="Header2 2 15" xfId="15450"/>
    <cellStyle name="Header2 2 16" xfId="19421"/>
    <cellStyle name="Header2 2 17" xfId="29297"/>
    <cellStyle name="Header2 2 2" xfId="2839"/>
    <cellStyle name="Header2 2 2 10" xfId="2840"/>
    <cellStyle name="Header2 2 2 10 2" xfId="15467"/>
    <cellStyle name="Header2 2 2 10 3" xfId="19402"/>
    <cellStyle name="Header2 2 2 11" xfId="2841"/>
    <cellStyle name="Header2 2 2 11 2" xfId="15468"/>
    <cellStyle name="Header2 2 2 11 3" xfId="19401"/>
    <cellStyle name="Header2 2 2 12" xfId="2842"/>
    <cellStyle name="Header2 2 2 12 2" xfId="15469"/>
    <cellStyle name="Header2 2 2 12 3" xfId="19400"/>
    <cellStyle name="Header2 2 2 13" xfId="15466"/>
    <cellStyle name="Header2 2 2 14" xfId="19403"/>
    <cellStyle name="Header2 2 2 15" xfId="29622"/>
    <cellStyle name="Header2 2 2 2" xfId="2843"/>
    <cellStyle name="Header2 2 2 2 10" xfId="19399"/>
    <cellStyle name="Header2 2 2 2 11" xfId="29843"/>
    <cellStyle name="Header2 2 2 2 2" xfId="2844"/>
    <cellStyle name="Header2 2 2 2 2 2" xfId="2845"/>
    <cellStyle name="Header2 2 2 2 2 2 2" xfId="2846"/>
    <cellStyle name="Header2 2 2 2 2 2 2 2" xfId="2847"/>
    <cellStyle name="Header2 2 2 2 2 2 2 2 2" xfId="15474"/>
    <cellStyle name="Header2 2 2 2 2 2 2 2 3" xfId="19395"/>
    <cellStyle name="Header2 2 2 2 2 2 2 3" xfId="2848"/>
    <cellStyle name="Header2 2 2 2 2 2 2 3 2" xfId="15475"/>
    <cellStyle name="Header2 2 2 2 2 2 2 3 3" xfId="19394"/>
    <cellStyle name="Header2 2 2 2 2 2 2 4" xfId="2849"/>
    <cellStyle name="Header2 2 2 2 2 2 2 4 2" xfId="15476"/>
    <cellStyle name="Header2 2 2 2 2 2 2 4 3" xfId="19393"/>
    <cellStyle name="Header2 2 2 2 2 2 2 5" xfId="15473"/>
    <cellStyle name="Header2 2 2 2 2 2 2 6" xfId="19396"/>
    <cellStyle name="Header2 2 2 2 2 2 3" xfId="2850"/>
    <cellStyle name="Header2 2 2 2 2 2 3 2" xfId="15477"/>
    <cellStyle name="Header2 2 2 2 2 2 3 3" xfId="19392"/>
    <cellStyle name="Header2 2 2 2 2 2 4" xfId="2851"/>
    <cellStyle name="Header2 2 2 2 2 2 4 2" xfId="15478"/>
    <cellStyle name="Header2 2 2 2 2 2 4 3" xfId="19390"/>
    <cellStyle name="Header2 2 2 2 2 2 5" xfId="2852"/>
    <cellStyle name="Header2 2 2 2 2 2 5 2" xfId="15479"/>
    <cellStyle name="Header2 2 2 2 2 2 5 3" xfId="19389"/>
    <cellStyle name="Header2 2 2 2 2 2 6" xfId="15472"/>
    <cellStyle name="Header2 2 2 2 2 2 7" xfId="19397"/>
    <cellStyle name="Header2 2 2 2 2 3" xfId="2853"/>
    <cellStyle name="Header2 2 2 2 2 3 2" xfId="2854"/>
    <cellStyle name="Header2 2 2 2 2 3 2 2" xfId="15481"/>
    <cellStyle name="Header2 2 2 2 2 3 2 3" xfId="19387"/>
    <cellStyle name="Header2 2 2 2 2 3 3" xfId="2855"/>
    <cellStyle name="Header2 2 2 2 2 3 3 2" xfId="15482"/>
    <cellStyle name="Header2 2 2 2 2 3 3 3" xfId="19385"/>
    <cellStyle name="Header2 2 2 2 2 3 4" xfId="2856"/>
    <cellStyle name="Header2 2 2 2 2 3 4 2" xfId="15483"/>
    <cellStyle name="Header2 2 2 2 2 3 4 3" xfId="19384"/>
    <cellStyle name="Header2 2 2 2 2 3 5" xfId="15480"/>
    <cellStyle name="Header2 2 2 2 2 3 6" xfId="19388"/>
    <cellStyle name="Header2 2 2 2 2 4" xfId="2857"/>
    <cellStyle name="Header2 2 2 2 2 4 2" xfId="15484"/>
    <cellStyle name="Header2 2 2 2 2 4 3" xfId="19383"/>
    <cellStyle name="Header2 2 2 2 2 5" xfId="2858"/>
    <cellStyle name="Header2 2 2 2 2 5 2" xfId="15485"/>
    <cellStyle name="Header2 2 2 2 2 5 3" xfId="19382"/>
    <cellStyle name="Header2 2 2 2 2 6" xfId="2859"/>
    <cellStyle name="Header2 2 2 2 2 6 2" xfId="15486"/>
    <cellStyle name="Header2 2 2 2 2 6 3" xfId="19381"/>
    <cellStyle name="Header2 2 2 2 2 7" xfId="15471"/>
    <cellStyle name="Header2 2 2 2 2 8" xfId="19398"/>
    <cellStyle name="Header2 2 2 2 3" xfId="2860"/>
    <cellStyle name="Header2 2 2 2 3 2" xfId="2861"/>
    <cellStyle name="Header2 2 2 2 3 2 2" xfId="2862"/>
    <cellStyle name="Header2 2 2 2 3 2 2 2" xfId="2863"/>
    <cellStyle name="Header2 2 2 2 3 2 2 2 2" xfId="15490"/>
    <cellStyle name="Header2 2 2 2 3 2 2 2 3" xfId="19376"/>
    <cellStyle name="Header2 2 2 2 3 2 2 3" xfId="2864"/>
    <cellStyle name="Header2 2 2 2 3 2 2 3 2" xfId="15491"/>
    <cellStyle name="Header2 2 2 2 3 2 2 3 3" xfId="19375"/>
    <cellStyle name="Header2 2 2 2 3 2 2 4" xfId="2865"/>
    <cellStyle name="Header2 2 2 2 3 2 2 4 2" xfId="15492"/>
    <cellStyle name="Header2 2 2 2 3 2 2 4 3" xfId="19374"/>
    <cellStyle name="Header2 2 2 2 3 2 2 5" xfId="15489"/>
    <cellStyle name="Header2 2 2 2 3 2 2 6" xfId="19377"/>
    <cellStyle name="Header2 2 2 2 3 2 3" xfId="2866"/>
    <cellStyle name="Header2 2 2 2 3 2 3 2" xfId="15493"/>
    <cellStyle name="Header2 2 2 2 3 2 3 3" xfId="19373"/>
    <cellStyle name="Header2 2 2 2 3 2 4" xfId="2867"/>
    <cellStyle name="Header2 2 2 2 3 2 4 2" xfId="15494"/>
    <cellStyle name="Header2 2 2 2 3 2 4 3" xfId="19372"/>
    <cellStyle name="Header2 2 2 2 3 2 5" xfId="2868"/>
    <cellStyle name="Header2 2 2 2 3 2 5 2" xfId="15495"/>
    <cellStyle name="Header2 2 2 2 3 2 5 3" xfId="19371"/>
    <cellStyle name="Header2 2 2 2 3 2 6" xfId="15488"/>
    <cellStyle name="Header2 2 2 2 3 2 7" xfId="19378"/>
    <cellStyle name="Header2 2 2 2 3 3" xfId="2869"/>
    <cellStyle name="Header2 2 2 2 3 3 2" xfId="2870"/>
    <cellStyle name="Header2 2 2 2 3 3 2 2" xfId="15497"/>
    <cellStyle name="Header2 2 2 2 3 3 2 3" xfId="19369"/>
    <cellStyle name="Header2 2 2 2 3 3 3" xfId="2871"/>
    <cellStyle name="Header2 2 2 2 3 3 3 2" xfId="15498"/>
    <cellStyle name="Header2 2 2 2 3 3 3 3" xfId="19368"/>
    <cellStyle name="Header2 2 2 2 3 3 4" xfId="2872"/>
    <cellStyle name="Header2 2 2 2 3 3 4 2" xfId="15499"/>
    <cellStyle name="Header2 2 2 2 3 3 4 3" xfId="19367"/>
    <cellStyle name="Header2 2 2 2 3 3 5" xfId="15496"/>
    <cellStyle name="Header2 2 2 2 3 3 6" xfId="19370"/>
    <cellStyle name="Header2 2 2 2 3 4" xfId="2873"/>
    <cellStyle name="Header2 2 2 2 3 4 2" xfId="15500"/>
    <cellStyle name="Header2 2 2 2 3 4 3" xfId="19366"/>
    <cellStyle name="Header2 2 2 2 3 5" xfId="2874"/>
    <cellStyle name="Header2 2 2 2 3 5 2" xfId="15501"/>
    <cellStyle name="Header2 2 2 2 3 5 3" xfId="19365"/>
    <cellStyle name="Header2 2 2 2 3 6" xfId="2875"/>
    <cellStyle name="Header2 2 2 2 3 6 2" xfId="15502"/>
    <cellStyle name="Header2 2 2 2 3 6 3" xfId="19364"/>
    <cellStyle name="Header2 2 2 2 3 7" xfId="15487"/>
    <cellStyle name="Header2 2 2 2 3 8" xfId="19380"/>
    <cellStyle name="Header2 2 2 2 4" xfId="2876"/>
    <cellStyle name="Header2 2 2 2 4 2" xfId="2877"/>
    <cellStyle name="Header2 2 2 2 4 2 2" xfId="2878"/>
    <cellStyle name="Header2 2 2 2 4 2 2 2" xfId="15505"/>
    <cellStyle name="Header2 2 2 2 4 2 2 3" xfId="19361"/>
    <cellStyle name="Header2 2 2 2 4 2 3" xfId="2879"/>
    <cellStyle name="Header2 2 2 2 4 2 3 2" xfId="15506"/>
    <cellStyle name="Header2 2 2 2 4 2 3 3" xfId="19360"/>
    <cellStyle name="Header2 2 2 2 4 2 4" xfId="2880"/>
    <cellStyle name="Header2 2 2 2 4 2 4 2" xfId="15507"/>
    <cellStyle name="Header2 2 2 2 4 2 4 3" xfId="19359"/>
    <cellStyle name="Header2 2 2 2 4 2 5" xfId="15504"/>
    <cellStyle name="Header2 2 2 2 4 2 6" xfId="19362"/>
    <cellStyle name="Header2 2 2 2 4 3" xfId="2881"/>
    <cellStyle name="Header2 2 2 2 4 3 2" xfId="15508"/>
    <cellStyle name="Header2 2 2 2 4 3 3" xfId="19358"/>
    <cellStyle name="Header2 2 2 2 4 4" xfId="2882"/>
    <cellStyle name="Header2 2 2 2 4 4 2" xfId="15509"/>
    <cellStyle name="Header2 2 2 2 4 4 3" xfId="19357"/>
    <cellStyle name="Header2 2 2 2 4 5" xfId="2883"/>
    <cellStyle name="Header2 2 2 2 4 5 2" xfId="15510"/>
    <cellStyle name="Header2 2 2 2 4 5 3" xfId="19355"/>
    <cellStyle name="Header2 2 2 2 4 6" xfId="15503"/>
    <cellStyle name="Header2 2 2 2 4 7" xfId="19363"/>
    <cellStyle name="Header2 2 2 2 5" xfId="2884"/>
    <cellStyle name="Header2 2 2 2 5 2" xfId="2885"/>
    <cellStyle name="Header2 2 2 2 5 2 2" xfId="15512"/>
    <cellStyle name="Header2 2 2 2 5 2 3" xfId="19353"/>
    <cellStyle name="Header2 2 2 2 5 3" xfId="2886"/>
    <cellStyle name="Header2 2 2 2 5 3 2" xfId="15513"/>
    <cellStyle name="Header2 2 2 2 5 3 3" xfId="19352"/>
    <cellStyle name="Header2 2 2 2 5 4" xfId="2887"/>
    <cellStyle name="Header2 2 2 2 5 4 2" xfId="15514"/>
    <cellStyle name="Header2 2 2 2 5 4 3" xfId="19351"/>
    <cellStyle name="Header2 2 2 2 5 5" xfId="15511"/>
    <cellStyle name="Header2 2 2 2 5 6" xfId="19354"/>
    <cellStyle name="Header2 2 2 2 6" xfId="2888"/>
    <cellStyle name="Header2 2 2 2 6 2" xfId="15515"/>
    <cellStyle name="Header2 2 2 2 6 3" xfId="19350"/>
    <cellStyle name="Header2 2 2 2 7" xfId="2889"/>
    <cellStyle name="Header2 2 2 2 7 2" xfId="15516"/>
    <cellStyle name="Header2 2 2 2 7 3" xfId="19349"/>
    <cellStyle name="Header2 2 2 2 8" xfId="2890"/>
    <cellStyle name="Header2 2 2 2 8 2" xfId="15517"/>
    <cellStyle name="Header2 2 2 2 8 3" xfId="19348"/>
    <cellStyle name="Header2 2 2 2 9" xfId="15470"/>
    <cellStyle name="Header2 2 2 3" xfId="2891"/>
    <cellStyle name="Header2 2 2 3 10" xfId="19347"/>
    <cellStyle name="Header2 2 2 3 2" xfId="2892"/>
    <cellStyle name="Header2 2 2 3 2 2" xfId="2893"/>
    <cellStyle name="Header2 2 2 3 2 2 2" xfId="2894"/>
    <cellStyle name="Header2 2 2 3 2 2 2 2" xfId="2895"/>
    <cellStyle name="Header2 2 2 3 2 2 2 2 2" xfId="15522"/>
    <cellStyle name="Header2 2 2 3 2 2 2 2 3" xfId="19343"/>
    <cellStyle name="Header2 2 2 3 2 2 2 3" xfId="2896"/>
    <cellStyle name="Header2 2 2 3 2 2 2 3 2" xfId="15523"/>
    <cellStyle name="Header2 2 2 3 2 2 2 3 3" xfId="19342"/>
    <cellStyle name="Header2 2 2 3 2 2 2 4" xfId="2897"/>
    <cellStyle name="Header2 2 2 3 2 2 2 4 2" xfId="15524"/>
    <cellStyle name="Header2 2 2 3 2 2 2 4 3" xfId="19341"/>
    <cellStyle name="Header2 2 2 3 2 2 2 5" xfId="15521"/>
    <cellStyle name="Header2 2 2 3 2 2 2 6" xfId="19344"/>
    <cellStyle name="Header2 2 2 3 2 2 3" xfId="2898"/>
    <cellStyle name="Header2 2 2 3 2 2 3 2" xfId="15525"/>
    <cellStyle name="Header2 2 2 3 2 2 3 3" xfId="19340"/>
    <cellStyle name="Header2 2 2 3 2 2 4" xfId="2899"/>
    <cellStyle name="Header2 2 2 3 2 2 4 2" xfId="15526"/>
    <cellStyle name="Header2 2 2 3 2 2 4 3" xfId="19339"/>
    <cellStyle name="Header2 2 2 3 2 2 5" xfId="2900"/>
    <cellStyle name="Header2 2 2 3 2 2 5 2" xfId="15527"/>
    <cellStyle name="Header2 2 2 3 2 2 5 3" xfId="19338"/>
    <cellStyle name="Header2 2 2 3 2 2 6" xfId="15520"/>
    <cellStyle name="Header2 2 2 3 2 2 7" xfId="19345"/>
    <cellStyle name="Header2 2 2 3 2 3" xfId="2901"/>
    <cellStyle name="Header2 2 2 3 2 3 2" xfId="2902"/>
    <cellStyle name="Header2 2 2 3 2 3 2 2" xfId="15529"/>
    <cellStyle name="Header2 2 2 3 2 3 2 3" xfId="19336"/>
    <cellStyle name="Header2 2 2 3 2 3 3" xfId="2903"/>
    <cellStyle name="Header2 2 2 3 2 3 3 2" xfId="15530"/>
    <cellStyle name="Header2 2 2 3 2 3 3 3" xfId="19335"/>
    <cellStyle name="Header2 2 2 3 2 3 4" xfId="2904"/>
    <cellStyle name="Header2 2 2 3 2 3 4 2" xfId="15531"/>
    <cellStyle name="Header2 2 2 3 2 3 4 3" xfId="19334"/>
    <cellStyle name="Header2 2 2 3 2 3 5" xfId="15528"/>
    <cellStyle name="Header2 2 2 3 2 3 6" xfId="19337"/>
    <cellStyle name="Header2 2 2 3 2 4" xfId="2905"/>
    <cellStyle name="Header2 2 2 3 2 4 2" xfId="15532"/>
    <cellStyle name="Header2 2 2 3 2 4 3" xfId="19333"/>
    <cellStyle name="Header2 2 2 3 2 5" xfId="2906"/>
    <cellStyle name="Header2 2 2 3 2 5 2" xfId="15533"/>
    <cellStyle name="Header2 2 2 3 2 5 3" xfId="19332"/>
    <cellStyle name="Header2 2 2 3 2 6" xfId="2907"/>
    <cellStyle name="Header2 2 2 3 2 6 2" xfId="15534"/>
    <cellStyle name="Header2 2 2 3 2 6 3" xfId="19331"/>
    <cellStyle name="Header2 2 2 3 2 7" xfId="15519"/>
    <cellStyle name="Header2 2 2 3 2 8" xfId="19346"/>
    <cellStyle name="Header2 2 2 3 3" xfId="2908"/>
    <cellStyle name="Header2 2 2 3 3 2" xfId="2909"/>
    <cellStyle name="Header2 2 2 3 3 2 2" xfId="2910"/>
    <cellStyle name="Header2 2 2 3 3 2 2 2" xfId="2911"/>
    <cellStyle name="Header2 2 2 3 3 2 2 2 2" xfId="15538"/>
    <cellStyle name="Header2 2 2 3 3 2 2 2 3" xfId="19327"/>
    <cellStyle name="Header2 2 2 3 3 2 2 3" xfId="2912"/>
    <cellStyle name="Header2 2 2 3 3 2 2 3 2" xfId="15539"/>
    <cellStyle name="Header2 2 2 3 3 2 2 3 3" xfId="19323"/>
    <cellStyle name="Header2 2 2 3 3 2 2 4" xfId="2913"/>
    <cellStyle name="Header2 2 2 3 3 2 2 4 2" xfId="15540"/>
    <cellStyle name="Header2 2 2 3 3 2 2 4 3" xfId="19322"/>
    <cellStyle name="Header2 2 2 3 3 2 2 5" xfId="15537"/>
    <cellStyle name="Header2 2 2 3 3 2 2 6" xfId="19328"/>
    <cellStyle name="Header2 2 2 3 3 2 3" xfId="2914"/>
    <cellStyle name="Header2 2 2 3 3 2 3 2" xfId="15541"/>
    <cellStyle name="Header2 2 2 3 3 2 3 3" xfId="19321"/>
    <cellStyle name="Header2 2 2 3 3 2 4" xfId="2915"/>
    <cellStyle name="Header2 2 2 3 3 2 4 2" xfId="15542"/>
    <cellStyle name="Header2 2 2 3 3 2 4 3" xfId="19320"/>
    <cellStyle name="Header2 2 2 3 3 2 5" xfId="2916"/>
    <cellStyle name="Header2 2 2 3 3 2 5 2" xfId="15543"/>
    <cellStyle name="Header2 2 2 3 3 2 5 3" xfId="19319"/>
    <cellStyle name="Header2 2 2 3 3 2 6" xfId="15536"/>
    <cellStyle name="Header2 2 2 3 3 2 7" xfId="19329"/>
    <cellStyle name="Header2 2 2 3 3 3" xfId="2917"/>
    <cellStyle name="Header2 2 2 3 3 3 2" xfId="2918"/>
    <cellStyle name="Header2 2 2 3 3 3 2 2" xfId="15545"/>
    <cellStyle name="Header2 2 2 3 3 3 2 3" xfId="19317"/>
    <cellStyle name="Header2 2 2 3 3 3 3" xfId="2919"/>
    <cellStyle name="Header2 2 2 3 3 3 3 2" xfId="15546"/>
    <cellStyle name="Header2 2 2 3 3 3 3 3" xfId="19316"/>
    <cellStyle name="Header2 2 2 3 3 3 4" xfId="2920"/>
    <cellStyle name="Header2 2 2 3 3 3 4 2" xfId="15547"/>
    <cellStyle name="Header2 2 2 3 3 3 4 3" xfId="19315"/>
    <cellStyle name="Header2 2 2 3 3 3 5" xfId="15544"/>
    <cellStyle name="Header2 2 2 3 3 3 6" xfId="19318"/>
    <cellStyle name="Header2 2 2 3 3 4" xfId="2921"/>
    <cellStyle name="Header2 2 2 3 3 4 2" xfId="15548"/>
    <cellStyle name="Header2 2 2 3 3 4 3" xfId="19313"/>
    <cellStyle name="Header2 2 2 3 3 5" xfId="2922"/>
    <cellStyle name="Header2 2 2 3 3 5 2" xfId="15549"/>
    <cellStyle name="Header2 2 2 3 3 5 3" xfId="19312"/>
    <cellStyle name="Header2 2 2 3 3 6" xfId="2923"/>
    <cellStyle name="Header2 2 2 3 3 6 2" xfId="15550"/>
    <cellStyle name="Header2 2 2 3 3 6 3" xfId="19311"/>
    <cellStyle name="Header2 2 2 3 3 7" xfId="15535"/>
    <cellStyle name="Header2 2 2 3 3 8" xfId="19330"/>
    <cellStyle name="Header2 2 2 3 4" xfId="2924"/>
    <cellStyle name="Header2 2 2 3 4 2" xfId="2925"/>
    <cellStyle name="Header2 2 2 3 4 2 2" xfId="2926"/>
    <cellStyle name="Header2 2 2 3 4 2 2 2" xfId="15553"/>
    <cellStyle name="Header2 2 2 3 4 2 2 3" xfId="19305"/>
    <cellStyle name="Header2 2 2 3 4 2 3" xfId="2927"/>
    <cellStyle name="Header2 2 2 3 4 2 3 2" xfId="15554"/>
    <cellStyle name="Header2 2 2 3 4 2 3 3" xfId="19304"/>
    <cellStyle name="Header2 2 2 3 4 2 4" xfId="2928"/>
    <cellStyle name="Header2 2 2 3 4 2 4 2" xfId="15555"/>
    <cellStyle name="Header2 2 2 3 4 2 4 3" xfId="19303"/>
    <cellStyle name="Header2 2 2 3 4 2 5" xfId="15552"/>
    <cellStyle name="Header2 2 2 3 4 2 6" xfId="19306"/>
    <cellStyle name="Header2 2 2 3 4 3" xfId="2929"/>
    <cellStyle name="Header2 2 2 3 4 3 2" xfId="15556"/>
    <cellStyle name="Header2 2 2 3 4 3 3" xfId="19301"/>
    <cellStyle name="Header2 2 2 3 4 4" xfId="2930"/>
    <cellStyle name="Header2 2 2 3 4 4 2" xfId="15557"/>
    <cellStyle name="Header2 2 2 3 4 4 3" xfId="19299"/>
    <cellStyle name="Header2 2 2 3 4 5" xfId="2931"/>
    <cellStyle name="Header2 2 2 3 4 5 2" xfId="15558"/>
    <cellStyle name="Header2 2 2 3 4 5 3" xfId="19298"/>
    <cellStyle name="Header2 2 2 3 4 6" xfId="15551"/>
    <cellStyle name="Header2 2 2 3 4 7" xfId="19307"/>
    <cellStyle name="Header2 2 2 3 5" xfId="2932"/>
    <cellStyle name="Header2 2 2 3 5 2" xfId="2933"/>
    <cellStyle name="Header2 2 2 3 5 2 2" xfId="15560"/>
    <cellStyle name="Header2 2 2 3 5 2 3" xfId="19296"/>
    <cellStyle name="Header2 2 2 3 5 3" xfId="2934"/>
    <cellStyle name="Header2 2 2 3 5 3 2" xfId="15561"/>
    <cellStyle name="Header2 2 2 3 5 3 3" xfId="19295"/>
    <cellStyle name="Header2 2 2 3 5 4" xfId="2935"/>
    <cellStyle name="Header2 2 2 3 5 4 2" xfId="15562"/>
    <cellStyle name="Header2 2 2 3 5 4 3" xfId="19294"/>
    <cellStyle name="Header2 2 2 3 5 5" xfId="15559"/>
    <cellStyle name="Header2 2 2 3 5 6" xfId="19297"/>
    <cellStyle name="Header2 2 2 3 6" xfId="2936"/>
    <cellStyle name="Header2 2 2 3 6 2" xfId="15563"/>
    <cellStyle name="Header2 2 2 3 6 3" xfId="19293"/>
    <cellStyle name="Header2 2 2 3 7" xfId="2937"/>
    <cellStyle name="Header2 2 2 3 7 2" xfId="15564"/>
    <cellStyle name="Header2 2 2 3 7 3" xfId="19292"/>
    <cellStyle name="Header2 2 2 3 8" xfId="2938"/>
    <cellStyle name="Header2 2 2 3 8 2" xfId="15565"/>
    <cellStyle name="Header2 2 2 3 8 3" xfId="19291"/>
    <cellStyle name="Header2 2 2 3 9" xfId="15518"/>
    <cellStyle name="Header2 2 2 4" xfId="2939"/>
    <cellStyle name="Header2 2 2 4 2" xfId="2940"/>
    <cellStyle name="Header2 2 2 4 2 2" xfId="2941"/>
    <cellStyle name="Header2 2 2 4 2 2 2" xfId="2942"/>
    <cellStyle name="Header2 2 2 4 2 2 2 2" xfId="15569"/>
    <cellStyle name="Header2 2 2 4 2 2 2 3" xfId="19287"/>
    <cellStyle name="Header2 2 2 4 2 2 3" xfId="2943"/>
    <cellStyle name="Header2 2 2 4 2 2 3 2" xfId="15570"/>
    <cellStyle name="Header2 2 2 4 2 2 3 3" xfId="19286"/>
    <cellStyle name="Header2 2 2 4 2 2 4" xfId="2944"/>
    <cellStyle name="Header2 2 2 4 2 2 4 2" xfId="15571"/>
    <cellStyle name="Header2 2 2 4 2 2 4 3" xfId="19285"/>
    <cellStyle name="Header2 2 2 4 2 2 5" xfId="15568"/>
    <cellStyle name="Header2 2 2 4 2 2 6" xfId="19288"/>
    <cellStyle name="Header2 2 2 4 2 3" xfId="2945"/>
    <cellStyle name="Header2 2 2 4 2 3 2" xfId="15572"/>
    <cellStyle name="Header2 2 2 4 2 3 3" xfId="19284"/>
    <cellStyle name="Header2 2 2 4 2 4" xfId="2946"/>
    <cellStyle name="Header2 2 2 4 2 4 2" xfId="15573"/>
    <cellStyle name="Header2 2 2 4 2 4 3" xfId="19283"/>
    <cellStyle name="Header2 2 2 4 2 5" xfId="2947"/>
    <cellStyle name="Header2 2 2 4 2 5 2" xfId="15574"/>
    <cellStyle name="Header2 2 2 4 2 5 3" xfId="19282"/>
    <cellStyle name="Header2 2 2 4 2 6" xfId="15567"/>
    <cellStyle name="Header2 2 2 4 2 7" xfId="19289"/>
    <cellStyle name="Header2 2 2 4 3" xfId="2948"/>
    <cellStyle name="Header2 2 2 4 3 2" xfId="2949"/>
    <cellStyle name="Header2 2 2 4 3 2 2" xfId="15576"/>
    <cellStyle name="Header2 2 2 4 3 2 3" xfId="19280"/>
    <cellStyle name="Header2 2 2 4 3 3" xfId="2950"/>
    <cellStyle name="Header2 2 2 4 3 3 2" xfId="15577"/>
    <cellStyle name="Header2 2 2 4 3 3 3" xfId="19279"/>
    <cellStyle name="Header2 2 2 4 3 4" xfId="2951"/>
    <cellStyle name="Header2 2 2 4 3 4 2" xfId="15578"/>
    <cellStyle name="Header2 2 2 4 3 4 3" xfId="19277"/>
    <cellStyle name="Header2 2 2 4 3 5" xfId="15575"/>
    <cellStyle name="Header2 2 2 4 3 6" xfId="19281"/>
    <cellStyle name="Header2 2 2 4 4" xfId="2952"/>
    <cellStyle name="Header2 2 2 4 4 2" xfId="15579"/>
    <cellStyle name="Header2 2 2 4 4 3" xfId="19276"/>
    <cellStyle name="Header2 2 2 4 5" xfId="2953"/>
    <cellStyle name="Header2 2 2 4 5 2" xfId="15580"/>
    <cellStyle name="Header2 2 2 4 5 3" xfId="19275"/>
    <cellStyle name="Header2 2 2 4 6" xfId="2954"/>
    <cellStyle name="Header2 2 2 4 6 2" xfId="15581"/>
    <cellStyle name="Header2 2 2 4 6 3" xfId="19274"/>
    <cellStyle name="Header2 2 2 4 7" xfId="15566"/>
    <cellStyle name="Header2 2 2 4 8" xfId="19290"/>
    <cellStyle name="Header2 2 2 5" xfId="2955"/>
    <cellStyle name="Header2 2 2 5 2" xfId="2956"/>
    <cellStyle name="Header2 2 2 5 2 2" xfId="2957"/>
    <cellStyle name="Header2 2 2 5 2 2 2" xfId="2958"/>
    <cellStyle name="Header2 2 2 5 2 2 2 2" xfId="15585"/>
    <cellStyle name="Header2 2 2 5 2 2 2 3" xfId="19269"/>
    <cellStyle name="Header2 2 2 5 2 2 3" xfId="2959"/>
    <cellStyle name="Header2 2 2 5 2 2 3 2" xfId="15586"/>
    <cellStyle name="Header2 2 2 5 2 2 3 3" xfId="19268"/>
    <cellStyle name="Header2 2 2 5 2 2 4" xfId="2960"/>
    <cellStyle name="Header2 2 2 5 2 2 4 2" xfId="15587"/>
    <cellStyle name="Header2 2 2 5 2 2 4 3" xfId="19267"/>
    <cellStyle name="Header2 2 2 5 2 2 5" xfId="15584"/>
    <cellStyle name="Header2 2 2 5 2 2 6" xfId="19270"/>
    <cellStyle name="Header2 2 2 5 2 3" xfId="2961"/>
    <cellStyle name="Header2 2 2 5 2 3 2" xfId="15588"/>
    <cellStyle name="Header2 2 2 5 2 3 3" xfId="19266"/>
    <cellStyle name="Header2 2 2 5 2 4" xfId="2962"/>
    <cellStyle name="Header2 2 2 5 2 4 2" xfId="15589"/>
    <cellStyle name="Header2 2 2 5 2 4 3" xfId="19265"/>
    <cellStyle name="Header2 2 2 5 2 5" xfId="2963"/>
    <cellStyle name="Header2 2 2 5 2 5 2" xfId="15590"/>
    <cellStyle name="Header2 2 2 5 2 5 3" xfId="19264"/>
    <cellStyle name="Header2 2 2 5 2 6" xfId="15583"/>
    <cellStyle name="Header2 2 2 5 2 7" xfId="19271"/>
    <cellStyle name="Header2 2 2 5 3" xfId="2964"/>
    <cellStyle name="Header2 2 2 5 3 2" xfId="2965"/>
    <cellStyle name="Header2 2 2 5 3 2 2" xfId="15592"/>
    <cellStyle name="Header2 2 2 5 3 2 3" xfId="19263"/>
    <cellStyle name="Header2 2 2 5 3 3" xfId="2966"/>
    <cellStyle name="Header2 2 2 5 3 3 2" xfId="15593"/>
    <cellStyle name="Header2 2 2 5 3 3 3" xfId="19262"/>
    <cellStyle name="Header2 2 2 5 3 4" xfId="2967"/>
    <cellStyle name="Header2 2 2 5 3 4 2" xfId="15594"/>
    <cellStyle name="Header2 2 2 5 3 4 3" xfId="19261"/>
    <cellStyle name="Header2 2 2 5 3 5" xfId="15591"/>
    <cellStyle name="Header2 2 2 5 3 6" xfId="12965"/>
    <cellStyle name="Header2 2 2 5 4" xfId="2968"/>
    <cellStyle name="Header2 2 2 5 4 2" xfId="15595"/>
    <cellStyle name="Header2 2 2 5 4 3" xfId="19260"/>
    <cellStyle name="Header2 2 2 5 5" xfId="2969"/>
    <cellStyle name="Header2 2 2 5 5 2" xfId="15596"/>
    <cellStyle name="Header2 2 2 5 5 3" xfId="19259"/>
    <cellStyle name="Header2 2 2 5 6" xfId="2970"/>
    <cellStyle name="Header2 2 2 5 6 2" xfId="15597"/>
    <cellStyle name="Header2 2 2 5 6 3" xfId="19258"/>
    <cellStyle name="Header2 2 2 5 7" xfId="15582"/>
    <cellStyle name="Header2 2 2 5 8" xfId="19273"/>
    <cellStyle name="Header2 2 2 6" xfId="2971"/>
    <cellStyle name="Header2 2 2 6 2" xfId="2972"/>
    <cellStyle name="Header2 2 2 6 2 2" xfId="2973"/>
    <cellStyle name="Header2 2 2 6 2 2 2" xfId="2974"/>
    <cellStyle name="Header2 2 2 6 2 2 2 2" xfId="15601"/>
    <cellStyle name="Header2 2 2 6 2 2 2 3" xfId="19254"/>
    <cellStyle name="Header2 2 2 6 2 2 3" xfId="2975"/>
    <cellStyle name="Header2 2 2 6 2 2 3 2" xfId="15602"/>
    <cellStyle name="Header2 2 2 6 2 2 3 3" xfId="19253"/>
    <cellStyle name="Header2 2 2 6 2 2 4" xfId="2976"/>
    <cellStyle name="Header2 2 2 6 2 2 4 2" xfId="15603"/>
    <cellStyle name="Header2 2 2 6 2 2 4 3" xfId="19252"/>
    <cellStyle name="Header2 2 2 6 2 2 5" xfId="15600"/>
    <cellStyle name="Header2 2 2 6 2 2 6" xfId="19255"/>
    <cellStyle name="Header2 2 2 6 2 3" xfId="2977"/>
    <cellStyle name="Header2 2 2 6 2 3 2" xfId="15604"/>
    <cellStyle name="Header2 2 2 6 2 3 3" xfId="19251"/>
    <cellStyle name="Header2 2 2 6 2 4" xfId="2978"/>
    <cellStyle name="Header2 2 2 6 2 4 2" xfId="15605"/>
    <cellStyle name="Header2 2 2 6 2 4 3" xfId="19250"/>
    <cellStyle name="Header2 2 2 6 2 5" xfId="2979"/>
    <cellStyle name="Header2 2 2 6 2 5 2" xfId="15606"/>
    <cellStyle name="Header2 2 2 6 2 5 3" xfId="19249"/>
    <cellStyle name="Header2 2 2 6 2 6" xfId="15599"/>
    <cellStyle name="Header2 2 2 6 2 7" xfId="19256"/>
    <cellStyle name="Header2 2 2 6 3" xfId="2980"/>
    <cellStyle name="Header2 2 2 6 3 2" xfId="2981"/>
    <cellStyle name="Header2 2 2 6 3 2 2" xfId="15608"/>
    <cellStyle name="Header2 2 2 6 3 2 3" xfId="19247"/>
    <cellStyle name="Header2 2 2 6 3 3" xfId="2982"/>
    <cellStyle name="Header2 2 2 6 3 3 2" xfId="15609"/>
    <cellStyle name="Header2 2 2 6 3 3 3" xfId="19246"/>
    <cellStyle name="Header2 2 2 6 3 4" xfId="2983"/>
    <cellStyle name="Header2 2 2 6 3 4 2" xfId="15610"/>
    <cellStyle name="Header2 2 2 6 3 4 3" xfId="19245"/>
    <cellStyle name="Header2 2 2 6 3 5" xfId="15607"/>
    <cellStyle name="Header2 2 2 6 3 6" xfId="19248"/>
    <cellStyle name="Header2 2 2 6 4" xfId="2984"/>
    <cellStyle name="Header2 2 2 6 4 2" xfId="15611"/>
    <cellStyle name="Header2 2 2 6 4 3" xfId="19244"/>
    <cellStyle name="Header2 2 2 6 5" xfId="2985"/>
    <cellStyle name="Header2 2 2 6 5 2" xfId="15612"/>
    <cellStyle name="Header2 2 2 6 5 3" xfId="19243"/>
    <cellStyle name="Header2 2 2 6 6" xfId="2986"/>
    <cellStyle name="Header2 2 2 6 6 2" xfId="15613"/>
    <cellStyle name="Header2 2 2 6 6 3" xfId="19242"/>
    <cellStyle name="Header2 2 2 6 7" xfId="15598"/>
    <cellStyle name="Header2 2 2 6 8" xfId="19257"/>
    <cellStyle name="Header2 2 2 7" xfId="2987"/>
    <cellStyle name="Header2 2 2 7 2" xfId="2988"/>
    <cellStyle name="Header2 2 2 7 2 2" xfId="2989"/>
    <cellStyle name="Header2 2 2 7 2 2 2" xfId="2990"/>
    <cellStyle name="Header2 2 2 7 2 2 2 2" xfId="15617"/>
    <cellStyle name="Header2 2 2 7 2 2 2 3" xfId="19238"/>
    <cellStyle name="Header2 2 2 7 2 2 3" xfId="2991"/>
    <cellStyle name="Header2 2 2 7 2 2 3 2" xfId="15618"/>
    <cellStyle name="Header2 2 2 7 2 2 3 3" xfId="19237"/>
    <cellStyle name="Header2 2 2 7 2 2 4" xfId="2992"/>
    <cellStyle name="Header2 2 2 7 2 2 4 2" xfId="15619"/>
    <cellStyle name="Header2 2 2 7 2 2 4 3" xfId="19236"/>
    <cellStyle name="Header2 2 2 7 2 2 5" xfId="15616"/>
    <cellStyle name="Header2 2 2 7 2 2 6" xfId="19239"/>
    <cellStyle name="Header2 2 2 7 2 3" xfId="2993"/>
    <cellStyle name="Header2 2 2 7 2 3 2" xfId="15620"/>
    <cellStyle name="Header2 2 2 7 2 3 3" xfId="19235"/>
    <cellStyle name="Header2 2 2 7 2 4" xfId="2994"/>
    <cellStyle name="Header2 2 2 7 2 4 2" xfId="15621"/>
    <cellStyle name="Header2 2 2 7 2 4 3" xfId="19234"/>
    <cellStyle name="Header2 2 2 7 2 5" xfId="2995"/>
    <cellStyle name="Header2 2 2 7 2 5 2" xfId="15622"/>
    <cellStyle name="Header2 2 2 7 2 5 3" xfId="19233"/>
    <cellStyle name="Header2 2 2 7 2 6" xfId="15615"/>
    <cellStyle name="Header2 2 2 7 2 7" xfId="19240"/>
    <cellStyle name="Header2 2 2 7 3" xfId="2996"/>
    <cellStyle name="Header2 2 2 7 3 2" xfId="2997"/>
    <cellStyle name="Header2 2 2 7 3 2 2" xfId="15624"/>
    <cellStyle name="Header2 2 2 7 3 2 3" xfId="19230"/>
    <cellStyle name="Header2 2 2 7 3 3" xfId="2998"/>
    <cellStyle name="Header2 2 2 7 3 3 2" xfId="15625"/>
    <cellStyle name="Header2 2 2 7 3 3 3" xfId="19229"/>
    <cellStyle name="Header2 2 2 7 3 4" xfId="2999"/>
    <cellStyle name="Header2 2 2 7 3 4 2" xfId="15626"/>
    <cellStyle name="Header2 2 2 7 3 4 3" xfId="19228"/>
    <cellStyle name="Header2 2 2 7 3 5" xfId="15623"/>
    <cellStyle name="Header2 2 2 7 3 6" xfId="19232"/>
    <cellStyle name="Header2 2 2 7 4" xfId="3000"/>
    <cellStyle name="Header2 2 2 7 4 2" xfId="15627"/>
    <cellStyle name="Header2 2 2 7 4 3" xfId="19227"/>
    <cellStyle name="Header2 2 2 7 5" xfId="3001"/>
    <cellStyle name="Header2 2 2 7 5 2" xfId="15628"/>
    <cellStyle name="Header2 2 2 7 5 3" xfId="19226"/>
    <cellStyle name="Header2 2 2 7 6" xfId="3002"/>
    <cellStyle name="Header2 2 2 7 6 2" xfId="15629"/>
    <cellStyle name="Header2 2 2 7 6 3" xfId="19225"/>
    <cellStyle name="Header2 2 2 7 7" xfId="15614"/>
    <cellStyle name="Header2 2 2 7 8" xfId="19241"/>
    <cellStyle name="Header2 2 2 8" xfId="3003"/>
    <cellStyle name="Header2 2 2 8 2" xfId="3004"/>
    <cellStyle name="Header2 2 2 8 2 2" xfId="3005"/>
    <cellStyle name="Header2 2 2 8 2 2 2" xfId="15632"/>
    <cellStyle name="Header2 2 2 8 2 2 3" xfId="19222"/>
    <cellStyle name="Header2 2 2 8 2 3" xfId="3006"/>
    <cellStyle name="Header2 2 2 8 2 3 2" xfId="15633"/>
    <cellStyle name="Header2 2 2 8 2 3 3" xfId="19221"/>
    <cellStyle name="Header2 2 2 8 2 4" xfId="3007"/>
    <cellStyle name="Header2 2 2 8 2 4 2" xfId="15634"/>
    <cellStyle name="Header2 2 2 8 2 4 3" xfId="19220"/>
    <cellStyle name="Header2 2 2 8 2 5" xfId="15631"/>
    <cellStyle name="Header2 2 2 8 2 6" xfId="19223"/>
    <cellStyle name="Header2 2 2 8 3" xfId="3008"/>
    <cellStyle name="Header2 2 2 8 3 2" xfId="15635"/>
    <cellStyle name="Header2 2 2 8 3 3" xfId="19219"/>
    <cellStyle name="Header2 2 2 8 4" xfId="3009"/>
    <cellStyle name="Header2 2 2 8 4 2" xfId="15636"/>
    <cellStyle name="Header2 2 2 8 4 3" xfId="19218"/>
    <cellStyle name="Header2 2 2 8 5" xfId="3010"/>
    <cellStyle name="Header2 2 2 8 5 2" xfId="15637"/>
    <cellStyle name="Header2 2 2 8 5 3" xfId="19217"/>
    <cellStyle name="Header2 2 2 8 6" xfId="15630"/>
    <cellStyle name="Header2 2 2 8 7" xfId="19224"/>
    <cellStyle name="Header2 2 2 9" xfId="3011"/>
    <cellStyle name="Header2 2 2 9 2" xfId="3012"/>
    <cellStyle name="Header2 2 2 9 2 2" xfId="15639"/>
    <cellStyle name="Header2 2 2 9 2 3" xfId="19215"/>
    <cellStyle name="Header2 2 2 9 3" xfId="3013"/>
    <cellStyle name="Header2 2 2 9 3 2" xfId="15640"/>
    <cellStyle name="Header2 2 2 9 3 3" xfId="19214"/>
    <cellStyle name="Header2 2 2 9 4" xfId="3014"/>
    <cellStyle name="Header2 2 2 9 4 2" xfId="15641"/>
    <cellStyle name="Header2 2 2 9 4 3" xfId="19213"/>
    <cellStyle name="Header2 2 2 9 5" xfId="15638"/>
    <cellStyle name="Header2 2 2 9 6" xfId="19216"/>
    <cellStyle name="Header2 2 3" xfId="3015"/>
    <cellStyle name="Header2 2 3 10" xfId="3016"/>
    <cellStyle name="Header2 2 3 10 2" xfId="15643"/>
    <cellStyle name="Header2 2 3 10 3" xfId="19211"/>
    <cellStyle name="Header2 2 3 11" xfId="15642"/>
    <cellStyle name="Header2 2 3 12" xfId="19212"/>
    <cellStyle name="Header2 2 3 13" xfId="29708"/>
    <cellStyle name="Header2 2 3 2" xfId="3017"/>
    <cellStyle name="Header2 2 3 2 2" xfId="3018"/>
    <cellStyle name="Header2 2 3 2 2 2" xfId="3019"/>
    <cellStyle name="Header2 2 3 2 2 2 2" xfId="3020"/>
    <cellStyle name="Header2 2 3 2 2 2 2 2" xfId="15647"/>
    <cellStyle name="Header2 2 3 2 2 2 2 3" xfId="19207"/>
    <cellStyle name="Header2 2 3 2 2 2 3" xfId="3021"/>
    <cellStyle name="Header2 2 3 2 2 2 3 2" xfId="15648"/>
    <cellStyle name="Header2 2 3 2 2 2 3 3" xfId="19206"/>
    <cellStyle name="Header2 2 3 2 2 2 4" xfId="3022"/>
    <cellStyle name="Header2 2 3 2 2 2 4 2" xfId="15649"/>
    <cellStyle name="Header2 2 3 2 2 2 4 3" xfId="19205"/>
    <cellStyle name="Header2 2 3 2 2 2 5" xfId="15646"/>
    <cellStyle name="Header2 2 3 2 2 2 6" xfId="19208"/>
    <cellStyle name="Header2 2 3 2 2 3" xfId="3023"/>
    <cellStyle name="Header2 2 3 2 2 3 2" xfId="15650"/>
    <cellStyle name="Header2 2 3 2 2 3 3" xfId="19204"/>
    <cellStyle name="Header2 2 3 2 2 4" xfId="3024"/>
    <cellStyle name="Header2 2 3 2 2 4 2" xfId="15651"/>
    <cellStyle name="Header2 2 3 2 2 4 3" xfId="19203"/>
    <cellStyle name="Header2 2 3 2 2 5" xfId="3025"/>
    <cellStyle name="Header2 2 3 2 2 5 2" xfId="15652"/>
    <cellStyle name="Header2 2 3 2 2 5 3" xfId="19202"/>
    <cellStyle name="Header2 2 3 2 2 6" xfId="15645"/>
    <cellStyle name="Header2 2 3 2 2 7" xfId="19209"/>
    <cellStyle name="Header2 2 3 2 3" xfId="3026"/>
    <cellStyle name="Header2 2 3 2 3 2" xfId="3027"/>
    <cellStyle name="Header2 2 3 2 3 2 2" xfId="15654"/>
    <cellStyle name="Header2 2 3 2 3 2 3" xfId="19200"/>
    <cellStyle name="Header2 2 3 2 3 3" xfId="3028"/>
    <cellStyle name="Header2 2 3 2 3 3 2" xfId="15655"/>
    <cellStyle name="Header2 2 3 2 3 3 3" xfId="19199"/>
    <cellStyle name="Header2 2 3 2 3 4" xfId="3029"/>
    <cellStyle name="Header2 2 3 2 3 4 2" xfId="15656"/>
    <cellStyle name="Header2 2 3 2 3 4 3" xfId="19198"/>
    <cellStyle name="Header2 2 3 2 3 5" xfId="15653"/>
    <cellStyle name="Header2 2 3 2 3 6" xfId="19201"/>
    <cellStyle name="Header2 2 3 2 4" xfId="3030"/>
    <cellStyle name="Header2 2 3 2 4 2" xfId="15657"/>
    <cellStyle name="Header2 2 3 2 4 3" xfId="19197"/>
    <cellStyle name="Header2 2 3 2 5" xfId="3031"/>
    <cellStyle name="Header2 2 3 2 5 2" xfId="15658"/>
    <cellStyle name="Header2 2 3 2 5 3" xfId="19196"/>
    <cellStyle name="Header2 2 3 2 6" xfId="3032"/>
    <cellStyle name="Header2 2 3 2 6 2" xfId="15659"/>
    <cellStyle name="Header2 2 3 2 6 3" xfId="19195"/>
    <cellStyle name="Header2 2 3 2 7" xfId="15644"/>
    <cellStyle name="Header2 2 3 2 8" xfId="19210"/>
    <cellStyle name="Header2 2 3 2 9" xfId="29877"/>
    <cellStyle name="Header2 2 3 3" xfId="3033"/>
    <cellStyle name="Header2 2 3 3 2" xfId="3034"/>
    <cellStyle name="Header2 2 3 3 2 2" xfId="3035"/>
    <cellStyle name="Header2 2 3 3 2 2 2" xfId="3036"/>
    <cellStyle name="Header2 2 3 3 2 2 2 2" xfId="15663"/>
    <cellStyle name="Header2 2 3 3 2 2 2 3" xfId="19191"/>
    <cellStyle name="Header2 2 3 3 2 2 3" xfId="3037"/>
    <cellStyle name="Header2 2 3 3 2 2 3 2" xfId="15664"/>
    <cellStyle name="Header2 2 3 3 2 2 3 3" xfId="19190"/>
    <cellStyle name="Header2 2 3 3 2 2 4" xfId="3038"/>
    <cellStyle name="Header2 2 3 3 2 2 4 2" xfId="15665"/>
    <cellStyle name="Header2 2 3 3 2 2 4 3" xfId="19189"/>
    <cellStyle name="Header2 2 3 3 2 2 5" xfId="15662"/>
    <cellStyle name="Header2 2 3 3 2 2 6" xfId="19192"/>
    <cellStyle name="Header2 2 3 3 2 3" xfId="3039"/>
    <cellStyle name="Header2 2 3 3 2 3 2" xfId="15666"/>
    <cellStyle name="Header2 2 3 3 2 3 3" xfId="19185"/>
    <cellStyle name="Header2 2 3 3 2 4" xfId="3040"/>
    <cellStyle name="Header2 2 3 3 2 4 2" xfId="15667"/>
    <cellStyle name="Header2 2 3 3 2 4 3" xfId="19184"/>
    <cellStyle name="Header2 2 3 3 2 5" xfId="3041"/>
    <cellStyle name="Header2 2 3 3 2 5 2" xfId="15668"/>
    <cellStyle name="Header2 2 3 3 2 5 3" xfId="19183"/>
    <cellStyle name="Header2 2 3 3 2 6" xfId="15661"/>
    <cellStyle name="Header2 2 3 3 2 7" xfId="19193"/>
    <cellStyle name="Header2 2 3 3 3" xfId="3042"/>
    <cellStyle name="Header2 2 3 3 3 2" xfId="3043"/>
    <cellStyle name="Header2 2 3 3 3 2 2" xfId="15670"/>
    <cellStyle name="Header2 2 3 3 3 2 3" xfId="19181"/>
    <cellStyle name="Header2 2 3 3 3 3" xfId="3044"/>
    <cellStyle name="Header2 2 3 3 3 3 2" xfId="15671"/>
    <cellStyle name="Header2 2 3 3 3 3 3" xfId="19180"/>
    <cellStyle name="Header2 2 3 3 3 4" xfId="3045"/>
    <cellStyle name="Header2 2 3 3 3 4 2" xfId="15672"/>
    <cellStyle name="Header2 2 3 3 3 4 3" xfId="19179"/>
    <cellStyle name="Header2 2 3 3 3 5" xfId="15669"/>
    <cellStyle name="Header2 2 3 3 3 6" xfId="19182"/>
    <cellStyle name="Header2 2 3 3 4" xfId="3046"/>
    <cellStyle name="Header2 2 3 3 4 2" xfId="15673"/>
    <cellStyle name="Header2 2 3 3 4 3" xfId="19178"/>
    <cellStyle name="Header2 2 3 3 5" xfId="3047"/>
    <cellStyle name="Header2 2 3 3 5 2" xfId="15674"/>
    <cellStyle name="Header2 2 3 3 5 3" xfId="19177"/>
    <cellStyle name="Header2 2 3 3 6" xfId="3048"/>
    <cellStyle name="Header2 2 3 3 6 2" xfId="15675"/>
    <cellStyle name="Header2 2 3 3 6 3" xfId="19176"/>
    <cellStyle name="Header2 2 3 3 7" xfId="15660"/>
    <cellStyle name="Header2 2 3 3 8" xfId="19194"/>
    <cellStyle name="Header2 2 3 4" xfId="3049"/>
    <cellStyle name="Header2 2 3 4 2" xfId="3050"/>
    <cellStyle name="Header2 2 3 4 2 2" xfId="3051"/>
    <cellStyle name="Header2 2 3 4 2 2 2" xfId="3052"/>
    <cellStyle name="Header2 2 3 4 2 2 2 2" xfId="15679"/>
    <cellStyle name="Header2 2 3 4 2 2 2 3" xfId="19172"/>
    <cellStyle name="Header2 2 3 4 2 2 3" xfId="3053"/>
    <cellStyle name="Header2 2 3 4 2 2 3 2" xfId="15680"/>
    <cellStyle name="Header2 2 3 4 2 2 3 3" xfId="19171"/>
    <cellStyle name="Header2 2 3 4 2 2 4" xfId="3054"/>
    <cellStyle name="Header2 2 3 4 2 2 4 2" xfId="15681"/>
    <cellStyle name="Header2 2 3 4 2 2 4 3" xfId="19170"/>
    <cellStyle name="Header2 2 3 4 2 2 5" xfId="15678"/>
    <cellStyle name="Header2 2 3 4 2 2 6" xfId="19173"/>
    <cellStyle name="Header2 2 3 4 2 3" xfId="3055"/>
    <cellStyle name="Header2 2 3 4 2 3 2" xfId="15682"/>
    <cellStyle name="Header2 2 3 4 2 3 3" xfId="19169"/>
    <cellStyle name="Header2 2 3 4 2 4" xfId="3056"/>
    <cellStyle name="Header2 2 3 4 2 4 2" xfId="15683"/>
    <cellStyle name="Header2 2 3 4 2 4 3" xfId="19168"/>
    <cellStyle name="Header2 2 3 4 2 5" xfId="3057"/>
    <cellStyle name="Header2 2 3 4 2 5 2" xfId="15684"/>
    <cellStyle name="Header2 2 3 4 2 5 3" xfId="19167"/>
    <cellStyle name="Header2 2 3 4 2 6" xfId="15677"/>
    <cellStyle name="Header2 2 3 4 2 7" xfId="19174"/>
    <cellStyle name="Header2 2 3 4 3" xfId="3058"/>
    <cellStyle name="Header2 2 3 4 3 2" xfId="3059"/>
    <cellStyle name="Header2 2 3 4 3 2 2" xfId="15686"/>
    <cellStyle name="Header2 2 3 4 3 2 3" xfId="19165"/>
    <cellStyle name="Header2 2 3 4 3 3" xfId="3060"/>
    <cellStyle name="Header2 2 3 4 3 3 2" xfId="15687"/>
    <cellStyle name="Header2 2 3 4 3 3 3" xfId="19164"/>
    <cellStyle name="Header2 2 3 4 3 4" xfId="3061"/>
    <cellStyle name="Header2 2 3 4 3 4 2" xfId="15688"/>
    <cellStyle name="Header2 2 3 4 3 4 3" xfId="19163"/>
    <cellStyle name="Header2 2 3 4 3 5" xfId="15685"/>
    <cellStyle name="Header2 2 3 4 3 6" xfId="19166"/>
    <cellStyle name="Header2 2 3 4 4" xfId="3062"/>
    <cellStyle name="Header2 2 3 4 4 2" xfId="15689"/>
    <cellStyle name="Header2 2 3 4 4 3" xfId="19162"/>
    <cellStyle name="Header2 2 3 4 5" xfId="3063"/>
    <cellStyle name="Header2 2 3 4 5 2" xfId="15690"/>
    <cellStyle name="Header2 2 3 4 5 3" xfId="19161"/>
    <cellStyle name="Header2 2 3 4 6" xfId="3064"/>
    <cellStyle name="Header2 2 3 4 6 2" xfId="15691"/>
    <cellStyle name="Header2 2 3 4 6 3" xfId="19160"/>
    <cellStyle name="Header2 2 3 4 7" xfId="15676"/>
    <cellStyle name="Header2 2 3 4 8" xfId="19175"/>
    <cellStyle name="Header2 2 3 5" xfId="3065"/>
    <cellStyle name="Header2 2 3 5 2" xfId="3066"/>
    <cellStyle name="Header2 2 3 5 2 2" xfId="3067"/>
    <cellStyle name="Header2 2 3 5 2 2 2" xfId="3068"/>
    <cellStyle name="Header2 2 3 5 2 2 2 2" xfId="15695"/>
    <cellStyle name="Header2 2 3 5 2 2 2 3" xfId="19156"/>
    <cellStyle name="Header2 2 3 5 2 2 3" xfId="3069"/>
    <cellStyle name="Header2 2 3 5 2 2 3 2" xfId="15696"/>
    <cellStyle name="Header2 2 3 5 2 2 3 3" xfId="19155"/>
    <cellStyle name="Header2 2 3 5 2 2 4" xfId="3070"/>
    <cellStyle name="Header2 2 3 5 2 2 4 2" xfId="15697"/>
    <cellStyle name="Header2 2 3 5 2 2 4 3" xfId="19154"/>
    <cellStyle name="Header2 2 3 5 2 2 5" xfId="15694"/>
    <cellStyle name="Header2 2 3 5 2 2 6" xfId="19157"/>
    <cellStyle name="Header2 2 3 5 2 3" xfId="3071"/>
    <cellStyle name="Header2 2 3 5 2 3 2" xfId="15698"/>
    <cellStyle name="Header2 2 3 5 2 3 3" xfId="19153"/>
    <cellStyle name="Header2 2 3 5 2 4" xfId="3072"/>
    <cellStyle name="Header2 2 3 5 2 4 2" xfId="15699"/>
    <cellStyle name="Header2 2 3 5 2 4 3" xfId="19152"/>
    <cellStyle name="Header2 2 3 5 2 5" xfId="3073"/>
    <cellStyle name="Header2 2 3 5 2 5 2" xfId="15700"/>
    <cellStyle name="Header2 2 3 5 2 5 3" xfId="19151"/>
    <cellStyle name="Header2 2 3 5 2 6" xfId="15693"/>
    <cellStyle name="Header2 2 3 5 2 7" xfId="19158"/>
    <cellStyle name="Header2 2 3 5 3" xfId="3074"/>
    <cellStyle name="Header2 2 3 5 3 2" xfId="3075"/>
    <cellStyle name="Header2 2 3 5 3 2 2" xfId="15702"/>
    <cellStyle name="Header2 2 3 5 3 2 3" xfId="19149"/>
    <cellStyle name="Header2 2 3 5 3 3" xfId="3076"/>
    <cellStyle name="Header2 2 3 5 3 3 2" xfId="15703"/>
    <cellStyle name="Header2 2 3 5 3 3 3" xfId="19148"/>
    <cellStyle name="Header2 2 3 5 3 4" xfId="3077"/>
    <cellStyle name="Header2 2 3 5 3 4 2" xfId="15704"/>
    <cellStyle name="Header2 2 3 5 3 4 3" xfId="19147"/>
    <cellStyle name="Header2 2 3 5 3 5" xfId="15701"/>
    <cellStyle name="Header2 2 3 5 3 6" xfId="19150"/>
    <cellStyle name="Header2 2 3 5 4" xfId="3078"/>
    <cellStyle name="Header2 2 3 5 4 2" xfId="15705"/>
    <cellStyle name="Header2 2 3 5 4 3" xfId="19146"/>
    <cellStyle name="Header2 2 3 5 5" xfId="3079"/>
    <cellStyle name="Header2 2 3 5 5 2" xfId="15706"/>
    <cellStyle name="Header2 2 3 5 5 3" xfId="19145"/>
    <cellStyle name="Header2 2 3 5 6" xfId="3080"/>
    <cellStyle name="Header2 2 3 5 6 2" xfId="15707"/>
    <cellStyle name="Header2 2 3 5 6 3" xfId="19144"/>
    <cellStyle name="Header2 2 3 5 7" xfId="15692"/>
    <cellStyle name="Header2 2 3 5 8" xfId="19159"/>
    <cellStyle name="Header2 2 3 6" xfId="3081"/>
    <cellStyle name="Header2 2 3 6 2" xfId="3082"/>
    <cellStyle name="Header2 2 3 6 2 2" xfId="3083"/>
    <cellStyle name="Header2 2 3 6 2 2 2" xfId="15710"/>
    <cellStyle name="Header2 2 3 6 2 2 3" xfId="19141"/>
    <cellStyle name="Header2 2 3 6 2 3" xfId="3084"/>
    <cellStyle name="Header2 2 3 6 2 3 2" xfId="15711"/>
    <cellStyle name="Header2 2 3 6 2 3 3" xfId="19140"/>
    <cellStyle name="Header2 2 3 6 2 4" xfId="3085"/>
    <cellStyle name="Header2 2 3 6 2 4 2" xfId="15712"/>
    <cellStyle name="Header2 2 3 6 2 4 3" xfId="19138"/>
    <cellStyle name="Header2 2 3 6 2 5" xfId="15709"/>
    <cellStyle name="Header2 2 3 6 2 6" xfId="19142"/>
    <cellStyle name="Header2 2 3 6 3" xfId="3086"/>
    <cellStyle name="Header2 2 3 6 3 2" xfId="15713"/>
    <cellStyle name="Header2 2 3 6 3 3" xfId="19137"/>
    <cellStyle name="Header2 2 3 6 4" xfId="3087"/>
    <cellStyle name="Header2 2 3 6 4 2" xfId="15714"/>
    <cellStyle name="Header2 2 3 6 4 3" xfId="19136"/>
    <cellStyle name="Header2 2 3 6 5" xfId="3088"/>
    <cellStyle name="Header2 2 3 6 5 2" xfId="15715"/>
    <cellStyle name="Header2 2 3 6 5 3" xfId="19134"/>
    <cellStyle name="Header2 2 3 6 6" xfId="15708"/>
    <cellStyle name="Header2 2 3 6 7" xfId="19143"/>
    <cellStyle name="Header2 2 3 7" xfId="3089"/>
    <cellStyle name="Header2 2 3 7 2" xfId="3090"/>
    <cellStyle name="Header2 2 3 7 2 2" xfId="15717"/>
    <cellStyle name="Header2 2 3 7 2 3" xfId="19132"/>
    <cellStyle name="Header2 2 3 7 3" xfId="3091"/>
    <cellStyle name="Header2 2 3 7 3 2" xfId="15718"/>
    <cellStyle name="Header2 2 3 7 3 3" xfId="19131"/>
    <cellStyle name="Header2 2 3 7 4" xfId="3092"/>
    <cellStyle name="Header2 2 3 7 4 2" xfId="15719"/>
    <cellStyle name="Header2 2 3 7 4 3" xfId="19130"/>
    <cellStyle name="Header2 2 3 7 5" xfId="15716"/>
    <cellStyle name="Header2 2 3 7 6" xfId="19133"/>
    <cellStyle name="Header2 2 3 8" xfId="3093"/>
    <cellStyle name="Header2 2 3 8 2" xfId="15720"/>
    <cellStyle name="Header2 2 3 8 3" xfId="19129"/>
    <cellStyle name="Header2 2 3 9" xfId="3094"/>
    <cellStyle name="Header2 2 3 9 2" xfId="15721"/>
    <cellStyle name="Header2 2 3 9 3" xfId="19128"/>
    <cellStyle name="Header2 2 4" xfId="3095"/>
    <cellStyle name="Header2 2 4 10" xfId="3096"/>
    <cellStyle name="Header2 2 4 10 2" xfId="15723"/>
    <cellStyle name="Header2 2 4 10 3" xfId="19126"/>
    <cellStyle name="Header2 2 4 11" xfId="15722"/>
    <cellStyle name="Header2 2 4 12" xfId="19127"/>
    <cellStyle name="Header2 2 4 13" xfId="29767"/>
    <cellStyle name="Header2 2 4 2" xfId="3097"/>
    <cellStyle name="Header2 2 4 2 2" xfId="3098"/>
    <cellStyle name="Header2 2 4 2 2 2" xfId="3099"/>
    <cellStyle name="Header2 2 4 2 2 2 2" xfId="3100"/>
    <cellStyle name="Header2 2 4 2 2 2 2 2" xfId="15727"/>
    <cellStyle name="Header2 2 4 2 2 2 2 3" xfId="19122"/>
    <cellStyle name="Header2 2 4 2 2 2 3" xfId="3101"/>
    <cellStyle name="Header2 2 4 2 2 2 3 2" xfId="15728"/>
    <cellStyle name="Header2 2 4 2 2 2 3 3" xfId="19121"/>
    <cellStyle name="Header2 2 4 2 2 2 4" xfId="3102"/>
    <cellStyle name="Header2 2 4 2 2 2 4 2" xfId="15729"/>
    <cellStyle name="Header2 2 4 2 2 2 4 3" xfId="19120"/>
    <cellStyle name="Header2 2 4 2 2 2 5" xfId="15726"/>
    <cellStyle name="Header2 2 4 2 2 2 6" xfId="19123"/>
    <cellStyle name="Header2 2 4 2 2 3" xfId="3103"/>
    <cellStyle name="Header2 2 4 2 2 3 2" xfId="15730"/>
    <cellStyle name="Header2 2 4 2 2 3 3" xfId="19119"/>
    <cellStyle name="Header2 2 4 2 2 4" xfId="3104"/>
    <cellStyle name="Header2 2 4 2 2 4 2" xfId="15731"/>
    <cellStyle name="Header2 2 4 2 2 4 3" xfId="19118"/>
    <cellStyle name="Header2 2 4 2 2 5" xfId="3105"/>
    <cellStyle name="Header2 2 4 2 2 5 2" xfId="15732"/>
    <cellStyle name="Header2 2 4 2 2 5 3" xfId="19117"/>
    <cellStyle name="Header2 2 4 2 2 6" xfId="15725"/>
    <cellStyle name="Header2 2 4 2 2 7" xfId="19124"/>
    <cellStyle name="Header2 2 4 2 3" xfId="3106"/>
    <cellStyle name="Header2 2 4 2 3 2" xfId="3107"/>
    <cellStyle name="Header2 2 4 2 3 2 2" xfId="15734"/>
    <cellStyle name="Header2 2 4 2 3 2 3" xfId="19115"/>
    <cellStyle name="Header2 2 4 2 3 3" xfId="3108"/>
    <cellStyle name="Header2 2 4 2 3 3 2" xfId="15735"/>
    <cellStyle name="Header2 2 4 2 3 3 3" xfId="19114"/>
    <cellStyle name="Header2 2 4 2 3 4" xfId="3109"/>
    <cellStyle name="Header2 2 4 2 3 4 2" xfId="15736"/>
    <cellStyle name="Header2 2 4 2 3 4 3" xfId="19113"/>
    <cellStyle name="Header2 2 4 2 3 5" xfId="15733"/>
    <cellStyle name="Header2 2 4 2 3 6" xfId="19116"/>
    <cellStyle name="Header2 2 4 2 4" xfId="3110"/>
    <cellStyle name="Header2 2 4 2 4 2" xfId="15737"/>
    <cellStyle name="Header2 2 4 2 4 3" xfId="19112"/>
    <cellStyle name="Header2 2 4 2 5" xfId="3111"/>
    <cellStyle name="Header2 2 4 2 5 2" xfId="15738"/>
    <cellStyle name="Header2 2 4 2 5 3" xfId="19111"/>
    <cellStyle name="Header2 2 4 2 6" xfId="3112"/>
    <cellStyle name="Header2 2 4 2 6 2" xfId="15739"/>
    <cellStyle name="Header2 2 4 2 6 3" xfId="19110"/>
    <cellStyle name="Header2 2 4 2 7" xfId="15724"/>
    <cellStyle name="Header2 2 4 2 8" xfId="19125"/>
    <cellStyle name="Header2 2 4 2 9" xfId="29898"/>
    <cellStyle name="Header2 2 4 3" xfId="3113"/>
    <cellStyle name="Header2 2 4 3 2" xfId="3114"/>
    <cellStyle name="Header2 2 4 3 2 2" xfId="3115"/>
    <cellStyle name="Header2 2 4 3 2 2 2" xfId="3116"/>
    <cellStyle name="Header2 2 4 3 2 2 2 2" xfId="15743"/>
    <cellStyle name="Header2 2 4 3 2 2 2 3" xfId="19106"/>
    <cellStyle name="Header2 2 4 3 2 2 3" xfId="3117"/>
    <cellStyle name="Header2 2 4 3 2 2 3 2" xfId="15744"/>
    <cellStyle name="Header2 2 4 3 2 2 3 3" xfId="19105"/>
    <cellStyle name="Header2 2 4 3 2 2 4" xfId="3118"/>
    <cellStyle name="Header2 2 4 3 2 2 4 2" xfId="15745"/>
    <cellStyle name="Header2 2 4 3 2 2 4 3" xfId="19104"/>
    <cellStyle name="Header2 2 4 3 2 2 5" xfId="15742"/>
    <cellStyle name="Header2 2 4 3 2 2 6" xfId="19107"/>
    <cellStyle name="Header2 2 4 3 2 3" xfId="3119"/>
    <cellStyle name="Header2 2 4 3 2 3 2" xfId="15746"/>
    <cellStyle name="Header2 2 4 3 2 3 3" xfId="19103"/>
    <cellStyle name="Header2 2 4 3 2 4" xfId="3120"/>
    <cellStyle name="Header2 2 4 3 2 4 2" xfId="15747"/>
    <cellStyle name="Header2 2 4 3 2 4 3" xfId="19102"/>
    <cellStyle name="Header2 2 4 3 2 5" xfId="3121"/>
    <cellStyle name="Header2 2 4 3 2 5 2" xfId="15748"/>
    <cellStyle name="Header2 2 4 3 2 5 3" xfId="19101"/>
    <cellStyle name="Header2 2 4 3 2 6" xfId="15741"/>
    <cellStyle name="Header2 2 4 3 2 7" xfId="19108"/>
    <cellStyle name="Header2 2 4 3 3" xfId="3122"/>
    <cellStyle name="Header2 2 4 3 3 2" xfId="3123"/>
    <cellStyle name="Header2 2 4 3 3 2 2" xfId="15750"/>
    <cellStyle name="Header2 2 4 3 3 2 3" xfId="19099"/>
    <cellStyle name="Header2 2 4 3 3 3" xfId="3124"/>
    <cellStyle name="Header2 2 4 3 3 3 2" xfId="15751"/>
    <cellStyle name="Header2 2 4 3 3 3 3" xfId="19098"/>
    <cellStyle name="Header2 2 4 3 3 4" xfId="3125"/>
    <cellStyle name="Header2 2 4 3 3 4 2" xfId="15752"/>
    <cellStyle name="Header2 2 4 3 3 4 3" xfId="19097"/>
    <cellStyle name="Header2 2 4 3 3 5" xfId="15749"/>
    <cellStyle name="Header2 2 4 3 3 6" xfId="19100"/>
    <cellStyle name="Header2 2 4 3 4" xfId="3126"/>
    <cellStyle name="Header2 2 4 3 4 2" xfId="15753"/>
    <cellStyle name="Header2 2 4 3 4 3" xfId="19096"/>
    <cellStyle name="Header2 2 4 3 5" xfId="3127"/>
    <cellStyle name="Header2 2 4 3 5 2" xfId="15754"/>
    <cellStyle name="Header2 2 4 3 5 3" xfId="19095"/>
    <cellStyle name="Header2 2 4 3 6" xfId="3128"/>
    <cellStyle name="Header2 2 4 3 6 2" xfId="15755"/>
    <cellStyle name="Header2 2 4 3 6 3" xfId="19094"/>
    <cellStyle name="Header2 2 4 3 7" xfId="15740"/>
    <cellStyle name="Header2 2 4 3 8" xfId="19109"/>
    <cellStyle name="Header2 2 4 4" xfId="3129"/>
    <cellStyle name="Header2 2 4 4 2" xfId="3130"/>
    <cellStyle name="Header2 2 4 4 2 2" xfId="3131"/>
    <cellStyle name="Header2 2 4 4 2 2 2" xfId="3132"/>
    <cellStyle name="Header2 2 4 4 2 2 2 2" xfId="15759"/>
    <cellStyle name="Header2 2 4 4 2 2 2 3" xfId="19090"/>
    <cellStyle name="Header2 2 4 4 2 2 3" xfId="3133"/>
    <cellStyle name="Header2 2 4 4 2 2 3 2" xfId="15760"/>
    <cellStyle name="Header2 2 4 4 2 2 3 3" xfId="19089"/>
    <cellStyle name="Header2 2 4 4 2 2 4" xfId="3134"/>
    <cellStyle name="Header2 2 4 4 2 2 4 2" xfId="15761"/>
    <cellStyle name="Header2 2 4 4 2 2 4 3" xfId="19088"/>
    <cellStyle name="Header2 2 4 4 2 2 5" xfId="15758"/>
    <cellStyle name="Header2 2 4 4 2 2 6" xfId="19091"/>
    <cellStyle name="Header2 2 4 4 2 3" xfId="3135"/>
    <cellStyle name="Header2 2 4 4 2 3 2" xfId="15762"/>
    <cellStyle name="Header2 2 4 4 2 3 3" xfId="19087"/>
    <cellStyle name="Header2 2 4 4 2 4" xfId="3136"/>
    <cellStyle name="Header2 2 4 4 2 4 2" xfId="15763"/>
    <cellStyle name="Header2 2 4 4 2 4 3" xfId="19086"/>
    <cellStyle name="Header2 2 4 4 2 5" xfId="3137"/>
    <cellStyle name="Header2 2 4 4 2 5 2" xfId="15764"/>
    <cellStyle name="Header2 2 4 4 2 5 3" xfId="19085"/>
    <cellStyle name="Header2 2 4 4 2 6" xfId="15757"/>
    <cellStyle name="Header2 2 4 4 2 7" xfId="19092"/>
    <cellStyle name="Header2 2 4 4 3" xfId="3138"/>
    <cellStyle name="Header2 2 4 4 3 2" xfId="3139"/>
    <cellStyle name="Header2 2 4 4 3 2 2" xfId="15766"/>
    <cellStyle name="Header2 2 4 4 3 2 3" xfId="19083"/>
    <cellStyle name="Header2 2 4 4 3 3" xfId="3140"/>
    <cellStyle name="Header2 2 4 4 3 3 2" xfId="15767"/>
    <cellStyle name="Header2 2 4 4 3 3 3" xfId="19082"/>
    <cellStyle name="Header2 2 4 4 3 4" xfId="3141"/>
    <cellStyle name="Header2 2 4 4 3 4 2" xfId="15768"/>
    <cellStyle name="Header2 2 4 4 3 4 3" xfId="19081"/>
    <cellStyle name="Header2 2 4 4 3 5" xfId="15765"/>
    <cellStyle name="Header2 2 4 4 3 6" xfId="19084"/>
    <cellStyle name="Header2 2 4 4 4" xfId="3142"/>
    <cellStyle name="Header2 2 4 4 4 2" xfId="15769"/>
    <cellStyle name="Header2 2 4 4 4 3" xfId="19079"/>
    <cellStyle name="Header2 2 4 4 5" xfId="3143"/>
    <cellStyle name="Header2 2 4 4 5 2" xfId="15770"/>
    <cellStyle name="Header2 2 4 4 5 3" xfId="19078"/>
    <cellStyle name="Header2 2 4 4 6" xfId="3144"/>
    <cellStyle name="Header2 2 4 4 6 2" xfId="15771"/>
    <cellStyle name="Header2 2 4 4 6 3" xfId="19077"/>
    <cellStyle name="Header2 2 4 4 7" xfId="15756"/>
    <cellStyle name="Header2 2 4 4 8" xfId="19093"/>
    <cellStyle name="Header2 2 4 5" xfId="3145"/>
    <cellStyle name="Header2 2 4 5 2" xfId="3146"/>
    <cellStyle name="Header2 2 4 5 2 2" xfId="3147"/>
    <cellStyle name="Header2 2 4 5 2 2 2" xfId="3148"/>
    <cellStyle name="Header2 2 4 5 2 2 2 2" xfId="15775"/>
    <cellStyle name="Header2 2 4 5 2 2 2 3" xfId="19073"/>
    <cellStyle name="Header2 2 4 5 2 2 3" xfId="3149"/>
    <cellStyle name="Header2 2 4 5 2 2 3 2" xfId="15776"/>
    <cellStyle name="Header2 2 4 5 2 2 3 3" xfId="19072"/>
    <cellStyle name="Header2 2 4 5 2 2 4" xfId="3150"/>
    <cellStyle name="Header2 2 4 5 2 2 4 2" xfId="15777"/>
    <cellStyle name="Header2 2 4 5 2 2 4 3" xfId="19071"/>
    <cellStyle name="Header2 2 4 5 2 2 5" xfId="15774"/>
    <cellStyle name="Header2 2 4 5 2 2 6" xfId="19074"/>
    <cellStyle name="Header2 2 4 5 2 3" xfId="3151"/>
    <cellStyle name="Header2 2 4 5 2 3 2" xfId="15778"/>
    <cellStyle name="Header2 2 4 5 2 3 3" xfId="19070"/>
    <cellStyle name="Header2 2 4 5 2 4" xfId="3152"/>
    <cellStyle name="Header2 2 4 5 2 4 2" xfId="15779"/>
    <cellStyle name="Header2 2 4 5 2 4 3" xfId="19069"/>
    <cellStyle name="Header2 2 4 5 2 5" xfId="3153"/>
    <cellStyle name="Header2 2 4 5 2 5 2" xfId="15780"/>
    <cellStyle name="Header2 2 4 5 2 5 3" xfId="19068"/>
    <cellStyle name="Header2 2 4 5 2 6" xfId="15773"/>
    <cellStyle name="Header2 2 4 5 2 7" xfId="19075"/>
    <cellStyle name="Header2 2 4 5 3" xfId="3154"/>
    <cellStyle name="Header2 2 4 5 3 2" xfId="3155"/>
    <cellStyle name="Header2 2 4 5 3 2 2" xfId="15782"/>
    <cellStyle name="Header2 2 4 5 3 2 3" xfId="19066"/>
    <cellStyle name="Header2 2 4 5 3 3" xfId="3156"/>
    <cellStyle name="Header2 2 4 5 3 3 2" xfId="15783"/>
    <cellStyle name="Header2 2 4 5 3 3 3" xfId="19065"/>
    <cellStyle name="Header2 2 4 5 3 4" xfId="3157"/>
    <cellStyle name="Header2 2 4 5 3 4 2" xfId="15784"/>
    <cellStyle name="Header2 2 4 5 3 4 3" xfId="19064"/>
    <cellStyle name="Header2 2 4 5 3 5" xfId="15781"/>
    <cellStyle name="Header2 2 4 5 3 6" xfId="19067"/>
    <cellStyle name="Header2 2 4 5 4" xfId="3158"/>
    <cellStyle name="Header2 2 4 5 4 2" xfId="15785"/>
    <cellStyle name="Header2 2 4 5 4 3" xfId="19063"/>
    <cellStyle name="Header2 2 4 5 5" xfId="3159"/>
    <cellStyle name="Header2 2 4 5 5 2" xfId="15786"/>
    <cellStyle name="Header2 2 4 5 5 3" xfId="19062"/>
    <cellStyle name="Header2 2 4 5 6" xfId="3160"/>
    <cellStyle name="Header2 2 4 5 6 2" xfId="15787"/>
    <cellStyle name="Header2 2 4 5 6 3" xfId="19061"/>
    <cellStyle name="Header2 2 4 5 7" xfId="15772"/>
    <cellStyle name="Header2 2 4 5 8" xfId="19076"/>
    <cellStyle name="Header2 2 4 6" xfId="3161"/>
    <cellStyle name="Header2 2 4 6 2" xfId="3162"/>
    <cellStyle name="Header2 2 4 6 2 2" xfId="3163"/>
    <cellStyle name="Header2 2 4 6 2 2 2" xfId="15790"/>
    <cellStyle name="Header2 2 4 6 2 2 3" xfId="19057"/>
    <cellStyle name="Header2 2 4 6 2 3" xfId="3164"/>
    <cellStyle name="Header2 2 4 6 2 3 2" xfId="15791"/>
    <cellStyle name="Header2 2 4 6 2 3 3" xfId="19056"/>
    <cellStyle name="Header2 2 4 6 2 4" xfId="3165"/>
    <cellStyle name="Header2 2 4 6 2 4 2" xfId="15792"/>
    <cellStyle name="Header2 2 4 6 2 4 3" xfId="19055"/>
    <cellStyle name="Header2 2 4 6 2 5" xfId="15789"/>
    <cellStyle name="Header2 2 4 6 2 6" xfId="19058"/>
    <cellStyle name="Header2 2 4 6 3" xfId="3166"/>
    <cellStyle name="Header2 2 4 6 3 2" xfId="15793"/>
    <cellStyle name="Header2 2 4 6 3 3" xfId="19054"/>
    <cellStyle name="Header2 2 4 6 4" xfId="3167"/>
    <cellStyle name="Header2 2 4 6 4 2" xfId="15794"/>
    <cellStyle name="Header2 2 4 6 4 3" xfId="19053"/>
    <cellStyle name="Header2 2 4 6 5" xfId="3168"/>
    <cellStyle name="Header2 2 4 6 5 2" xfId="15795"/>
    <cellStyle name="Header2 2 4 6 5 3" xfId="19052"/>
    <cellStyle name="Header2 2 4 6 6" xfId="15788"/>
    <cellStyle name="Header2 2 4 6 7" xfId="19059"/>
    <cellStyle name="Header2 2 4 7" xfId="3169"/>
    <cellStyle name="Header2 2 4 7 2" xfId="3170"/>
    <cellStyle name="Header2 2 4 7 2 2" xfId="15797"/>
    <cellStyle name="Header2 2 4 7 2 3" xfId="19050"/>
    <cellStyle name="Header2 2 4 7 3" xfId="3171"/>
    <cellStyle name="Header2 2 4 7 3 2" xfId="15798"/>
    <cellStyle name="Header2 2 4 7 3 3" xfId="19049"/>
    <cellStyle name="Header2 2 4 7 4" xfId="3172"/>
    <cellStyle name="Header2 2 4 7 4 2" xfId="15799"/>
    <cellStyle name="Header2 2 4 7 4 3" xfId="19048"/>
    <cellStyle name="Header2 2 4 7 5" xfId="15796"/>
    <cellStyle name="Header2 2 4 7 6" xfId="19051"/>
    <cellStyle name="Header2 2 4 8" xfId="3173"/>
    <cellStyle name="Header2 2 4 8 2" xfId="15800"/>
    <cellStyle name="Header2 2 4 8 3" xfId="19047"/>
    <cellStyle name="Header2 2 4 9" xfId="3174"/>
    <cellStyle name="Header2 2 4 9 2" xfId="15801"/>
    <cellStyle name="Header2 2 4 9 3" xfId="19046"/>
    <cellStyle name="Header2 2 5" xfId="3175"/>
    <cellStyle name="Header2 2 5 2" xfId="3176"/>
    <cellStyle name="Header2 2 5 2 2" xfId="3177"/>
    <cellStyle name="Header2 2 5 2 2 2" xfId="3178"/>
    <cellStyle name="Header2 2 5 2 2 2 2" xfId="15805"/>
    <cellStyle name="Header2 2 5 2 2 2 3" xfId="19040"/>
    <cellStyle name="Header2 2 5 2 2 3" xfId="3179"/>
    <cellStyle name="Header2 2 5 2 2 3 2" xfId="15806"/>
    <cellStyle name="Header2 2 5 2 2 3 3" xfId="19039"/>
    <cellStyle name="Header2 2 5 2 2 4" xfId="3180"/>
    <cellStyle name="Header2 2 5 2 2 4 2" xfId="15807"/>
    <cellStyle name="Header2 2 5 2 2 4 3" xfId="19038"/>
    <cellStyle name="Header2 2 5 2 2 5" xfId="15804"/>
    <cellStyle name="Header2 2 5 2 2 6" xfId="19041"/>
    <cellStyle name="Header2 2 5 2 3" xfId="3181"/>
    <cellStyle name="Header2 2 5 2 3 2" xfId="15808"/>
    <cellStyle name="Header2 2 5 2 3 3" xfId="19037"/>
    <cellStyle name="Header2 2 5 2 4" xfId="3182"/>
    <cellStyle name="Header2 2 5 2 4 2" xfId="15809"/>
    <cellStyle name="Header2 2 5 2 4 3" xfId="19036"/>
    <cellStyle name="Header2 2 5 2 5" xfId="3183"/>
    <cellStyle name="Header2 2 5 2 5 2" xfId="15810"/>
    <cellStyle name="Header2 2 5 2 5 3" xfId="19035"/>
    <cellStyle name="Header2 2 5 2 6" xfId="15803"/>
    <cellStyle name="Header2 2 5 2 7" xfId="19044"/>
    <cellStyle name="Header2 2 5 3" xfId="3184"/>
    <cellStyle name="Header2 2 5 3 2" xfId="3185"/>
    <cellStyle name="Header2 2 5 3 2 2" xfId="15812"/>
    <cellStyle name="Header2 2 5 3 2 3" xfId="19033"/>
    <cellStyle name="Header2 2 5 3 3" xfId="3186"/>
    <cellStyle name="Header2 2 5 3 3 2" xfId="15813"/>
    <cellStyle name="Header2 2 5 3 3 3" xfId="19032"/>
    <cellStyle name="Header2 2 5 3 4" xfId="3187"/>
    <cellStyle name="Header2 2 5 3 4 2" xfId="15814"/>
    <cellStyle name="Header2 2 5 3 4 3" xfId="19031"/>
    <cellStyle name="Header2 2 5 3 5" xfId="15811"/>
    <cellStyle name="Header2 2 5 3 6" xfId="19034"/>
    <cellStyle name="Header2 2 5 4" xfId="3188"/>
    <cellStyle name="Header2 2 5 4 2" xfId="15815"/>
    <cellStyle name="Header2 2 5 4 3" xfId="19030"/>
    <cellStyle name="Header2 2 5 5" xfId="3189"/>
    <cellStyle name="Header2 2 5 5 2" xfId="15816"/>
    <cellStyle name="Header2 2 5 5 3" xfId="19029"/>
    <cellStyle name="Header2 2 5 6" xfId="3190"/>
    <cellStyle name="Header2 2 5 6 2" xfId="15817"/>
    <cellStyle name="Header2 2 5 6 3" xfId="19027"/>
    <cellStyle name="Header2 2 5 7" xfId="15802"/>
    <cellStyle name="Header2 2 5 8" xfId="19045"/>
    <cellStyle name="Header2 2 5 9" xfId="29523"/>
    <cellStyle name="Header2 2 6" xfId="3191"/>
    <cellStyle name="Header2 2 6 2" xfId="3192"/>
    <cellStyle name="Header2 2 6 2 2" xfId="3193"/>
    <cellStyle name="Header2 2 6 2 2 2" xfId="3194"/>
    <cellStyle name="Header2 2 6 2 2 2 2" xfId="15821"/>
    <cellStyle name="Header2 2 6 2 2 2 3" xfId="19023"/>
    <cellStyle name="Header2 2 6 2 2 3" xfId="3195"/>
    <cellStyle name="Header2 2 6 2 2 3 2" xfId="15822"/>
    <cellStyle name="Header2 2 6 2 2 3 3" xfId="19022"/>
    <cellStyle name="Header2 2 6 2 2 4" xfId="3196"/>
    <cellStyle name="Header2 2 6 2 2 4 2" xfId="15823"/>
    <cellStyle name="Header2 2 6 2 2 4 3" xfId="19021"/>
    <cellStyle name="Header2 2 6 2 2 5" xfId="15820"/>
    <cellStyle name="Header2 2 6 2 2 6" xfId="19024"/>
    <cellStyle name="Header2 2 6 2 3" xfId="3197"/>
    <cellStyle name="Header2 2 6 2 3 2" xfId="15824"/>
    <cellStyle name="Header2 2 6 2 3 3" xfId="12904"/>
    <cellStyle name="Header2 2 6 2 4" xfId="3198"/>
    <cellStyle name="Header2 2 6 2 4 2" xfId="15825"/>
    <cellStyle name="Header2 2 6 2 4 3" xfId="19020"/>
    <cellStyle name="Header2 2 6 2 5" xfId="3199"/>
    <cellStyle name="Header2 2 6 2 5 2" xfId="15826"/>
    <cellStyle name="Header2 2 6 2 5 3" xfId="19019"/>
    <cellStyle name="Header2 2 6 2 6" xfId="15819"/>
    <cellStyle name="Header2 2 6 2 7" xfId="19025"/>
    <cellStyle name="Header2 2 6 3" xfId="3200"/>
    <cellStyle name="Header2 2 6 3 2" xfId="3201"/>
    <cellStyle name="Header2 2 6 3 2 2" xfId="15828"/>
    <cellStyle name="Header2 2 6 3 2 3" xfId="19017"/>
    <cellStyle name="Header2 2 6 3 3" xfId="3202"/>
    <cellStyle name="Header2 2 6 3 3 2" xfId="15829"/>
    <cellStyle name="Header2 2 6 3 3 3" xfId="19016"/>
    <cellStyle name="Header2 2 6 3 4" xfId="3203"/>
    <cellStyle name="Header2 2 6 3 4 2" xfId="15830"/>
    <cellStyle name="Header2 2 6 3 4 3" xfId="19014"/>
    <cellStyle name="Header2 2 6 3 5" xfId="15827"/>
    <cellStyle name="Header2 2 6 3 6" xfId="19018"/>
    <cellStyle name="Header2 2 6 4" xfId="3204"/>
    <cellStyle name="Header2 2 6 4 2" xfId="15831"/>
    <cellStyle name="Header2 2 6 4 3" xfId="19013"/>
    <cellStyle name="Header2 2 6 5" xfId="3205"/>
    <cellStyle name="Header2 2 6 5 2" xfId="15832"/>
    <cellStyle name="Header2 2 6 5 3" xfId="19012"/>
    <cellStyle name="Header2 2 6 6" xfId="3206"/>
    <cellStyle name="Header2 2 6 6 2" xfId="15833"/>
    <cellStyle name="Header2 2 6 6 3" xfId="19011"/>
    <cellStyle name="Header2 2 6 7" xfId="15818"/>
    <cellStyle name="Header2 2 6 8" xfId="19026"/>
    <cellStyle name="Header2 2 7" xfId="3207"/>
    <cellStyle name="Header2 2 7 2" xfId="3208"/>
    <cellStyle name="Header2 2 7 2 2" xfId="3209"/>
    <cellStyle name="Header2 2 7 2 2 2" xfId="3210"/>
    <cellStyle name="Header2 2 7 2 2 2 2" xfId="15837"/>
    <cellStyle name="Header2 2 7 2 2 2 3" xfId="19007"/>
    <cellStyle name="Header2 2 7 2 2 3" xfId="3211"/>
    <cellStyle name="Header2 2 7 2 2 3 2" xfId="15838"/>
    <cellStyle name="Header2 2 7 2 2 3 3" xfId="19006"/>
    <cellStyle name="Header2 2 7 2 2 4" xfId="3212"/>
    <cellStyle name="Header2 2 7 2 2 4 2" xfId="15839"/>
    <cellStyle name="Header2 2 7 2 2 4 3" xfId="19005"/>
    <cellStyle name="Header2 2 7 2 2 5" xfId="15836"/>
    <cellStyle name="Header2 2 7 2 2 6" xfId="19008"/>
    <cellStyle name="Header2 2 7 2 3" xfId="3213"/>
    <cellStyle name="Header2 2 7 2 3 2" xfId="15840"/>
    <cellStyle name="Header2 2 7 2 3 3" xfId="19004"/>
    <cellStyle name="Header2 2 7 2 4" xfId="3214"/>
    <cellStyle name="Header2 2 7 2 4 2" xfId="15841"/>
    <cellStyle name="Header2 2 7 2 4 3" xfId="19003"/>
    <cellStyle name="Header2 2 7 2 5" xfId="3215"/>
    <cellStyle name="Header2 2 7 2 5 2" xfId="15842"/>
    <cellStyle name="Header2 2 7 2 5 3" xfId="19002"/>
    <cellStyle name="Header2 2 7 2 6" xfId="15835"/>
    <cellStyle name="Header2 2 7 2 7" xfId="19009"/>
    <cellStyle name="Header2 2 7 3" xfId="3216"/>
    <cellStyle name="Header2 2 7 3 2" xfId="3217"/>
    <cellStyle name="Header2 2 7 3 2 2" xfId="15844"/>
    <cellStyle name="Header2 2 7 3 2 3" xfId="19000"/>
    <cellStyle name="Header2 2 7 3 3" xfId="3218"/>
    <cellStyle name="Header2 2 7 3 3 2" xfId="15845"/>
    <cellStyle name="Header2 2 7 3 3 3" xfId="18999"/>
    <cellStyle name="Header2 2 7 3 4" xfId="3219"/>
    <cellStyle name="Header2 2 7 3 4 2" xfId="15846"/>
    <cellStyle name="Header2 2 7 3 4 3" xfId="18998"/>
    <cellStyle name="Header2 2 7 3 5" xfId="15843"/>
    <cellStyle name="Header2 2 7 3 6" xfId="19001"/>
    <cellStyle name="Header2 2 7 4" xfId="3220"/>
    <cellStyle name="Header2 2 7 4 2" xfId="15847"/>
    <cellStyle name="Header2 2 7 4 3" xfId="18997"/>
    <cellStyle name="Header2 2 7 5" xfId="3221"/>
    <cellStyle name="Header2 2 7 5 2" xfId="15848"/>
    <cellStyle name="Header2 2 7 5 3" xfId="18996"/>
    <cellStyle name="Header2 2 7 6" xfId="3222"/>
    <cellStyle name="Header2 2 7 6 2" xfId="15849"/>
    <cellStyle name="Header2 2 7 6 3" xfId="18995"/>
    <cellStyle name="Header2 2 7 7" xfId="15834"/>
    <cellStyle name="Header2 2 7 8" xfId="19010"/>
    <cellStyle name="Header2 2 8" xfId="3223"/>
    <cellStyle name="Header2 2 8 2" xfId="3224"/>
    <cellStyle name="Header2 2 8 2 2" xfId="3225"/>
    <cellStyle name="Header2 2 8 2 2 2" xfId="3226"/>
    <cellStyle name="Header2 2 8 2 2 2 2" xfId="15853"/>
    <cellStyle name="Header2 2 8 2 2 2 3" xfId="18991"/>
    <cellStyle name="Header2 2 8 2 2 3" xfId="3227"/>
    <cellStyle name="Header2 2 8 2 2 3 2" xfId="15854"/>
    <cellStyle name="Header2 2 8 2 2 3 3" xfId="18990"/>
    <cellStyle name="Header2 2 8 2 2 4" xfId="3228"/>
    <cellStyle name="Header2 2 8 2 2 4 2" xfId="15855"/>
    <cellStyle name="Header2 2 8 2 2 4 3" xfId="18989"/>
    <cellStyle name="Header2 2 8 2 2 5" xfId="15852"/>
    <cellStyle name="Header2 2 8 2 2 6" xfId="18992"/>
    <cellStyle name="Header2 2 8 2 3" xfId="3229"/>
    <cellStyle name="Header2 2 8 2 3 2" xfId="15856"/>
    <cellStyle name="Header2 2 8 2 3 3" xfId="18988"/>
    <cellStyle name="Header2 2 8 2 4" xfId="3230"/>
    <cellStyle name="Header2 2 8 2 4 2" xfId="15857"/>
    <cellStyle name="Header2 2 8 2 4 3" xfId="18987"/>
    <cellStyle name="Header2 2 8 2 5" xfId="3231"/>
    <cellStyle name="Header2 2 8 2 5 2" xfId="15858"/>
    <cellStyle name="Header2 2 8 2 5 3" xfId="18986"/>
    <cellStyle name="Header2 2 8 2 6" xfId="15851"/>
    <cellStyle name="Header2 2 8 2 7" xfId="18993"/>
    <cellStyle name="Header2 2 8 3" xfId="3232"/>
    <cellStyle name="Header2 2 8 3 2" xfId="3233"/>
    <cellStyle name="Header2 2 8 3 2 2" xfId="15860"/>
    <cellStyle name="Header2 2 8 3 2 3" xfId="18984"/>
    <cellStyle name="Header2 2 8 3 3" xfId="3234"/>
    <cellStyle name="Header2 2 8 3 3 2" xfId="15861"/>
    <cellStyle name="Header2 2 8 3 3 3" xfId="18983"/>
    <cellStyle name="Header2 2 8 3 4" xfId="3235"/>
    <cellStyle name="Header2 2 8 3 4 2" xfId="15862"/>
    <cellStyle name="Header2 2 8 3 4 3" xfId="18982"/>
    <cellStyle name="Header2 2 8 3 5" xfId="15859"/>
    <cellStyle name="Header2 2 8 3 6" xfId="18985"/>
    <cellStyle name="Header2 2 8 4" xfId="3236"/>
    <cellStyle name="Header2 2 8 4 2" xfId="15863"/>
    <cellStyle name="Header2 2 8 4 3" xfId="18981"/>
    <cellStyle name="Header2 2 8 5" xfId="3237"/>
    <cellStyle name="Header2 2 8 5 2" xfId="15864"/>
    <cellStyle name="Header2 2 8 5 3" xfId="18980"/>
    <cellStyle name="Header2 2 8 6" xfId="3238"/>
    <cellStyle name="Header2 2 8 6 2" xfId="15865"/>
    <cellStyle name="Header2 2 8 6 3" xfId="18979"/>
    <cellStyle name="Header2 2 8 7" xfId="15850"/>
    <cellStyle name="Header2 2 8 8" xfId="18994"/>
    <cellStyle name="Header2 2 9" xfId="3239"/>
    <cellStyle name="Header2 2 9 2" xfId="3240"/>
    <cellStyle name="Header2 2 9 2 2" xfId="3241"/>
    <cellStyle name="Header2 2 9 2 2 2" xfId="15868"/>
    <cellStyle name="Header2 2 9 2 2 3" xfId="18975"/>
    <cellStyle name="Header2 2 9 2 3" xfId="3242"/>
    <cellStyle name="Header2 2 9 2 3 2" xfId="15869"/>
    <cellStyle name="Header2 2 9 2 3 3" xfId="18974"/>
    <cellStyle name="Header2 2 9 2 4" xfId="3243"/>
    <cellStyle name="Header2 2 9 2 4 2" xfId="15870"/>
    <cellStyle name="Header2 2 9 2 4 3" xfId="18973"/>
    <cellStyle name="Header2 2 9 2 5" xfId="15867"/>
    <cellStyle name="Header2 2 9 2 6" xfId="18976"/>
    <cellStyle name="Header2 2 9 3" xfId="3244"/>
    <cellStyle name="Header2 2 9 3 2" xfId="15871"/>
    <cellStyle name="Header2 2 9 3 3" xfId="18971"/>
    <cellStyle name="Header2 2 9 4" xfId="3245"/>
    <cellStyle name="Header2 2 9 4 2" xfId="15872"/>
    <cellStyle name="Header2 2 9 4 3" xfId="18970"/>
    <cellStyle name="Header2 2 9 5" xfId="3246"/>
    <cellStyle name="Header2 2 9 5 2" xfId="15873"/>
    <cellStyle name="Header2 2 9 5 3" xfId="18969"/>
    <cellStyle name="Header2 2 9 6" xfId="15866"/>
    <cellStyle name="Header2 2 9 7" xfId="18977"/>
    <cellStyle name="Header2 3" xfId="3247"/>
    <cellStyle name="Header2 3 10" xfId="3248"/>
    <cellStyle name="Header2 3 10 2" xfId="3249"/>
    <cellStyle name="Header2 3 10 2 2" xfId="3250"/>
    <cellStyle name="Header2 3 10 2 2 2" xfId="15877"/>
    <cellStyle name="Header2 3 10 2 2 3" xfId="18965"/>
    <cellStyle name="Header2 3 10 2 3" xfId="3251"/>
    <cellStyle name="Header2 3 10 2 3 2" xfId="15878"/>
    <cellStyle name="Header2 3 10 2 3 3" xfId="18964"/>
    <cellStyle name="Header2 3 10 2 4" xfId="3252"/>
    <cellStyle name="Header2 3 10 2 4 2" xfId="15879"/>
    <cellStyle name="Header2 3 10 2 4 3" xfId="18963"/>
    <cellStyle name="Header2 3 10 2 5" xfId="15876"/>
    <cellStyle name="Header2 3 10 2 6" xfId="18966"/>
    <cellStyle name="Header2 3 10 3" xfId="3253"/>
    <cellStyle name="Header2 3 10 3 2" xfId="15880"/>
    <cellStyle name="Header2 3 10 3 3" xfId="18962"/>
    <cellStyle name="Header2 3 10 4" xfId="3254"/>
    <cellStyle name="Header2 3 10 4 2" xfId="15881"/>
    <cellStyle name="Header2 3 10 4 3" xfId="18961"/>
    <cellStyle name="Header2 3 10 5" xfId="3255"/>
    <cellStyle name="Header2 3 10 5 2" xfId="15882"/>
    <cellStyle name="Header2 3 10 5 3" xfId="18960"/>
    <cellStyle name="Header2 3 10 6" xfId="15875"/>
    <cellStyle name="Header2 3 10 7" xfId="18967"/>
    <cellStyle name="Header2 3 11" xfId="3256"/>
    <cellStyle name="Header2 3 11 2" xfId="15883"/>
    <cellStyle name="Header2 3 11 3" xfId="18959"/>
    <cellStyle name="Header2 3 12" xfId="3257"/>
    <cellStyle name="Header2 3 12 2" xfId="15884"/>
    <cellStyle name="Header2 3 12 3" xfId="18958"/>
    <cellStyle name="Header2 3 13" xfId="3258"/>
    <cellStyle name="Header2 3 13 2" xfId="15885"/>
    <cellStyle name="Header2 3 13 3" xfId="18957"/>
    <cellStyle name="Header2 3 14" xfId="15874"/>
    <cellStyle name="Header2 3 15" xfId="18968"/>
    <cellStyle name="Header2 3 16" xfId="29298"/>
    <cellStyle name="Header2 3 2" xfId="3259"/>
    <cellStyle name="Header2 3 2 10" xfId="3260"/>
    <cellStyle name="Header2 3 2 10 2" xfId="15887"/>
    <cellStyle name="Header2 3 2 10 3" xfId="18955"/>
    <cellStyle name="Header2 3 2 11" xfId="3261"/>
    <cellStyle name="Header2 3 2 11 2" xfId="15888"/>
    <cellStyle name="Header2 3 2 11 3" xfId="18954"/>
    <cellStyle name="Header2 3 2 12" xfId="3262"/>
    <cellStyle name="Header2 3 2 12 2" xfId="15889"/>
    <cellStyle name="Header2 3 2 12 3" xfId="18953"/>
    <cellStyle name="Header2 3 2 13" xfId="15886"/>
    <cellStyle name="Header2 3 2 14" xfId="18956"/>
    <cellStyle name="Header2 3 2 15" xfId="29522"/>
    <cellStyle name="Header2 3 2 2" xfId="3263"/>
    <cellStyle name="Header2 3 2 2 10" xfId="3264"/>
    <cellStyle name="Header2 3 2 2 10 2" xfId="15891"/>
    <cellStyle name="Header2 3 2 2 10 3" xfId="18951"/>
    <cellStyle name="Header2 3 2 2 11" xfId="15890"/>
    <cellStyle name="Header2 3 2 2 12" xfId="18952"/>
    <cellStyle name="Header2 3 2 2 2" xfId="3265"/>
    <cellStyle name="Header2 3 2 2 2 2" xfId="3266"/>
    <cellStyle name="Header2 3 2 2 2 2 2" xfId="3267"/>
    <cellStyle name="Header2 3 2 2 2 2 2 2" xfId="3268"/>
    <cellStyle name="Header2 3 2 2 2 2 2 2 2" xfId="15895"/>
    <cellStyle name="Header2 3 2 2 2 2 2 2 3" xfId="18946"/>
    <cellStyle name="Header2 3 2 2 2 2 2 3" xfId="3269"/>
    <cellStyle name="Header2 3 2 2 2 2 2 3 2" xfId="15896"/>
    <cellStyle name="Header2 3 2 2 2 2 2 3 3" xfId="18945"/>
    <cellStyle name="Header2 3 2 2 2 2 2 4" xfId="3270"/>
    <cellStyle name="Header2 3 2 2 2 2 2 4 2" xfId="15897"/>
    <cellStyle name="Header2 3 2 2 2 2 2 4 3" xfId="18944"/>
    <cellStyle name="Header2 3 2 2 2 2 2 5" xfId="15894"/>
    <cellStyle name="Header2 3 2 2 2 2 2 6" xfId="18947"/>
    <cellStyle name="Header2 3 2 2 2 2 3" xfId="3271"/>
    <cellStyle name="Header2 3 2 2 2 2 3 2" xfId="15898"/>
    <cellStyle name="Header2 3 2 2 2 2 3 3" xfId="18943"/>
    <cellStyle name="Header2 3 2 2 2 2 4" xfId="3272"/>
    <cellStyle name="Header2 3 2 2 2 2 4 2" xfId="15899"/>
    <cellStyle name="Header2 3 2 2 2 2 4 3" xfId="18942"/>
    <cellStyle name="Header2 3 2 2 2 2 5" xfId="3273"/>
    <cellStyle name="Header2 3 2 2 2 2 5 2" xfId="15900"/>
    <cellStyle name="Header2 3 2 2 2 2 5 3" xfId="18941"/>
    <cellStyle name="Header2 3 2 2 2 2 6" xfId="15893"/>
    <cellStyle name="Header2 3 2 2 2 2 7" xfId="18949"/>
    <cellStyle name="Header2 3 2 2 2 3" xfId="3274"/>
    <cellStyle name="Header2 3 2 2 2 3 2" xfId="3275"/>
    <cellStyle name="Header2 3 2 2 2 3 2 2" xfId="15902"/>
    <cellStyle name="Header2 3 2 2 2 3 2 3" xfId="18939"/>
    <cellStyle name="Header2 3 2 2 2 3 3" xfId="3276"/>
    <cellStyle name="Header2 3 2 2 2 3 3 2" xfId="15903"/>
    <cellStyle name="Header2 3 2 2 2 3 3 3" xfId="18938"/>
    <cellStyle name="Header2 3 2 2 2 3 4" xfId="3277"/>
    <cellStyle name="Header2 3 2 2 2 3 4 2" xfId="15904"/>
    <cellStyle name="Header2 3 2 2 2 3 4 3" xfId="18936"/>
    <cellStyle name="Header2 3 2 2 2 3 5" xfId="15901"/>
    <cellStyle name="Header2 3 2 2 2 3 6" xfId="18940"/>
    <cellStyle name="Header2 3 2 2 2 4" xfId="3278"/>
    <cellStyle name="Header2 3 2 2 2 4 2" xfId="15905"/>
    <cellStyle name="Header2 3 2 2 2 4 3" xfId="18935"/>
    <cellStyle name="Header2 3 2 2 2 5" xfId="3279"/>
    <cellStyle name="Header2 3 2 2 2 5 2" xfId="15906"/>
    <cellStyle name="Header2 3 2 2 2 5 3" xfId="18934"/>
    <cellStyle name="Header2 3 2 2 2 6" xfId="3280"/>
    <cellStyle name="Header2 3 2 2 2 6 2" xfId="15907"/>
    <cellStyle name="Header2 3 2 2 2 6 3" xfId="18933"/>
    <cellStyle name="Header2 3 2 2 2 7" xfId="15892"/>
    <cellStyle name="Header2 3 2 2 2 8" xfId="18950"/>
    <cellStyle name="Header2 3 2 2 3" xfId="3281"/>
    <cellStyle name="Header2 3 2 2 3 2" xfId="3282"/>
    <cellStyle name="Header2 3 2 2 3 2 2" xfId="3283"/>
    <cellStyle name="Header2 3 2 2 3 2 2 2" xfId="3284"/>
    <cellStyle name="Header2 3 2 2 3 2 2 2 2" xfId="15911"/>
    <cellStyle name="Header2 3 2 2 3 2 2 2 3" xfId="18929"/>
    <cellStyle name="Header2 3 2 2 3 2 2 3" xfId="3285"/>
    <cellStyle name="Header2 3 2 2 3 2 2 3 2" xfId="15912"/>
    <cellStyle name="Header2 3 2 2 3 2 2 3 3" xfId="18928"/>
    <cellStyle name="Header2 3 2 2 3 2 2 4" xfId="3286"/>
    <cellStyle name="Header2 3 2 2 3 2 2 4 2" xfId="15913"/>
    <cellStyle name="Header2 3 2 2 3 2 2 4 3" xfId="18927"/>
    <cellStyle name="Header2 3 2 2 3 2 2 5" xfId="15910"/>
    <cellStyle name="Header2 3 2 2 3 2 2 6" xfId="18930"/>
    <cellStyle name="Header2 3 2 2 3 2 3" xfId="3287"/>
    <cellStyle name="Header2 3 2 2 3 2 3 2" xfId="15914"/>
    <cellStyle name="Header2 3 2 2 3 2 3 3" xfId="18926"/>
    <cellStyle name="Header2 3 2 2 3 2 4" xfId="3288"/>
    <cellStyle name="Header2 3 2 2 3 2 4 2" xfId="15915"/>
    <cellStyle name="Header2 3 2 2 3 2 4 3" xfId="18925"/>
    <cellStyle name="Header2 3 2 2 3 2 5" xfId="3289"/>
    <cellStyle name="Header2 3 2 2 3 2 5 2" xfId="15916"/>
    <cellStyle name="Header2 3 2 2 3 2 5 3" xfId="18924"/>
    <cellStyle name="Header2 3 2 2 3 2 6" xfId="15909"/>
    <cellStyle name="Header2 3 2 2 3 2 7" xfId="18931"/>
    <cellStyle name="Header2 3 2 2 3 3" xfId="3290"/>
    <cellStyle name="Header2 3 2 2 3 3 2" xfId="3291"/>
    <cellStyle name="Header2 3 2 2 3 3 2 2" xfId="15918"/>
    <cellStyle name="Header2 3 2 2 3 3 2 3" xfId="18921"/>
    <cellStyle name="Header2 3 2 2 3 3 3" xfId="3292"/>
    <cellStyle name="Header2 3 2 2 3 3 3 2" xfId="15919"/>
    <cellStyle name="Header2 3 2 2 3 3 3 3" xfId="18919"/>
    <cellStyle name="Header2 3 2 2 3 3 4" xfId="3293"/>
    <cellStyle name="Header2 3 2 2 3 3 4 2" xfId="15920"/>
    <cellStyle name="Header2 3 2 2 3 3 4 3" xfId="18918"/>
    <cellStyle name="Header2 3 2 2 3 3 5" xfId="15917"/>
    <cellStyle name="Header2 3 2 2 3 3 6" xfId="18922"/>
    <cellStyle name="Header2 3 2 2 3 4" xfId="3294"/>
    <cellStyle name="Header2 3 2 2 3 4 2" xfId="15921"/>
    <cellStyle name="Header2 3 2 2 3 4 3" xfId="18917"/>
    <cellStyle name="Header2 3 2 2 3 5" xfId="3295"/>
    <cellStyle name="Header2 3 2 2 3 5 2" xfId="15922"/>
    <cellStyle name="Header2 3 2 2 3 5 3" xfId="18916"/>
    <cellStyle name="Header2 3 2 2 3 6" xfId="3296"/>
    <cellStyle name="Header2 3 2 2 3 6 2" xfId="15923"/>
    <cellStyle name="Header2 3 2 2 3 6 3" xfId="18915"/>
    <cellStyle name="Header2 3 2 2 3 7" xfId="15908"/>
    <cellStyle name="Header2 3 2 2 3 8" xfId="18932"/>
    <cellStyle name="Header2 3 2 2 4" xfId="3297"/>
    <cellStyle name="Header2 3 2 2 4 2" xfId="3298"/>
    <cellStyle name="Header2 3 2 2 4 2 2" xfId="3299"/>
    <cellStyle name="Header2 3 2 2 4 2 2 2" xfId="3300"/>
    <cellStyle name="Header2 3 2 2 4 2 2 2 2" xfId="15927"/>
    <cellStyle name="Header2 3 2 2 4 2 2 2 3" xfId="18911"/>
    <cellStyle name="Header2 3 2 2 4 2 2 3" xfId="3301"/>
    <cellStyle name="Header2 3 2 2 4 2 2 3 2" xfId="15928"/>
    <cellStyle name="Header2 3 2 2 4 2 2 3 3" xfId="18910"/>
    <cellStyle name="Header2 3 2 2 4 2 2 4" xfId="3302"/>
    <cellStyle name="Header2 3 2 2 4 2 2 4 2" xfId="15929"/>
    <cellStyle name="Header2 3 2 2 4 2 2 4 3" xfId="18909"/>
    <cellStyle name="Header2 3 2 2 4 2 2 5" xfId="15926"/>
    <cellStyle name="Header2 3 2 2 4 2 2 6" xfId="18912"/>
    <cellStyle name="Header2 3 2 2 4 2 3" xfId="3303"/>
    <cellStyle name="Header2 3 2 2 4 2 3 2" xfId="15930"/>
    <cellStyle name="Header2 3 2 2 4 2 3 3" xfId="18908"/>
    <cellStyle name="Header2 3 2 2 4 2 4" xfId="3304"/>
    <cellStyle name="Header2 3 2 2 4 2 4 2" xfId="15931"/>
    <cellStyle name="Header2 3 2 2 4 2 4 3" xfId="18907"/>
    <cellStyle name="Header2 3 2 2 4 2 5" xfId="3305"/>
    <cellStyle name="Header2 3 2 2 4 2 5 2" xfId="15932"/>
    <cellStyle name="Header2 3 2 2 4 2 5 3" xfId="18906"/>
    <cellStyle name="Header2 3 2 2 4 2 6" xfId="15925"/>
    <cellStyle name="Header2 3 2 2 4 2 7" xfId="18913"/>
    <cellStyle name="Header2 3 2 2 4 3" xfId="3306"/>
    <cellStyle name="Header2 3 2 2 4 3 2" xfId="3307"/>
    <cellStyle name="Header2 3 2 2 4 3 2 2" xfId="15934"/>
    <cellStyle name="Header2 3 2 2 4 3 2 3" xfId="18904"/>
    <cellStyle name="Header2 3 2 2 4 3 3" xfId="3308"/>
    <cellStyle name="Header2 3 2 2 4 3 3 2" xfId="15935"/>
    <cellStyle name="Header2 3 2 2 4 3 3 3" xfId="18903"/>
    <cellStyle name="Header2 3 2 2 4 3 4" xfId="3309"/>
    <cellStyle name="Header2 3 2 2 4 3 4 2" xfId="15936"/>
    <cellStyle name="Header2 3 2 2 4 3 4 3" xfId="18902"/>
    <cellStyle name="Header2 3 2 2 4 3 5" xfId="15933"/>
    <cellStyle name="Header2 3 2 2 4 3 6" xfId="18905"/>
    <cellStyle name="Header2 3 2 2 4 4" xfId="3310"/>
    <cellStyle name="Header2 3 2 2 4 4 2" xfId="15937"/>
    <cellStyle name="Header2 3 2 2 4 4 3" xfId="18901"/>
    <cellStyle name="Header2 3 2 2 4 5" xfId="3311"/>
    <cellStyle name="Header2 3 2 2 4 5 2" xfId="15938"/>
    <cellStyle name="Header2 3 2 2 4 5 3" xfId="18899"/>
    <cellStyle name="Header2 3 2 2 4 6" xfId="3312"/>
    <cellStyle name="Header2 3 2 2 4 6 2" xfId="15939"/>
    <cellStyle name="Header2 3 2 2 4 6 3" xfId="18898"/>
    <cellStyle name="Header2 3 2 2 4 7" xfId="15924"/>
    <cellStyle name="Header2 3 2 2 4 8" xfId="18914"/>
    <cellStyle name="Header2 3 2 2 5" xfId="3313"/>
    <cellStyle name="Header2 3 2 2 5 2" xfId="3314"/>
    <cellStyle name="Header2 3 2 2 5 2 2" xfId="3315"/>
    <cellStyle name="Header2 3 2 2 5 2 2 2" xfId="3316"/>
    <cellStyle name="Header2 3 2 2 5 2 2 2 2" xfId="15943"/>
    <cellStyle name="Header2 3 2 2 5 2 2 2 3" xfId="18894"/>
    <cellStyle name="Header2 3 2 2 5 2 2 3" xfId="3317"/>
    <cellStyle name="Header2 3 2 2 5 2 2 3 2" xfId="15944"/>
    <cellStyle name="Header2 3 2 2 5 2 2 3 3" xfId="18893"/>
    <cellStyle name="Header2 3 2 2 5 2 2 4" xfId="3318"/>
    <cellStyle name="Header2 3 2 2 5 2 2 4 2" xfId="15945"/>
    <cellStyle name="Header2 3 2 2 5 2 2 4 3" xfId="18892"/>
    <cellStyle name="Header2 3 2 2 5 2 2 5" xfId="15942"/>
    <cellStyle name="Header2 3 2 2 5 2 2 6" xfId="18895"/>
    <cellStyle name="Header2 3 2 2 5 2 3" xfId="3319"/>
    <cellStyle name="Header2 3 2 2 5 2 3 2" xfId="15946"/>
    <cellStyle name="Header2 3 2 2 5 2 3 3" xfId="18891"/>
    <cellStyle name="Header2 3 2 2 5 2 4" xfId="3320"/>
    <cellStyle name="Header2 3 2 2 5 2 4 2" xfId="15947"/>
    <cellStyle name="Header2 3 2 2 5 2 4 3" xfId="18890"/>
    <cellStyle name="Header2 3 2 2 5 2 5" xfId="3321"/>
    <cellStyle name="Header2 3 2 2 5 2 5 2" xfId="15948"/>
    <cellStyle name="Header2 3 2 2 5 2 5 3" xfId="18888"/>
    <cellStyle name="Header2 3 2 2 5 2 6" xfId="15941"/>
    <cellStyle name="Header2 3 2 2 5 2 7" xfId="18896"/>
    <cellStyle name="Header2 3 2 2 5 3" xfId="3322"/>
    <cellStyle name="Header2 3 2 2 5 3 2" xfId="3323"/>
    <cellStyle name="Header2 3 2 2 5 3 2 2" xfId="15950"/>
    <cellStyle name="Header2 3 2 2 5 3 2 3" xfId="18886"/>
    <cellStyle name="Header2 3 2 2 5 3 3" xfId="3324"/>
    <cellStyle name="Header2 3 2 2 5 3 3 2" xfId="15951"/>
    <cellStyle name="Header2 3 2 2 5 3 3 3" xfId="18885"/>
    <cellStyle name="Header2 3 2 2 5 3 4" xfId="3325"/>
    <cellStyle name="Header2 3 2 2 5 3 4 2" xfId="15952"/>
    <cellStyle name="Header2 3 2 2 5 3 4 3" xfId="18884"/>
    <cellStyle name="Header2 3 2 2 5 3 5" xfId="15949"/>
    <cellStyle name="Header2 3 2 2 5 3 6" xfId="18887"/>
    <cellStyle name="Header2 3 2 2 5 4" xfId="3326"/>
    <cellStyle name="Header2 3 2 2 5 4 2" xfId="15953"/>
    <cellStyle name="Header2 3 2 2 5 4 3" xfId="18883"/>
    <cellStyle name="Header2 3 2 2 5 5" xfId="3327"/>
    <cellStyle name="Header2 3 2 2 5 5 2" xfId="15954"/>
    <cellStyle name="Header2 3 2 2 5 5 3" xfId="18882"/>
    <cellStyle name="Header2 3 2 2 5 6" xfId="3328"/>
    <cellStyle name="Header2 3 2 2 5 6 2" xfId="15955"/>
    <cellStyle name="Header2 3 2 2 5 6 3" xfId="18881"/>
    <cellStyle name="Header2 3 2 2 5 7" xfId="15940"/>
    <cellStyle name="Header2 3 2 2 5 8" xfId="18897"/>
    <cellStyle name="Header2 3 2 2 6" xfId="3329"/>
    <cellStyle name="Header2 3 2 2 6 2" xfId="3330"/>
    <cellStyle name="Header2 3 2 2 6 2 2" xfId="3331"/>
    <cellStyle name="Header2 3 2 2 6 2 2 2" xfId="15958"/>
    <cellStyle name="Header2 3 2 2 6 2 2 3" xfId="18878"/>
    <cellStyle name="Header2 3 2 2 6 2 3" xfId="3332"/>
    <cellStyle name="Header2 3 2 2 6 2 3 2" xfId="15959"/>
    <cellStyle name="Header2 3 2 2 6 2 3 3" xfId="18877"/>
    <cellStyle name="Header2 3 2 2 6 2 4" xfId="3333"/>
    <cellStyle name="Header2 3 2 2 6 2 4 2" xfId="15960"/>
    <cellStyle name="Header2 3 2 2 6 2 4 3" xfId="18876"/>
    <cellStyle name="Header2 3 2 2 6 2 5" xfId="15957"/>
    <cellStyle name="Header2 3 2 2 6 2 6" xfId="18879"/>
    <cellStyle name="Header2 3 2 2 6 3" xfId="3334"/>
    <cellStyle name="Header2 3 2 2 6 3 2" xfId="15961"/>
    <cellStyle name="Header2 3 2 2 6 3 3" xfId="18875"/>
    <cellStyle name="Header2 3 2 2 6 4" xfId="3335"/>
    <cellStyle name="Header2 3 2 2 6 4 2" xfId="15962"/>
    <cellStyle name="Header2 3 2 2 6 4 3" xfId="18874"/>
    <cellStyle name="Header2 3 2 2 6 5" xfId="3336"/>
    <cellStyle name="Header2 3 2 2 6 5 2" xfId="15963"/>
    <cellStyle name="Header2 3 2 2 6 5 3" xfId="18873"/>
    <cellStyle name="Header2 3 2 2 6 6" xfId="15956"/>
    <cellStyle name="Header2 3 2 2 6 7" xfId="18880"/>
    <cellStyle name="Header2 3 2 2 7" xfId="3337"/>
    <cellStyle name="Header2 3 2 2 7 2" xfId="3338"/>
    <cellStyle name="Header2 3 2 2 7 2 2" xfId="15965"/>
    <cellStyle name="Header2 3 2 2 7 2 3" xfId="18871"/>
    <cellStyle name="Header2 3 2 2 7 3" xfId="3339"/>
    <cellStyle name="Header2 3 2 2 7 3 2" xfId="15966"/>
    <cellStyle name="Header2 3 2 2 7 3 3" xfId="18870"/>
    <cellStyle name="Header2 3 2 2 7 4" xfId="3340"/>
    <cellStyle name="Header2 3 2 2 7 4 2" xfId="15967"/>
    <cellStyle name="Header2 3 2 2 7 4 3" xfId="18869"/>
    <cellStyle name="Header2 3 2 2 7 5" xfId="15964"/>
    <cellStyle name="Header2 3 2 2 7 6" xfId="18872"/>
    <cellStyle name="Header2 3 2 2 8" xfId="3341"/>
    <cellStyle name="Header2 3 2 2 8 2" xfId="15968"/>
    <cellStyle name="Header2 3 2 2 8 3" xfId="18868"/>
    <cellStyle name="Header2 3 2 2 9" xfId="3342"/>
    <cellStyle name="Header2 3 2 2 9 2" xfId="15969"/>
    <cellStyle name="Header2 3 2 2 9 3" xfId="18867"/>
    <cellStyle name="Header2 3 2 3" xfId="3343"/>
    <cellStyle name="Header2 3 2 3 10" xfId="3344"/>
    <cellStyle name="Header2 3 2 3 10 2" xfId="15971"/>
    <cellStyle name="Header2 3 2 3 10 3" xfId="18865"/>
    <cellStyle name="Header2 3 2 3 11" xfId="15970"/>
    <cellStyle name="Header2 3 2 3 12" xfId="18866"/>
    <cellStyle name="Header2 3 2 3 2" xfId="3345"/>
    <cellStyle name="Header2 3 2 3 2 2" xfId="3346"/>
    <cellStyle name="Header2 3 2 3 2 2 2" xfId="3347"/>
    <cellStyle name="Header2 3 2 3 2 2 2 2" xfId="3348"/>
    <cellStyle name="Header2 3 2 3 2 2 2 2 2" xfId="15975"/>
    <cellStyle name="Header2 3 2 3 2 2 2 2 3" xfId="18859"/>
    <cellStyle name="Header2 3 2 3 2 2 2 3" xfId="3349"/>
    <cellStyle name="Header2 3 2 3 2 2 2 3 2" xfId="15976"/>
    <cellStyle name="Header2 3 2 3 2 2 2 3 3" xfId="18858"/>
    <cellStyle name="Header2 3 2 3 2 2 2 4" xfId="3350"/>
    <cellStyle name="Header2 3 2 3 2 2 2 4 2" xfId="15977"/>
    <cellStyle name="Header2 3 2 3 2 2 2 4 3" xfId="18857"/>
    <cellStyle name="Header2 3 2 3 2 2 2 5" xfId="15974"/>
    <cellStyle name="Header2 3 2 3 2 2 2 6" xfId="18862"/>
    <cellStyle name="Header2 3 2 3 2 2 3" xfId="3351"/>
    <cellStyle name="Header2 3 2 3 2 2 3 2" xfId="15978"/>
    <cellStyle name="Header2 3 2 3 2 2 3 3" xfId="18856"/>
    <cellStyle name="Header2 3 2 3 2 2 4" xfId="3352"/>
    <cellStyle name="Header2 3 2 3 2 2 4 2" xfId="15979"/>
    <cellStyle name="Header2 3 2 3 2 2 4 3" xfId="18855"/>
    <cellStyle name="Header2 3 2 3 2 2 5" xfId="3353"/>
    <cellStyle name="Header2 3 2 3 2 2 5 2" xfId="15980"/>
    <cellStyle name="Header2 3 2 3 2 2 5 3" xfId="18854"/>
    <cellStyle name="Header2 3 2 3 2 2 6" xfId="15973"/>
    <cellStyle name="Header2 3 2 3 2 2 7" xfId="18863"/>
    <cellStyle name="Header2 3 2 3 2 3" xfId="3354"/>
    <cellStyle name="Header2 3 2 3 2 3 2" xfId="3355"/>
    <cellStyle name="Header2 3 2 3 2 3 2 2" xfId="15982"/>
    <cellStyle name="Header2 3 2 3 2 3 2 3" xfId="18852"/>
    <cellStyle name="Header2 3 2 3 2 3 3" xfId="3356"/>
    <cellStyle name="Header2 3 2 3 2 3 3 2" xfId="15983"/>
    <cellStyle name="Header2 3 2 3 2 3 3 3" xfId="18851"/>
    <cellStyle name="Header2 3 2 3 2 3 4" xfId="3357"/>
    <cellStyle name="Header2 3 2 3 2 3 4 2" xfId="15984"/>
    <cellStyle name="Header2 3 2 3 2 3 4 3" xfId="18850"/>
    <cellStyle name="Header2 3 2 3 2 3 5" xfId="15981"/>
    <cellStyle name="Header2 3 2 3 2 3 6" xfId="18853"/>
    <cellStyle name="Header2 3 2 3 2 4" xfId="3358"/>
    <cellStyle name="Header2 3 2 3 2 4 2" xfId="15985"/>
    <cellStyle name="Header2 3 2 3 2 4 3" xfId="18849"/>
    <cellStyle name="Header2 3 2 3 2 5" xfId="3359"/>
    <cellStyle name="Header2 3 2 3 2 5 2" xfId="15986"/>
    <cellStyle name="Header2 3 2 3 2 5 3" xfId="18848"/>
    <cellStyle name="Header2 3 2 3 2 6" xfId="3360"/>
    <cellStyle name="Header2 3 2 3 2 6 2" xfId="15987"/>
    <cellStyle name="Header2 3 2 3 2 6 3" xfId="18847"/>
    <cellStyle name="Header2 3 2 3 2 7" xfId="15972"/>
    <cellStyle name="Header2 3 2 3 2 8" xfId="18864"/>
    <cellStyle name="Header2 3 2 3 3" xfId="3361"/>
    <cellStyle name="Header2 3 2 3 3 2" xfId="3362"/>
    <cellStyle name="Header2 3 2 3 3 2 2" xfId="3363"/>
    <cellStyle name="Header2 3 2 3 3 2 2 2" xfId="3364"/>
    <cellStyle name="Header2 3 2 3 3 2 2 2 2" xfId="15991"/>
    <cellStyle name="Header2 3 2 3 3 2 2 2 3" xfId="18843"/>
    <cellStyle name="Header2 3 2 3 3 2 2 3" xfId="3365"/>
    <cellStyle name="Header2 3 2 3 3 2 2 3 2" xfId="15992"/>
    <cellStyle name="Header2 3 2 3 3 2 2 3 3" xfId="18842"/>
    <cellStyle name="Header2 3 2 3 3 2 2 4" xfId="3366"/>
    <cellStyle name="Header2 3 2 3 3 2 2 4 2" xfId="15993"/>
    <cellStyle name="Header2 3 2 3 3 2 2 4 3" xfId="18841"/>
    <cellStyle name="Header2 3 2 3 3 2 2 5" xfId="15990"/>
    <cellStyle name="Header2 3 2 3 3 2 2 6" xfId="18844"/>
    <cellStyle name="Header2 3 2 3 3 2 3" xfId="3367"/>
    <cellStyle name="Header2 3 2 3 3 2 3 2" xfId="15994"/>
    <cellStyle name="Header2 3 2 3 3 2 3 3" xfId="18840"/>
    <cellStyle name="Header2 3 2 3 3 2 4" xfId="3368"/>
    <cellStyle name="Header2 3 2 3 3 2 4 2" xfId="15995"/>
    <cellStyle name="Header2 3 2 3 3 2 4 3" xfId="18839"/>
    <cellStyle name="Header2 3 2 3 3 2 5" xfId="3369"/>
    <cellStyle name="Header2 3 2 3 3 2 5 2" xfId="15996"/>
    <cellStyle name="Header2 3 2 3 3 2 5 3" xfId="18838"/>
    <cellStyle name="Header2 3 2 3 3 2 6" xfId="15989"/>
    <cellStyle name="Header2 3 2 3 3 2 7" xfId="18845"/>
    <cellStyle name="Header2 3 2 3 3 3" xfId="3370"/>
    <cellStyle name="Header2 3 2 3 3 3 2" xfId="3371"/>
    <cellStyle name="Header2 3 2 3 3 3 2 2" xfId="15998"/>
    <cellStyle name="Header2 3 2 3 3 3 2 3" xfId="12959"/>
    <cellStyle name="Header2 3 2 3 3 3 3" xfId="3372"/>
    <cellStyle name="Header2 3 2 3 3 3 3 2" xfId="15999"/>
    <cellStyle name="Header2 3 2 3 3 3 3 3" xfId="18833"/>
    <cellStyle name="Header2 3 2 3 3 3 4" xfId="3373"/>
    <cellStyle name="Header2 3 2 3 3 3 4 2" xfId="16000"/>
    <cellStyle name="Header2 3 2 3 3 3 4 3" xfId="18832"/>
    <cellStyle name="Header2 3 2 3 3 3 5" xfId="15997"/>
    <cellStyle name="Header2 3 2 3 3 3 6" xfId="18837"/>
    <cellStyle name="Header2 3 2 3 3 4" xfId="3374"/>
    <cellStyle name="Header2 3 2 3 3 4 2" xfId="16001"/>
    <cellStyle name="Header2 3 2 3 3 4 3" xfId="18831"/>
    <cellStyle name="Header2 3 2 3 3 5" xfId="3375"/>
    <cellStyle name="Header2 3 2 3 3 5 2" xfId="16002"/>
    <cellStyle name="Header2 3 2 3 3 5 3" xfId="18830"/>
    <cellStyle name="Header2 3 2 3 3 6" xfId="3376"/>
    <cellStyle name="Header2 3 2 3 3 6 2" xfId="16003"/>
    <cellStyle name="Header2 3 2 3 3 6 3" xfId="18829"/>
    <cellStyle name="Header2 3 2 3 3 7" xfId="15988"/>
    <cellStyle name="Header2 3 2 3 3 8" xfId="18846"/>
    <cellStyle name="Header2 3 2 3 4" xfId="3377"/>
    <cellStyle name="Header2 3 2 3 4 2" xfId="3378"/>
    <cellStyle name="Header2 3 2 3 4 2 2" xfId="3379"/>
    <cellStyle name="Header2 3 2 3 4 2 2 2" xfId="3380"/>
    <cellStyle name="Header2 3 2 3 4 2 2 2 2" xfId="16007"/>
    <cellStyle name="Header2 3 2 3 4 2 2 2 3" xfId="18825"/>
    <cellStyle name="Header2 3 2 3 4 2 2 3" xfId="3381"/>
    <cellStyle name="Header2 3 2 3 4 2 2 3 2" xfId="16008"/>
    <cellStyle name="Header2 3 2 3 4 2 2 3 3" xfId="18824"/>
    <cellStyle name="Header2 3 2 3 4 2 2 4" xfId="3382"/>
    <cellStyle name="Header2 3 2 3 4 2 2 4 2" xfId="16009"/>
    <cellStyle name="Header2 3 2 3 4 2 2 4 3" xfId="18823"/>
    <cellStyle name="Header2 3 2 3 4 2 2 5" xfId="16006"/>
    <cellStyle name="Header2 3 2 3 4 2 2 6" xfId="18826"/>
    <cellStyle name="Header2 3 2 3 4 2 3" xfId="3383"/>
    <cellStyle name="Header2 3 2 3 4 2 3 2" xfId="16010"/>
    <cellStyle name="Header2 3 2 3 4 2 3 3" xfId="18822"/>
    <cellStyle name="Header2 3 2 3 4 2 4" xfId="3384"/>
    <cellStyle name="Header2 3 2 3 4 2 4 2" xfId="16011"/>
    <cellStyle name="Header2 3 2 3 4 2 4 3" xfId="18821"/>
    <cellStyle name="Header2 3 2 3 4 2 5" xfId="3385"/>
    <cellStyle name="Header2 3 2 3 4 2 5 2" xfId="16012"/>
    <cellStyle name="Header2 3 2 3 4 2 5 3" xfId="18820"/>
    <cellStyle name="Header2 3 2 3 4 2 6" xfId="16005"/>
    <cellStyle name="Header2 3 2 3 4 2 7" xfId="18827"/>
    <cellStyle name="Header2 3 2 3 4 3" xfId="3386"/>
    <cellStyle name="Header2 3 2 3 4 3 2" xfId="3387"/>
    <cellStyle name="Header2 3 2 3 4 3 2 2" xfId="16014"/>
    <cellStyle name="Header2 3 2 3 4 3 2 3" xfId="18818"/>
    <cellStyle name="Header2 3 2 3 4 3 3" xfId="3388"/>
    <cellStyle name="Header2 3 2 3 4 3 3 2" xfId="16015"/>
    <cellStyle name="Header2 3 2 3 4 3 3 3" xfId="18817"/>
    <cellStyle name="Header2 3 2 3 4 3 4" xfId="3389"/>
    <cellStyle name="Header2 3 2 3 4 3 4 2" xfId="16016"/>
    <cellStyle name="Header2 3 2 3 4 3 4 3" xfId="18816"/>
    <cellStyle name="Header2 3 2 3 4 3 5" xfId="16013"/>
    <cellStyle name="Header2 3 2 3 4 3 6" xfId="18819"/>
    <cellStyle name="Header2 3 2 3 4 4" xfId="3390"/>
    <cellStyle name="Header2 3 2 3 4 4 2" xfId="16017"/>
    <cellStyle name="Header2 3 2 3 4 4 3" xfId="18815"/>
    <cellStyle name="Header2 3 2 3 4 5" xfId="3391"/>
    <cellStyle name="Header2 3 2 3 4 5 2" xfId="16018"/>
    <cellStyle name="Header2 3 2 3 4 5 3" xfId="18814"/>
    <cellStyle name="Header2 3 2 3 4 6" xfId="3392"/>
    <cellStyle name="Header2 3 2 3 4 6 2" xfId="16019"/>
    <cellStyle name="Header2 3 2 3 4 6 3" xfId="18813"/>
    <cellStyle name="Header2 3 2 3 4 7" xfId="16004"/>
    <cellStyle name="Header2 3 2 3 4 8" xfId="18828"/>
    <cellStyle name="Header2 3 2 3 5" xfId="3393"/>
    <cellStyle name="Header2 3 2 3 5 2" xfId="3394"/>
    <cellStyle name="Header2 3 2 3 5 2 2" xfId="3395"/>
    <cellStyle name="Header2 3 2 3 5 2 2 2" xfId="3396"/>
    <cellStyle name="Header2 3 2 3 5 2 2 2 2" xfId="16023"/>
    <cellStyle name="Header2 3 2 3 5 2 2 2 3" xfId="18809"/>
    <cellStyle name="Header2 3 2 3 5 2 2 3" xfId="3397"/>
    <cellStyle name="Header2 3 2 3 5 2 2 3 2" xfId="16024"/>
    <cellStyle name="Header2 3 2 3 5 2 2 3 3" xfId="18808"/>
    <cellStyle name="Header2 3 2 3 5 2 2 4" xfId="3398"/>
    <cellStyle name="Header2 3 2 3 5 2 2 4 2" xfId="16025"/>
    <cellStyle name="Header2 3 2 3 5 2 2 4 3" xfId="18807"/>
    <cellStyle name="Header2 3 2 3 5 2 2 5" xfId="16022"/>
    <cellStyle name="Header2 3 2 3 5 2 2 6" xfId="18810"/>
    <cellStyle name="Header2 3 2 3 5 2 3" xfId="3399"/>
    <cellStyle name="Header2 3 2 3 5 2 3 2" xfId="16026"/>
    <cellStyle name="Header2 3 2 3 5 2 3 3" xfId="18806"/>
    <cellStyle name="Header2 3 2 3 5 2 4" xfId="3400"/>
    <cellStyle name="Header2 3 2 3 5 2 4 2" xfId="16027"/>
    <cellStyle name="Header2 3 2 3 5 2 4 3" xfId="18805"/>
    <cellStyle name="Header2 3 2 3 5 2 5" xfId="3401"/>
    <cellStyle name="Header2 3 2 3 5 2 5 2" xfId="16028"/>
    <cellStyle name="Header2 3 2 3 5 2 5 3" xfId="18804"/>
    <cellStyle name="Header2 3 2 3 5 2 6" xfId="16021"/>
    <cellStyle name="Header2 3 2 3 5 2 7" xfId="18811"/>
    <cellStyle name="Header2 3 2 3 5 3" xfId="3402"/>
    <cellStyle name="Header2 3 2 3 5 3 2" xfId="3403"/>
    <cellStyle name="Header2 3 2 3 5 3 2 2" xfId="16030"/>
    <cellStyle name="Header2 3 2 3 5 3 2 3" xfId="18802"/>
    <cellStyle name="Header2 3 2 3 5 3 3" xfId="3404"/>
    <cellStyle name="Header2 3 2 3 5 3 3 2" xfId="16031"/>
    <cellStyle name="Header2 3 2 3 5 3 3 3" xfId="18801"/>
    <cellStyle name="Header2 3 2 3 5 3 4" xfId="3405"/>
    <cellStyle name="Header2 3 2 3 5 3 4 2" xfId="16032"/>
    <cellStyle name="Header2 3 2 3 5 3 4 3" xfId="18799"/>
    <cellStyle name="Header2 3 2 3 5 3 5" xfId="16029"/>
    <cellStyle name="Header2 3 2 3 5 3 6" xfId="18803"/>
    <cellStyle name="Header2 3 2 3 5 4" xfId="3406"/>
    <cellStyle name="Header2 3 2 3 5 4 2" xfId="16033"/>
    <cellStyle name="Header2 3 2 3 5 4 3" xfId="18798"/>
    <cellStyle name="Header2 3 2 3 5 5" xfId="3407"/>
    <cellStyle name="Header2 3 2 3 5 5 2" xfId="16034"/>
    <cellStyle name="Header2 3 2 3 5 5 3" xfId="18797"/>
    <cellStyle name="Header2 3 2 3 5 6" xfId="3408"/>
    <cellStyle name="Header2 3 2 3 5 6 2" xfId="16035"/>
    <cellStyle name="Header2 3 2 3 5 6 3" xfId="18795"/>
    <cellStyle name="Header2 3 2 3 5 7" xfId="16020"/>
    <cellStyle name="Header2 3 2 3 5 8" xfId="18812"/>
    <cellStyle name="Header2 3 2 3 6" xfId="3409"/>
    <cellStyle name="Header2 3 2 3 6 2" xfId="3410"/>
    <cellStyle name="Header2 3 2 3 6 2 2" xfId="3411"/>
    <cellStyle name="Header2 3 2 3 6 2 2 2" xfId="16038"/>
    <cellStyle name="Header2 3 2 3 6 2 2 3" xfId="18792"/>
    <cellStyle name="Header2 3 2 3 6 2 3" xfId="3412"/>
    <cellStyle name="Header2 3 2 3 6 2 3 2" xfId="16039"/>
    <cellStyle name="Header2 3 2 3 6 2 3 3" xfId="18791"/>
    <cellStyle name="Header2 3 2 3 6 2 4" xfId="3413"/>
    <cellStyle name="Header2 3 2 3 6 2 4 2" xfId="16040"/>
    <cellStyle name="Header2 3 2 3 6 2 4 3" xfId="18790"/>
    <cellStyle name="Header2 3 2 3 6 2 5" xfId="16037"/>
    <cellStyle name="Header2 3 2 3 6 2 6" xfId="18793"/>
    <cellStyle name="Header2 3 2 3 6 3" xfId="3414"/>
    <cellStyle name="Header2 3 2 3 6 3 2" xfId="16041"/>
    <cellStyle name="Header2 3 2 3 6 3 3" xfId="18789"/>
    <cellStyle name="Header2 3 2 3 6 4" xfId="3415"/>
    <cellStyle name="Header2 3 2 3 6 4 2" xfId="16042"/>
    <cellStyle name="Header2 3 2 3 6 4 3" xfId="18788"/>
    <cellStyle name="Header2 3 2 3 6 5" xfId="3416"/>
    <cellStyle name="Header2 3 2 3 6 5 2" xfId="16043"/>
    <cellStyle name="Header2 3 2 3 6 5 3" xfId="18787"/>
    <cellStyle name="Header2 3 2 3 6 6" xfId="16036"/>
    <cellStyle name="Header2 3 2 3 6 7" xfId="18794"/>
    <cellStyle name="Header2 3 2 3 7" xfId="3417"/>
    <cellStyle name="Header2 3 2 3 7 2" xfId="3418"/>
    <cellStyle name="Header2 3 2 3 7 2 2" xfId="16045"/>
    <cellStyle name="Header2 3 2 3 7 2 3" xfId="18785"/>
    <cellStyle name="Header2 3 2 3 7 3" xfId="3419"/>
    <cellStyle name="Header2 3 2 3 7 3 2" xfId="16046"/>
    <cellStyle name="Header2 3 2 3 7 3 3" xfId="18784"/>
    <cellStyle name="Header2 3 2 3 7 4" xfId="3420"/>
    <cellStyle name="Header2 3 2 3 7 4 2" xfId="16047"/>
    <cellStyle name="Header2 3 2 3 7 4 3" xfId="18783"/>
    <cellStyle name="Header2 3 2 3 7 5" xfId="16044"/>
    <cellStyle name="Header2 3 2 3 7 6" xfId="18786"/>
    <cellStyle name="Header2 3 2 3 8" xfId="3421"/>
    <cellStyle name="Header2 3 2 3 8 2" xfId="16048"/>
    <cellStyle name="Header2 3 2 3 8 3" xfId="18782"/>
    <cellStyle name="Header2 3 2 3 9" xfId="3422"/>
    <cellStyle name="Header2 3 2 3 9 2" xfId="16049"/>
    <cellStyle name="Header2 3 2 3 9 3" xfId="18781"/>
    <cellStyle name="Header2 3 2 4" xfId="3423"/>
    <cellStyle name="Header2 3 2 4 2" xfId="3424"/>
    <cellStyle name="Header2 3 2 4 2 2" xfId="3425"/>
    <cellStyle name="Header2 3 2 4 2 2 2" xfId="3426"/>
    <cellStyle name="Header2 3 2 4 2 2 2 2" xfId="16053"/>
    <cellStyle name="Header2 3 2 4 2 2 2 3" xfId="18777"/>
    <cellStyle name="Header2 3 2 4 2 2 3" xfId="3427"/>
    <cellStyle name="Header2 3 2 4 2 2 3 2" xfId="16054"/>
    <cellStyle name="Header2 3 2 4 2 2 3 3" xfId="18776"/>
    <cellStyle name="Header2 3 2 4 2 2 4" xfId="3428"/>
    <cellStyle name="Header2 3 2 4 2 2 4 2" xfId="16055"/>
    <cellStyle name="Header2 3 2 4 2 2 4 3" xfId="18775"/>
    <cellStyle name="Header2 3 2 4 2 2 5" xfId="16052"/>
    <cellStyle name="Header2 3 2 4 2 2 6" xfId="18778"/>
    <cellStyle name="Header2 3 2 4 2 3" xfId="3429"/>
    <cellStyle name="Header2 3 2 4 2 3 2" xfId="16056"/>
    <cellStyle name="Header2 3 2 4 2 3 3" xfId="18774"/>
    <cellStyle name="Header2 3 2 4 2 4" xfId="3430"/>
    <cellStyle name="Header2 3 2 4 2 4 2" xfId="16057"/>
    <cellStyle name="Header2 3 2 4 2 4 3" xfId="18773"/>
    <cellStyle name="Header2 3 2 4 2 5" xfId="3431"/>
    <cellStyle name="Header2 3 2 4 2 5 2" xfId="16058"/>
    <cellStyle name="Header2 3 2 4 2 5 3" xfId="18772"/>
    <cellStyle name="Header2 3 2 4 2 6" xfId="16051"/>
    <cellStyle name="Header2 3 2 4 2 7" xfId="18779"/>
    <cellStyle name="Header2 3 2 4 3" xfId="3432"/>
    <cellStyle name="Header2 3 2 4 3 2" xfId="3433"/>
    <cellStyle name="Header2 3 2 4 3 2 2" xfId="16060"/>
    <cellStyle name="Header2 3 2 4 3 2 3" xfId="18768"/>
    <cellStyle name="Header2 3 2 4 3 3" xfId="3434"/>
    <cellStyle name="Header2 3 2 4 3 3 2" xfId="16061"/>
    <cellStyle name="Header2 3 2 4 3 3 3" xfId="18767"/>
    <cellStyle name="Header2 3 2 4 3 4" xfId="3435"/>
    <cellStyle name="Header2 3 2 4 3 4 2" xfId="16062"/>
    <cellStyle name="Header2 3 2 4 3 4 3" xfId="18766"/>
    <cellStyle name="Header2 3 2 4 3 5" xfId="16059"/>
    <cellStyle name="Header2 3 2 4 3 6" xfId="18769"/>
    <cellStyle name="Header2 3 2 4 4" xfId="3436"/>
    <cellStyle name="Header2 3 2 4 4 2" xfId="16063"/>
    <cellStyle name="Header2 3 2 4 4 3" xfId="18765"/>
    <cellStyle name="Header2 3 2 4 5" xfId="3437"/>
    <cellStyle name="Header2 3 2 4 5 2" xfId="16064"/>
    <cellStyle name="Header2 3 2 4 5 3" xfId="18764"/>
    <cellStyle name="Header2 3 2 4 6" xfId="3438"/>
    <cellStyle name="Header2 3 2 4 6 2" xfId="16065"/>
    <cellStyle name="Header2 3 2 4 6 3" xfId="18763"/>
    <cellStyle name="Header2 3 2 4 7" xfId="16050"/>
    <cellStyle name="Header2 3 2 4 8" xfId="18780"/>
    <cellStyle name="Header2 3 2 5" xfId="3439"/>
    <cellStyle name="Header2 3 2 5 2" xfId="3440"/>
    <cellStyle name="Header2 3 2 5 2 2" xfId="3441"/>
    <cellStyle name="Header2 3 2 5 2 2 2" xfId="3442"/>
    <cellStyle name="Header2 3 2 5 2 2 2 2" xfId="16069"/>
    <cellStyle name="Header2 3 2 5 2 2 2 3" xfId="18759"/>
    <cellStyle name="Header2 3 2 5 2 2 3" xfId="3443"/>
    <cellStyle name="Header2 3 2 5 2 2 3 2" xfId="16070"/>
    <cellStyle name="Header2 3 2 5 2 2 3 3" xfId="18758"/>
    <cellStyle name="Header2 3 2 5 2 2 4" xfId="3444"/>
    <cellStyle name="Header2 3 2 5 2 2 4 2" xfId="16071"/>
    <cellStyle name="Header2 3 2 5 2 2 4 3" xfId="18757"/>
    <cellStyle name="Header2 3 2 5 2 2 5" xfId="16068"/>
    <cellStyle name="Header2 3 2 5 2 2 6" xfId="18760"/>
    <cellStyle name="Header2 3 2 5 2 3" xfId="3445"/>
    <cellStyle name="Header2 3 2 5 2 3 2" xfId="16072"/>
    <cellStyle name="Header2 3 2 5 2 3 3" xfId="18756"/>
    <cellStyle name="Header2 3 2 5 2 4" xfId="3446"/>
    <cellStyle name="Header2 3 2 5 2 4 2" xfId="16073"/>
    <cellStyle name="Header2 3 2 5 2 4 3" xfId="18755"/>
    <cellStyle name="Header2 3 2 5 2 5" xfId="3447"/>
    <cellStyle name="Header2 3 2 5 2 5 2" xfId="16074"/>
    <cellStyle name="Header2 3 2 5 2 5 3" xfId="18754"/>
    <cellStyle name="Header2 3 2 5 2 6" xfId="16067"/>
    <cellStyle name="Header2 3 2 5 2 7" xfId="18761"/>
    <cellStyle name="Header2 3 2 5 3" xfId="3448"/>
    <cellStyle name="Header2 3 2 5 3 2" xfId="3449"/>
    <cellStyle name="Header2 3 2 5 3 2 2" xfId="16076"/>
    <cellStyle name="Header2 3 2 5 3 2 3" xfId="18752"/>
    <cellStyle name="Header2 3 2 5 3 3" xfId="3450"/>
    <cellStyle name="Header2 3 2 5 3 3 2" xfId="16077"/>
    <cellStyle name="Header2 3 2 5 3 3 3" xfId="18751"/>
    <cellStyle name="Header2 3 2 5 3 4" xfId="3451"/>
    <cellStyle name="Header2 3 2 5 3 4 2" xfId="16078"/>
    <cellStyle name="Header2 3 2 5 3 4 3" xfId="18750"/>
    <cellStyle name="Header2 3 2 5 3 5" xfId="16075"/>
    <cellStyle name="Header2 3 2 5 3 6" xfId="18753"/>
    <cellStyle name="Header2 3 2 5 4" xfId="3452"/>
    <cellStyle name="Header2 3 2 5 4 2" xfId="16079"/>
    <cellStyle name="Header2 3 2 5 4 3" xfId="18749"/>
    <cellStyle name="Header2 3 2 5 5" xfId="3453"/>
    <cellStyle name="Header2 3 2 5 5 2" xfId="16080"/>
    <cellStyle name="Header2 3 2 5 5 3" xfId="18748"/>
    <cellStyle name="Header2 3 2 5 6" xfId="3454"/>
    <cellStyle name="Header2 3 2 5 6 2" xfId="16081"/>
    <cellStyle name="Header2 3 2 5 6 3" xfId="18747"/>
    <cellStyle name="Header2 3 2 5 7" xfId="16066"/>
    <cellStyle name="Header2 3 2 5 8" xfId="18762"/>
    <cellStyle name="Header2 3 2 6" xfId="3455"/>
    <cellStyle name="Header2 3 2 6 2" xfId="3456"/>
    <cellStyle name="Header2 3 2 6 2 2" xfId="3457"/>
    <cellStyle name="Header2 3 2 6 2 2 2" xfId="3458"/>
    <cellStyle name="Header2 3 2 6 2 2 2 2" xfId="16085"/>
    <cellStyle name="Header2 3 2 6 2 2 2 3" xfId="18743"/>
    <cellStyle name="Header2 3 2 6 2 2 3" xfId="3459"/>
    <cellStyle name="Header2 3 2 6 2 2 3 2" xfId="16086"/>
    <cellStyle name="Header2 3 2 6 2 2 3 3" xfId="18742"/>
    <cellStyle name="Header2 3 2 6 2 2 4" xfId="3460"/>
    <cellStyle name="Header2 3 2 6 2 2 4 2" xfId="16087"/>
    <cellStyle name="Header2 3 2 6 2 2 4 3" xfId="18741"/>
    <cellStyle name="Header2 3 2 6 2 2 5" xfId="16084"/>
    <cellStyle name="Header2 3 2 6 2 2 6" xfId="18744"/>
    <cellStyle name="Header2 3 2 6 2 3" xfId="3461"/>
    <cellStyle name="Header2 3 2 6 2 3 2" xfId="16088"/>
    <cellStyle name="Header2 3 2 6 2 3 3" xfId="18739"/>
    <cellStyle name="Header2 3 2 6 2 4" xfId="3462"/>
    <cellStyle name="Header2 3 2 6 2 4 2" xfId="16089"/>
    <cellStyle name="Header2 3 2 6 2 4 3" xfId="18738"/>
    <cellStyle name="Header2 3 2 6 2 5" xfId="3463"/>
    <cellStyle name="Header2 3 2 6 2 5 2" xfId="16090"/>
    <cellStyle name="Header2 3 2 6 2 5 3" xfId="18737"/>
    <cellStyle name="Header2 3 2 6 2 6" xfId="16083"/>
    <cellStyle name="Header2 3 2 6 2 7" xfId="18745"/>
    <cellStyle name="Header2 3 2 6 3" xfId="3464"/>
    <cellStyle name="Header2 3 2 6 3 2" xfId="3465"/>
    <cellStyle name="Header2 3 2 6 3 2 2" xfId="16092"/>
    <cellStyle name="Header2 3 2 6 3 2 3" xfId="18735"/>
    <cellStyle name="Header2 3 2 6 3 3" xfId="3466"/>
    <cellStyle name="Header2 3 2 6 3 3 2" xfId="16093"/>
    <cellStyle name="Header2 3 2 6 3 3 3" xfId="18734"/>
    <cellStyle name="Header2 3 2 6 3 4" xfId="3467"/>
    <cellStyle name="Header2 3 2 6 3 4 2" xfId="16094"/>
    <cellStyle name="Header2 3 2 6 3 4 3" xfId="12899"/>
    <cellStyle name="Header2 3 2 6 3 5" xfId="16091"/>
    <cellStyle name="Header2 3 2 6 3 6" xfId="18736"/>
    <cellStyle name="Header2 3 2 6 4" xfId="3468"/>
    <cellStyle name="Header2 3 2 6 4 2" xfId="16095"/>
    <cellStyle name="Header2 3 2 6 4 3" xfId="12898"/>
    <cellStyle name="Header2 3 2 6 5" xfId="3469"/>
    <cellStyle name="Header2 3 2 6 5 2" xfId="16096"/>
    <cellStyle name="Header2 3 2 6 5 3" xfId="18732"/>
    <cellStyle name="Header2 3 2 6 6" xfId="3470"/>
    <cellStyle name="Header2 3 2 6 6 2" xfId="16097"/>
    <cellStyle name="Header2 3 2 6 6 3" xfId="12897"/>
    <cellStyle name="Header2 3 2 6 7" xfId="16082"/>
    <cellStyle name="Header2 3 2 6 8" xfId="18746"/>
    <cellStyle name="Header2 3 2 7" xfId="3471"/>
    <cellStyle name="Header2 3 2 7 2" xfId="3472"/>
    <cellStyle name="Header2 3 2 7 2 2" xfId="3473"/>
    <cellStyle name="Header2 3 2 7 2 2 2" xfId="3474"/>
    <cellStyle name="Header2 3 2 7 2 2 2 2" xfId="16101"/>
    <cellStyle name="Header2 3 2 7 2 2 2 3" xfId="18728"/>
    <cellStyle name="Header2 3 2 7 2 2 3" xfId="3475"/>
    <cellStyle name="Header2 3 2 7 2 2 3 2" xfId="16102"/>
    <cellStyle name="Header2 3 2 7 2 2 3 3" xfId="18727"/>
    <cellStyle name="Header2 3 2 7 2 2 4" xfId="3476"/>
    <cellStyle name="Header2 3 2 7 2 2 4 2" xfId="16103"/>
    <cellStyle name="Header2 3 2 7 2 2 4 3" xfId="18726"/>
    <cellStyle name="Header2 3 2 7 2 2 5" xfId="16100"/>
    <cellStyle name="Header2 3 2 7 2 2 6" xfId="18729"/>
    <cellStyle name="Header2 3 2 7 2 3" xfId="3477"/>
    <cellStyle name="Header2 3 2 7 2 3 2" xfId="16104"/>
    <cellStyle name="Header2 3 2 7 2 3 3" xfId="18725"/>
    <cellStyle name="Header2 3 2 7 2 4" xfId="3478"/>
    <cellStyle name="Header2 3 2 7 2 4 2" xfId="16105"/>
    <cellStyle name="Header2 3 2 7 2 4 3" xfId="18724"/>
    <cellStyle name="Header2 3 2 7 2 5" xfId="3479"/>
    <cellStyle name="Header2 3 2 7 2 5 2" xfId="16106"/>
    <cellStyle name="Header2 3 2 7 2 5 3" xfId="18723"/>
    <cellStyle name="Header2 3 2 7 2 6" xfId="16099"/>
    <cellStyle name="Header2 3 2 7 2 7" xfId="18730"/>
    <cellStyle name="Header2 3 2 7 3" xfId="3480"/>
    <cellStyle name="Header2 3 2 7 3 2" xfId="3481"/>
    <cellStyle name="Header2 3 2 7 3 2 2" xfId="16108"/>
    <cellStyle name="Header2 3 2 7 3 2 3" xfId="12798"/>
    <cellStyle name="Header2 3 2 7 3 3" xfId="3482"/>
    <cellStyle name="Header2 3 2 7 3 3 2" xfId="16109"/>
    <cellStyle name="Header2 3 2 7 3 3 3" xfId="12895"/>
    <cellStyle name="Header2 3 2 7 3 4" xfId="3483"/>
    <cellStyle name="Header2 3 2 7 3 4 2" xfId="16110"/>
    <cellStyle name="Header2 3 2 7 3 4 3" xfId="12894"/>
    <cellStyle name="Header2 3 2 7 3 5" xfId="16107"/>
    <cellStyle name="Header2 3 2 7 3 6" xfId="18722"/>
    <cellStyle name="Header2 3 2 7 4" xfId="3484"/>
    <cellStyle name="Header2 3 2 7 4 2" xfId="16111"/>
    <cellStyle name="Header2 3 2 7 4 3" xfId="12893"/>
    <cellStyle name="Header2 3 2 7 5" xfId="3485"/>
    <cellStyle name="Header2 3 2 7 5 2" xfId="16112"/>
    <cellStyle name="Header2 3 2 7 5 3" xfId="12892"/>
    <cellStyle name="Header2 3 2 7 6" xfId="3486"/>
    <cellStyle name="Header2 3 2 7 6 2" xfId="16113"/>
    <cellStyle name="Header2 3 2 7 6 3" xfId="18721"/>
    <cellStyle name="Header2 3 2 7 7" xfId="16098"/>
    <cellStyle name="Header2 3 2 7 8" xfId="18731"/>
    <cellStyle name="Header2 3 2 8" xfId="3487"/>
    <cellStyle name="Header2 3 2 8 2" xfId="3488"/>
    <cellStyle name="Header2 3 2 8 2 2" xfId="3489"/>
    <cellStyle name="Header2 3 2 8 2 2 2" xfId="16116"/>
    <cellStyle name="Header2 3 2 8 2 2 3" xfId="18718"/>
    <cellStyle name="Header2 3 2 8 2 3" xfId="3490"/>
    <cellStyle name="Header2 3 2 8 2 3 2" xfId="16117"/>
    <cellStyle name="Header2 3 2 8 2 3 3" xfId="18717"/>
    <cellStyle name="Header2 3 2 8 2 4" xfId="3491"/>
    <cellStyle name="Header2 3 2 8 2 4 2" xfId="16118"/>
    <cellStyle name="Header2 3 2 8 2 4 3" xfId="18716"/>
    <cellStyle name="Header2 3 2 8 2 5" xfId="16115"/>
    <cellStyle name="Header2 3 2 8 2 6" xfId="18719"/>
    <cellStyle name="Header2 3 2 8 3" xfId="3492"/>
    <cellStyle name="Header2 3 2 8 3 2" xfId="16119"/>
    <cellStyle name="Header2 3 2 8 3 3" xfId="18715"/>
    <cellStyle name="Header2 3 2 8 4" xfId="3493"/>
    <cellStyle name="Header2 3 2 8 4 2" xfId="16120"/>
    <cellStyle name="Header2 3 2 8 4 3" xfId="18714"/>
    <cellStyle name="Header2 3 2 8 5" xfId="3494"/>
    <cellStyle name="Header2 3 2 8 5 2" xfId="16121"/>
    <cellStyle name="Header2 3 2 8 5 3" xfId="18713"/>
    <cellStyle name="Header2 3 2 8 6" xfId="16114"/>
    <cellStyle name="Header2 3 2 8 7" xfId="18720"/>
    <cellStyle name="Header2 3 2 9" xfId="3495"/>
    <cellStyle name="Header2 3 2 9 2" xfId="3496"/>
    <cellStyle name="Header2 3 2 9 2 2" xfId="16123"/>
    <cellStyle name="Header2 3 2 9 2 3" xfId="18711"/>
    <cellStyle name="Header2 3 2 9 3" xfId="3497"/>
    <cellStyle name="Header2 3 2 9 3 2" xfId="16124"/>
    <cellStyle name="Header2 3 2 9 3 3" xfId="18710"/>
    <cellStyle name="Header2 3 2 9 4" xfId="3498"/>
    <cellStyle name="Header2 3 2 9 4 2" xfId="16125"/>
    <cellStyle name="Header2 3 2 9 4 3" xfId="18709"/>
    <cellStyle name="Header2 3 2 9 5" xfId="16122"/>
    <cellStyle name="Header2 3 2 9 6" xfId="18712"/>
    <cellStyle name="Header2 3 3" xfId="3499"/>
    <cellStyle name="Header2 3 3 10" xfId="18708"/>
    <cellStyle name="Header2 3 3 2" xfId="3500"/>
    <cellStyle name="Header2 3 3 2 2" xfId="3501"/>
    <cellStyle name="Header2 3 3 2 2 2" xfId="3502"/>
    <cellStyle name="Header2 3 3 2 2 2 2" xfId="3503"/>
    <cellStyle name="Header2 3 3 2 2 2 2 2" xfId="16130"/>
    <cellStyle name="Header2 3 3 2 2 2 2 3" xfId="18704"/>
    <cellStyle name="Header2 3 3 2 2 2 3" xfId="3504"/>
    <cellStyle name="Header2 3 3 2 2 2 3 2" xfId="16131"/>
    <cellStyle name="Header2 3 3 2 2 2 3 3" xfId="18703"/>
    <cellStyle name="Header2 3 3 2 2 2 4" xfId="3505"/>
    <cellStyle name="Header2 3 3 2 2 2 4 2" xfId="16132"/>
    <cellStyle name="Header2 3 3 2 2 2 4 3" xfId="18702"/>
    <cellStyle name="Header2 3 3 2 2 2 5" xfId="16129"/>
    <cellStyle name="Header2 3 3 2 2 2 6" xfId="18705"/>
    <cellStyle name="Header2 3 3 2 2 3" xfId="3506"/>
    <cellStyle name="Header2 3 3 2 2 3 2" xfId="16133"/>
    <cellStyle name="Header2 3 3 2 2 3 3" xfId="18701"/>
    <cellStyle name="Header2 3 3 2 2 4" xfId="3507"/>
    <cellStyle name="Header2 3 3 2 2 4 2" xfId="16134"/>
    <cellStyle name="Header2 3 3 2 2 4 3" xfId="18700"/>
    <cellStyle name="Header2 3 3 2 2 5" xfId="3508"/>
    <cellStyle name="Header2 3 3 2 2 5 2" xfId="16135"/>
    <cellStyle name="Header2 3 3 2 2 5 3" xfId="18699"/>
    <cellStyle name="Header2 3 3 2 2 6" xfId="16128"/>
    <cellStyle name="Header2 3 3 2 2 7" xfId="18706"/>
    <cellStyle name="Header2 3 3 2 3" xfId="3509"/>
    <cellStyle name="Header2 3 3 2 3 2" xfId="3510"/>
    <cellStyle name="Header2 3 3 2 3 2 2" xfId="16137"/>
    <cellStyle name="Header2 3 3 2 3 2 3" xfId="18696"/>
    <cellStyle name="Header2 3 3 2 3 3" xfId="3511"/>
    <cellStyle name="Header2 3 3 2 3 3 2" xfId="16138"/>
    <cellStyle name="Header2 3 3 2 3 3 3" xfId="18695"/>
    <cellStyle name="Header2 3 3 2 3 4" xfId="3512"/>
    <cellStyle name="Header2 3 3 2 3 4 2" xfId="16139"/>
    <cellStyle name="Header2 3 3 2 3 4 3" xfId="12891"/>
    <cellStyle name="Header2 3 3 2 3 5" xfId="16136"/>
    <cellStyle name="Header2 3 3 2 3 6" xfId="18697"/>
    <cellStyle name="Header2 3 3 2 4" xfId="3513"/>
    <cellStyle name="Header2 3 3 2 4 2" xfId="16140"/>
    <cellStyle name="Header2 3 3 2 4 3" xfId="12890"/>
    <cellStyle name="Header2 3 3 2 5" xfId="3514"/>
    <cellStyle name="Header2 3 3 2 5 2" xfId="16141"/>
    <cellStyle name="Header2 3 3 2 5 3" xfId="12889"/>
    <cellStyle name="Header2 3 3 2 6" xfId="3515"/>
    <cellStyle name="Header2 3 3 2 6 2" xfId="16142"/>
    <cellStyle name="Header2 3 3 2 6 3" xfId="12888"/>
    <cellStyle name="Header2 3 3 2 7" xfId="16127"/>
    <cellStyle name="Header2 3 3 2 8" xfId="18707"/>
    <cellStyle name="Header2 3 3 3" xfId="3516"/>
    <cellStyle name="Header2 3 3 3 2" xfId="3517"/>
    <cellStyle name="Header2 3 3 3 2 2" xfId="3518"/>
    <cellStyle name="Header2 3 3 3 2 2 2" xfId="3519"/>
    <cellStyle name="Header2 3 3 3 2 2 2 2" xfId="16146"/>
    <cellStyle name="Header2 3 3 3 2 2 2 3" xfId="18692"/>
    <cellStyle name="Header2 3 3 3 2 2 3" xfId="3520"/>
    <cellStyle name="Header2 3 3 3 2 2 3 2" xfId="16147"/>
    <cellStyle name="Header2 3 3 3 2 2 3 3" xfId="18691"/>
    <cellStyle name="Header2 3 3 3 2 2 4" xfId="3521"/>
    <cellStyle name="Header2 3 3 3 2 2 4 2" xfId="16148"/>
    <cellStyle name="Header2 3 3 3 2 2 4 3" xfId="18690"/>
    <cellStyle name="Header2 3 3 3 2 2 5" xfId="16145"/>
    <cellStyle name="Header2 3 3 3 2 2 6" xfId="18693"/>
    <cellStyle name="Header2 3 3 3 2 3" xfId="3522"/>
    <cellStyle name="Header2 3 3 3 2 3 2" xfId="16149"/>
    <cellStyle name="Header2 3 3 3 2 3 3" xfId="18689"/>
    <cellStyle name="Header2 3 3 3 2 4" xfId="3523"/>
    <cellStyle name="Header2 3 3 3 2 4 2" xfId="16150"/>
    <cellStyle name="Header2 3 3 3 2 4 3" xfId="18688"/>
    <cellStyle name="Header2 3 3 3 2 5" xfId="3524"/>
    <cellStyle name="Header2 3 3 3 2 5 2" xfId="16151"/>
    <cellStyle name="Header2 3 3 3 2 5 3" xfId="18687"/>
    <cellStyle name="Header2 3 3 3 2 6" xfId="16144"/>
    <cellStyle name="Header2 3 3 3 2 7" xfId="18694"/>
    <cellStyle name="Header2 3 3 3 3" xfId="3525"/>
    <cellStyle name="Header2 3 3 3 3 2" xfId="3526"/>
    <cellStyle name="Header2 3 3 3 3 2 2" xfId="16153"/>
    <cellStyle name="Header2 3 3 3 3 2 3" xfId="18685"/>
    <cellStyle name="Header2 3 3 3 3 3" xfId="3527"/>
    <cellStyle name="Header2 3 3 3 3 3 2" xfId="16154"/>
    <cellStyle name="Header2 3 3 3 3 3 3" xfId="18684"/>
    <cellStyle name="Header2 3 3 3 3 4" xfId="3528"/>
    <cellStyle name="Header2 3 3 3 3 4 2" xfId="16155"/>
    <cellStyle name="Header2 3 3 3 3 4 3" xfId="18683"/>
    <cellStyle name="Header2 3 3 3 3 5" xfId="16152"/>
    <cellStyle name="Header2 3 3 3 3 6" xfId="18686"/>
    <cellStyle name="Header2 3 3 3 4" xfId="3529"/>
    <cellStyle name="Header2 3 3 3 4 2" xfId="16156"/>
    <cellStyle name="Header2 3 3 3 4 3" xfId="18682"/>
    <cellStyle name="Header2 3 3 3 5" xfId="3530"/>
    <cellStyle name="Header2 3 3 3 5 2" xfId="16157"/>
    <cellStyle name="Header2 3 3 3 5 3" xfId="18681"/>
    <cellStyle name="Header2 3 3 3 6" xfId="3531"/>
    <cellStyle name="Header2 3 3 3 6 2" xfId="16158"/>
    <cellStyle name="Header2 3 3 3 6 3" xfId="18680"/>
    <cellStyle name="Header2 3 3 3 7" xfId="16143"/>
    <cellStyle name="Header2 3 3 3 8" xfId="12887"/>
    <cellStyle name="Header2 3 3 4" xfId="3532"/>
    <cellStyle name="Header2 3 3 4 2" xfId="3533"/>
    <cellStyle name="Header2 3 3 4 2 2" xfId="3534"/>
    <cellStyle name="Header2 3 3 4 2 2 2" xfId="16161"/>
    <cellStyle name="Header2 3 3 4 2 2 3" xfId="18677"/>
    <cellStyle name="Header2 3 3 4 2 3" xfId="3535"/>
    <cellStyle name="Header2 3 3 4 2 3 2" xfId="16162"/>
    <cellStyle name="Header2 3 3 4 2 3 3" xfId="18676"/>
    <cellStyle name="Header2 3 3 4 2 4" xfId="3536"/>
    <cellStyle name="Header2 3 3 4 2 4 2" xfId="16163"/>
    <cellStyle name="Header2 3 3 4 2 4 3" xfId="18675"/>
    <cellStyle name="Header2 3 3 4 2 5" xfId="16160"/>
    <cellStyle name="Header2 3 3 4 2 6" xfId="18678"/>
    <cellStyle name="Header2 3 3 4 3" xfId="3537"/>
    <cellStyle name="Header2 3 3 4 3 2" xfId="16164"/>
    <cellStyle name="Header2 3 3 4 3 3" xfId="18674"/>
    <cellStyle name="Header2 3 3 4 4" xfId="3538"/>
    <cellStyle name="Header2 3 3 4 4 2" xfId="16165"/>
    <cellStyle name="Header2 3 3 4 4 3" xfId="18673"/>
    <cellStyle name="Header2 3 3 4 5" xfId="3539"/>
    <cellStyle name="Header2 3 3 4 5 2" xfId="16166"/>
    <cellStyle name="Header2 3 3 4 5 3" xfId="18672"/>
    <cellStyle name="Header2 3 3 4 6" xfId="16159"/>
    <cellStyle name="Header2 3 3 4 7" xfId="18679"/>
    <cellStyle name="Header2 3 3 5" xfId="3540"/>
    <cellStyle name="Header2 3 3 5 2" xfId="3541"/>
    <cellStyle name="Header2 3 3 5 2 2" xfId="16168"/>
    <cellStyle name="Header2 3 3 5 2 3" xfId="18670"/>
    <cellStyle name="Header2 3 3 5 3" xfId="3542"/>
    <cellStyle name="Header2 3 3 5 3 2" xfId="16169"/>
    <cellStyle name="Header2 3 3 5 3 3" xfId="18669"/>
    <cellStyle name="Header2 3 3 5 4" xfId="3543"/>
    <cellStyle name="Header2 3 3 5 4 2" xfId="16170"/>
    <cellStyle name="Header2 3 3 5 4 3" xfId="18668"/>
    <cellStyle name="Header2 3 3 5 5" xfId="16167"/>
    <cellStyle name="Header2 3 3 5 6" xfId="18671"/>
    <cellStyle name="Header2 3 3 6" xfId="3544"/>
    <cellStyle name="Header2 3 3 6 2" xfId="16171"/>
    <cellStyle name="Header2 3 3 6 3" xfId="12883"/>
    <cellStyle name="Header2 3 3 7" xfId="3545"/>
    <cellStyle name="Header2 3 3 7 2" xfId="16172"/>
    <cellStyle name="Header2 3 3 7 3" xfId="12882"/>
    <cellStyle name="Header2 3 3 8" xfId="3546"/>
    <cellStyle name="Header2 3 3 8 2" xfId="16173"/>
    <cellStyle name="Header2 3 3 8 3" xfId="12881"/>
    <cellStyle name="Header2 3 3 9" xfId="16126"/>
    <cellStyle name="Header2 3 4" xfId="3547"/>
    <cellStyle name="Header2 3 4 10" xfId="12880"/>
    <cellStyle name="Header2 3 4 2" xfId="3548"/>
    <cellStyle name="Header2 3 4 2 2" xfId="3549"/>
    <cellStyle name="Header2 3 4 2 2 2" xfId="3550"/>
    <cellStyle name="Header2 3 4 2 2 2 2" xfId="3551"/>
    <cellStyle name="Header2 3 4 2 2 2 2 2" xfId="16178"/>
    <cellStyle name="Header2 3 4 2 2 2 2 3" xfId="16858"/>
    <cellStyle name="Header2 3 4 2 2 2 3" xfId="3552"/>
    <cellStyle name="Header2 3 4 2 2 2 3 2" xfId="16179"/>
    <cellStyle name="Header2 3 4 2 2 2 3 3" xfId="16857"/>
    <cellStyle name="Header2 3 4 2 2 2 4" xfId="3553"/>
    <cellStyle name="Header2 3 4 2 2 2 4 2" xfId="16180"/>
    <cellStyle name="Header2 3 4 2 2 2 4 3" xfId="16856"/>
    <cellStyle name="Header2 3 4 2 2 2 5" xfId="16177"/>
    <cellStyle name="Header2 3 4 2 2 2 6" xfId="16859"/>
    <cellStyle name="Header2 3 4 2 2 3" xfId="3554"/>
    <cellStyle name="Header2 3 4 2 2 3 2" xfId="16181"/>
    <cellStyle name="Header2 3 4 2 2 3 3" xfId="16855"/>
    <cellStyle name="Header2 3 4 2 2 4" xfId="3555"/>
    <cellStyle name="Header2 3 4 2 2 4 2" xfId="16182"/>
    <cellStyle name="Header2 3 4 2 2 4 3" xfId="16854"/>
    <cellStyle name="Header2 3 4 2 2 5" xfId="3556"/>
    <cellStyle name="Header2 3 4 2 2 5 2" xfId="16183"/>
    <cellStyle name="Header2 3 4 2 2 5 3" xfId="16853"/>
    <cellStyle name="Header2 3 4 2 2 6" xfId="16176"/>
    <cellStyle name="Header2 3 4 2 2 7" xfId="16860"/>
    <cellStyle name="Header2 3 4 2 3" xfId="3557"/>
    <cellStyle name="Header2 3 4 2 3 2" xfId="3558"/>
    <cellStyle name="Header2 3 4 2 3 2 2" xfId="16185"/>
    <cellStyle name="Header2 3 4 2 3 2 3" xfId="16851"/>
    <cellStyle name="Header2 3 4 2 3 3" xfId="3559"/>
    <cellStyle name="Header2 3 4 2 3 3 2" xfId="16186"/>
    <cellStyle name="Header2 3 4 2 3 3 3" xfId="16850"/>
    <cellStyle name="Header2 3 4 2 3 4" xfId="3560"/>
    <cellStyle name="Header2 3 4 2 3 4 2" xfId="16187"/>
    <cellStyle name="Header2 3 4 2 3 4 3" xfId="16847"/>
    <cellStyle name="Header2 3 4 2 3 5" xfId="16184"/>
    <cellStyle name="Header2 3 4 2 3 6" xfId="16852"/>
    <cellStyle name="Header2 3 4 2 4" xfId="3561"/>
    <cellStyle name="Header2 3 4 2 4 2" xfId="16188"/>
    <cellStyle name="Header2 3 4 2 4 3" xfId="16846"/>
    <cellStyle name="Header2 3 4 2 5" xfId="3562"/>
    <cellStyle name="Header2 3 4 2 5 2" xfId="16189"/>
    <cellStyle name="Header2 3 4 2 5 3" xfId="16845"/>
    <cellStyle name="Header2 3 4 2 6" xfId="3563"/>
    <cellStyle name="Header2 3 4 2 6 2" xfId="16190"/>
    <cellStyle name="Header2 3 4 2 6 3" xfId="16844"/>
    <cellStyle name="Header2 3 4 2 7" xfId="16175"/>
    <cellStyle name="Header2 3 4 2 8" xfId="16861"/>
    <cellStyle name="Header2 3 4 3" xfId="3564"/>
    <cellStyle name="Header2 3 4 3 2" xfId="3565"/>
    <cellStyle name="Header2 3 4 3 2 2" xfId="3566"/>
    <cellStyle name="Header2 3 4 3 2 2 2" xfId="3567"/>
    <cellStyle name="Header2 3 4 3 2 2 2 2" xfId="16194"/>
    <cellStyle name="Header2 3 4 3 2 2 2 3" xfId="16840"/>
    <cellStyle name="Header2 3 4 3 2 2 3" xfId="3568"/>
    <cellStyle name="Header2 3 4 3 2 2 3 2" xfId="16195"/>
    <cellStyle name="Header2 3 4 3 2 2 3 3" xfId="16839"/>
    <cellStyle name="Header2 3 4 3 2 2 4" xfId="3569"/>
    <cellStyle name="Header2 3 4 3 2 2 4 2" xfId="16196"/>
    <cellStyle name="Header2 3 4 3 2 2 4 3" xfId="16838"/>
    <cellStyle name="Header2 3 4 3 2 2 5" xfId="16193"/>
    <cellStyle name="Header2 3 4 3 2 2 6" xfId="16841"/>
    <cellStyle name="Header2 3 4 3 2 3" xfId="3570"/>
    <cellStyle name="Header2 3 4 3 2 3 2" xfId="16197"/>
    <cellStyle name="Header2 3 4 3 2 3 3" xfId="16837"/>
    <cellStyle name="Header2 3 4 3 2 4" xfId="3571"/>
    <cellStyle name="Header2 3 4 3 2 4 2" xfId="16198"/>
    <cellStyle name="Header2 3 4 3 2 4 3" xfId="16836"/>
    <cellStyle name="Header2 3 4 3 2 5" xfId="3572"/>
    <cellStyle name="Header2 3 4 3 2 5 2" xfId="16199"/>
    <cellStyle name="Header2 3 4 3 2 5 3" xfId="16835"/>
    <cellStyle name="Header2 3 4 3 2 6" xfId="16192"/>
    <cellStyle name="Header2 3 4 3 2 7" xfId="16842"/>
    <cellStyle name="Header2 3 4 3 3" xfId="3573"/>
    <cellStyle name="Header2 3 4 3 3 2" xfId="3574"/>
    <cellStyle name="Header2 3 4 3 3 2 2" xfId="16201"/>
    <cellStyle name="Header2 3 4 3 3 2 3" xfId="16833"/>
    <cellStyle name="Header2 3 4 3 3 3" xfId="3575"/>
    <cellStyle name="Header2 3 4 3 3 3 2" xfId="16202"/>
    <cellStyle name="Header2 3 4 3 3 3 3" xfId="16832"/>
    <cellStyle name="Header2 3 4 3 3 4" xfId="3576"/>
    <cellStyle name="Header2 3 4 3 3 4 2" xfId="16203"/>
    <cellStyle name="Header2 3 4 3 3 4 3" xfId="16831"/>
    <cellStyle name="Header2 3 4 3 3 5" xfId="16200"/>
    <cellStyle name="Header2 3 4 3 3 6" xfId="16834"/>
    <cellStyle name="Header2 3 4 3 4" xfId="3577"/>
    <cellStyle name="Header2 3 4 3 4 2" xfId="16204"/>
    <cellStyle name="Header2 3 4 3 4 3" xfId="16830"/>
    <cellStyle name="Header2 3 4 3 5" xfId="3578"/>
    <cellStyle name="Header2 3 4 3 5 2" xfId="16205"/>
    <cellStyle name="Header2 3 4 3 5 3" xfId="16829"/>
    <cellStyle name="Header2 3 4 3 6" xfId="3579"/>
    <cellStyle name="Header2 3 4 3 6 2" xfId="16206"/>
    <cellStyle name="Header2 3 4 3 6 3" xfId="16828"/>
    <cellStyle name="Header2 3 4 3 7" xfId="16191"/>
    <cellStyle name="Header2 3 4 3 8" xfId="16843"/>
    <cellStyle name="Header2 3 4 4" xfId="3580"/>
    <cellStyle name="Header2 3 4 4 2" xfId="3581"/>
    <cellStyle name="Header2 3 4 4 2 2" xfId="3582"/>
    <cellStyle name="Header2 3 4 4 2 2 2" xfId="16209"/>
    <cellStyle name="Header2 3 4 4 2 2 3" xfId="16825"/>
    <cellStyle name="Header2 3 4 4 2 3" xfId="3583"/>
    <cellStyle name="Header2 3 4 4 2 3 2" xfId="16210"/>
    <cellStyle name="Header2 3 4 4 2 3 3" xfId="16824"/>
    <cellStyle name="Header2 3 4 4 2 4" xfId="3584"/>
    <cellStyle name="Header2 3 4 4 2 4 2" xfId="16211"/>
    <cellStyle name="Header2 3 4 4 2 4 3" xfId="16823"/>
    <cellStyle name="Header2 3 4 4 2 5" xfId="16208"/>
    <cellStyle name="Header2 3 4 4 2 6" xfId="16826"/>
    <cellStyle name="Header2 3 4 4 3" xfId="3585"/>
    <cellStyle name="Header2 3 4 4 3 2" xfId="16212"/>
    <cellStyle name="Header2 3 4 4 3 3" xfId="16821"/>
    <cellStyle name="Header2 3 4 4 4" xfId="3586"/>
    <cellStyle name="Header2 3 4 4 4 2" xfId="16213"/>
    <cellStyle name="Header2 3 4 4 4 3" xfId="16820"/>
    <cellStyle name="Header2 3 4 4 5" xfId="3587"/>
    <cellStyle name="Header2 3 4 4 5 2" xfId="16214"/>
    <cellStyle name="Header2 3 4 4 5 3" xfId="16819"/>
    <cellStyle name="Header2 3 4 4 6" xfId="16207"/>
    <cellStyle name="Header2 3 4 4 7" xfId="16827"/>
    <cellStyle name="Header2 3 4 5" xfId="3588"/>
    <cellStyle name="Header2 3 4 5 2" xfId="3589"/>
    <cellStyle name="Header2 3 4 5 2 2" xfId="16216"/>
    <cellStyle name="Header2 3 4 5 2 3" xfId="16817"/>
    <cellStyle name="Header2 3 4 5 3" xfId="3590"/>
    <cellStyle name="Header2 3 4 5 3 2" xfId="16217"/>
    <cellStyle name="Header2 3 4 5 3 3" xfId="16816"/>
    <cellStyle name="Header2 3 4 5 4" xfId="3591"/>
    <cellStyle name="Header2 3 4 5 4 2" xfId="16218"/>
    <cellStyle name="Header2 3 4 5 4 3" xfId="16815"/>
    <cellStyle name="Header2 3 4 5 5" xfId="16215"/>
    <cellStyle name="Header2 3 4 5 6" xfId="16818"/>
    <cellStyle name="Header2 3 4 6" xfId="3592"/>
    <cellStyle name="Header2 3 4 6 2" xfId="16219"/>
    <cellStyle name="Header2 3 4 6 3" xfId="16814"/>
    <cellStyle name="Header2 3 4 7" xfId="3593"/>
    <cellStyle name="Header2 3 4 7 2" xfId="16220"/>
    <cellStyle name="Header2 3 4 7 3" xfId="16813"/>
    <cellStyle name="Header2 3 4 8" xfId="3594"/>
    <cellStyle name="Header2 3 4 8 2" xfId="16221"/>
    <cellStyle name="Header2 3 4 8 3" xfId="16812"/>
    <cellStyle name="Header2 3 4 9" xfId="16174"/>
    <cellStyle name="Header2 3 5" xfId="3595"/>
    <cellStyle name="Header2 3 5 2" xfId="3596"/>
    <cellStyle name="Header2 3 5 2 2" xfId="3597"/>
    <cellStyle name="Header2 3 5 2 2 2" xfId="3598"/>
    <cellStyle name="Header2 3 5 2 2 2 2" xfId="16225"/>
    <cellStyle name="Header2 3 5 2 2 2 3" xfId="16808"/>
    <cellStyle name="Header2 3 5 2 2 3" xfId="3599"/>
    <cellStyle name="Header2 3 5 2 2 3 2" xfId="16226"/>
    <cellStyle name="Header2 3 5 2 2 3 3" xfId="16807"/>
    <cellStyle name="Header2 3 5 2 2 4" xfId="3600"/>
    <cellStyle name="Header2 3 5 2 2 4 2" xfId="16227"/>
    <cellStyle name="Header2 3 5 2 2 4 3" xfId="16806"/>
    <cellStyle name="Header2 3 5 2 2 5" xfId="16224"/>
    <cellStyle name="Header2 3 5 2 2 6" xfId="16809"/>
    <cellStyle name="Header2 3 5 2 3" xfId="3601"/>
    <cellStyle name="Header2 3 5 2 3 2" xfId="16228"/>
    <cellStyle name="Header2 3 5 2 3 3" xfId="16805"/>
    <cellStyle name="Header2 3 5 2 4" xfId="3602"/>
    <cellStyle name="Header2 3 5 2 4 2" xfId="16229"/>
    <cellStyle name="Header2 3 5 2 4 3" xfId="16804"/>
    <cellStyle name="Header2 3 5 2 5" xfId="3603"/>
    <cellStyle name="Header2 3 5 2 5 2" xfId="16230"/>
    <cellStyle name="Header2 3 5 2 5 3" xfId="16803"/>
    <cellStyle name="Header2 3 5 2 6" xfId="16223"/>
    <cellStyle name="Header2 3 5 2 7" xfId="16810"/>
    <cellStyle name="Header2 3 5 3" xfId="3604"/>
    <cellStyle name="Header2 3 5 3 2" xfId="3605"/>
    <cellStyle name="Header2 3 5 3 2 2" xfId="16232"/>
    <cellStyle name="Header2 3 5 3 2 3" xfId="16801"/>
    <cellStyle name="Header2 3 5 3 3" xfId="3606"/>
    <cellStyle name="Header2 3 5 3 3 2" xfId="16233"/>
    <cellStyle name="Header2 3 5 3 3 3" xfId="16800"/>
    <cellStyle name="Header2 3 5 3 4" xfId="3607"/>
    <cellStyle name="Header2 3 5 3 4 2" xfId="16234"/>
    <cellStyle name="Header2 3 5 3 4 3" xfId="16799"/>
    <cellStyle name="Header2 3 5 3 5" xfId="16231"/>
    <cellStyle name="Header2 3 5 3 6" xfId="16802"/>
    <cellStyle name="Header2 3 5 4" xfId="3608"/>
    <cellStyle name="Header2 3 5 4 2" xfId="16235"/>
    <cellStyle name="Header2 3 5 4 3" xfId="16798"/>
    <cellStyle name="Header2 3 5 5" xfId="3609"/>
    <cellStyle name="Header2 3 5 5 2" xfId="16236"/>
    <cellStyle name="Header2 3 5 5 3" xfId="16797"/>
    <cellStyle name="Header2 3 5 6" xfId="3610"/>
    <cellStyle name="Header2 3 5 6 2" xfId="16237"/>
    <cellStyle name="Header2 3 5 6 3" xfId="16796"/>
    <cellStyle name="Header2 3 5 7" xfId="16222"/>
    <cellStyle name="Header2 3 5 8" xfId="16811"/>
    <cellStyle name="Header2 3 6" xfId="3611"/>
    <cellStyle name="Header2 3 6 2" xfId="3612"/>
    <cellStyle name="Header2 3 6 2 2" xfId="3613"/>
    <cellStyle name="Header2 3 6 2 2 2" xfId="3614"/>
    <cellStyle name="Header2 3 6 2 2 2 2" xfId="16241"/>
    <cellStyle name="Header2 3 6 2 2 2 3" xfId="16791"/>
    <cellStyle name="Header2 3 6 2 2 3" xfId="3615"/>
    <cellStyle name="Header2 3 6 2 2 3 2" xfId="16242"/>
    <cellStyle name="Header2 3 6 2 2 3 3" xfId="16790"/>
    <cellStyle name="Header2 3 6 2 2 4" xfId="3616"/>
    <cellStyle name="Header2 3 6 2 2 4 2" xfId="16243"/>
    <cellStyle name="Header2 3 6 2 2 4 3" xfId="16789"/>
    <cellStyle name="Header2 3 6 2 2 5" xfId="16240"/>
    <cellStyle name="Header2 3 6 2 2 6" xfId="16792"/>
    <cellStyle name="Header2 3 6 2 3" xfId="3617"/>
    <cellStyle name="Header2 3 6 2 3 2" xfId="16244"/>
    <cellStyle name="Header2 3 6 2 3 3" xfId="16788"/>
    <cellStyle name="Header2 3 6 2 4" xfId="3618"/>
    <cellStyle name="Header2 3 6 2 4 2" xfId="16245"/>
    <cellStyle name="Header2 3 6 2 4 3" xfId="16787"/>
    <cellStyle name="Header2 3 6 2 5" xfId="3619"/>
    <cellStyle name="Header2 3 6 2 5 2" xfId="16246"/>
    <cellStyle name="Header2 3 6 2 5 3" xfId="16786"/>
    <cellStyle name="Header2 3 6 2 6" xfId="16239"/>
    <cellStyle name="Header2 3 6 2 7" xfId="16793"/>
    <cellStyle name="Header2 3 6 3" xfId="3620"/>
    <cellStyle name="Header2 3 6 3 2" xfId="3621"/>
    <cellStyle name="Header2 3 6 3 2 2" xfId="16248"/>
    <cellStyle name="Header2 3 6 3 2 3" xfId="16784"/>
    <cellStyle name="Header2 3 6 3 3" xfId="3622"/>
    <cellStyle name="Header2 3 6 3 3 2" xfId="16249"/>
    <cellStyle name="Header2 3 6 3 3 3" xfId="16783"/>
    <cellStyle name="Header2 3 6 3 4" xfId="3623"/>
    <cellStyle name="Header2 3 6 3 4 2" xfId="16250"/>
    <cellStyle name="Header2 3 6 3 4 3" xfId="16782"/>
    <cellStyle name="Header2 3 6 3 5" xfId="16247"/>
    <cellStyle name="Header2 3 6 3 6" xfId="16785"/>
    <cellStyle name="Header2 3 6 4" xfId="3624"/>
    <cellStyle name="Header2 3 6 4 2" xfId="16251"/>
    <cellStyle name="Header2 3 6 4 3" xfId="16781"/>
    <cellStyle name="Header2 3 6 5" xfId="3625"/>
    <cellStyle name="Header2 3 6 5 2" xfId="16252"/>
    <cellStyle name="Header2 3 6 5 3" xfId="16780"/>
    <cellStyle name="Header2 3 6 6" xfId="3626"/>
    <cellStyle name="Header2 3 6 6 2" xfId="16253"/>
    <cellStyle name="Header2 3 6 6 3" xfId="16779"/>
    <cellStyle name="Header2 3 6 7" xfId="16238"/>
    <cellStyle name="Header2 3 6 8" xfId="16794"/>
    <cellStyle name="Header2 3 7" xfId="3627"/>
    <cellStyle name="Header2 3 7 2" xfId="3628"/>
    <cellStyle name="Header2 3 7 2 2" xfId="3629"/>
    <cellStyle name="Header2 3 7 2 2 2" xfId="3630"/>
    <cellStyle name="Header2 3 7 2 2 2 2" xfId="16257"/>
    <cellStyle name="Header2 3 7 2 2 2 3" xfId="16775"/>
    <cellStyle name="Header2 3 7 2 2 3" xfId="3631"/>
    <cellStyle name="Header2 3 7 2 2 3 2" xfId="16258"/>
    <cellStyle name="Header2 3 7 2 2 3 3" xfId="16774"/>
    <cellStyle name="Header2 3 7 2 2 4" xfId="3632"/>
    <cellStyle name="Header2 3 7 2 2 4 2" xfId="16259"/>
    <cellStyle name="Header2 3 7 2 2 4 3" xfId="16773"/>
    <cellStyle name="Header2 3 7 2 2 5" xfId="16256"/>
    <cellStyle name="Header2 3 7 2 2 6" xfId="16776"/>
    <cellStyle name="Header2 3 7 2 3" xfId="3633"/>
    <cellStyle name="Header2 3 7 2 3 2" xfId="16260"/>
    <cellStyle name="Header2 3 7 2 3 3" xfId="16772"/>
    <cellStyle name="Header2 3 7 2 4" xfId="3634"/>
    <cellStyle name="Header2 3 7 2 4 2" xfId="16261"/>
    <cellStyle name="Header2 3 7 2 4 3" xfId="16771"/>
    <cellStyle name="Header2 3 7 2 5" xfId="3635"/>
    <cellStyle name="Header2 3 7 2 5 2" xfId="16262"/>
    <cellStyle name="Header2 3 7 2 5 3" xfId="16770"/>
    <cellStyle name="Header2 3 7 2 6" xfId="16255"/>
    <cellStyle name="Header2 3 7 2 7" xfId="16777"/>
    <cellStyle name="Header2 3 7 3" xfId="3636"/>
    <cellStyle name="Header2 3 7 3 2" xfId="3637"/>
    <cellStyle name="Header2 3 7 3 2 2" xfId="16264"/>
    <cellStyle name="Header2 3 7 3 2 3" xfId="16767"/>
    <cellStyle name="Header2 3 7 3 3" xfId="3638"/>
    <cellStyle name="Header2 3 7 3 3 2" xfId="16265"/>
    <cellStyle name="Header2 3 7 3 3 3" xfId="16766"/>
    <cellStyle name="Header2 3 7 3 4" xfId="3639"/>
    <cellStyle name="Header2 3 7 3 4 2" xfId="16266"/>
    <cellStyle name="Header2 3 7 3 4 3" xfId="16765"/>
    <cellStyle name="Header2 3 7 3 5" xfId="16263"/>
    <cellStyle name="Header2 3 7 3 6" xfId="16769"/>
    <cellStyle name="Header2 3 7 4" xfId="3640"/>
    <cellStyle name="Header2 3 7 4 2" xfId="16267"/>
    <cellStyle name="Header2 3 7 4 3" xfId="16764"/>
    <cellStyle name="Header2 3 7 5" xfId="3641"/>
    <cellStyle name="Header2 3 7 5 2" xfId="16268"/>
    <cellStyle name="Header2 3 7 5 3" xfId="16763"/>
    <cellStyle name="Header2 3 7 6" xfId="3642"/>
    <cellStyle name="Header2 3 7 6 2" xfId="16269"/>
    <cellStyle name="Header2 3 7 6 3" xfId="16762"/>
    <cellStyle name="Header2 3 7 7" xfId="16254"/>
    <cellStyle name="Header2 3 7 8" xfId="16778"/>
    <cellStyle name="Header2 3 8" xfId="3643"/>
    <cellStyle name="Header2 3 8 2" xfId="3644"/>
    <cellStyle name="Header2 3 8 2 2" xfId="3645"/>
    <cellStyle name="Header2 3 8 2 2 2" xfId="3646"/>
    <cellStyle name="Header2 3 8 2 2 2 2" xfId="16273"/>
    <cellStyle name="Header2 3 8 2 2 2 3" xfId="16758"/>
    <cellStyle name="Header2 3 8 2 2 3" xfId="3647"/>
    <cellStyle name="Header2 3 8 2 2 3 2" xfId="16274"/>
    <cellStyle name="Header2 3 8 2 2 3 3" xfId="16757"/>
    <cellStyle name="Header2 3 8 2 2 4" xfId="3648"/>
    <cellStyle name="Header2 3 8 2 2 4 2" xfId="16275"/>
    <cellStyle name="Header2 3 8 2 2 4 3" xfId="16756"/>
    <cellStyle name="Header2 3 8 2 2 5" xfId="16272"/>
    <cellStyle name="Header2 3 8 2 2 6" xfId="16759"/>
    <cellStyle name="Header2 3 8 2 3" xfId="3649"/>
    <cellStyle name="Header2 3 8 2 3 2" xfId="16276"/>
    <cellStyle name="Header2 3 8 2 3 3" xfId="16755"/>
    <cellStyle name="Header2 3 8 2 4" xfId="3650"/>
    <cellStyle name="Header2 3 8 2 4 2" xfId="16277"/>
    <cellStyle name="Header2 3 8 2 4 3" xfId="16754"/>
    <cellStyle name="Header2 3 8 2 5" xfId="3651"/>
    <cellStyle name="Header2 3 8 2 5 2" xfId="16278"/>
    <cellStyle name="Header2 3 8 2 5 3" xfId="16753"/>
    <cellStyle name="Header2 3 8 2 6" xfId="16271"/>
    <cellStyle name="Header2 3 8 2 7" xfId="16760"/>
    <cellStyle name="Header2 3 8 3" xfId="3652"/>
    <cellStyle name="Header2 3 8 3 2" xfId="3653"/>
    <cellStyle name="Header2 3 8 3 2 2" xfId="16280"/>
    <cellStyle name="Header2 3 8 3 2 3" xfId="16751"/>
    <cellStyle name="Header2 3 8 3 3" xfId="3654"/>
    <cellStyle name="Header2 3 8 3 3 2" xfId="16281"/>
    <cellStyle name="Header2 3 8 3 3 3" xfId="16750"/>
    <cellStyle name="Header2 3 8 3 4" xfId="3655"/>
    <cellStyle name="Header2 3 8 3 4 2" xfId="16282"/>
    <cellStyle name="Header2 3 8 3 4 3" xfId="16749"/>
    <cellStyle name="Header2 3 8 3 5" xfId="16279"/>
    <cellStyle name="Header2 3 8 3 6" xfId="16752"/>
    <cellStyle name="Header2 3 8 4" xfId="3656"/>
    <cellStyle name="Header2 3 8 4 2" xfId="16283"/>
    <cellStyle name="Header2 3 8 4 3" xfId="16748"/>
    <cellStyle name="Header2 3 8 5" xfId="3657"/>
    <cellStyle name="Header2 3 8 5 2" xfId="16284"/>
    <cellStyle name="Header2 3 8 5 3" xfId="16747"/>
    <cellStyle name="Header2 3 8 6" xfId="3658"/>
    <cellStyle name="Header2 3 8 6 2" xfId="16285"/>
    <cellStyle name="Header2 3 8 6 3" xfId="16746"/>
    <cellStyle name="Header2 3 8 7" xfId="16270"/>
    <cellStyle name="Header2 3 8 8" xfId="16761"/>
    <cellStyle name="Header2 3 9" xfId="3659"/>
    <cellStyle name="Header2 3 9 2" xfId="3660"/>
    <cellStyle name="Header2 3 9 2 2" xfId="3661"/>
    <cellStyle name="Header2 3 9 2 2 2" xfId="16288"/>
    <cellStyle name="Header2 3 9 2 2 3" xfId="16743"/>
    <cellStyle name="Header2 3 9 2 3" xfId="3662"/>
    <cellStyle name="Header2 3 9 2 3 2" xfId="16289"/>
    <cellStyle name="Header2 3 9 2 3 3" xfId="16742"/>
    <cellStyle name="Header2 3 9 2 4" xfId="3663"/>
    <cellStyle name="Header2 3 9 2 4 2" xfId="16290"/>
    <cellStyle name="Header2 3 9 2 4 3" xfId="16740"/>
    <cellStyle name="Header2 3 9 2 5" xfId="16287"/>
    <cellStyle name="Header2 3 9 2 6" xfId="16744"/>
    <cellStyle name="Header2 3 9 3" xfId="3664"/>
    <cellStyle name="Header2 3 9 3 2" xfId="16291"/>
    <cellStyle name="Header2 3 9 3 3" xfId="16739"/>
    <cellStyle name="Header2 3 9 4" xfId="3665"/>
    <cellStyle name="Header2 3 9 4 2" xfId="16292"/>
    <cellStyle name="Header2 3 9 4 3" xfId="16738"/>
    <cellStyle name="Header2 3 9 5" xfId="3666"/>
    <cellStyle name="Header2 3 9 5 2" xfId="16293"/>
    <cellStyle name="Header2 3 9 5 3" xfId="12877"/>
    <cellStyle name="Header2 3 9 6" xfId="16286"/>
    <cellStyle name="Header2 3 9 7" xfId="16745"/>
    <cellStyle name="Header2 4" xfId="3667"/>
    <cellStyle name="Header2 4 10" xfId="3668"/>
    <cellStyle name="Header2 4 10 2" xfId="16295"/>
    <cellStyle name="Header2 4 10 3" xfId="15391"/>
    <cellStyle name="Header2 4 11" xfId="3669"/>
    <cellStyle name="Header2 4 11 2" xfId="16296"/>
    <cellStyle name="Header2 4 11 3" xfId="15390"/>
    <cellStyle name="Header2 4 12" xfId="3670"/>
    <cellStyle name="Header2 4 12 2" xfId="16297"/>
    <cellStyle name="Header2 4 12 3" xfId="15389"/>
    <cellStyle name="Header2 4 13" xfId="16294"/>
    <cellStyle name="Header2 4 14" xfId="12876"/>
    <cellStyle name="Header2 4 15" xfId="29299"/>
    <cellStyle name="Header2 4 2" xfId="3671"/>
    <cellStyle name="Header2 4 2 10" xfId="15388"/>
    <cellStyle name="Header2 4 2 11" xfId="29521"/>
    <cellStyle name="Header2 4 2 2" xfId="3672"/>
    <cellStyle name="Header2 4 2 2 2" xfId="3673"/>
    <cellStyle name="Header2 4 2 2 2 2" xfId="3674"/>
    <cellStyle name="Header2 4 2 2 2 2 2" xfId="3675"/>
    <cellStyle name="Header2 4 2 2 2 2 2 2" xfId="16302"/>
    <cellStyle name="Header2 4 2 2 2 2 2 3" xfId="15384"/>
    <cellStyle name="Header2 4 2 2 2 2 3" xfId="3676"/>
    <cellStyle name="Header2 4 2 2 2 2 3 2" xfId="16303"/>
    <cellStyle name="Header2 4 2 2 2 2 3 3" xfId="15383"/>
    <cellStyle name="Header2 4 2 2 2 2 4" xfId="3677"/>
    <cellStyle name="Header2 4 2 2 2 2 4 2" xfId="16304"/>
    <cellStyle name="Header2 4 2 2 2 2 4 3" xfId="15382"/>
    <cellStyle name="Header2 4 2 2 2 2 5" xfId="16301"/>
    <cellStyle name="Header2 4 2 2 2 2 6" xfId="15385"/>
    <cellStyle name="Header2 4 2 2 2 3" xfId="3678"/>
    <cellStyle name="Header2 4 2 2 2 3 2" xfId="16305"/>
    <cellStyle name="Header2 4 2 2 2 3 3" xfId="15381"/>
    <cellStyle name="Header2 4 2 2 2 4" xfId="3679"/>
    <cellStyle name="Header2 4 2 2 2 4 2" xfId="16306"/>
    <cellStyle name="Header2 4 2 2 2 4 3" xfId="15380"/>
    <cellStyle name="Header2 4 2 2 2 5" xfId="3680"/>
    <cellStyle name="Header2 4 2 2 2 5 2" xfId="16307"/>
    <cellStyle name="Header2 4 2 2 2 5 3" xfId="15379"/>
    <cellStyle name="Header2 4 2 2 2 6" xfId="16300"/>
    <cellStyle name="Header2 4 2 2 2 7" xfId="15386"/>
    <cellStyle name="Header2 4 2 2 3" xfId="3681"/>
    <cellStyle name="Header2 4 2 2 3 2" xfId="3682"/>
    <cellStyle name="Header2 4 2 2 3 2 2" xfId="16309"/>
    <cellStyle name="Header2 4 2 2 3 2 3" xfId="15377"/>
    <cellStyle name="Header2 4 2 2 3 3" xfId="3683"/>
    <cellStyle name="Header2 4 2 2 3 3 2" xfId="16310"/>
    <cellStyle name="Header2 4 2 2 3 3 3" xfId="15376"/>
    <cellStyle name="Header2 4 2 2 3 4" xfId="3684"/>
    <cellStyle name="Header2 4 2 2 3 4 2" xfId="16311"/>
    <cellStyle name="Header2 4 2 2 3 4 3" xfId="15375"/>
    <cellStyle name="Header2 4 2 2 3 5" xfId="16308"/>
    <cellStyle name="Header2 4 2 2 3 6" xfId="15378"/>
    <cellStyle name="Header2 4 2 2 4" xfId="3685"/>
    <cellStyle name="Header2 4 2 2 4 2" xfId="16312"/>
    <cellStyle name="Header2 4 2 2 4 3" xfId="15374"/>
    <cellStyle name="Header2 4 2 2 5" xfId="3686"/>
    <cellStyle name="Header2 4 2 2 5 2" xfId="16313"/>
    <cellStyle name="Header2 4 2 2 5 3" xfId="15373"/>
    <cellStyle name="Header2 4 2 2 6" xfId="3687"/>
    <cellStyle name="Header2 4 2 2 6 2" xfId="16314"/>
    <cellStyle name="Header2 4 2 2 6 3" xfId="15372"/>
    <cellStyle name="Header2 4 2 2 7" xfId="16299"/>
    <cellStyle name="Header2 4 2 2 8" xfId="15387"/>
    <cellStyle name="Header2 4 2 3" xfId="3688"/>
    <cellStyle name="Header2 4 2 3 2" xfId="3689"/>
    <cellStyle name="Header2 4 2 3 2 2" xfId="3690"/>
    <cellStyle name="Header2 4 2 3 2 2 2" xfId="3691"/>
    <cellStyle name="Header2 4 2 3 2 2 2 2" xfId="16318"/>
    <cellStyle name="Header2 4 2 3 2 2 2 3" xfId="15367"/>
    <cellStyle name="Header2 4 2 3 2 2 3" xfId="3692"/>
    <cellStyle name="Header2 4 2 3 2 2 3 2" xfId="16319"/>
    <cellStyle name="Header2 4 2 3 2 2 3 3" xfId="15366"/>
    <cellStyle name="Header2 4 2 3 2 2 4" xfId="3693"/>
    <cellStyle name="Header2 4 2 3 2 2 4 2" xfId="16320"/>
    <cellStyle name="Header2 4 2 3 2 2 4 3" xfId="15365"/>
    <cellStyle name="Header2 4 2 3 2 2 5" xfId="16317"/>
    <cellStyle name="Header2 4 2 3 2 2 6" xfId="15369"/>
    <cellStyle name="Header2 4 2 3 2 3" xfId="3694"/>
    <cellStyle name="Header2 4 2 3 2 3 2" xfId="16321"/>
    <cellStyle name="Header2 4 2 3 2 3 3" xfId="12874"/>
    <cellStyle name="Header2 4 2 3 2 4" xfId="3695"/>
    <cellStyle name="Header2 4 2 3 2 4 2" xfId="16322"/>
    <cellStyle name="Header2 4 2 3 2 4 3" xfId="12873"/>
    <cellStyle name="Header2 4 2 3 2 5" xfId="3696"/>
    <cellStyle name="Header2 4 2 3 2 5 2" xfId="16323"/>
    <cellStyle name="Header2 4 2 3 2 5 3" xfId="12872"/>
    <cellStyle name="Header2 4 2 3 2 6" xfId="16316"/>
    <cellStyle name="Header2 4 2 3 2 7" xfId="15370"/>
    <cellStyle name="Header2 4 2 3 3" xfId="3697"/>
    <cellStyle name="Header2 4 2 3 3 2" xfId="3698"/>
    <cellStyle name="Header2 4 2 3 3 2 2" xfId="16325"/>
    <cellStyle name="Header2 4 2 3 3 2 3" xfId="15177"/>
    <cellStyle name="Header2 4 2 3 3 3" xfId="3699"/>
    <cellStyle name="Header2 4 2 3 3 3 2" xfId="16326"/>
    <cellStyle name="Header2 4 2 3 3 3 3" xfId="15176"/>
    <cellStyle name="Header2 4 2 3 3 4" xfId="3700"/>
    <cellStyle name="Header2 4 2 3 3 4 2" xfId="16327"/>
    <cellStyle name="Header2 4 2 3 3 4 3" xfId="15175"/>
    <cellStyle name="Header2 4 2 3 3 5" xfId="16324"/>
    <cellStyle name="Header2 4 2 3 3 6" xfId="12871"/>
    <cellStyle name="Header2 4 2 3 4" xfId="3701"/>
    <cellStyle name="Header2 4 2 3 4 2" xfId="16328"/>
    <cellStyle name="Header2 4 2 3 4 3" xfId="15174"/>
    <cellStyle name="Header2 4 2 3 5" xfId="3702"/>
    <cellStyle name="Header2 4 2 3 5 2" xfId="16329"/>
    <cellStyle name="Header2 4 2 3 5 3" xfId="15173"/>
    <cellStyle name="Header2 4 2 3 6" xfId="3703"/>
    <cellStyle name="Header2 4 2 3 6 2" xfId="16330"/>
    <cellStyle name="Header2 4 2 3 6 3" xfId="15172"/>
    <cellStyle name="Header2 4 2 3 7" xfId="16315"/>
    <cellStyle name="Header2 4 2 3 8" xfId="15371"/>
    <cellStyle name="Header2 4 2 4" xfId="3704"/>
    <cellStyle name="Header2 4 2 4 2" xfId="3705"/>
    <cellStyle name="Header2 4 2 4 2 2" xfId="3706"/>
    <cellStyle name="Header2 4 2 4 2 2 2" xfId="16333"/>
    <cellStyle name="Header2 4 2 4 2 2 3" xfId="15169"/>
    <cellStyle name="Header2 4 2 4 2 3" xfId="3707"/>
    <cellStyle name="Header2 4 2 4 2 3 2" xfId="16334"/>
    <cellStyle name="Header2 4 2 4 2 3 3" xfId="15168"/>
    <cellStyle name="Header2 4 2 4 2 4" xfId="3708"/>
    <cellStyle name="Header2 4 2 4 2 4 2" xfId="16335"/>
    <cellStyle name="Header2 4 2 4 2 4 3" xfId="15167"/>
    <cellStyle name="Header2 4 2 4 2 5" xfId="16332"/>
    <cellStyle name="Header2 4 2 4 2 6" xfId="15170"/>
    <cellStyle name="Header2 4 2 4 3" xfId="3709"/>
    <cellStyle name="Header2 4 2 4 3 2" xfId="16336"/>
    <cellStyle name="Header2 4 2 4 3 3" xfId="15166"/>
    <cellStyle name="Header2 4 2 4 4" xfId="3710"/>
    <cellStyle name="Header2 4 2 4 4 2" xfId="16337"/>
    <cellStyle name="Header2 4 2 4 4 3" xfId="15165"/>
    <cellStyle name="Header2 4 2 4 5" xfId="3711"/>
    <cellStyle name="Header2 4 2 4 5 2" xfId="16338"/>
    <cellStyle name="Header2 4 2 4 5 3" xfId="15164"/>
    <cellStyle name="Header2 4 2 4 6" xfId="16331"/>
    <cellStyle name="Header2 4 2 4 7" xfId="15171"/>
    <cellStyle name="Header2 4 2 5" xfId="3712"/>
    <cellStyle name="Header2 4 2 5 2" xfId="3713"/>
    <cellStyle name="Header2 4 2 5 2 2" xfId="16340"/>
    <cellStyle name="Header2 4 2 5 2 3" xfId="15162"/>
    <cellStyle name="Header2 4 2 5 3" xfId="3714"/>
    <cellStyle name="Header2 4 2 5 3 2" xfId="16341"/>
    <cellStyle name="Header2 4 2 5 3 3" xfId="15161"/>
    <cellStyle name="Header2 4 2 5 4" xfId="3715"/>
    <cellStyle name="Header2 4 2 5 4 2" xfId="16342"/>
    <cellStyle name="Header2 4 2 5 4 3" xfId="15160"/>
    <cellStyle name="Header2 4 2 5 5" xfId="16339"/>
    <cellStyle name="Header2 4 2 5 6" xfId="15163"/>
    <cellStyle name="Header2 4 2 6" xfId="3716"/>
    <cellStyle name="Header2 4 2 6 2" xfId="16343"/>
    <cellStyle name="Header2 4 2 6 3" xfId="15159"/>
    <cellStyle name="Header2 4 2 7" xfId="3717"/>
    <cellStyle name="Header2 4 2 7 2" xfId="16344"/>
    <cellStyle name="Header2 4 2 7 3" xfId="15158"/>
    <cellStyle name="Header2 4 2 8" xfId="3718"/>
    <cellStyle name="Header2 4 2 8 2" xfId="16345"/>
    <cellStyle name="Header2 4 2 8 3" xfId="15157"/>
    <cellStyle name="Header2 4 2 9" xfId="16298"/>
    <cellStyle name="Header2 4 3" xfId="3719"/>
    <cellStyle name="Header2 4 3 10" xfId="15156"/>
    <cellStyle name="Header2 4 3 2" xfId="3720"/>
    <cellStyle name="Header2 4 3 2 2" xfId="3721"/>
    <cellStyle name="Header2 4 3 2 2 2" xfId="3722"/>
    <cellStyle name="Header2 4 3 2 2 2 2" xfId="3723"/>
    <cellStyle name="Header2 4 3 2 2 2 2 2" xfId="16350"/>
    <cellStyle name="Header2 4 3 2 2 2 2 3" xfId="15152"/>
    <cellStyle name="Header2 4 3 2 2 2 3" xfId="3724"/>
    <cellStyle name="Header2 4 3 2 2 2 3 2" xfId="16351"/>
    <cellStyle name="Header2 4 3 2 2 2 3 3" xfId="15151"/>
    <cellStyle name="Header2 4 3 2 2 2 4" xfId="3725"/>
    <cellStyle name="Header2 4 3 2 2 2 4 2" xfId="16352"/>
    <cellStyle name="Header2 4 3 2 2 2 4 3" xfId="15150"/>
    <cellStyle name="Header2 4 3 2 2 2 5" xfId="16349"/>
    <cellStyle name="Header2 4 3 2 2 2 6" xfId="15153"/>
    <cellStyle name="Header2 4 3 2 2 3" xfId="3726"/>
    <cellStyle name="Header2 4 3 2 2 3 2" xfId="16353"/>
    <cellStyle name="Header2 4 3 2 2 3 3" xfId="15149"/>
    <cellStyle name="Header2 4 3 2 2 4" xfId="3727"/>
    <cellStyle name="Header2 4 3 2 2 4 2" xfId="16354"/>
    <cellStyle name="Header2 4 3 2 2 4 3" xfId="12870"/>
    <cellStyle name="Header2 4 3 2 2 5" xfId="3728"/>
    <cellStyle name="Header2 4 3 2 2 5 2" xfId="16355"/>
    <cellStyle name="Header2 4 3 2 2 5 3" xfId="12869"/>
    <cellStyle name="Header2 4 3 2 2 6" xfId="16348"/>
    <cellStyle name="Header2 4 3 2 2 7" xfId="15154"/>
    <cellStyle name="Header2 4 3 2 3" xfId="3729"/>
    <cellStyle name="Header2 4 3 2 3 2" xfId="3730"/>
    <cellStyle name="Header2 4 3 2 3 2 2" xfId="16357"/>
    <cellStyle name="Header2 4 3 2 3 2 3" xfId="12867"/>
    <cellStyle name="Header2 4 3 2 3 3" xfId="3731"/>
    <cellStyle name="Header2 4 3 2 3 3 2" xfId="16358"/>
    <cellStyle name="Header2 4 3 2 3 3 3" xfId="12866"/>
    <cellStyle name="Header2 4 3 2 3 4" xfId="3732"/>
    <cellStyle name="Header2 4 3 2 3 4 2" xfId="16359"/>
    <cellStyle name="Header2 4 3 2 3 4 3" xfId="12865"/>
    <cellStyle name="Header2 4 3 2 3 5" xfId="16356"/>
    <cellStyle name="Header2 4 3 2 3 6" xfId="12868"/>
    <cellStyle name="Header2 4 3 2 4" xfId="3733"/>
    <cellStyle name="Header2 4 3 2 4 2" xfId="16360"/>
    <cellStyle name="Header2 4 3 2 4 3" xfId="12864"/>
    <cellStyle name="Header2 4 3 2 5" xfId="3734"/>
    <cellStyle name="Header2 4 3 2 5 2" xfId="16361"/>
    <cellStyle name="Header2 4 3 2 5 3" xfId="12862"/>
    <cellStyle name="Header2 4 3 2 6" xfId="3735"/>
    <cellStyle name="Header2 4 3 2 6 2" xfId="16362"/>
    <cellStyle name="Header2 4 3 2 6 3" xfId="13728"/>
    <cellStyle name="Header2 4 3 2 7" xfId="16347"/>
    <cellStyle name="Header2 4 3 2 8" xfId="15155"/>
    <cellStyle name="Header2 4 3 3" xfId="3736"/>
    <cellStyle name="Header2 4 3 3 2" xfId="3737"/>
    <cellStyle name="Header2 4 3 3 2 2" xfId="3738"/>
    <cellStyle name="Header2 4 3 3 2 2 2" xfId="3739"/>
    <cellStyle name="Header2 4 3 3 2 2 2 2" xfId="16366"/>
    <cellStyle name="Header2 4 3 3 2 2 2 3" xfId="13724"/>
    <cellStyle name="Header2 4 3 3 2 2 3" xfId="3740"/>
    <cellStyle name="Header2 4 3 3 2 2 3 2" xfId="16367"/>
    <cellStyle name="Header2 4 3 3 2 2 3 3" xfId="13723"/>
    <cellStyle name="Header2 4 3 3 2 2 4" xfId="3741"/>
    <cellStyle name="Header2 4 3 3 2 2 4 2" xfId="16368"/>
    <cellStyle name="Header2 4 3 3 2 2 4 3" xfId="13722"/>
    <cellStyle name="Header2 4 3 3 2 2 5" xfId="16365"/>
    <cellStyle name="Header2 4 3 3 2 2 6" xfId="13725"/>
    <cellStyle name="Header2 4 3 3 2 3" xfId="3742"/>
    <cellStyle name="Header2 4 3 3 2 3 2" xfId="16369"/>
    <cellStyle name="Header2 4 3 3 2 3 3" xfId="13721"/>
    <cellStyle name="Header2 4 3 3 2 4" xfId="3743"/>
    <cellStyle name="Header2 4 3 3 2 4 2" xfId="16370"/>
    <cellStyle name="Header2 4 3 3 2 4 3" xfId="13720"/>
    <cellStyle name="Header2 4 3 3 2 5" xfId="3744"/>
    <cellStyle name="Header2 4 3 3 2 5 2" xfId="16371"/>
    <cellStyle name="Header2 4 3 3 2 5 3" xfId="13719"/>
    <cellStyle name="Header2 4 3 3 2 6" xfId="16364"/>
    <cellStyle name="Header2 4 3 3 2 7" xfId="13726"/>
    <cellStyle name="Header2 4 3 3 3" xfId="3745"/>
    <cellStyle name="Header2 4 3 3 3 2" xfId="3746"/>
    <cellStyle name="Header2 4 3 3 3 2 2" xfId="16373"/>
    <cellStyle name="Header2 4 3 3 3 2 3" xfId="13717"/>
    <cellStyle name="Header2 4 3 3 3 3" xfId="3747"/>
    <cellStyle name="Header2 4 3 3 3 3 2" xfId="16374"/>
    <cellStyle name="Header2 4 3 3 3 3 3" xfId="13716"/>
    <cellStyle name="Header2 4 3 3 3 4" xfId="3748"/>
    <cellStyle name="Header2 4 3 3 3 4 2" xfId="16375"/>
    <cellStyle name="Header2 4 3 3 3 4 3" xfId="13715"/>
    <cellStyle name="Header2 4 3 3 3 5" xfId="16372"/>
    <cellStyle name="Header2 4 3 3 3 6" xfId="13718"/>
    <cellStyle name="Header2 4 3 3 4" xfId="3749"/>
    <cellStyle name="Header2 4 3 3 4 2" xfId="16376"/>
    <cellStyle name="Header2 4 3 3 4 3" xfId="13713"/>
    <cellStyle name="Header2 4 3 3 5" xfId="3750"/>
    <cellStyle name="Header2 4 3 3 5 2" xfId="16377"/>
    <cellStyle name="Header2 4 3 3 5 3" xfId="13712"/>
    <cellStyle name="Header2 4 3 3 6" xfId="3751"/>
    <cellStyle name="Header2 4 3 3 6 2" xfId="16378"/>
    <cellStyle name="Header2 4 3 3 6 3" xfId="13711"/>
    <cellStyle name="Header2 4 3 3 7" xfId="16363"/>
    <cellStyle name="Header2 4 3 3 8" xfId="13727"/>
    <cellStyle name="Header2 4 3 4" xfId="3752"/>
    <cellStyle name="Header2 4 3 4 2" xfId="3753"/>
    <cellStyle name="Header2 4 3 4 2 2" xfId="3754"/>
    <cellStyle name="Header2 4 3 4 2 2 2" xfId="16381"/>
    <cellStyle name="Header2 4 3 4 2 2 3" xfId="12861"/>
    <cellStyle name="Header2 4 3 4 2 3" xfId="3755"/>
    <cellStyle name="Header2 4 3 4 2 3 2" xfId="16382"/>
    <cellStyle name="Header2 4 3 4 2 3 3" xfId="12860"/>
    <cellStyle name="Header2 4 3 4 2 4" xfId="3756"/>
    <cellStyle name="Header2 4 3 4 2 4 2" xfId="16383"/>
    <cellStyle name="Header2 4 3 4 2 4 3" xfId="12859"/>
    <cellStyle name="Header2 4 3 4 2 5" xfId="16380"/>
    <cellStyle name="Header2 4 3 4 2 6" xfId="13709"/>
    <cellStyle name="Header2 4 3 4 3" xfId="3757"/>
    <cellStyle name="Header2 4 3 4 3 2" xfId="16384"/>
    <cellStyle name="Header2 4 3 4 3 3" xfId="13708"/>
    <cellStyle name="Header2 4 3 4 4" xfId="3758"/>
    <cellStyle name="Header2 4 3 4 4 2" xfId="16385"/>
    <cellStyle name="Header2 4 3 4 4 3" xfId="13707"/>
    <cellStyle name="Header2 4 3 4 5" xfId="3759"/>
    <cellStyle name="Header2 4 3 4 5 2" xfId="16386"/>
    <cellStyle name="Header2 4 3 4 5 3" xfId="13706"/>
    <cellStyle name="Header2 4 3 4 6" xfId="16379"/>
    <cellStyle name="Header2 4 3 4 7" xfId="13710"/>
    <cellStyle name="Header2 4 3 5" xfId="3760"/>
    <cellStyle name="Header2 4 3 5 2" xfId="3761"/>
    <cellStyle name="Header2 4 3 5 2 2" xfId="16388"/>
    <cellStyle name="Header2 4 3 5 2 3" xfId="13704"/>
    <cellStyle name="Header2 4 3 5 3" xfId="3762"/>
    <cellStyle name="Header2 4 3 5 3 2" xfId="16389"/>
    <cellStyle name="Header2 4 3 5 3 3" xfId="13703"/>
    <cellStyle name="Header2 4 3 5 4" xfId="3763"/>
    <cellStyle name="Header2 4 3 5 4 2" xfId="16390"/>
    <cellStyle name="Header2 4 3 5 4 3" xfId="13702"/>
    <cellStyle name="Header2 4 3 5 5" xfId="16387"/>
    <cellStyle name="Header2 4 3 5 6" xfId="13705"/>
    <cellStyle name="Header2 4 3 6" xfId="3764"/>
    <cellStyle name="Header2 4 3 6 2" xfId="16391"/>
    <cellStyle name="Header2 4 3 6 3" xfId="13701"/>
    <cellStyle name="Header2 4 3 7" xfId="3765"/>
    <cellStyle name="Header2 4 3 7 2" xfId="16392"/>
    <cellStyle name="Header2 4 3 7 3" xfId="13700"/>
    <cellStyle name="Header2 4 3 8" xfId="3766"/>
    <cellStyle name="Header2 4 3 8 2" xfId="16393"/>
    <cellStyle name="Header2 4 3 8 3" xfId="13699"/>
    <cellStyle name="Header2 4 3 9" xfId="16346"/>
    <cellStyle name="Header2 4 4" xfId="3767"/>
    <cellStyle name="Header2 4 4 2" xfId="3768"/>
    <cellStyle name="Header2 4 4 2 2" xfId="3769"/>
    <cellStyle name="Header2 4 4 2 2 2" xfId="3770"/>
    <cellStyle name="Header2 4 4 2 2 2 2" xfId="16397"/>
    <cellStyle name="Header2 4 4 2 2 2 3" xfId="13695"/>
    <cellStyle name="Header2 4 4 2 2 3" xfId="3771"/>
    <cellStyle name="Header2 4 4 2 2 3 2" xfId="16398"/>
    <cellStyle name="Header2 4 4 2 2 3 3" xfId="13694"/>
    <cellStyle name="Header2 4 4 2 2 4" xfId="3772"/>
    <cellStyle name="Header2 4 4 2 2 4 2" xfId="16399"/>
    <cellStyle name="Header2 4 4 2 2 4 3" xfId="13693"/>
    <cellStyle name="Header2 4 4 2 2 5" xfId="16396"/>
    <cellStyle name="Header2 4 4 2 2 6" xfId="13696"/>
    <cellStyle name="Header2 4 4 2 3" xfId="3773"/>
    <cellStyle name="Header2 4 4 2 3 2" xfId="16400"/>
    <cellStyle name="Header2 4 4 2 3 3" xfId="13692"/>
    <cellStyle name="Header2 4 4 2 4" xfId="3774"/>
    <cellStyle name="Header2 4 4 2 4 2" xfId="16401"/>
    <cellStyle name="Header2 4 4 2 4 3" xfId="13691"/>
    <cellStyle name="Header2 4 4 2 5" xfId="3775"/>
    <cellStyle name="Header2 4 4 2 5 2" xfId="16402"/>
    <cellStyle name="Header2 4 4 2 5 3" xfId="13690"/>
    <cellStyle name="Header2 4 4 2 6" xfId="16395"/>
    <cellStyle name="Header2 4 4 2 7" xfId="13697"/>
    <cellStyle name="Header2 4 4 3" xfId="3776"/>
    <cellStyle name="Header2 4 4 3 2" xfId="3777"/>
    <cellStyle name="Header2 4 4 3 2 2" xfId="16404"/>
    <cellStyle name="Header2 4 4 3 2 3" xfId="13688"/>
    <cellStyle name="Header2 4 4 3 3" xfId="3778"/>
    <cellStyle name="Header2 4 4 3 3 2" xfId="16405"/>
    <cellStyle name="Header2 4 4 3 3 3" xfId="13686"/>
    <cellStyle name="Header2 4 4 3 4" xfId="3779"/>
    <cellStyle name="Header2 4 4 3 4 2" xfId="16406"/>
    <cellStyle name="Header2 4 4 3 4 3" xfId="13685"/>
    <cellStyle name="Header2 4 4 3 5" xfId="16403"/>
    <cellStyle name="Header2 4 4 3 6" xfId="13689"/>
    <cellStyle name="Header2 4 4 4" xfId="3780"/>
    <cellStyle name="Header2 4 4 4 2" xfId="16407"/>
    <cellStyle name="Header2 4 4 4 3" xfId="13684"/>
    <cellStyle name="Header2 4 4 5" xfId="3781"/>
    <cellStyle name="Header2 4 4 5 2" xfId="16408"/>
    <cellStyle name="Header2 4 4 5 3" xfId="13683"/>
    <cellStyle name="Header2 4 4 6" xfId="3782"/>
    <cellStyle name="Header2 4 4 6 2" xfId="16409"/>
    <cellStyle name="Header2 4 4 6 3" xfId="13682"/>
    <cellStyle name="Header2 4 4 7" xfId="16394"/>
    <cellStyle name="Header2 4 4 8" xfId="13698"/>
    <cellStyle name="Header2 4 5" xfId="3783"/>
    <cellStyle name="Header2 4 5 2" xfId="3784"/>
    <cellStyle name="Header2 4 5 2 2" xfId="3785"/>
    <cellStyle name="Header2 4 5 2 2 2" xfId="3786"/>
    <cellStyle name="Header2 4 5 2 2 2 2" xfId="16413"/>
    <cellStyle name="Header2 4 5 2 2 2 3" xfId="13678"/>
    <cellStyle name="Header2 4 5 2 2 3" xfId="3787"/>
    <cellStyle name="Header2 4 5 2 2 3 2" xfId="16414"/>
    <cellStyle name="Header2 4 5 2 2 3 3" xfId="13677"/>
    <cellStyle name="Header2 4 5 2 2 4" xfId="3788"/>
    <cellStyle name="Header2 4 5 2 2 4 2" xfId="16415"/>
    <cellStyle name="Header2 4 5 2 2 4 3" xfId="13676"/>
    <cellStyle name="Header2 4 5 2 2 5" xfId="16412"/>
    <cellStyle name="Header2 4 5 2 2 6" xfId="13679"/>
    <cellStyle name="Header2 4 5 2 3" xfId="3789"/>
    <cellStyle name="Header2 4 5 2 3 2" xfId="16416"/>
    <cellStyle name="Header2 4 5 2 3 3" xfId="13675"/>
    <cellStyle name="Header2 4 5 2 4" xfId="3790"/>
    <cellStyle name="Header2 4 5 2 4 2" xfId="16417"/>
    <cellStyle name="Header2 4 5 2 4 3" xfId="13674"/>
    <cellStyle name="Header2 4 5 2 5" xfId="3791"/>
    <cellStyle name="Header2 4 5 2 5 2" xfId="16418"/>
    <cellStyle name="Header2 4 5 2 5 3" xfId="13673"/>
    <cellStyle name="Header2 4 5 2 6" xfId="16411"/>
    <cellStyle name="Header2 4 5 2 7" xfId="13680"/>
    <cellStyle name="Header2 4 5 3" xfId="3792"/>
    <cellStyle name="Header2 4 5 3 2" xfId="3793"/>
    <cellStyle name="Header2 4 5 3 2 2" xfId="16420"/>
    <cellStyle name="Header2 4 5 3 2 3" xfId="13671"/>
    <cellStyle name="Header2 4 5 3 3" xfId="3794"/>
    <cellStyle name="Header2 4 5 3 3 2" xfId="16421"/>
    <cellStyle name="Header2 4 5 3 3 3" xfId="13670"/>
    <cellStyle name="Header2 4 5 3 4" xfId="3795"/>
    <cellStyle name="Header2 4 5 3 4 2" xfId="16422"/>
    <cellStyle name="Header2 4 5 3 4 3" xfId="13669"/>
    <cellStyle name="Header2 4 5 3 5" xfId="16419"/>
    <cellStyle name="Header2 4 5 3 6" xfId="13672"/>
    <cellStyle name="Header2 4 5 4" xfId="3796"/>
    <cellStyle name="Header2 4 5 4 2" xfId="16423"/>
    <cellStyle name="Header2 4 5 4 3" xfId="13668"/>
    <cellStyle name="Header2 4 5 5" xfId="3797"/>
    <cellStyle name="Header2 4 5 5 2" xfId="16424"/>
    <cellStyle name="Header2 4 5 5 3" xfId="13667"/>
    <cellStyle name="Header2 4 5 6" xfId="3798"/>
    <cellStyle name="Header2 4 5 6 2" xfId="16425"/>
    <cellStyle name="Header2 4 5 6 3" xfId="13666"/>
    <cellStyle name="Header2 4 5 7" xfId="16410"/>
    <cellStyle name="Header2 4 5 8" xfId="13681"/>
    <cellStyle name="Header2 4 6" xfId="3799"/>
    <cellStyle name="Header2 4 6 2" xfId="3800"/>
    <cellStyle name="Header2 4 6 2 2" xfId="3801"/>
    <cellStyle name="Header2 4 6 2 2 2" xfId="3802"/>
    <cellStyle name="Header2 4 6 2 2 2 2" xfId="16429"/>
    <cellStyle name="Header2 4 6 2 2 2 3" xfId="13662"/>
    <cellStyle name="Header2 4 6 2 2 3" xfId="3803"/>
    <cellStyle name="Header2 4 6 2 2 3 2" xfId="16430"/>
    <cellStyle name="Header2 4 6 2 2 3 3" xfId="13661"/>
    <cellStyle name="Header2 4 6 2 2 4" xfId="3804"/>
    <cellStyle name="Header2 4 6 2 2 4 2" xfId="16431"/>
    <cellStyle name="Header2 4 6 2 2 4 3" xfId="13660"/>
    <cellStyle name="Header2 4 6 2 2 5" xfId="16428"/>
    <cellStyle name="Header2 4 6 2 2 6" xfId="13663"/>
    <cellStyle name="Header2 4 6 2 3" xfId="3805"/>
    <cellStyle name="Header2 4 6 2 3 2" xfId="16432"/>
    <cellStyle name="Header2 4 6 2 3 3" xfId="13659"/>
    <cellStyle name="Header2 4 6 2 4" xfId="3806"/>
    <cellStyle name="Header2 4 6 2 4 2" xfId="16433"/>
    <cellStyle name="Header2 4 6 2 4 3" xfId="13658"/>
    <cellStyle name="Header2 4 6 2 5" xfId="3807"/>
    <cellStyle name="Header2 4 6 2 5 2" xfId="16434"/>
    <cellStyle name="Header2 4 6 2 5 3" xfId="13657"/>
    <cellStyle name="Header2 4 6 2 6" xfId="16427"/>
    <cellStyle name="Header2 4 6 2 7" xfId="13664"/>
    <cellStyle name="Header2 4 6 3" xfId="3808"/>
    <cellStyle name="Header2 4 6 3 2" xfId="3809"/>
    <cellStyle name="Header2 4 6 3 2 2" xfId="16436"/>
    <cellStyle name="Header2 4 6 3 2 3" xfId="13655"/>
    <cellStyle name="Header2 4 6 3 3" xfId="3810"/>
    <cellStyle name="Header2 4 6 3 3 2" xfId="16437"/>
    <cellStyle name="Header2 4 6 3 3 3" xfId="13654"/>
    <cellStyle name="Header2 4 6 3 4" xfId="3811"/>
    <cellStyle name="Header2 4 6 3 4 2" xfId="16438"/>
    <cellStyle name="Header2 4 6 3 4 3" xfId="13653"/>
    <cellStyle name="Header2 4 6 3 5" xfId="16435"/>
    <cellStyle name="Header2 4 6 3 6" xfId="13656"/>
    <cellStyle name="Header2 4 6 4" xfId="3812"/>
    <cellStyle name="Header2 4 6 4 2" xfId="16439"/>
    <cellStyle name="Header2 4 6 4 3" xfId="13651"/>
    <cellStyle name="Header2 4 6 5" xfId="3813"/>
    <cellStyle name="Header2 4 6 5 2" xfId="16440"/>
    <cellStyle name="Header2 4 6 5 3" xfId="13650"/>
    <cellStyle name="Header2 4 6 6" xfId="3814"/>
    <cellStyle name="Header2 4 6 6 2" xfId="16441"/>
    <cellStyle name="Header2 4 6 6 3" xfId="13649"/>
    <cellStyle name="Header2 4 6 7" xfId="16426"/>
    <cellStyle name="Header2 4 6 8" xfId="13665"/>
    <cellStyle name="Header2 4 7" xfId="3815"/>
    <cellStyle name="Header2 4 7 2" xfId="3816"/>
    <cellStyle name="Header2 4 7 2 2" xfId="3817"/>
    <cellStyle name="Header2 4 7 2 2 2" xfId="3818"/>
    <cellStyle name="Header2 4 7 2 2 2 2" xfId="16445"/>
    <cellStyle name="Header2 4 7 2 2 2 3" xfId="13645"/>
    <cellStyle name="Header2 4 7 2 2 3" xfId="3819"/>
    <cellStyle name="Header2 4 7 2 2 3 2" xfId="16446"/>
    <cellStyle name="Header2 4 7 2 2 3 3" xfId="13644"/>
    <cellStyle name="Header2 4 7 2 2 4" xfId="3820"/>
    <cellStyle name="Header2 4 7 2 2 4 2" xfId="16447"/>
    <cellStyle name="Header2 4 7 2 2 4 3" xfId="13642"/>
    <cellStyle name="Header2 4 7 2 2 5" xfId="16444"/>
    <cellStyle name="Header2 4 7 2 2 6" xfId="13646"/>
    <cellStyle name="Header2 4 7 2 3" xfId="3821"/>
    <cellStyle name="Header2 4 7 2 3 2" xfId="16448"/>
    <cellStyle name="Header2 4 7 2 3 3" xfId="13641"/>
    <cellStyle name="Header2 4 7 2 4" xfId="3822"/>
    <cellStyle name="Header2 4 7 2 4 2" xfId="16449"/>
    <cellStyle name="Header2 4 7 2 4 3" xfId="13640"/>
    <cellStyle name="Header2 4 7 2 5" xfId="3823"/>
    <cellStyle name="Header2 4 7 2 5 2" xfId="16450"/>
    <cellStyle name="Header2 4 7 2 5 3" xfId="13639"/>
    <cellStyle name="Header2 4 7 2 6" xfId="16443"/>
    <cellStyle name="Header2 4 7 2 7" xfId="13647"/>
    <cellStyle name="Header2 4 7 3" xfId="3824"/>
    <cellStyle name="Header2 4 7 3 2" xfId="3825"/>
    <cellStyle name="Header2 4 7 3 2 2" xfId="16452"/>
    <cellStyle name="Header2 4 7 3 2 3" xfId="13637"/>
    <cellStyle name="Header2 4 7 3 3" xfId="3826"/>
    <cellStyle name="Header2 4 7 3 3 2" xfId="16453"/>
    <cellStyle name="Header2 4 7 3 3 3" xfId="13636"/>
    <cellStyle name="Header2 4 7 3 4" xfId="3827"/>
    <cellStyle name="Header2 4 7 3 4 2" xfId="16454"/>
    <cellStyle name="Header2 4 7 3 4 3" xfId="13635"/>
    <cellStyle name="Header2 4 7 3 5" xfId="16451"/>
    <cellStyle name="Header2 4 7 3 6" xfId="13638"/>
    <cellStyle name="Header2 4 7 4" xfId="3828"/>
    <cellStyle name="Header2 4 7 4 2" xfId="16455"/>
    <cellStyle name="Header2 4 7 4 3" xfId="13634"/>
    <cellStyle name="Header2 4 7 5" xfId="3829"/>
    <cellStyle name="Header2 4 7 5 2" xfId="16456"/>
    <cellStyle name="Header2 4 7 5 3" xfId="13633"/>
    <cellStyle name="Header2 4 7 6" xfId="3830"/>
    <cellStyle name="Header2 4 7 6 2" xfId="16457"/>
    <cellStyle name="Header2 4 7 6 3" xfId="12857"/>
    <cellStyle name="Header2 4 7 7" xfId="16442"/>
    <cellStyle name="Header2 4 7 8" xfId="13648"/>
    <cellStyle name="Header2 4 8" xfId="3831"/>
    <cellStyle name="Header2 4 8 2" xfId="3832"/>
    <cellStyle name="Header2 4 8 2 2" xfId="3833"/>
    <cellStyle name="Header2 4 8 2 2 2" xfId="16460"/>
    <cellStyle name="Header2 4 8 2 2 3" xfId="13631"/>
    <cellStyle name="Header2 4 8 2 3" xfId="3834"/>
    <cellStyle name="Header2 4 8 2 3 2" xfId="16461"/>
    <cellStyle name="Header2 4 8 2 3 3" xfId="13630"/>
    <cellStyle name="Header2 4 8 2 4" xfId="3835"/>
    <cellStyle name="Header2 4 8 2 4 2" xfId="16462"/>
    <cellStyle name="Header2 4 8 2 4 3" xfId="13629"/>
    <cellStyle name="Header2 4 8 2 5" xfId="16459"/>
    <cellStyle name="Header2 4 8 2 6" xfId="13632"/>
    <cellStyle name="Header2 4 8 3" xfId="3836"/>
    <cellStyle name="Header2 4 8 3 2" xfId="16463"/>
    <cellStyle name="Header2 4 8 3 3" xfId="13628"/>
    <cellStyle name="Header2 4 8 4" xfId="3837"/>
    <cellStyle name="Header2 4 8 4 2" xfId="16464"/>
    <cellStyle name="Header2 4 8 4 3" xfId="13627"/>
    <cellStyle name="Header2 4 8 5" xfId="3838"/>
    <cellStyle name="Header2 4 8 5 2" xfId="16465"/>
    <cellStyle name="Header2 4 8 5 3" xfId="13626"/>
    <cellStyle name="Header2 4 8 6" xfId="16458"/>
    <cellStyle name="Header2 4 8 7" xfId="12856"/>
    <cellStyle name="Header2 4 9" xfId="3839"/>
    <cellStyle name="Header2 4 9 2" xfId="3840"/>
    <cellStyle name="Header2 4 9 2 2" xfId="3841"/>
    <cellStyle name="Header2 4 9 2 2 2" xfId="16468"/>
    <cellStyle name="Header2 4 9 2 2 3" xfId="13623"/>
    <cellStyle name="Header2 4 9 2 3" xfId="3842"/>
    <cellStyle name="Header2 4 9 2 3 2" xfId="16469"/>
    <cellStyle name="Header2 4 9 2 3 3" xfId="13622"/>
    <cellStyle name="Header2 4 9 2 4" xfId="3843"/>
    <cellStyle name="Header2 4 9 2 4 2" xfId="16470"/>
    <cellStyle name="Header2 4 9 2 4 3" xfId="13621"/>
    <cellStyle name="Header2 4 9 2 5" xfId="16467"/>
    <cellStyle name="Header2 4 9 2 6" xfId="13624"/>
    <cellStyle name="Header2 4 9 3" xfId="3844"/>
    <cellStyle name="Header2 4 9 3 2" xfId="16471"/>
    <cellStyle name="Header2 4 9 3 3" xfId="13620"/>
    <cellStyle name="Header2 4 9 4" xfId="3845"/>
    <cellStyle name="Header2 4 9 4 2" xfId="16472"/>
    <cellStyle name="Header2 4 9 4 3" xfId="13619"/>
    <cellStyle name="Header2 4 9 5" xfId="3846"/>
    <cellStyle name="Header2 4 9 5 2" xfId="16473"/>
    <cellStyle name="Header2 4 9 5 3" xfId="13618"/>
    <cellStyle name="Header2 4 9 6" xfId="16466"/>
    <cellStyle name="Header2 4 9 7" xfId="13625"/>
    <cellStyle name="Header2 5" xfId="3847"/>
    <cellStyle name="Header2 5 10" xfId="16474"/>
    <cellStyle name="Header2 5 11" xfId="13617"/>
    <cellStyle name="Header2 5 12" xfId="29300"/>
    <cellStyle name="Header2 5 2" xfId="3848"/>
    <cellStyle name="Header2 5 2 2" xfId="3849"/>
    <cellStyle name="Header2 5 2 2 2" xfId="3850"/>
    <cellStyle name="Header2 5 2 2 2 2" xfId="3851"/>
    <cellStyle name="Header2 5 2 2 2 2 2" xfId="16478"/>
    <cellStyle name="Header2 5 2 2 2 2 3" xfId="12853"/>
    <cellStyle name="Header2 5 2 2 2 3" xfId="3852"/>
    <cellStyle name="Header2 5 2 2 2 3 2" xfId="16479"/>
    <cellStyle name="Header2 5 2 2 2 3 3" xfId="12852"/>
    <cellStyle name="Header2 5 2 2 2 4" xfId="3853"/>
    <cellStyle name="Header2 5 2 2 2 4 2" xfId="16480"/>
    <cellStyle name="Header2 5 2 2 2 4 3" xfId="13615"/>
    <cellStyle name="Header2 5 2 2 2 5" xfId="16477"/>
    <cellStyle name="Header2 5 2 2 2 6" xfId="12854"/>
    <cellStyle name="Header2 5 2 2 3" xfId="3854"/>
    <cellStyle name="Header2 5 2 2 3 2" xfId="16481"/>
    <cellStyle name="Header2 5 2 2 3 3" xfId="13614"/>
    <cellStyle name="Header2 5 2 2 4" xfId="3855"/>
    <cellStyle name="Header2 5 2 2 4 2" xfId="16482"/>
    <cellStyle name="Header2 5 2 2 4 3" xfId="13613"/>
    <cellStyle name="Header2 5 2 2 5" xfId="3856"/>
    <cellStyle name="Header2 5 2 2 5 2" xfId="16483"/>
    <cellStyle name="Header2 5 2 2 5 3" xfId="13612"/>
    <cellStyle name="Header2 5 2 2 6" xfId="16476"/>
    <cellStyle name="Header2 5 2 2 7" xfId="12855"/>
    <cellStyle name="Header2 5 2 3" xfId="3857"/>
    <cellStyle name="Header2 5 2 3 2" xfId="3858"/>
    <cellStyle name="Header2 5 2 3 2 2" xfId="16485"/>
    <cellStyle name="Header2 5 2 3 2 3" xfId="13610"/>
    <cellStyle name="Header2 5 2 3 3" xfId="3859"/>
    <cellStyle name="Header2 5 2 3 3 2" xfId="16486"/>
    <cellStyle name="Header2 5 2 3 3 3" xfId="13609"/>
    <cellStyle name="Header2 5 2 3 4" xfId="3860"/>
    <cellStyle name="Header2 5 2 3 4 2" xfId="16487"/>
    <cellStyle name="Header2 5 2 3 4 3" xfId="13608"/>
    <cellStyle name="Header2 5 2 3 5" xfId="16484"/>
    <cellStyle name="Header2 5 2 3 6" xfId="13611"/>
    <cellStyle name="Header2 5 2 4" xfId="3861"/>
    <cellStyle name="Header2 5 2 4 2" xfId="16488"/>
    <cellStyle name="Header2 5 2 4 3" xfId="13607"/>
    <cellStyle name="Header2 5 2 5" xfId="3862"/>
    <cellStyle name="Header2 5 2 5 2" xfId="16489"/>
    <cellStyle name="Header2 5 2 5 3" xfId="13606"/>
    <cellStyle name="Header2 5 2 6" xfId="3863"/>
    <cellStyle name="Header2 5 2 6 2" xfId="16490"/>
    <cellStyle name="Header2 5 2 6 3" xfId="13605"/>
    <cellStyle name="Header2 5 2 7" xfId="16475"/>
    <cellStyle name="Header2 5 2 8" xfId="13616"/>
    <cellStyle name="Header2 5 2 9" xfId="29520"/>
    <cellStyle name="Header2 5 3" xfId="3864"/>
    <cellStyle name="Header2 5 3 2" xfId="3865"/>
    <cellStyle name="Header2 5 3 2 2" xfId="3866"/>
    <cellStyle name="Header2 5 3 2 2 2" xfId="3867"/>
    <cellStyle name="Header2 5 3 2 2 2 2" xfId="16494"/>
    <cellStyle name="Header2 5 3 2 2 2 3" xfId="13600"/>
    <cellStyle name="Header2 5 3 2 2 3" xfId="3868"/>
    <cellStyle name="Header2 5 3 2 2 3 2" xfId="16495"/>
    <cellStyle name="Header2 5 3 2 2 3 3" xfId="13599"/>
    <cellStyle name="Header2 5 3 2 2 4" xfId="3869"/>
    <cellStyle name="Header2 5 3 2 2 4 2" xfId="16496"/>
    <cellStyle name="Header2 5 3 2 2 4 3" xfId="13598"/>
    <cellStyle name="Header2 5 3 2 2 5" xfId="16493"/>
    <cellStyle name="Header2 5 3 2 2 6" xfId="13601"/>
    <cellStyle name="Header2 5 3 2 3" xfId="3870"/>
    <cellStyle name="Header2 5 3 2 3 2" xfId="16497"/>
    <cellStyle name="Header2 5 3 2 3 3" xfId="13597"/>
    <cellStyle name="Header2 5 3 2 4" xfId="3871"/>
    <cellStyle name="Header2 5 3 2 4 2" xfId="16498"/>
    <cellStyle name="Header2 5 3 2 4 3" xfId="13596"/>
    <cellStyle name="Header2 5 3 2 5" xfId="3872"/>
    <cellStyle name="Header2 5 3 2 5 2" xfId="16499"/>
    <cellStyle name="Header2 5 3 2 5 3" xfId="13595"/>
    <cellStyle name="Header2 5 3 2 6" xfId="16492"/>
    <cellStyle name="Header2 5 3 2 7" xfId="13603"/>
    <cellStyle name="Header2 5 3 3" xfId="3873"/>
    <cellStyle name="Header2 5 3 3 2" xfId="3874"/>
    <cellStyle name="Header2 5 3 3 2 2" xfId="16501"/>
    <cellStyle name="Header2 5 3 3 2 3" xfId="13593"/>
    <cellStyle name="Header2 5 3 3 3" xfId="3875"/>
    <cellStyle name="Header2 5 3 3 3 2" xfId="16502"/>
    <cellStyle name="Header2 5 3 3 3 3" xfId="13592"/>
    <cellStyle name="Header2 5 3 3 4" xfId="3876"/>
    <cellStyle name="Header2 5 3 3 4 2" xfId="16503"/>
    <cellStyle name="Header2 5 3 3 4 3" xfId="13591"/>
    <cellStyle name="Header2 5 3 3 5" xfId="16500"/>
    <cellStyle name="Header2 5 3 3 6" xfId="13594"/>
    <cellStyle name="Header2 5 3 4" xfId="3877"/>
    <cellStyle name="Header2 5 3 4 2" xfId="16504"/>
    <cellStyle name="Header2 5 3 4 3" xfId="13590"/>
    <cellStyle name="Header2 5 3 5" xfId="3878"/>
    <cellStyle name="Header2 5 3 5 2" xfId="16505"/>
    <cellStyle name="Header2 5 3 5 3" xfId="13589"/>
    <cellStyle name="Header2 5 3 6" xfId="3879"/>
    <cellStyle name="Header2 5 3 6 2" xfId="16506"/>
    <cellStyle name="Header2 5 3 6 3" xfId="13588"/>
    <cellStyle name="Header2 5 3 7" xfId="16491"/>
    <cellStyle name="Header2 5 3 8" xfId="13604"/>
    <cellStyle name="Header2 5 4" xfId="3880"/>
    <cellStyle name="Header2 5 4 2" xfId="3881"/>
    <cellStyle name="Header2 5 4 2 2" xfId="3882"/>
    <cellStyle name="Header2 5 4 2 2 2" xfId="3883"/>
    <cellStyle name="Header2 5 4 2 2 2 2" xfId="16510"/>
    <cellStyle name="Header2 5 4 2 2 2 3" xfId="13583"/>
    <cellStyle name="Header2 5 4 2 2 3" xfId="3884"/>
    <cellStyle name="Header2 5 4 2 2 3 2" xfId="16511"/>
    <cellStyle name="Header2 5 4 2 2 3 3" xfId="12849"/>
    <cellStyle name="Header2 5 4 2 2 4" xfId="3885"/>
    <cellStyle name="Header2 5 4 2 2 4 2" xfId="16512"/>
    <cellStyle name="Header2 5 4 2 2 4 3" xfId="12848"/>
    <cellStyle name="Header2 5 4 2 2 5" xfId="16509"/>
    <cellStyle name="Header2 5 4 2 2 6" xfId="13584"/>
    <cellStyle name="Header2 5 4 2 3" xfId="3886"/>
    <cellStyle name="Header2 5 4 2 3 2" xfId="16513"/>
    <cellStyle name="Header2 5 4 2 3 3" xfId="12847"/>
    <cellStyle name="Header2 5 4 2 4" xfId="3887"/>
    <cellStyle name="Header2 5 4 2 4 2" xfId="16514"/>
    <cellStyle name="Header2 5 4 2 4 3" xfId="12846"/>
    <cellStyle name="Header2 5 4 2 5" xfId="3888"/>
    <cellStyle name="Header2 5 4 2 5 2" xfId="16515"/>
    <cellStyle name="Header2 5 4 2 5 3" xfId="12845"/>
    <cellStyle name="Header2 5 4 2 6" xfId="16508"/>
    <cellStyle name="Header2 5 4 2 7" xfId="13586"/>
    <cellStyle name="Header2 5 4 3" xfId="3889"/>
    <cellStyle name="Header2 5 4 3 2" xfId="3890"/>
    <cellStyle name="Header2 5 4 3 2 2" xfId="16517"/>
    <cellStyle name="Header2 5 4 3 2 3" xfId="12843"/>
    <cellStyle name="Header2 5 4 3 3" xfId="3891"/>
    <cellStyle name="Header2 5 4 3 3 2" xfId="16518"/>
    <cellStyle name="Header2 5 4 3 3 3" xfId="12842"/>
    <cellStyle name="Header2 5 4 3 4" xfId="3892"/>
    <cellStyle name="Header2 5 4 3 4 2" xfId="16519"/>
    <cellStyle name="Header2 5 4 3 4 3" xfId="12841"/>
    <cellStyle name="Header2 5 4 3 5" xfId="16516"/>
    <cellStyle name="Header2 5 4 3 6" xfId="12844"/>
    <cellStyle name="Header2 5 4 4" xfId="3893"/>
    <cellStyle name="Header2 5 4 4 2" xfId="16520"/>
    <cellStyle name="Header2 5 4 4 3" xfId="12840"/>
    <cellStyle name="Header2 5 4 5" xfId="3894"/>
    <cellStyle name="Header2 5 4 5 2" xfId="16521"/>
    <cellStyle name="Header2 5 4 5 3" xfId="12839"/>
    <cellStyle name="Header2 5 4 6" xfId="3895"/>
    <cellStyle name="Header2 5 4 6 2" xfId="16522"/>
    <cellStyle name="Header2 5 4 6 3" xfId="12838"/>
    <cellStyle name="Header2 5 4 7" xfId="16507"/>
    <cellStyle name="Header2 5 4 8" xfId="13587"/>
    <cellStyle name="Header2 5 5" xfId="3896"/>
    <cellStyle name="Header2 5 5 2" xfId="3897"/>
    <cellStyle name="Header2 5 5 2 2" xfId="3898"/>
    <cellStyle name="Header2 5 5 2 2 2" xfId="16525"/>
    <cellStyle name="Header2 5 5 2 2 3" xfId="12835"/>
    <cellStyle name="Header2 5 5 2 3" xfId="3899"/>
    <cellStyle name="Header2 5 5 2 3 2" xfId="16526"/>
    <cellStyle name="Header2 5 5 2 3 3" xfId="12834"/>
    <cellStyle name="Header2 5 5 2 4" xfId="3900"/>
    <cellStyle name="Header2 5 5 2 4 2" xfId="16527"/>
    <cellStyle name="Header2 5 5 2 4 3" xfId="12833"/>
    <cellStyle name="Header2 5 5 2 5" xfId="16524"/>
    <cellStyle name="Header2 5 5 2 6" xfId="12836"/>
    <cellStyle name="Header2 5 5 3" xfId="3901"/>
    <cellStyle name="Header2 5 5 3 2" xfId="16528"/>
    <cellStyle name="Header2 5 5 3 3" xfId="12832"/>
    <cellStyle name="Header2 5 5 4" xfId="3902"/>
    <cellStyle name="Header2 5 5 4 2" xfId="16529"/>
    <cellStyle name="Header2 5 5 4 3" xfId="12831"/>
    <cellStyle name="Header2 5 5 5" xfId="3903"/>
    <cellStyle name="Header2 5 5 5 2" xfId="16530"/>
    <cellStyle name="Header2 5 5 5 3" xfId="12830"/>
    <cellStyle name="Header2 5 5 6" xfId="16523"/>
    <cellStyle name="Header2 5 5 7" xfId="12837"/>
    <cellStyle name="Header2 5 6" xfId="3904"/>
    <cellStyle name="Header2 5 6 2" xfId="3905"/>
    <cellStyle name="Header2 5 6 2 2" xfId="3906"/>
    <cellStyle name="Header2 5 6 2 2 2" xfId="16533"/>
    <cellStyle name="Header2 5 6 2 2 3" xfId="12827"/>
    <cellStyle name="Header2 5 6 2 3" xfId="3907"/>
    <cellStyle name="Header2 5 6 2 3 2" xfId="16534"/>
    <cellStyle name="Header2 5 6 2 3 3" xfId="12826"/>
    <cellStyle name="Header2 5 6 2 4" xfId="3908"/>
    <cellStyle name="Header2 5 6 2 4 2" xfId="16535"/>
    <cellStyle name="Header2 5 6 2 4 3" xfId="12825"/>
    <cellStyle name="Header2 5 6 2 5" xfId="16532"/>
    <cellStyle name="Header2 5 6 2 6" xfId="12828"/>
    <cellStyle name="Header2 5 6 3" xfId="3909"/>
    <cellStyle name="Header2 5 6 3 2" xfId="16536"/>
    <cellStyle name="Header2 5 6 3 3" xfId="12824"/>
    <cellStyle name="Header2 5 6 4" xfId="3910"/>
    <cellStyle name="Header2 5 6 4 2" xfId="16537"/>
    <cellStyle name="Header2 5 6 4 3" xfId="12823"/>
    <cellStyle name="Header2 5 6 5" xfId="3911"/>
    <cellStyle name="Header2 5 6 5 2" xfId="16538"/>
    <cellStyle name="Header2 5 6 5 3" xfId="12822"/>
    <cellStyle name="Header2 5 6 6" xfId="16531"/>
    <cellStyle name="Header2 5 6 7" xfId="12829"/>
    <cellStyle name="Header2 5 7" xfId="3912"/>
    <cellStyle name="Header2 5 7 2" xfId="16539"/>
    <cellStyle name="Header2 5 7 3" xfId="12821"/>
    <cellStyle name="Header2 5 8" xfId="3913"/>
    <cellStyle name="Header2 5 8 2" xfId="16540"/>
    <cellStyle name="Header2 5 8 3" xfId="12820"/>
    <cellStyle name="Header2 5 9" xfId="3914"/>
    <cellStyle name="Header2 5 9 2" xfId="16541"/>
    <cellStyle name="Header2 5 9 3" xfId="12819"/>
    <cellStyle name="Header2 6" xfId="3915"/>
    <cellStyle name="Header2 6 10" xfId="16542"/>
    <cellStyle name="Header2 6 11" xfId="12818"/>
    <cellStyle name="Header2 6 12" xfId="29301"/>
    <cellStyle name="Header2 6 2" xfId="3916"/>
    <cellStyle name="Header2 6 2 2" xfId="3917"/>
    <cellStyle name="Header2 6 2 2 2" xfId="3918"/>
    <cellStyle name="Header2 6 2 2 2 2" xfId="3919"/>
    <cellStyle name="Header2 6 2 2 2 2 2" xfId="16546"/>
    <cellStyle name="Header2 6 2 2 2 2 3" xfId="13579"/>
    <cellStyle name="Header2 6 2 2 2 3" xfId="3920"/>
    <cellStyle name="Header2 6 2 2 2 3 2" xfId="16547"/>
    <cellStyle name="Header2 6 2 2 2 3 3" xfId="13578"/>
    <cellStyle name="Header2 6 2 2 2 4" xfId="3921"/>
    <cellStyle name="Header2 6 2 2 2 4 2" xfId="16548"/>
    <cellStyle name="Header2 6 2 2 2 4 3" xfId="13577"/>
    <cellStyle name="Header2 6 2 2 2 5" xfId="16545"/>
    <cellStyle name="Header2 6 2 2 2 6" xfId="13580"/>
    <cellStyle name="Header2 6 2 2 3" xfId="3922"/>
    <cellStyle name="Header2 6 2 2 3 2" xfId="16549"/>
    <cellStyle name="Header2 6 2 2 3 3" xfId="13576"/>
    <cellStyle name="Header2 6 2 2 4" xfId="3923"/>
    <cellStyle name="Header2 6 2 2 4 2" xfId="16550"/>
    <cellStyle name="Header2 6 2 2 4 3" xfId="13575"/>
    <cellStyle name="Header2 6 2 2 5" xfId="3924"/>
    <cellStyle name="Header2 6 2 2 5 2" xfId="16551"/>
    <cellStyle name="Header2 6 2 2 5 3" xfId="13574"/>
    <cellStyle name="Header2 6 2 2 6" xfId="16544"/>
    <cellStyle name="Header2 6 2 2 7" xfId="13581"/>
    <cellStyle name="Header2 6 2 3" xfId="3925"/>
    <cellStyle name="Header2 6 2 3 2" xfId="3926"/>
    <cellStyle name="Header2 6 2 3 2 2" xfId="16553"/>
    <cellStyle name="Header2 6 2 3 2 3" xfId="13572"/>
    <cellStyle name="Header2 6 2 3 3" xfId="3927"/>
    <cellStyle name="Header2 6 2 3 3 2" xfId="16554"/>
    <cellStyle name="Header2 6 2 3 3 3" xfId="13571"/>
    <cellStyle name="Header2 6 2 3 4" xfId="3928"/>
    <cellStyle name="Header2 6 2 3 4 2" xfId="16555"/>
    <cellStyle name="Header2 6 2 3 4 3" xfId="13570"/>
    <cellStyle name="Header2 6 2 3 5" xfId="16552"/>
    <cellStyle name="Header2 6 2 3 6" xfId="13573"/>
    <cellStyle name="Header2 6 2 4" xfId="3929"/>
    <cellStyle name="Header2 6 2 4 2" xfId="16556"/>
    <cellStyle name="Header2 6 2 4 3" xfId="13569"/>
    <cellStyle name="Header2 6 2 5" xfId="3930"/>
    <cellStyle name="Header2 6 2 5 2" xfId="16557"/>
    <cellStyle name="Header2 6 2 5 3" xfId="13568"/>
    <cellStyle name="Header2 6 2 6" xfId="3931"/>
    <cellStyle name="Header2 6 2 6 2" xfId="16558"/>
    <cellStyle name="Header2 6 2 6 3" xfId="13567"/>
    <cellStyle name="Header2 6 2 7" xfId="16543"/>
    <cellStyle name="Header2 6 2 8" xfId="13582"/>
    <cellStyle name="Header2 6 2 9" xfId="29519"/>
    <cellStyle name="Header2 6 3" xfId="3932"/>
    <cellStyle name="Header2 6 3 2" xfId="3933"/>
    <cellStyle name="Header2 6 3 2 2" xfId="3934"/>
    <cellStyle name="Header2 6 3 2 2 2" xfId="3935"/>
    <cellStyle name="Header2 6 3 2 2 2 2" xfId="16562"/>
    <cellStyle name="Header2 6 3 2 2 2 3" xfId="13563"/>
    <cellStyle name="Header2 6 3 2 2 3" xfId="3936"/>
    <cellStyle name="Header2 6 3 2 2 3 2" xfId="16563"/>
    <cellStyle name="Header2 6 3 2 2 3 3" xfId="13562"/>
    <cellStyle name="Header2 6 3 2 2 4" xfId="3937"/>
    <cellStyle name="Header2 6 3 2 2 4 2" xfId="16564"/>
    <cellStyle name="Header2 6 3 2 2 4 3" xfId="13561"/>
    <cellStyle name="Header2 6 3 2 2 5" xfId="16561"/>
    <cellStyle name="Header2 6 3 2 2 6" xfId="13564"/>
    <cellStyle name="Header2 6 3 2 3" xfId="3938"/>
    <cellStyle name="Header2 6 3 2 3 2" xfId="16565"/>
    <cellStyle name="Header2 6 3 2 3 3" xfId="13560"/>
    <cellStyle name="Header2 6 3 2 4" xfId="3939"/>
    <cellStyle name="Header2 6 3 2 4 2" xfId="16566"/>
    <cellStyle name="Header2 6 3 2 4 3" xfId="13558"/>
    <cellStyle name="Header2 6 3 2 5" xfId="3940"/>
    <cellStyle name="Header2 6 3 2 5 2" xfId="16567"/>
    <cellStyle name="Header2 6 3 2 5 3" xfId="13557"/>
    <cellStyle name="Header2 6 3 2 6" xfId="16560"/>
    <cellStyle name="Header2 6 3 2 7" xfId="13565"/>
    <cellStyle name="Header2 6 3 3" xfId="3941"/>
    <cellStyle name="Header2 6 3 3 2" xfId="3942"/>
    <cellStyle name="Header2 6 3 3 2 2" xfId="16569"/>
    <cellStyle name="Header2 6 3 3 2 3" xfId="12817"/>
    <cellStyle name="Header2 6 3 3 3" xfId="3943"/>
    <cellStyle name="Header2 6 3 3 3 2" xfId="16570"/>
    <cellStyle name="Header2 6 3 3 3 3" xfId="12816"/>
    <cellStyle name="Header2 6 3 3 4" xfId="3944"/>
    <cellStyle name="Header2 6 3 3 4 2" xfId="16571"/>
    <cellStyle name="Header2 6 3 3 4 3" xfId="13528"/>
    <cellStyle name="Header2 6 3 3 5" xfId="16568"/>
    <cellStyle name="Header2 6 3 3 6" xfId="13556"/>
    <cellStyle name="Header2 6 3 4" xfId="3945"/>
    <cellStyle name="Header2 6 3 4 2" xfId="16572"/>
    <cellStyle name="Header2 6 3 4 3" xfId="13527"/>
    <cellStyle name="Header2 6 3 5" xfId="3946"/>
    <cellStyle name="Header2 6 3 5 2" xfId="16573"/>
    <cellStyle name="Header2 6 3 5 3" xfId="13526"/>
    <cellStyle name="Header2 6 3 6" xfId="3947"/>
    <cellStyle name="Header2 6 3 6 2" xfId="16574"/>
    <cellStyle name="Header2 6 3 6 3" xfId="13525"/>
    <cellStyle name="Header2 6 3 7" xfId="16559"/>
    <cellStyle name="Header2 6 3 8" xfId="13566"/>
    <cellStyle name="Header2 6 4" xfId="3948"/>
    <cellStyle name="Header2 6 4 2" xfId="3949"/>
    <cellStyle name="Header2 6 4 2 2" xfId="3950"/>
    <cellStyle name="Header2 6 4 2 2 2" xfId="3951"/>
    <cellStyle name="Header2 6 4 2 2 2 2" xfId="16578"/>
    <cellStyle name="Header2 6 4 2 2 2 3" xfId="13521"/>
    <cellStyle name="Header2 6 4 2 2 3" xfId="3952"/>
    <cellStyle name="Header2 6 4 2 2 3 2" xfId="16579"/>
    <cellStyle name="Header2 6 4 2 2 3 3" xfId="13520"/>
    <cellStyle name="Header2 6 4 2 2 4" xfId="3953"/>
    <cellStyle name="Header2 6 4 2 2 4 2" xfId="16580"/>
    <cellStyle name="Header2 6 4 2 2 4 3" xfId="13519"/>
    <cellStyle name="Header2 6 4 2 2 5" xfId="16577"/>
    <cellStyle name="Header2 6 4 2 2 6" xfId="13522"/>
    <cellStyle name="Header2 6 4 2 3" xfId="3954"/>
    <cellStyle name="Header2 6 4 2 3 2" xfId="16581"/>
    <cellStyle name="Header2 6 4 2 3 3" xfId="13518"/>
    <cellStyle name="Header2 6 4 2 4" xfId="3955"/>
    <cellStyle name="Header2 6 4 2 4 2" xfId="16582"/>
    <cellStyle name="Header2 6 4 2 4 3" xfId="13517"/>
    <cellStyle name="Header2 6 4 2 5" xfId="3956"/>
    <cellStyle name="Header2 6 4 2 5 2" xfId="16583"/>
    <cellStyle name="Header2 6 4 2 5 3" xfId="13516"/>
    <cellStyle name="Header2 6 4 2 6" xfId="16576"/>
    <cellStyle name="Header2 6 4 2 7" xfId="13523"/>
    <cellStyle name="Header2 6 4 3" xfId="3957"/>
    <cellStyle name="Header2 6 4 3 2" xfId="3958"/>
    <cellStyle name="Header2 6 4 3 2 2" xfId="16585"/>
    <cellStyle name="Header2 6 4 3 2 3" xfId="13514"/>
    <cellStyle name="Header2 6 4 3 3" xfId="3959"/>
    <cellStyle name="Header2 6 4 3 3 2" xfId="16586"/>
    <cellStyle name="Header2 6 4 3 3 3" xfId="13513"/>
    <cellStyle name="Header2 6 4 3 4" xfId="3960"/>
    <cellStyle name="Header2 6 4 3 4 2" xfId="16587"/>
    <cellStyle name="Header2 6 4 3 4 3" xfId="13512"/>
    <cellStyle name="Header2 6 4 3 5" xfId="16584"/>
    <cellStyle name="Header2 6 4 3 6" xfId="13515"/>
    <cellStyle name="Header2 6 4 4" xfId="3961"/>
    <cellStyle name="Header2 6 4 4 2" xfId="16588"/>
    <cellStyle name="Header2 6 4 4 3" xfId="13511"/>
    <cellStyle name="Header2 6 4 5" xfId="3962"/>
    <cellStyle name="Header2 6 4 5 2" xfId="16589"/>
    <cellStyle name="Header2 6 4 5 3" xfId="13510"/>
    <cellStyle name="Header2 6 4 6" xfId="3963"/>
    <cellStyle name="Header2 6 4 6 2" xfId="16590"/>
    <cellStyle name="Header2 6 4 6 3" xfId="13509"/>
    <cellStyle name="Header2 6 4 7" xfId="16575"/>
    <cellStyle name="Header2 6 4 8" xfId="13524"/>
    <cellStyle name="Header2 6 5" xfId="3964"/>
    <cellStyle name="Header2 6 5 2" xfId="3965"/>
    <cellStyle name="Header2 6 5 2 2" xfId="3966"/>
    <cellStyle name="Header2 6 5 2 2 2" xfId="16593"/>
    <cellStyle name="Header2 6 5 2 2 3" xfId="13506"/>
    <cellStyle name="Header2 6 5 2 3" xfId="3967"/>
    <cellStyle name="Header2 6 5 2 3 2" xfId="16594"/>
    <cellStyle name="Header2 6 5 2 3 3" xfId="13504"/>
    <cellStyle name="Header2 6 5 2 4" xfId="3968"/>
    <cellStyle name="Header2 6 5 2 4 2" xfId="16595"/>
    <cellStyle name="Header2 6 5 2 4 3" xfId="13503"/>
    <cellStyle name="Header2 6 5 2 5" xfId="16592"/>
    <cellStyle name="Header2 6 5 2 6" xfId="13507"/>
    <cellStyle name="Header2 6 5 3" xfId="3969"/>
    <cellStyle name="Header2 6 5 3 2" xfId="16596"/>
    <cellStyle name="Header2 6 5 3 3" xfId="13502"/>
    <cellStyle name="Header2 6 5 4" xfId="3970"/>
    <cellStyle name="Header2 6 5 4 2" xfId="16597"/>
    <cellStyle name="Header2 6 5 4 3" xfId="12815"/>
    <cellStyle name="Header2 6 5 5" xfId="3971"/>
    <cellStyle name="Header2 6 5 5 2" xfId="16598"/>
    <cellStyle name="Header2 6 5 5 3" xfId="12814"/>
    <cellStyle name="Header2 6 5 6" xfId="16591"/>
    <cellStyle name="Header2 6 5 7" xfId="13508"/>
    <cellStyle name="Header2 6 6" xfId="3972"/>
    <cellStyle name="Header2 6 6 2" xfId="3973"/>
    <cellStyle name="Header2 6 6 2 2" xfId="3974"/>
    <cellStyle name="Header2 6 6 2 2 2" xfId="16601"/>
    <cellStyle name="Header2 6 6 2 2 3" xfId="12811"/>
    <cellStyle name="Header2 6 6 2 3" xfId="3975"/>
    <cellStyle name="Header2 6 6 2 3 2" xfId="16602"/>
    <cellStyle name="Header2 6 6 2 3 3" xfId="13501"/>
    <cellStyle name="Header2 6 6 2 4" xfId="3976"/>
    <cellStyle name="Header2 6 6 2 4 2" xfId="16603"/>
    <cellStyle name="Header2 6 6 2 4 3" xfId="13500"/>
    <cellStyle name="Header2 6 6 2 5" xfId="16600"/>
    <cellStyle name="Header2 6 6 2 6" xfId="12812"/>
    <cellStyle name="Header2 6 6 3" xfId="3977"/>
    <cellStyle name="Header2 6 6 3 2" xfId="16604"/>
    <cellStyle name="Header2 6 6 3 3" xfId="13499"/>
    <cellStyle name="Header2 6 6 4" xfId="3978"/>
    <cellStyle name="Header2 6 6 4 2" xfId="16605"/>
    <cellStyle name="Header2 6 6 4 3" xfId="13498"/>
    <cellStyle name="Header2 6 6 5" xfId="3979"/>
    <cellStyle name="Header2 6 6 5 2" xfId="16606"/>
    <cellStyle name="Header2 6 6 5 3" xfId="13497"/>
    <cellStyle name="Header2 6 6 6" xfId="16599"/>
    <cellStyle name="Header2 6 6 7" xfId="12813"/>
    <cellStyle name="Header2 6 7" xfId="3980"/>
    <cellStyle name="Header2 6 7 2" xfId="16607"/>
    <cellStyle name="Header2 6 7 3" xfId="13496"/>
    <cellStyle name="Header2 6 8" xfId="3981"/>
    <cellStyle name="Header2 6 8 2" xfId="16608"/>
    <cellStyle name="Header2 6 8 3" xfId="13495"/>
    <cellStyle name="Header2 6 9" xfId="3982"/>
    <cellStyle name="Header2 6 9 2" xfId="16609"/>
    <cellStyle name="Header2 6 9 3" xfId="13494"/>
    <cellStyle name="Header2 7" xfId="3983"/>
    <cellStyle name="Header2 7 10" xfId="16610"/>
    <cellStyle name="Header2 7 11" xfId="13493"/>
    <cellStyle name="Header2 7 12" xfId="29589"/>
    <cellStyle name="Header2 7 2" xfId="3984"/>
    <cellStyle name="Header2 7 2 2" xfId="3985"/>
    <cellStyle name="Header2 7 2 2 2" xfId="3986"/>
    <cellStyle name="Header2 7 2 2 2 2" xfId="3987"/>
    <cellStyle name="Header2 7 2 2 2 2 2" xfId="16614"/>
    <cellStyle name="Header2 7 2 2 2 2 3" xfId="13489"/>
    <cellStyle name="Header2 7 2 2 2 3" xfId="3988"/>
    <cellStyle name="Header2 7 2 2 2 3 2" xfId="16615"/>
    <cellStyle name="Header2 7 2 2 2 3 3" xfId="13488"/>
    <cellStyle name="Header2 7 2 2 2 4" xfId="3989"/>
    <cellStyle name="Header2 7 2 2 2 4 2" xfId="16616"/>
    <cellStyle name="Header2 7 2 2 2 4 3" xfId="13487"/>
    <cellStyle name="Header2 7 2 2 2 5" xfId="16613"/>
    <cellStyle name="Header2 7 2 2 2 6" xfId="13490"/>
    <cellStyle name="Header2 7 2 2 3" xfId="3990"/>
    <cellStyle name="Header2 7 2 2 3 2" xfId="16617"/>
    <cellStyle name="Header2 7 2 2 3 3" xfId="13486"/>
    <cellStyle name="Header2 7 2 2 4" xfId="3991"/>
    <cellStyle name="Header2 7 2 2 4 2" xfId="16618"/>
    <cellStyle name="Header2 7 2 2 4 3" xfId="13485"/>
    <cellStyle name="Header2 7 2 2 5" xfId="3992"/>
    <cellStyle name="Header2 7 2 2 5 2" xfId="16619"/>
    <cellStyle name="Header2 7 2 2 5 3" xfId="13484"/>
    <cellStyle name="Header2 7 2 2 6" xfId="16612"/>
    <cellStyle name="Header2 7 2 2 7" xfId="13491"/>
    <cellStyle name="Header2 7 2 3" xfId="3993"/>
    <cellStyle name="Header2 7 2 3 2" xfId="3994"/>
    <cellStyle name="Header2 7 2 3 2 2" xfId="16621"/>
    <cellStyle name="Header2 7 2 3 2 3" xfId="13482"/>
    <cellStyle name="Header2 7 2 3 3" xfId="3995"/>
    <cellStyle name="Header2 7 2 3 3 2" xfId="16622"/>
    <cellStyle name="Header2 7 2 3 3 3" xfId="13481"/>
    <cellStyle name="Header2 7 2 3 4" xfId="3996"/>
    <cellStyle name="Header2 7 2 3 4 2" xfId="16623"/>
    <cellStyle name="Header2 7 2 3 4 3" xfId="13480"/>
    <cellStyle name="Header2 7 2 3 5" xfId="16620"/>
    <cellStyle name="Header2 7 2 3 6" xfId="13483"/>
    <cellStyle name="Header2 7 2 4" xfId="3997"/>
    <cellStyle name="Header2 7 2 4 2" xfId="16624"/>
    <cellStyle name="Header2 7 2 4 3" xfId="13479"/>
    <cellStyle name="Header2 7 2 5" xfId="3998"/>
    <cellStyle name="Header2 7 2 5 2" xfId="16625"/>
    <cellStyle name="Header2 7 2 5 3" xfId="13477"/>
    <cellStyle name="Header2 7 2 6" xfId="3999"/>
    <cellStyle name="Header2 7 2 6 2" xfId="16626"/>
    <cellStyle name="Header2 7 2 6 3" xfId="13476"/>
    <cellStyle name="Header2 7 2 7" xfId="16611"/>
    <cellStyle name="Header2 7 2 8" xfId="13492"/>
    <cellStyle name="Header2 7 2 9" xfId="29821"/>
    <cellStyle name="Header2 7 3" xfId="4000"/>
    <cellStyle name="Header2 7 3 2" xfId="4001"/>
    <cellStyle name="Header2 7 3 2 2" xfId="4002"/>
    <cellStyle name="Header2 7 3 2 2 2" xfId="4003"/>
    <cellStyle name="Header2 7 3 2 2 2 2" xfId="16630"/>
    <cellStyle name="Header2 7 3 2 2 2 3" xfId="13472"/>
    <cellStyle name="Header2 7 3 2 2 3" xfId="4004"/>
    <cellStyle name="Header2 7 3 2 2 3 2" xfId="16631"/>
    <cellStyle name="Header2 7 3 2 2 3 3" xfId="13471"/>
    <cellStyle name="Header2 7 3 2 2 4" xfId="4005"/>
    <cellStyle name="Header2 7 3 2 2 4 2" xfId="16632"/>
    <cellStyle name="Header2 7 3 2 2 4 3" xfId="13470"/>
    <cellStyle name="Header2 7 3 2 2 5" xfId="16629"/>
    <cellStyle name="Header2 7 3 2 2 6" xfId="13473"/>
    <cellStyle name="Header2 7 3 2 3" xfId="4006"/>
    <cellStyle name="Header2 7 3 2 3 2" xfId="16633"/>
    <cellStyle name="Header2 7 3 2 3 3" xfId="13469"/>
    <cellStyle name="Header2 7 3 2 4" xfId="4007"/>
    <cellStyle name="Header2 7 3 2 4 2" xfId="16634"/>
    <cellStyle name="Header2 7 3 2 4 3" xfId="13468"/>
    <cellStyle name="Header2 7 3 2 5" xfId="4008"/>
    <cellStyle name="Header2 7 3 2 5 2" xfId="16635"/>
    <cellStyle name="Header2 7 3 2 5 3" xfId="13467"/>
    <cellStyle name="Header2 7 3 2 6" xfId="16628"/>
    <cellStyle name="Header2 7 3 2 7" xfId="13474"/>
    <cellStyle name="Header2 7 3 3" xfId="4009"/>
    <cellStyle name="Header2 7 3 3 2" xfId="4010"/>
    <cellStyle name="Header2 7 3 3 2 2" xfId="16637"/>
    <cellStyle name="Header2 7 3 3 2 3" xfId="13465"/>
    <cellStyle name="Header2 7 3 3 3" xfId="4011"/>
    <cellStyle name="Header2 7 3 3 3 2" xfId="16638"/>
    <cellStyle name="Header2 7 3 3 3 3" xfId="13464"/>
    <cellStyle name="Header2 7 3 3 4" xfId="4012"/>
    <cellStyle name="Header2 7 3 3 4 2" xfId="16639"/>
    <cellStyle name="Header2 7 3 3 4 3" xfId="13463"/>
    <cellStyle name="Header2 7 3 3 5" xfId="16636"/>
    <cellStyle name="Header2 7 3 3 6" xfId="13466"/>
    <cellStyle name="Header2 7 3 4" xfId="4013"/>
    <cellStyle name="Header2 7 3 4 2" xfId="16640"/>
    <cellStyle name="Header2 7 3 4 3" xfId="13462"/>
    <cellStyle name="Header2 7 3 5" xfId="4014"/>
    <cellStyle name="Header2 7 3 5 2" xfId="16641"/>
    <cellStyle name="Header2 7 3 5 3" xfId="13461"/>
    <cellStyle name="Header2 7 3 6" xfId="4015"/>
    <cellStyle name="Header2 7 3 6 2" xfId="16642"/>
    <cellStyle name="Header2 7 3 6 3" xfId="13460"/>
    <cellStyle name="Header2 7 3 7" xfId="16627"/>
    <cellStyle name="Header2 7 3 8" xfId="13475"/>
    <cellStyle name="Header2 7 4" xfId="4016"/>
    <cellStyle name="Header2 7 4 2" xfId="4017"/>
    <cellStyle name="Header2 7 4 2 2" xfId="4018"/>
    <cellStyle name="Header2 7 4 2 2 2" xfId="4019"/>
    <cellStyle name="Header2 7 4 2 2 2 2" xfId="16646"/>
    <cellStyle name="Header2 7 4 2 2 2 3" xfId="13456"/>
    <cellStyle name="Header2 7 4 2 2 3" xfId="4020"/>
    <cellStyle name="Header2 7 4 2 2 3 2" xfId="16647"/>
    <cellStyle name="Header2 7 4 2 2 3 3" xfId="13455"/>
    <cellStyle name="Header2 7 4 2 2 4" xfId="4021"/>
    <cellStyle name="Header2 7 4 2 2 4 2" xfId="16648"/>
    <cellStyle name="Header2 7 4 2 2 4 3" xfId="13454"/>
    <cellStyle name="Header2 7 4 2 2 5" xfId="16645"/>
    <cellStyle name="Header2 7 4 2 2 6" xfId="13457"/>
    <cellStyle name="Header2 7 4 2 3" xfId="4022"/>
    <cellStyle name="Header2 7 4 2 3 2" xfId="16649"/>
    <cellStyle name="Header2 7 4 2 3 3" xfId="13453"/>
    <cellStyle name="Header2 7 4 2 4" xfId="4023"/>
    <cellStyle name="Header2 7 4 2 4 2" xfId="16650"/>
    <cellStyle name="Header2 7 4 2 4 3" xfId="13452"/>
    <cellStyle name="Header2 7 4 2 5" xfId="4024"/>
    <cellStyle name="Header2 7 4 2 5 2" xfId="16651"/>
    <cellStyle name="Header2 7 4 2 5 3" xfId="13450"/>
    <cellStyle name="Header2 7 4 2 6" xfId="16644"/>
    <cellStyle name="Header2 7 4 2 7" xfId="13458"/>
    <cellStyle name="Header2 7 4 3" xfId="4025"/>
    <cellStyle name="Header2 7 4 3 2" xfId="4026"/>
    <cellStyle name="Header2 7 4 3 2 2" xfId="16653"/>
    <cellStyle name="Header2 7 4 3 2 3" xfId="13448"/>
    <cellStyle name="Header2 7 4 3 3" xfId="4027"/>
    <cellStyle name="Header2 7 4 3 3 2" xfId="16654"/>
    <cellStyle name="Header2 7 4 3 3 3" xfId="13447"/>
    <cellStyle name="Header2 7 4 3 4" xfId="4028"/>
    <cellStyle name="Header2 7 4 3 4 2" xfId="16655"/>
    <cellStyle name="Header2 7 4 3 4 3" xfId="13446"/>
    <cellStyle name="Header2 7 4 3 5" xfId="16652"/>
    <cellStyle name="Header2 7 4 3 6" xfId="13449"/>
    <cellStyle name="Header2 7 4 4" xfId="4029"/>
    <cellStyle name="Header2 7 4 4 2" xfId="16656"/>
    <cellStyle name="Header2 7 4 4 3" xfId="13445"/>
    <cellStyle name="Header2 7 4 5" xfId="4030"/>
    <cellStyle name="Header2 7 4 5 2" xfId="16657"/>
    <cellStyle name="Header2 7 4 5 3" xfId="13444"/>
    <cellStyle name="Header2 7 4 6" xfId="4031"/>
    <cellStyle name="Header2 7 4 6 2" xfId="16658"/>
    <cellStyle name="Header2 7 4 6 3" xfId="13443"/>
    <cellStyle name="Header2 7 4 7" xfId="16643"/>
    <cellStyle name="Header2 7 4 8" xfId="13459"/>
    <cellStyle name="Header2 7 5" xfId="4032"/>
    <cellStyle name="Header2 7 5 2" xfId="4033"/>
    <cellStyle name="Header2 7 5 2 2" xfId="4034"/>
    <cellStyle name="Header2 7 5 2 2 2" xfId="16661"/>
    <cellStyle name="Header2 7 5 2 2 3" xfId="13440"/>
    <cellStyle name="Header2 7 5 2 3" xfId="4035"/>
    <cellStyle name="Header2 7 5 2 3 2" xfId="16662"/>
    <cellStyle name="Header2 7 5 2 3 3" xfId="13439"/>
    <cellStyle name="Header2 7 5 2 4" xfId="4036"/>
    <cellStyle name="Header2 7 5 2 4 2" xfId="16663"/>
    <cellStyle name="Header2 7 5 2 4 3" xfId="13438"/>
    <cellStyle name="Header2 7 5 2 5" xfId="16660"/>
    <cellStyle name="Header2 7 5 2 6" xfId="13441"/>
    <cellStyle name="Header2 7 5 3" xfId="4037"/>
    <cellStyle name="Header2 7 5 3 2" xfId="16664"/>
    <cellStyle name="Header2 7 5 3 3" xfId="13437"/>
    <cellStyle name="Header2 7 5 4" xfId="4038"/>
    <cellStyle name="Header2 7 5 4 2" xfId="16665"/>
    <cellStyle name="Header2 7 5 4 3" xfId="13436"/>
    <cellStyle name="Header2 7 5 5" xfId="4039"/>
    <cellStyle name="Header2 7 5 5 2" xfId="16666"/>
    <cellStyle name="Header2 7 5 5 3" xfId="13435"/>
    <cellStyle name="Header2 7 5 6" xfId="16659"/>
    <cellStyle name="Header2 7 5 7" xfId="13442"/>
    <cellStyle name="Header2 7 6" xfId="4040"/>
    <cellStyle name="Header2 7 6 2" xfId="4041"/>
    <cellStyle name="Header2 7 6 2 2" xfId="16668"/>
    <cellStyle name="Header2 7 6 2 3" xfId="13433"/>
    <cellStyle name="Header2 7 6 3" xfId="4042"/>
    <cellStyle name="Header2 7 6 3 2" xfId="16669"/>
    <cellStyle name="Header2 7 6 3 3" xfId="13432"/>
    <cellStyle name="Header2 7 6 4" xfId="4043"/>
    <cellStyle name="Header2 7 6 4 2" xfId="16670"/>
    <cellStyle name="Header2 7 6 4 3" xfId="13431"/>
    <cellStyle name="Header2 7 6 5" xfId="16667"/>
    <cellStyle name="Header2 7 6 6" xfId="13434"/>
    <cellStyle name="Header2 7 7" xfId="4044"/>
    <cellStyle name="Header2 7 7 2" xfId="16671"/>
    <cellStyle name="Header2 7 7 3" xfId="13430"/>
    <cellStyle name="Header2 7 8" xfId="4045"/>
    <cellStyle name="Header2 7 8 2" xfId="16672"/>
    <cellStyle name="Header2 7 8 3" xfId="13429"/>
    <cellStyle name="Header2 7 9" xfId="4046"/>
    <cellStyle name="Header2 7 9 2" xfId="16673"/>
    <cellStyle name="Header2 7 9 3" xfId="13428"/>
    <cellStyle name="Header2 8" xfId="4047"/>
    <cellStyle name="Header2 8 10" xfId="13427"/>
    <cellStyle name="Header2 8 11" xfId="29658"/>
    <cellStyle name="Header2 8 2" xfId="4048"/>
    <cellStyle name="Header2 8 2 2" xfId="4049"/>
    <cellStyle name="Header2 8 2 2 2" xfId="4050"/>
    <cellStyle name="Header2 8 2 2 2 2" xfId="4051"/>
    <cellStyle name="Header2 8 2 2 2 2 2" xfId="16678"/>
    <cellStyle name="Header2 8 2 2 2 2 3" xfId="13422"/>
    <cellStyle name="Header2 8 2 2 2 3" xfId="4052"/>
    <cellStyle name="Header2 8 2 2 2 3 2" xfId="16679"/>
    <cellStyle name="Header2 8 2 2 2 3 3" xfId="13421"/>
    <cellStyle name="Header2 8 2 2 2 4" xfId="4053"/>
    <cellStyle name="Header2 8 2 2 2 4 2" xfId="16680"/>
    <cellStyle name="Header2 8 2 2 2 4 3" xfId="13420"/>
    <cellStyle name="Header2 8 2 2 2 5" xfId="16677"/>
    <cellStyle name="Header2 8 2 2 2 6" xfId="13423"/>
    <cellStyle name="Header2 8 2 2 3" xfId="4054"/>
    <cellStyle name="Header2 8 2 2 3 2" xfId="16681"/>
    <cellStyle name="Header2 8 2 2 3 3" xfId="13419"/>
    <cellStyle name="Header2 8 2 2 4" xfId="4055"/>
    <cellStyle name="Header2 8 2 2 4 2" xfId="16682"/>
    <cellStyle name="Header2 8 2 2 4 3" xfId="13418"/>
    <cellStyle name="Header2 8 2 2 5" xfId="4056"/>
    <cellStyle name="Header2 8 2 2 5 2" xfId="16683"/>
    <cellStyle name="Header2 8 2 2 5 3" xfId="13417"/>
    <cellStyle name="Header2 8 2 2 6" xfId="16676"/>
    <cellStyle name="Header2 8 2 2 7" xfId="13425"/>
    <cellStyle name="Header2 8 2 3" xfId="4057"/>
    <cellStyle name="Header2 8 2 3 2" xfId="4058"/>
    <cellStyle name="Header2 8 2 3 2 2" xfId="16685"/>
    <cellStyle name="Header2 8 2 3 2 3" xfId="13415"/>
    <cellStyle name="Header2 8 2 3 3" xfId="4059"/>
    <cellStyle name="Header2 8 2 3 3 2" xfId="16686"/>
    <cellStyle name="Header2 8 2 3 3 3" xfId="13414"/>
    <cellStyle name="Header2 8 2 3 4" xfId="4060"/>
    <cellStyle name="Header2 8 2 3 4 2" xfId="16687"/>
    <cellStyle name="Header2 8 2 3 4 3" xfId="13413"/>
    <cellStyle name="Header2 8 2 3 5" xfId="16684"/>
    <cellStyle name="Header2 8 2 3 6" xfId="13416"/>
    <cellStyle name="Header2 8 2 4" xfId="4061"/>
    <cellStyle name="Header2 8 2 4 2" xfId="16688"/>
    <cellStyle name="Header2 8 2 4 3" xfId="13412"/>
    <cellStyle name="Header2 8 2 5" xfId="4062"/>
    <cellStyle name="Header2 8 2 5 2" xfId="16689"/>
    <cellStyle name="Header2 8 2 5 3" xfId="13411"/>
    <cellStyle name="Header2 8 2 6" xfId="4063"/>
    <cellStyle name="Header2 8 2 6 2" xfId="16690"/>
    <cellStyle name="Header2 8 2 6 3" xfId="13410"/>
    <cellStyle name="Header2 8 2 7" xfId="16675"/>
    <cellStyle name="Header2 8 2 8" xfId="13426"/>
    <cellStyle name="Header2 8 2 9" xfId="29865"/>
    <cellStyle name="Header2 8 3" xfId="4064"/>
    <cellStyle name="Header2 8 3 2" xfId="4065"/>
    <cellStyle name="Header2 8 3 2 2" xfId="4066"/>
    <cellStyle name="Header2 8 3 2 2 2" xfId="4067"/>
    <cellStyle name="Header2 8 3 2 2 2 2" xfId="16694"/>
    <cellStyle name="Header2 8 3 2 2 2 3" xfId="13406"/>
    <cellStyle name="Header2 8 3 2 2 3" xfId="4068"/>
    <cellStyle name="Header2 8 3 2 2 3 2" xfId="16695"/>
    <cellStyle name="Header2 8 3 2 2 3 3" xfId="13405"/>
    <cellStyle name="Header2 8 3 2 2 4" xfId="4069"/>
    <cellStyle name="Header2 8 3 2 2 4 2" xfId="16696"/>
    <cellStyle name="Header2 8 3 2 2 4 3" xfId="13404"/>
    <cellStyle name="Header2 8 3 2 2 5" xfId="16693"/>
    <cellStyle name="Header2 8 3 2 2 6" xfId="13407"/>
    <cellStyle name="Header2 8 3 2 3" xfId="4070"/>
    <cellStyle name="Header2 8 3 2 3 2" xfId="16697"/>
    <cellStyle name="Header2 8 3 2 3 3" xfId="13403"/>
    <cellStyle name="Header2 8 3 2 4" xfId="4071"/>
    <cellStyle name="Header2 8 3 2 4 2" xfId="16698"/>
    <cellStyle name="Header2 8 3 2 4 3" xfId="13402"/>
    <cellStyle name="Header2 8 3 2 5" xfId="4072"/>
    <cellStyle name="Header2 8 3 2 5 2" xfId="16699"/>
    <cellStyle name="Header2 8 3 2 5 3" xfId="13401"/>
    <cellStyle name="Header2 8 3 2 6" xfId="16692"/>
    <cellStyle name="Header2 8 3 2 7" xfId="13408"/>
    <cellStyle name="Header2 8 3 3" xfId="4073"/>
    <cellStyle name="Header2 8 3 3 2" xfId="4074"/>
    <cellStyle name="Header2 8 3 3 2 2" xfId="16701"/>
    <cellStyle name="Header2 8 3 3 2 3" xfId="13399"/>
    <cellStyle name="Header2 8 3 3 3" xfId="4075"/>
    <cellStyle name="Header2 8 3 3 3 2" xfId="16702"/>
    <cellStyle name="Header2 8 3 3 3 3" xfId="13398"/>
    <cellStyle name="Header2 8 3 3 4" xfId="4076"/>
    <cellStyle name="Header2 8 3 3 4 2" xfId="16703"/>
    <cellStyle name="Header2 8 3 3 4 3" xfId="13396"/>
    <cellStyle name="Header2 8 3 3 5" xfId="16700"/>
    <cellStyle name="Header2 8 3 3 6" xfId="13400"/>
    <cellStyle name="Header2 8 3 4" xfId="4077"/>
    <cellStyle name="Header2 8 3 4 2" xfId="16704"/>
    <cellStyle name="Header2 8 3 4 3" xfId="13395"/>
    <cellStyle name="Header2 8 3 5" xfId="4078"/>
    <cellStyle name="Header2 8 3 5 2" xfId="16705"/>
    <cellStyle name="Header2 8 3 5 3" xfId="13394"/>
    <cellStyle name="Header2 8 3 6" xfId="4079"/>
    <cellStyle name="Header2 8 3 6 2" xfId="16706"/>
    <cellStyle name="Header2 8 3 6 3" xfId="13393"/>
    <cellStyle name="Header2 8 3 7" xfId="16691"/>
    <cellStyle name="Header2 8 3 8" xfId="13409"/>
    <cellStyle name="Header2 8 4" xfId="4080"/>
    <cellStyle name="Header2 8 4 2" xfId="4081"/>
    <cellStyle name="Header2 8 4 2 2" xfId="4082"/>
    <cellStyle name="Header2 8 4 2 2 2" xfId="16709"/>
    <cellStyle name="Header2 8 4 2 2 3" xfId="13390"/>
    <cellStyle name="Header2 8 4 2 3" xfId="4083"/>
    <cellStyle name="Header2 8 4 2 3 2" xfId="16710"/>
    <cellStyle name="Header2 8 4 2 3 3" xfId="13389"/>
    <cellStyle name="Header2 8 4 2 4" xfId="4084"/>
    <cellStyle name="Header2 8 4 2 4 2" xfId="16711"/>
    <cellStyle name="Header2 8 4 2 4 3" xfId="13388"/>
    <cellStyle name="Header2 8 4 2 5" xfId="16708"/>
    <cellStyle name="Header2 8 4 2 6" xfId="13391"/>
    <cellStyle name="Header2 8 4 3" xfId="4085"/>
    <cellStyle name="Header2 8 4 3 2" xfId="16712"/>
    <cellStyle name="Header2 8 4 3 3" xfId="13387"/>
    <cellStyle name="Header2 8 4 4" xfId="4086"/>
    <cellStyle name="Header2 8 4 4 2" xfId="16713"/>
    <cellStyle name="Header2 8 4 4 3" xfId="13386"/>
    <cellStyle name="Header2 8 4 5" xfId="4087"/>
    <cellStyle name="Header2 8 4 5 2" xfId="16714"/>
    <cellStyle name="Header2 8 4 5 3" xfId="13385"/>
    <cellStyle name="Header2 8 4 6" xfId="16707"/>
    <cellStyle name="Header2 8 4 7" xfId="13392"/>
    <cellStyle name="Header2 8 5" xfId="4088"/>
    <cellStyle name="Header2 8 5 2" xfId="4089"/>
    <cellStyle name="Header2 8 5 2 2" xfId="16716"/>
    <cellStyle name="Header2 8 5 2 3" xfId="13383"/>
    <cellStyle name="Header2 8 5 3" xfId="4090"/>
    <cellStyle name="Header2 8 5 3 2" xfId="16717"/>
    <cellStyle name="Header2 8 5 3 3" xfId="13382"/>
    <cellStyle name="Header2 8 5 4" xfId="4091"/>
    <cellStyle name="Header2 8 5 4 2" xfId="16718"/>
    <cellStyle name="Header2 8 5 4 3" xfId="13381"/>
    <cellStyle name="Header2 8 5 5" xfId="16715"/>
    <cellStyle name="Header2 8 5 6" xfId="13384"/>
    <cellStyle name="Header2 8 6" xfId="4092"/>
    <cellStyle name="Header2 8 6 2" xfId="16719"/>
    <cellStyle name="Header2 8 6 3" xfId="13380"/>
    <cellStyle name="Header2 8 7" xfId="4093"/>
    <cellStyle name="Header2 8 7 2" xfId="16720"/>
    <cellStyle name="Header2 8 7 3" xfId="13379"/>
    <cellStyle name="Header2 8 8" xfId="4094"/>
    <cellStyle name="Header2 8 8 2" xfId="16721"/>
    <cellStyle name="Header2 8 8 3" xfId="13378"/>
    <cellStyle name="Header2 8 9" xfId="16674"/>
    <cellStyle name="Header2 9" xfId="4095"/>
    <cellStyle name="Header2 9 2" xfId="4096"/>
    <cellStyle name="Header2 9 2 2" xfId="4097"/>
    <cellStyle name="Header2 9 2 2 2" xfId="4098"/>
    <cellStyle name="Header2 9 2 2 2 2" xfId="16725"/>
    <cellStyle name="Header2 9 2 2 2 3" xfId="13374"/>
    <cellStyle name="Header2 9 2 2 3" xfId="4099"/>
    <cellStyle name="Header2 9 2 2 3 2" xfId="16726"/>
    <cellStyle name="Header2 9 2 2 3 3" xfId="13373"/>
    <cellStyle name="Header2 9 2 2 4" xfId="4100"/>
    <cellStyle name="Header2 9 2 2 4 2" xfId="16727"/>
    <cellStyle name="Header2 9 2 2 4 3" xfId="13372"/>
    <cellStyle name="Header2 9 2 2 5" xfId="16724"/>
    <cellStyle name="Header2 9 2 2 6" xfId="13375"/>
    <cellStyle name="Header2 9 2 3" xfId="4101"/>
    <cellStyle name="Header2 9 2 3 2" xfId="16728"/>
    <cellStyle name="Header2 9 2 3 3" xfId="13371"/>
    <cellStyle name="Header2 9 2 4" xfId="4102"/>
    <cellStyle name="Header2 9 2 4 2" xfId="16729"/>
    <cellStyle name="Header2 9 2 4 3" xfId="13369"/>
    <cellStyle name="Header2 9 2 5" xfId="4103"/>
    <cellStyle name="Header2 9 2 5 2" xfId="16730"/>
    <cellStyle name="Header2 9 2 5 3" xfId="13368"/>
    <cellStyle name="Header2 9 2 6" xfId="16723"/>
    <cellStyle name="Header2 9 2 7" xfId="13376"/>
    <cellStyle name="Header2 9 2 8" xfId="29860"/>
    <cellStyle name="Header2 9 3" xfId="4104"/>
    <cellStyle name="Header2 9 3 2" xfId="4105"/>
    <cellStyle name="Header2 9 3 2 2" xfId="16732"/>
    <cellStyle name="Header2 9 3 2 3" xfId="13366"/>
    <cellStyle name="Header2 9 3 3" xfId="4106"/>
    <cellStyle name="Header2 9 3 3 2" xfId="16733"/>
    <cellStyle name="Header2 9 3 3 3" xfId="13365"/>
    <cellStyle name="Header2 9 3 4" xfId="4107"/>
    <cellStyle name="Header2 9 3 4 2" xfId="16734"/>
    <cellStyle name="Header2 9 3 4 3" xfId="13364"/>
    <cellStyle name="Header2 9 3 5" xfId="16731"/>
    <cellStyle name="Header2 9 3 6" xfId="13367"/>
    <cellStyle name="Header2 9 4" xfId="4108"/>
    <cellStyle name="Header2 9 4 2" xfId="16735"/>
    <cellStyle name="Header2 9 4 3" xfId="13363"/>
    <cellStyle name="Header2 9 5" xfId="4109"/>
    <cellStyle name="Header2 9 5 2" xfId="16736"/>
    <cellStyle name="Header2 9 5 3" xfId="13362"/>
    <cellStyle name="Header2 9 6" xfId="4110"/>
    <cellStyle name="Header2 9 6 2" xfId="16737"/>
    <cellStyle name="Header2 9 6 3" xfId="13361"/>
    <cellStyle name="Header2 9 7" xfId="16722"/>
    <cellStyle name="Header2 9 8" xfId="13377"/>
    <cellStyle name="Header2 9 9" xfId="29653"/>
    <cellStyle name="Heading 1 10" xfId="4111"/>
    <cellStyle name="Heading 1 10 2" xfId="4112"/>
    <cellStyle name="Heading 1 11" xfId="4113"/>
    <cellStyle name="Heading 1 2" xfId="131"/>
    <cellStyle name="Heading 1 2 2" xfId="4114"/>
    <cellStyle name="Heading 1 2 3" xfId="4115"/>
    <cellStyle name="Heading 1 2 4" xfId="16741"/>
    <cellStyle name="Heading 1 2 5" xfId="13360"/>
    <cellStyle name="Heading 1 3" xfId="4116"/>
    <cellStyle name="Heading 1 3 2" xfId="4117"/>
    <cellStyle name="Heading 1 3 3" xfId="4118"/>
    <cellStyle name="Heading 1 4" xfId="4119"/>
    <cellStyle name="Heading 1 4 2" xfId="4120"/>
    <cellStyle name="Heading 1 4 3" xfId="4121"/>
    <cellStyle name="Heading 1 5" xfId="4122"/>
    <cellStyle name="Heading 1 5 2" xfId="4123"/>
    <cellStyle name="Heading 1 5 3" xfId="4124"/>
    <cellStyle name="Heading 1 6" xfId="4125"/>
    <cellStyle name="Heading 1 6 2" xfId="4126"/>
    <cellStyle name="Heading 1 6 3" xfId="4127"/>
    <cellStyle name="Heading 1 7" xfId="4128"/>
    <cellStyle name="Heading 1 7 2" xfId="4129"/>
    <cellStyle name="Heading 1 7 3" xfId="4130"/>
    <cellStyle name="Heading 1 8" xfId="4131"/>
    <cellStyle name="Heading 1 8 2" xfId="4132"/>
    <cellStyle name="Heading 1 8 3" xfId="4133"/>
    <cellStyle name="Heading 1 9" xfId="4134"/>
    <cellStyle name="Heading 1 9 2" xfId="4135"/>
    <cellStyle name="Heading 1 9 3" xfId="4136"/>
    <cellStyle name="Heading 2 10" xfId="4137"/>
    <cellStyle name="Heading 2 10 2" xfId="4138"/>
    <cellStyle name="Heading 2 11" xfId="4139"/>
    <cellStyle name="Heading 2 2" xfId="132"/>
    <cellStyle name="Heading 2 2 2" xfId="4140"/>
    <cellStyle name="Heading 2 2 3" xfId="4141"/>
    <cellStyle name="Heading 2 2 4" xfId="16768"/>
    <cellStyle name="Heading 2 2 5" xfId="13358"/>
    <cellStyle name="Heading 2 3" xfId="4142"/>
    <cellStyle name="Heading 2 3 2" xfId="4143"/>
    <cellStyle name="Heading 2 3 3" xfId="4144"/>
    <cellStyle name="Heading 2 4" xfId="4145"/>
    <cellStyle name="Heading 2 4 2" xfId="4146"/>
    <cellStyle name="Heading 2 4 3" xfId="4147"/>
    <cellStyle name="Heading 2 5" xfId="4148"/>
    <cellStyle name="Heading 2 5 2" xfId="4149"/>
    <cellStyle name="Heading 2 5 3" xfId="4150"/>
    <cellStyle name="Heading 2 6" xfId="4151"/>
    <cellStyle name="Heading 2 6 2" xfId="4152"/>
    <cellStyle name="Heading 2 6 3" xfId="4153"/>
    <cellStyle name="Heading 2 7" xfId="4154"/>
    <cellStyle name="Heading 2 7 2" xfId="4155"/>
    <cellStyle name="Heading 2 7 3" xfId="4156"/>
    <cellStyle name="Heading 2 8" xfId="4157"/>
    <cellStyle name="Heading 2 8 2" xfId="4158"/>
    <cellStyle name="Heading 2 8 3" xfId="4159"/>
    <cellStyle name="Heading 2 9" xfId="4160"/>
    <cellStyle name="Heading 2 9 2" xfId="4161"/>
    <cellStyle name="Heading 2 9 3" xfId="4162"/>
    <cellStyle name="Heading 3 10" xfId="4163"/>
    <cellStyle name="Heading 3 10 2" xfId="4164"/>
    <cellStyle name="Heading 3 11" xfId="4165"/>
    <cellStyle name="Heading 3 2" xfId="133"/>
    <cellStyle name="Heading 3 2 2" xfId="4166"/>
    <cellStyle name="Heading 3 2 3" xfId="4167"/>
    <cellStyle name="Heading 3 2 4" xfId="16795"/>
    <cellStyle name="Heading 3 2 5" xfId="13356"/>
    <cellStyle name="Heading 3 3" xfId="4168"/>
    <cellStyle name="Heading 3 3 2" xfId="4169"/>
    <cellStyle name="Heading 3 3 3" xfId="4170"/>
    <cellStyle name="Heading 3 4" xfId="4171"/>
    <cellStyle name="Heading 3 4 2" xfId="4172"/>
    <cellStyle name="Heading 3 4 3" xfId="4173"/>
    <cellStyle name="Heading 3 5" xfId="4174"/>
    <cellStyle name="Heading 3 5 2" xfId="4175"/>
    <cellStyle name="Heading 3 5 3" xfId="4176"/>
    <cellStyle name="Heading 3 6" xfId="4177"/>
    <cellStyle name="Heading 3 6 2" xfId="4178"/>
    <cellStyle name="Heading 3 6 3" xfId="4179"/>
    <cellStyle name="Heading 3 7" xfId="4180"/>
    <cellStyle name="Heading 3 7 2" xfId="4181"/>
    <cellStyle name="Heading 3 7 3" xfId="4182"/>
    <cellStyle name="Heading 3 8" xfId="4183"/>
    <cellStyle name="Heading 3 8 2" xfId="4184"/>
    <cellStyle name="Heading 3 8 3" xfId="4185"/>
    <cellStyle name="Heading 3 9" xfId="4186"/>
    <cellStyle name="Heading 3 9 2" xfId="4187"/>
    <cellStyle name="Heading 3 9 3" xfId="4188"/>
    <cellStyle name="Heading 4 10" xfId="4189"/>
    <cellStyle name="Heading 4 10 2" xfId="4190"/>
    <cellStyle name="Heading 4 11" xfId="4191"/>
    <cellStyle name="Heading 4 2" xfId="134"/>
    <cellStyle name="Heading 4 2 2" xfId="4192"/>
    <cellStyle name="Heading 4 2 3" xfId="4193"/>
    <cellStyle name="Heading 4 2 4" xfId="16822"/>
    <cellStyle name="Heading 4 2 5" xfId="13354"/>
    <cellStyle name="Heading 4 3" xfId="4194"/>
    <cellStyle name="Heading 4 3 2" xfId="4195"/>
    <cellStyle name="Heading 4 3 3" xfId="4196"/>
    <cellStyle name="Heading 4 4" xfId="4197"/>
    <cellStyle name="Heading 4 4 2" xfId="4198"/>
    <cellStyle name="Heading 4 4 3" xfId="4199"/>
    <cellStyle name="Heading 4 5" xfId="4200"/>
    <cellStyle name="Heading 4 5 2" xfId="4201"/>
    <cellStyle name="Heading 4 5 3" xfId="4202"/>
    <cellStyle name="Heading 4 6" xfId="4203"/>
    <cellStyle name="Heading 4 6 2" xfId="4204"/>
    <cellStyle name="Heading 4 6 3" xfId="4205"/>
    <cellStyle name="Heading 4 7" xfId="4206"/>
    <cellStyle name="Heading 4 7 2" xfId="4207"/>
    <cellStyle name="Heading 4 7 3" xfId="4208"/>
    <cellStyle name="Heading 4 8" xfId="4209"/>
    <cellStyle name="Heading 4 8 2" xfId="4210"/>
    <cellStyle name="Heading 4 8 3" xfId="4211"/>
    <cellStyle name="Heading 4 9" xfId="4212"/>
    <cellStyle name="Heading 4 9 2" xfId="4213"/>
    <cellStyle name="Heading 4 9 3" xfId="4214"/>
    <cellStyle name="Hyperlink" xfId="29617" builtinId="8" hidden="1"/>
    <cellStyle name="Hyperlink" xfId="29630" builtinId="8" hidden="1"/>
    <cellStyle name="Hyperlink" xfId="29698" builtinId="8" hidden="1"/>
    <cellStyle name="Hyperlink" xfId="29719" builtinId="8" hidden="1"/>
    <cellStyle name="Hyperlink" xfId="29759" builtinId="8" hidden="1"/>
    <cellStyle name="Hyperlink" xfId="29777" builtinId="8" hidden="1"/>
    <cellStyle name="Hyperlink" xfId="29840" builtinId="8" hidden="1"/>
    <cellStyle name="Hyperlink" xfId="29849" builtinId="8" hidden="1"/>
    <cellStyle name="Hyperlink" xfId="29873" builtinId="8" hidden="1"/>
    <cellStyle name="Hyperlink" xfId="29885" builtinId="8" hidden="1"/>
    <cellStyle name="Hyperlink" xfId="29894" builtinId="8" hidden="1"/>
    <cellStyle name="Hyperlink" xfId="29906" builtinId="8" hidden="1"/>
    <cellStyle name="Hyperlink 2" xfId="10"/>
    <cellStyle name="Hyperlink 2 10" xfId="4215"/>
    <cellStyle name="Hyperlink 2 11" xfId="4216"/>
    <cellStyle name="Hyperlink 2 12" xfId="12879"/>
    <cellStyle name="Hyperlink 2 13" xfId="21482"/>
    <cellStyle name="Hyperlink 2 14" xfId="29248"/>
    <cellStyle name="Hyperlink 2 2" xfId="4217"/>
    <cellStyle name="Hyperlink 2 2 2" xfId="4218"/>
    <cellStyle name="Hyperlink 2 2 2 2" xfId="4219"/>
    <cellStyle name="Hyperlink 2 2 2 2 2" xfId="4220"/>
    <cellStyle name="Hyperlink 2 2 2 3" xfId="4221"/>
    <cellStyle name="Hyperlink 2 2 2 4" xfId="16849"/>
    <cellStyle name="Hyperlink 2 2 2 5" xfId="13351"/>
    <cellStyle name="Hyperlink 2 2 3" xfId="4222"/>
    <cellStyle name="Hyperlink 2 2 4" xfId="4223"/>
    <cellStyle name="Hyperlink 2 2 5" xfId="16848"/>
    <cellStyle name="Hyperlink 2 2 6" xfId="13352"/>
    <cellStyle name="Hyperlink 2 2 7" xfId="29302"/>
    <cellStyle name="Hyperlink 2 3" xfId="4224"/>
    <cellStyle name="Hyperlink 2 4" xfId="4225"/>
    <cellStyle name="Hyperlink 2 5" xfId="4226"/>
    <cellStyle name="Hyperlink 2 5 2" xfId="29412"/>
    <cellStyle name="Hyperlink 2 6" xfId="4227"/>
    <cellStyle name="Hyperlink 2 6 2" xfId="29518"/>
    <cellStyle name="Hyperlink 2 7" xfId="4228"/>
    <cellStyle name="Hyperlink 2 8" xfId="4229"/>
    <cellStyle name="Hyperlink 2 9" xfId="4230"/>
    <cellStyle name="Hyperlink 3" xfId="135"/>
    <cellStyle name="Hyperlink 3 2" xfId="16862"/>
    <cellStyle name="Hyperlink 3 3" xfId="13350"/>
    <cellStyle name="Hyperlink 3 4" xfId="29303"/>
    <cellStyle name="Hypertextový odkaz" xfId="4231"/>
    <cellStyle name="Hypertextový odkaz 2" xfId="4232"/>
    <cellStyle name="Hypertextový odkaz 3" xfId="4233"/>
    <cellStyle name="Hypertextový odkaz 4" xfId="4234"/>
    <cellStyle name="Input [yellow]" xfId="136"/>
    <cellStyle name="Input [yellow] 10" xfId="4235"/>
    <cellStyle name="Input [yellow] 10 2" xfId="4236"/>
    <cellStyle name="Input [yellow] 10 2 2" xfId="16864"/>
    <cellStyle name="Input [yellow] 10 2 3" xfId="13347"/>
    <cellStyle name="Input [yellow] 10 3" xfId="16863"/>
    <cellStyle name="Input [yellow] 10 4" xfId="13348"/>
    <cellStyle name="Input [yellow] 11" xfId="4237"/>
    <cellStyle name="Input [yellow] 11 2" xfId="16865"/>
    <cellStyle name="Input [yellow] 11 3" xfId="13346"/>
    <cellStyle name="Input [yellow] 12" xfId="4238"/>
    <cellStyle name="Input [yellow] 12 2" xfId="16866"/>
    <cellStyle name="Input [yellow] 12 3" xfId="13345"/>
    <cellStyle name="Input [yellow] 13" xfId="4239"/>
    <cellStyle name="Input [yellow] 13 2" xfId="16867"/>
    <cellStyle name="Input [yellow] 13 3" xfId="13344"/>
    <cellStyle name="Input [yellow] 14" xfId="4240"/>
    <cellStyle name="Input [yellow] 14 2" xfId="16868"/>
    <cellStyle name="Input [yellow] 14 3" xfId="13343"/>
    <cellStyle name="Input [yellow] 15" xfId="4241"/>
    <cellStyle name="Input [yellow] 15 2" xfId="16869"/>
    <cellStyle name="Input [yellow] 15 3" xfId="13342"/>
    <cellStyle name="Input [yellow] 16" xfId="4242"/>
    <cellStyle name="Input [yellow] 16 2" xfId="16870"/>
    <cellStyle name="Input [yellow] 16 3" xfId="13341"/>
    <cellStyle name="Input [yellow] 17" xfId="4243"/>
    <cellStyle name="Input [yellow] 17 2" xfId="16871"/>
    <cellStyle name="Input [yellow] 17 3" xfId="13340"/>
    <cellStyle name="Input [yellow] 18" xfId="12884"/>
    <cellStyle name="Input [yellow] 19" xfId="21480"/>
    <cellStyle name="Input [yellow] 2" xfId="4244"/>
    <cellStyle name="Input [yellow] 2 10" xfId="4245"/>
    <cellStyle name="Input [yellow] 2 10 2" xfId="4246"/>
    <cellStyle name="Input [yellow] 2 10 2 2" xfId="16874"/>
    <cellStyle name="Input [yellow] 2 10 2 3" xfId="13337"/>
    <cellStyle name="Input [yellow] 2 10 3" xfId="16873"/>
    <cellStyle name="Input [yellow] 2 10 4" xfId="13338"/>
    <cellStyle name="Input [yellow] 2 11" xfId="4247"/>
    <cellStyle name="Input [yellow] 2 11 2" xfId="16875"/>
    <cellStyle name="Input [yellow] 2 11 3" xfId="13336"/>
    <cellStyle name="Input [yellow] 2 12" xfId="4248"/>
    <cellStyle name="Input [yellow] 2 12 2" xfId="16876"/>
    <cellStyle name="Input [yellow] 2 12 3" xfId="13335"/>
    <cellStyle name="Input [yellow] 2 13" xfId="4249"/>
    <cellStyle name="Input [yellow] 2 13 2" xfId="16877"/>
    <cellStyle name="Input [yellow] 2 13 3" xfId="13334"/>
    <cellStyle name="Input [yellow] 2 14" xfId="4250"/>
    <cellStyle name="Input [yellow] 2 14 2" xfId="16878"/>
    <cellStyle name="Input [yellow] 2 14 3" xfId="13333"/>
    <cellStyle name="Input [yellow] 2 15" xfId="16872"/>
    <cellStyle name="Input [yellow] 2 16" xfId="13339"/>
    <cellStyle name="Input [yellow] 2 17" xfId="29304"/>
    <cellStyle name="Input [yellow] 2 2" xfId="4251"/>
    <cellStyle name="Input [yellow] 2 2 10" xfId="4252"/>
    <cellStyle name="Input [yellow] 2 2 10 2" xfId="16880"/>
    <cellStyle name="Input [yellow] 2 2 10 3" xfId="13331"/>
    <cellStyle name="Input [yellow] 2 2 11" xfId="4253"/>
    <cellStyle name="Input [yellow] 2 2 11 2" xfId="16881"/>
    <cellStyle name="Input [yellow] 2 2 11 3" xfId="13330"/>
    <cellStyle name="Input [yellow] 2 2 12" xfId="16879"/>
    <cellStyle name="Input [yellow] 2 2 13" xfId="13332"/>
    <cellStyle name="Input [yellow] 2 2 14" xfId="29305"/>
    <cellStyle name="Input [yellow] 2 2 2" xfId="4254"/>
    <cellStyle name="Input [yellow] 2 2 2 2" xfId="4255"/>
    <cellStyle name="Input [yellow] 2 2 2 2 2" xfId="4256"/>
    <cellStyle name="Input [yellow] 2 2 2 2 2 2" xfId="16884"/>
    <cellStyle name="Input [yellow] 2 2 2 2 2 3" xfId="13327"/>
    <cellStyle name="Input [yellow] 2 2 2 2 3" xfId="16883"/>
    <cellStyle name="Input [yellow] 2 2 2 2 4" xfId="13328"/>
    <cellStyle name="Input [yellow] 2 2 2 3" xfId="4257"/>
    <cellStyle name="Input [yellow] 2 2 2 3 2" xfId="4258"/>
    <cellStyle name="Input [yellow] 2 2 2 3 2 2" xfId="16886"/>
    <cellStyle name="Input [yellow] 2 2 2 3 2 3" xfId="13325"/>
    <cellStyle name="Input [yellow] 2 2 2 3 3" xfId="16885"/>
    <cellStyle name="Input [yellow] 2 2 2 3 4" xfId="13326"/>
    <cellStyle name="Input [yellow] 2 2 2 4" xfId="4259"/>
    <cellStyle name="Input [yellow] 2 2 2 4 2" xfId="16887"/>
    <cellStyle name="Input [yellow] 2 2 2 4 3" xfId="13324"/>
    <cellStyle name="Input [yellow] 2 2 2 5" xfId="16882"/>
    <cellStyle name="Input [yellow] 2 2 2 6" xfId="13329"/>
    <cellStyle name="Input [yellow] 2 2 2 7" xfId="29416"/>
    <cellStyle name="Input [yellow] 2 2 3" xfId="4260"/>
    <cellStyle name="Input [yellow] 2 2 3 2" xfId="4261"/>
    <cellStyle name="Input [yellow] 2 2 3 2 2" xfId="4262"/>
    <cellStyle name="Input [yellow] 2 2 3 2 2 2" xfId="16890"/>
    <cellStyle name="Input [yellow] 2 2 3 2 2 3" xfId="13320"/>
    <cellStyle name="Input [yellow] 2 2 3 2 3" xfId="16889"/>
    <cellStyle name="Input [yellow] 2 2 3 2 4" xfId="13321"/>
    <cellStyle name="Input [yellow] 2 2 3 3" xfId="4263"/>
    <cellStyle name="Input [yellow] 2 2 3 3 2" xfId="4264"/>
    <cellStyle name="Input [yellow] 2 2 3 3 2 2" xfId="16892"/>
    <cellStyle name="Input [yellow] 2 2 3 3 2 3" xfId="13318"/>
    <cellStyle name="Input [yellow] 2 2 3 3 3" xfId="16891"/>
    <cellStyle name="Input [yellow] 2 2 3 3 4" xfId="13319"/>
    <cellStyle name="Input [yellow] 2 2 3 4" xfId="4265"/>
    <cellStyle name="Input [yellow] 2 2 3 4 2" xfId="16893"/>
    <cellStyle name="Input [yellow] 2 2 3 4 3" xfId="13317"/>
    <cellStyle name="Input [yellow] 2 2 3 5" xfId="16888"/>
    <cellStyle name="Input [yellow] 2 2 3 6" xfId="13323"/>
    <cellStyle name="Input [yellow] 2 2 3 7" xfId="29515"/>
    <cellStyle name="Input [yellow] 2 2 4" xfId="4266"/>
    <cellStyle name="Input [yellow] 2 2 4 2" xfId="4267"/>
    <cellStyle name="Input [yellow] 2 2 4 2 2" xfId="4268"/>
    <cellStyle name="Input [yellow] 2 2 4 2 2 2" xfId="16896"/>
    <cellStyle name="Input [yellow] 2 2 4 2 2 3" xfId="13314"/>
    <cellStyle name="Input [yellow] 2 2 4 2 3" xfId="16895"/>
    <cellStyle name="Input [yellow] 2 2 4 2 4" xfId="13315"/>
    <cellStyle name="Input [yellow] 2 2 4 3" xfId="4269"/>
    <cellStyle name="Input [yellow] 2 2 4 3 2" xfId="4270"/>
    <cellStyle name="Input [yellow] 2 2 4 3 2 2" xfId="16898"/>
    <cellStyle name="Input [yellow] 2 2 4 3 2 3" xfId="13312"/>
    <cellStyle name="Input [yellow] 2 2 4 3 3" xfId="16897"/>
    <cellStyle name="Input [yellow] 2 2 4 3 4" xfId="13313"/>
    <cellStyle name="Input [yellow] 2 2 4 4" xfId="4271"/>
    <cellStyle name="Input [yellow] 2 2 4 4 2" xfId="16899"/>
    <cellStyle name="Input [yellow] 2 2 4 4 3" xfId="13311"/>
    <cellStyle name="Input [yellow] 2 2 4 5" xfId="16894"/>
    <cellStyle name="Input [yellow] 2 2 4 6" xfId="13316"/>
    <cellStyle name="Input [yellow] 2 2 5" xfId="4272"/>
    <cellStyle name="Input [yellow] 2 2 5 2" xfId="4273"/>
    <cellStyle name="Input [yellow] 2 2 5 2 2" xfId="16901"/>
    <cellStyle name="Input [yellow] 2 2 5 2 3" xfId="13309"/>
    <cellStyle name="Input [yellow] 2 2 5 3" xfId="16900"/>
    <cellStyle name="Input [yellow] 2 2 5 4" xfId="13310"/>
    <cellStyle name="Input [yellow] 2 2 6" xfId="4274"/>
    <cellStyle name="Input [yellow] 2 2 6 2" xfId="4275"/>
    <cellStyle name="Input [yellow] 2 2 6 2 2" xfId="16903"/>
    <cellStyle name="Input [yellow] 2 2 6 2 3" xfId="13307"/>
    <cellStyle name="Input [yellow] 2 2 6 3" xfId="16902"/>
    <cellStyle name="Input [yellow] 2 2 6 4" xfId="13308"/>
    <cellStyle name="Input [yellow] 2 2 7" xfId="4276"/>
    <cellStyle name="Input [yellow] 2 2 7 2" xfId="4277"/>
    <cellStyle name="Input [yellow] 2 2 7 2 2" xfId="16905"/>
    <cellStyle name="Input [yellow] 2 2 7 2 3" xfId="13305"/>
    <cellStyle name="Input [yellow] 2 2 7 3" xfId="16904"/>
    <cellStyle name="Input [yellow] 2 2 7 4" xfId="13306"/>
    <cellStyle name="Input [yellow] 2 2 8" xfId="4278"/>
    <cellStyle name="Input [yellow] 2 2 8 2" xfId="4279"/>
    <cellStyle name="Input [yellow] 2 2 8 2 2" xfId="16907"/>
    <cellStyle name="Input [yellow] 2 2 8 2 3" xfId="13303"/>
    <cellStyle name="Input [yellow] 2 2 8 3" xfId="16906"/>
    <cellStyle name="Input [yellow] 2 2 8 4" xfId="13304"/>
    <cellStyle name="Input [yellow] 2 2 9" xfId="4280"/>
    <cellStyle name="Input [yellow] 2 2 9 2" xfId="16908"/>
    <cellStyle name="Input [yellow] 2 2 9 3" xfId="13302"/>
    <cellStyle name="Input [yellow] 2 3" xfId="4281"/>
    <cellStyle name="Input [yellow] 2 3 10" xfId="4282"/>
    <cellStyle name="Input [yellow] 2 3 10 2" xfId="16910"/>
    <cellStyle name="Input [yellow] 2 3 10 3" xfId="13300"/>
    <cellStyle name="Input [yellow] 2 3 11" xfId="16909"/>
    <cellStyle name="Input [yellow] 2 3 12" xfId="13301"/>
    <cellStyle name="Input [yellow] 2 3 13" xfId="29306"/>
    <cellStyle name="Input [yellow] 2 3 2" xfId="4283"/>
    <cellStyle name="Input [yellow] 2 3 2 2" xfId="4284"/>
    <cellStyle name="Input [yellow] 2 3 2 2 2" xfId="4285"/>
    <cellStyle name="Input [yellow] 2 3 2 2 2 2" xfId="16913"/>
    <cellStyle name="Input [yellow] 2 3 2 2 2 3" xfId="13297"/>
    <cellStyle name="Input [yellow] 2 3 2 2 3" xfId="16912"/>
    <cellStyle name="Input [yellow] 2 3 2 2 4" xfId="13298"/>
    <cellStyle name="Input [yellow] 2 3 2 3" xfId="4286"/>
    <cellStyle name="Input [yellow] 2 3 2 3 2" xfId="4287"/>
    <cellStyle name="Input [yellow] 2 3 2 3 2 2" xfId="16915"/>
    <cellStyle name="Input [yellow] 2 3 2 3 2 3" xfId="13294"/>
    <cellStyle name="Input [yellow] 2 3 2 3 3" xfId="16914"/>
    <cellStyle name="Input [yellow] 2 3 2 3 4" xfId="13296"/>
    <cellStyle name="Input [yellow] 2 3 2 4" xfId="4288"/>
    <cellStyle name="Input [yellow] 2 3 2 4 2" xfId="16916"/>
    <cellStyle name="Input [yellow] 2 3 2 4 3" xfId="13293"/>
    <cellStyle name="Input [yellow] 2 3 2 5" xfId="16911"/>
    <cellStyle name="Input [yellow] 2 3 2 6" xfId="13299"/>
    <cellStyle name="Input [yellow] 2 3 2 7" xfId="29417"/>
    <cellStyle name="Input [yellow] 2 3 3" xfId="4289"/>
    <cellStyle name="Input [yellow] 2 3 3 2" xfId="4290"/>
    <cellStyle name="Input [yellow] 2 3 3 2 2" xfId="4291"/>
    <cellStyle name="Input [yellow] 2 3 3 2 2 2" xfId="16919"/>
    <cellStyle name="Input [yellow] 2 3 3 2 2 3" xfId="13290"/>
    <cellStyle name="Input [yellow] 2 3 3 2 3" xfId="16918"/>
    <cellStyle name="Input [yellow] 2 3 3 2 4" xfId="13291"/>
    <cellStyle name="Input [yellow] 2 3 3 3" xfId="4292"/>
    <cellStyle name="Input [yellow] 2 3 3 3 2" xfId="4293"/>
    <cellStyle name="Input [yellow] 2 3 3 3 2 2" xfId="16921"/>
    <cellStyle name="Input [yellow] 2 3 3 3 2 3" xfId="13288"/>
    <cellStyle name="Input [yellow] 2 3 3 3 3" xfId="16920"/>
    <cellStyle name="Input [yellow] 2 3 3 3 4" xfId="13289"/>
    <cellStyle name="Input [yellow] 2 3 3 4" xfId="4294"/>
    <cellStyle name="Input [yellow] 2 3 3 4 2" xfId="16922"/>
    <cellStyle name="Input [yellow] 2 3 3 4 3" xfId="13287"/>
    <cellStyle name="Input [yellow] 2 3 3 5" xfId="16917"/>
    <cellStyle name="Input [yellow] 2 3 3 6" xfId="13292"/>
    <cellStyle name="Input [yellow] 2 3 3 7" xfId="29514"/>
    <cellStyle name="Input [yellow] 2 3 4" xfId="4295"/>
    <cellStyle name="Input [yellow] 2 3 4 2" xfId="4296"/>
    <cellStyle name="Input [yellow] 2 3 4 2 2" xfId="4297"/>
    <cellStyle name="Input [yellow] 2 3 4 2 2 2" xfId="16925"/>
    <cellStyle name="Input [yellow] 2 3 4 2 2 3" xfId="13284"/>
    <cellStyle name="Input [yellow] 2 3 4 2 3" xfId="16924"/>
    <cellStyle name="Input [yellow] 2 3 4 2 4" xfId="13285"/>
    <cellStyle name="Input [yellow] 2 3 4 3" xfId="4298"/>
    <cellStyle name="Input [yellow] 2 3 4 3 2" xfId="4299"/>
    <cellStyle name="Input [yellow] 2 3 4 3 2 2" xfId="16927"/>
    <cellStyle name="Input [yellow] 2 3 4 3 2 3" xfId="13282"/>
    <cellStyle name="Input [yellow] 2 3 4 3 3" xfId="16926"/>
    <cellStyle name="Input [yellow] 2 3 4 3 4" xfId="13283"/>
    <cellStyle name="Input [yellow] 2 3 4 4" xfId="4300"/>
    <cellStyle name="Input [yellow] 2 3 4 4 2" xfId="16928"/>
    <cellStyle name="Input [yellow] 2 3 4 4 3" xfId="13281"/>
    <cellStyle name="Input [yellow] 2 3 4 5" xfId="16923"/>
    <cellStyle name="Input [yellow] 2 3 4 6" xfId="13286"/>
    <cellStyle name="Input [yellow] 2 3 5" xfId="4301"/>
    <cellStyle name="Input [yellow] 2 3 5 2" xfId="4302"/>
    <cellStyle name="Input [yellow] 2 3 5 2 2" xfId="16930"/>
    <cellStyle name="Input [yellow] 2 3 5 2 3" xfId="13279"/>
    <cellStyle name="Input [yellow] 2 3 5 3" xfId="16929"/>
    <cellStyle name="Input [yellow] 2 3 5 4" xfId="13280"/>
    <cellStyle name="Input [yellow] 2 3 6" xfId="4303"/>
    <cellStyle name="Input [yellow] 2 3 6 2" xfId="4304"/>
    <cellStyle name="Input [yellow] 2 3 6 2 2" xfId="16932"/>
    <cellStyle name="Input [yellow] 2 3 6 2 3" xfId="13277"/>
    <cellStyle name="Input [yellow] 2 3 6 3" xfId="16931"/>
    <cellStyle name="Input [yellow] 2 3 6 4" xfId="13278"/>
    <cellStyle name="Input [yellow] 2 3 7" xfId="4305"/>
    <cellStyle name="Input [yellow] 2 3 7 2" xfId="4306"/>
    <cellStyle name="Input [yellow] 2 3 7 2 2" xfId="16934"/>
    <cellStyle name="Input [yellow] 2 3 7 2 3" xfId="13275"/>
    <cellStyle name="Input [yellow] 2 3 7 3" xfId="16933"/>
    <cellStyle name="Input [yellow] 2 3 7 4" xfId="13276"/>
    <cellStyle name="Input [yellow] 2 3 8" xfId="4307"/>
    <cellStyle name="Input [yellow] 2 3 8 2" xfId="4308"/>
    <cellStyle name="Input [yellow] 2 3 8 2 2" xfId="16936"/>
    <cellStyle name="Input [yellow] 2 3 8 2 3" xfId="13273"/>
    <cellStyle name="Input [yellow] 2 3 8 3" xfId="16935"/>
    <cellStyle name="Input [yellow] 2 3 8 4" xfId="13274"/>
    <cellStyle name="Input [yellow] 2 3 9" xfId="4309"/>
    <cellStyle name="Input [yellow] 2 3 9 2" xfId="16937"/>
    <cellStyle name="Input [yellow] 2 3 9 3" xfId="13272"/>
    <cellStyle name="Input [yellow] 2 4" xfId="4310"/>
    <cellStyle name="Input [yellow] 2 4 2" xfId="4311"/>
    <cellStyle name="Input [yellow] 2 4 2 2" xfId="4312"/>
    <cellStyle name="Input [yellow] 2 4 2 2 2" xfId="16940"/>
    <cellStyle name="Input [yellow] 2 4 2 2 3" xfId="13269"/>
    <cellStyle name="Input [yellow] 2 4 2 3" xfId="16939"/>
    <cellStyle name="Input [yellow] 2 4 2 4" xfId="13270"/>
    <cellStyle name="Input [yellow] 2 4 2 5" xfId="29692"/>
    <cellStyle name="Input [yellow] 2 4 3" xfId="4313"/>
    <cellStyle name="Input [yellow] 2 4 3 2" xfId="4314"/>
    <cellStyle name="Input [yellow] 2 4 3 2 2" xfId="16942"/>
    <cellStyle name="Input [yellow] 2 4 3 2 3" xfId="13266"/>
    <cellStyle name="Input [yellow] 2 4 3 3" xfId="16941"/>
    <cellStyle name="Input [yellow] 2 4 3 4" xfId="13267"/>
    <cellStyle name="Input [yellow] 2 4 3 5" xfId="29872"/>
    <cellStyle name="Input [yellow] 2 4 4" xfId="4315"/>
    <cellStyle name="Input [yellow] 2 4 4 2" xfId="16943"/>
    <cellStyle name="Input [yellow] 2 4 4 3" xfId="13265"/>
    <cellStyle name="Input [yellow] 2 4 5" xfId="16938"/>
    <cellStyle name="Input [yellow] 2 4 6" xfId="13271"/>
    <cellStyle name="Input [yellow] 2 4 7" xfId="29415"/>
    <cellStyle name="Input [yellow] 2 5" xfId="4316"/>
    <cellStyle name="Input [yellow] 2 5 2" xfId="4317"/>
    <cellStyle name="Input [yellow] 2 5 2 2" xfId="4318"/>
    <cellStyle name="Input [yellow] 2 5 2 2 2" xfId="16946"/>
    <cellStyle name="Input [yellow] 2 5 2 2 3" xfId="13262"/>
    <cellStyle name="Input [yellow] 2 5 2 3" xfId="16945"/>
    <cellStyle name="Input [yellow] 2 5 2 4" xfId="13263"/>
    <cellStyle name="Input [yellow] 2 5 2 5" xfId="29893"/>
    <cellStyle name="Input [yellow] 2 5 3" xfId="4319"/>
    <cellStyle name="Input [yellow] 2 5 3 2" xfId="4320"/>
    <cellStyle name="Input [yellow] 2 5 3 2 2" xfId="16948"/>
    <cellStyle name="Input [yellow] 2 5 3 2 3" xfId="13260"/>
    <cellStyle name="Input [yellow] 2 5 3 3" xfId="16947"/>
    <cellStyle name="Input [yellow] 2 5 3 4" xfId="13261"/>
    <cellStyle name="Input [yellow] 2 5 4" xfId="4321"/>
    <cellStyle name="Input [yellow] 2 5 4 2" xfId="16949"/>
    <cellStyle name="Input [yellow] 2 5 4 3" xfId="13259"/>
    <cellStyle name="Input [yellow] 2 5 5" xfId="16944"/>
    <cellStyle name="Input [yellow] 2 5 6" xfId="13264"/>
    <cellStyle name="Input [yellow] 2 5 7" xfId="29753"/>
    <cellStyle name="Input [yellow] 2 6" xfId="4322"/>
    <cellStyle name="Input [yellow] 2 6 2" xfId="4323"/>
    <cellStyle name="Input [yellow] 2 6 2 2" xfId="4324"/>
    <cellStyle name="Input [yellow] 2 6 2 2 2" xfId="16952"/>
    <cellStyle name="Input [yellow] 2 6 2 2 3" xfId="13256"/>
    <cellStyle name="Input [yellow] 2 6 2 3" xfId="16951"/>
    <cellStyle name="Input [yellow] 2 6 2 4" xfId="13257"/>
    <cellStyle name="Input [yellow] 2 6 3" xfId="4325"/>
    <cellStyle name="Input [yellow] 2 6 3 2" xfId="4326"/>
    <cellStyle name="Input [yellow] 2 6 3 2 2" xfId="16954"/>
    <cellStyle name="Input [yellow] 2 6 3 2 3" xfId="13254"/>
    <cellStyle name="Input [yellow] 2 6 3 3" xfId="16953"/>
    <cellStyle name="Input [yellow] 2 6 3 4" xfId="13255"/>
    <cellStyle name="Input [yellow] 2 6 4" xfId="4327"/>
    <cellStyle name="Input [yellow] 2 6 4 2" xfId="16955"/>
    <cellStyle name="Input [yellow] 2 6 4 3" xfId="13253"/>
    <cellStyle name="Input [yellow] 2 6 5" xfId="16950"/>
    <cellStyle name="Input [yellow] 2 6 6" xfId="13258"/>
    <cellStyle name="Input [yellow] 2 6 7" xfId="29516"/>
    <cellStyle name="Input [yellow] 2 7" xfId="4328"/>
    <cellStyle name="Input [yellow] 2 7 2" xfId="4329"/>
    <cellStyle name="Input [yellow] 2 7 2 2" xfId="16957"/>
    <cellStyle name="Input [yellow] 2 7 2 3" xfId="13251"/>
    <cellStyle name="Input [yellow] 2 7 3" xfId="16956"/>
    <cellStyle name="Input [yellow] 2 7 4" xfId="13252"/>
    <cellStyle name="Input [yellow] 2 8" xfId="4330"/>
    <cellStyle name="Input [yellow] 2 8 2" xfId="4331"/>
    <cellStyle name="Input [yellow] 2 8 2 2" xfId="16959"/>
    <cellStyle name="Input [yellow] 2 8 2 3" xfId="13249"/>
    <cellStyle name="Input [yellow] 2 8 3" xfId="16958"/>
    <cellStyle name="Input [yellow] 2 8 4" xfId="13250"/>
    <cellStyle name="Input [yellow] 2 9" xfId="4332"/>
    <cellStyle name="Input [yellow] 2 9 2" xfId="4333"/>
    <cellStyle name="Input [yellow] 2 9 2 2" xfId="16961"/>
    <cellStyle name="Input [yellow] 2 9 2 3" xfId="13247"/>
    <cellStyle name="Input [yellow] 2 9 3" xfId="16960"/>
    <cellStyle name="Input [yellow] 2 9 4" xfId="13248"/>
    <cellStyle name="Input [yellow] 20" xfId="29274"/>
    <cellStyle name="Input [yellow] 3" xfId="4334"/>
    <cellStyle name="Input [yellow] 3 10" xfId="4335"/>
    <cellStyle name="Input [yellow] 3 10 2" xfId="16963"/>
    <cellStyle name="Input [yellow] 3 10 3" xfId="13245"/>
    <cellStyle name="Input [yellow] 3 11" xfId="16962"/>
    <cellStyle name="Input [yellow] 3 12" xfId="13246"/>
    <cellStyle name="Input [yellow] 3 13" xfId="29307"/>
    <cellStyle name="Input [yellow] 3 2" xfId="4336"/>
    <cellStyle name="Input [yellow] 3 2 2" xfId="4337"/>
    <cellStyle name="Input [yellow] 3 2 2 2" xfId="4338"/>
    <cellStyle name="Input [yellow] 3 2 2 2 2" xfId="16966"/>
    <cellStyle name="Input [yellow] 3 2 2 2 3" xfId="13242"/>
    <cellStyle name="Input [yellow] 3 2 2 3" xfId="16965"/>
    <cellStyle name="Input [yellow] 3 2 2 4" xfId="13243"/>
    <cellStyle name="Input [yellow] 3 2 2 5" xfId="29727"/>
    <cellStyle name="Input [yellow] 3 2 3" xfId="4339"/>
    <cellStyle name="Input [yellow] 3 2 3 2" xfId="4340"/>
    <cellStyle name="Input [yellow] 3 2 3 2 2" xfId="16968"/>
    <cellStyle name="Input [yellow] 3 2 3 2 3" xfId="13239"/>
    <cellStyle name="Input [yellow] 3 2 3 3" xfId="16967"/>
    <cellStyle name="Input [yellow] 3 2 3 4" xfId="13240"/>
    <cellStyle name="Input [yellow] 3 2 3 5" xfId="29887"/>
    <cellStyle name="Input [yellow] 3 2 4" xfId="4341"/>
    <cellStyle name="Input [yellow] 3 2 4 2" xfId="16969"/>
    <cellStyle name="Input [yellow] 3 2 4 3" xfId="13238"/>
    <cellStyle name="Input [yellow] 3 2 5" xfId="16964"/>
    <cellStyle name="Input [yellow] 3 2 6" xfId="13244"/>
    <cellStyle name="Input [yellow] 3 2 7" xfId="29418"/>
    <cellStyle name="Input [yellow] 3 3" xfId="4342"/>
    <cellStyle name="Input [yellow] 3 3 2" xfId="4343"/>
    <cellStyle name="Input [yellow] 3 3 2 2" xfId="4344"/>
    <cellStyle name="Input [yellow] 3 3 2 2 2" xfId="16972"/>
    <cellStyle name="Input [yellow] 3 3 2 2 3" xfId="13235"/>
    <cellStyle name="Input [yellow] 3 3 2 3" xfId="16971"/>
    <cellStyle name="Input [yellow] 3 3 2 4" xfId="13236"/>
    <cellStyle name="Input [yellow] 3 3 2 5" xfId="29908"/>
    <cellStyle name="Input [yellow] 3 3 3" xfId="4345"/>
    <cellStyle name="Input [yellow] 3 3 3 2" xfId="4346"/>
    <cellStyle name="Input [yellow] 3 3 3 2 2" xfId="16974"/>
    <cellStyle name="Input [yellow] 3 3 3 2 3" xfId="13233"/>
    <cellStyle name="Input [yellow] 3 3 3 3" xfId="16973"/>
    <cellStyle name="Input [yellow] 3 3 3 4" xfId="13234"/>
    <cellStyle name="Input [yellow] 3 3 4" xfId="4347"/>
    <cellStyle name="Input [yellow] 3 3 4 2" xfId="16975"/>
    <cellStyle name="Input [yellow] 3 3 4 3" xfId="13232"/>
    <cellStyle name="Input [yellow] 3 3 5" xfId="16970"/>
    <cellStyle name="Input [yellow] 3 3 6" xfId="13237"/>
    <cellStyle name="Input [yellow] 3 3 7" xfId="29783"/>
    <cellStyle name="Input [yellow] 3 4" xfId="4348"/>
    <cellStyle name="Input [yellow] 3 4 2" xfId="4349"/>
    <cellStyle name="Input [yellow] 3 4 2 2" xfId="4350"/>
    <cellStyle name="Input [yellow] 3 4 2 2 2" xfId="16978"/>
    <cellStyle name="Input [yellow] 3 4 2 2 3" xfId="13229"/>
    <cellStyle name="Input [yellow] 3 4 2 3" xfId="16977"/>
    <cellStyle name="Input [yellow] 3 4 2 4" xfId="13230"/>
    <cellStyle name="Input [yellow] 3 4 3" xfId="4351"/>
    <cellStyle name="Input [yellow] 3 4 3 2" xfId="4352"/>
    <cellStyle name="Input [yellow] 3 4 3 2 2" xfId="16980"/>
    <cellStyle name="Input [yellow] 3 4 3 2 3" xfId="13227"/>
    <cellStyle name="Input [yellow] 3 4 3 3" xfId="16979"/>
    <cellStyle name="Input [yellow] 3 4 3 4" xfId="13228"/>
    <cellStyle name="Input [yellow] 3 4 4" xfId="4353"/>
    <cellStyle name="Input [yellow] 3 4 4 2" xfId="16981"/>
    <cellStyle name="Input [yellow] 3 4 4 3" xfId="13226"/>
    <cellStyle name="Input [yellow] 3 4 5" xfId="16976"/>
    <cellStyle name="Input [yellow] 3 4 6" xfId="13231"/>
    <cellStyle name="Input [yellow] 3 4 7" xfId="29513"/>
    <cellStyle name="Input [yellow] 3 5" xfId="4354"/>
    <cellStyle name="Input [yellow] 3 5 2" xfId="4355"/>
    <cellStyle name="Input [yellow] 3 5 2 2" xfId="16983"/>
    <cellStyle name="Input [yellow] 3 5 2 3" xfId="13224"/>
    <cellStyle name="Input [yellow] 3 5 3" xfId="16982"/>
    <cellStyle name="Input [yellow] 3 5 4" xfId="13225"/>
    <cellStyle name="Input [yellow] 3 6" xfId="4356"/>
    <cellStyle name="Input [yellow] 3 6 2" xfId="4357"/>
    <cellStyle name="Input [yellow] 3 6 2 2" xfId="16985"/>
    <cellStyle name="Input [yellow] 3 6 2 3" xfId="13222"/>
    <cellStyle name="Input [yellow] 3 6 3" xfId="16984"/>
    <cellStyle name="Input [yellow] 3 6 4" xfId="13223"/>
    <cellStyle name="Input [yellow] 3 7" xfId="4358"/>
    <cellStyle name="Input [yellow] 3 7 2" xfId="4359"/>
    <cellStyle name="Input [yellow] 3 7 2 2" xfId="16987"/>
    <cellStyle name="Input [yellow] 3 7 2 3" xfId="13220"/>
    <cellStyle name="Input [yellow] 3 7 3" xfId="16986"/>
    <cellStyle name="Input [yellow] 3 7 4" xfId="13221"/>
    <cellStyle name="Input [yellow] 3 8" xfId="4360"/>
    <cellStyle name="Input [yellow] 3 8 2" xfId="4361"/>
    <cellStyle name="Input [yellow] 3 8 2 2" xfId="16989"/>
    <cellStyle name="Input [yellow] 3 8 2 3" xfId="13218"/>
    <cellStyle name="Input [yellow] 3 8 3" xfId="16988"/>
    <cellStyle name="Input [yellow] 3 8 4" xfId="13219"/>
    <cellStyle name="Input [yellow] 3 9" xfId="4362"/>
    <cellStyle name="Input [yellow] 3 9 2" xfId="16990"/>
    <cellStyle name="Input [yellow] 3 9 3" xfId="13217"/>
    <cellStyle name="Input [yellow] 4" xfId="4363"/>
    <cellStyle name="Input [yellow] 4 10" xfId="4364"/>
    <cellStyle name="Input [yellow] 4 10 2" xfId="16992"/>
    <cellStyle name="Input [yellow] 4 10 3" xfId="13215"/>
    <cellStyle name="Input [yellow] 4 11" xfId="16991"/>
    <cellStyle name="Input [yellow] 4 12" xfId="13216"/>
    <cellStyle name="Input [yellow] 4 13" xfId="29308"/>
    <cellStyle name="Input [yellow] 4 2" xfId="4365"/>
    <cellStyle name="Input [yellow] 4 2 2" xfId="4366"/>
    <cellStyle name="Input [yellow] 4 2 2 2" xfId="4367"/>
    <cellStyle name="Input [yellow] 4 2 2 2 2" xfId="16995"/>
    <cellStyle name="Input [yellow] 4 2 2 2 3" xfId="13211"/>
    <cellStyle name="Input [yellow] 4 2 2 3" xfId="16994"/>
    <cellStyle name="Input [yellow] 4 2 2 4" xfId="13212"/>
    <cellStyle name="Input [yellow] 4 2 3" xfId="4368"/>
    <cellStyle name="Input [yellow] 4 2 3 2" xfId="4369"/>
    <cellStyle name="Input [yellow] 4 2 3 2 2" xfId="16997"/>
    <cellStyle name="Input [yellow] 4 2 3 2 3" xfId="13209"/>
    <cellStyle name="Input [yellow] 4 2 3 3" xfId="16996"/>
    <cellStyle name="Input [yellow] 4 2 3 4" xfId="13210"/>
    <cellStyle name="Input [yellow] 4 2 4" xfId="4370"/>
    <cellStyle name="Input [yellow] 4 2 4 2" xfId="16998"/>
    <cellStyle name="Input [yellow] 4 2 4 3" xfId="13208"/>
    <cellStyle name="Input [yellow] 4 2 5" xfId="16993"/>
    <cellStyle name="Input [yellow] 4 2 6" xfId="13213"/>
    <cellStyle name="Input [yellow] 4 2 7" xfId="29419"/>
    <cellStyle name="Input [yellow] 4 3" xfId="4371"/>
    <cellStyle name="Input [yellow] 4 3 2" xfId="4372"/>
    <cellStyle name="Input [yellow] 4 3 2 2" xfId="4373"/>
    <cellStyle name="Input [yellow] 4 3 2 2 2" xfId="17001"/>
    <cellStyle name="Input [yellow] 4 3 2 2 3" xfId="13205"/>
    <cellStyle name="Input [yellow] 4 3 2 3" xfId="17000"/>
    <cellStyle name="Input [yellow] 4 3 2 4" xfId="13206"/>
    <cellStyle name="Input [yellow] 4 3 3" xfId="4374"/>
    <cellStyle name="Input [yellow] 4 3 3 2" xfId="4375"/>
    <cellStyle name="Input [yellow] 4 3 3 2 2" xfId="17003"/>
    <cellStyle name="Input [yellow] 4 3 3 2 3" xfId="13203"/>
    <cellStyle name="Input [yellow] 4 3 3 3" xfId="17002"/>
    <cellStyle name="Input [yellow] 4 3 3 4" xfId="13204"/>
    <cellStyle name="Input [yellow] 4 3 4" xfId="4376"/>
    <cellStyle name="Input [yellow] 4 3 4 2" xfId="17004"/>
    <cellStyle name="Input [yellow] 4 3 4 3" xfId="13202"/>
    <cellStyle name="Input [yellow] 4 3 5" xfId="16999"/>
    <cellStyle name="Input [yellow] 4 3 6" xfId="13207"/>
    <cellStyle name="Input [yellow] 4 3 7" xfId="29512"/>
    <cellStyle name="Input [yellow] 4 4" xfId="4377"/>
    <cellStyle name="Input [yellow] 4 4 2" xfId="4378"/>
    <cellStyle name="Input [yellow] 4 4 2 2" xfId="4379"/>
    <cellStyle name="Input [yellow] 4 4 2 2 2" xfId="17007"/>
    <cellStyle name="Input [yellow] 4 4 2 2 3" xfId="13199"/>
    <cellStyle name="Input [yellow] 4 4 2 3" xfId="17006"/>
    <cellStyle name="Input [yellow] 4 4 2 4" xfId="13200"/>
    <cellStyle name="Input [yellow] 4 4 3" xfId="4380"/>
    <cellStyle name="Input [yellow] 4 4 3 2" xfId="4381"/>
    <cellStyle name="Input [yellow] 4 4 3 2 2" xfId="17009"/>
    <cellStyle name="Input [yellow] 4 4 3 2 3" xfId="13197"/>
    <cellStyle name="Input [yellow] 4 4 3 3" xfId="17008"/>
    <cellStyle name="Input [yellow] 4 4 3 4" xfId="13198"/>
    <cellStyle name="Input [yellow] 4 4 4" xfId="4382"/>
    <cellStyle name="Input [yellow] 4 4 4 2" xfId="17010"/>
    <cellStyle name="Input [yellow] 4 4 4 3" xfId="13196"/>
    <cellStyle name="Input [yellow] 4 4 5" xfId="17005"/>
    <cellStyle name="Input [yellow] 4 4 6" xfId="13201"/>
    <cellStyle name="Input [yellow] 4 5" xfId="4383"/>
    <cellStyle name="Input [yellow] 4 5 2" xfId="4384"/>
    <cellStyle name="Input [yellow] 4 5 2 2" xfId="17012"/>
    <cellStyle name="Input [yellow] 4 5 2 3" xfId="13194"/>
    <cellStyle name="Input [yellow] 4 5 3" xfId="17011"/>
    <cellStyle name="Input [yellow] 4 5 4" xfId="13195"/>
    <cellStyle name="Input [yellow] 4 6" xfId="4385"/>
    <cellStyle name="Input [yellow] 4 6 2" xfId="4386"/>
    <cellStyle name="Input [yellow] 4 6 2 2" xfId="17014"/>
    <cellStyle name="Input [yellow] 4 6 2 3" xfId="13192"/>
    <cellStyle name="Input [yellow] 4 6 3" xfId="17013"/>
    <cellStyle name="Input [yellow] 4 6 4" xfId="13193"/>
    <cellStyle name="Input [yellow] 4 7" xfId="4387"/>
    <cellStyle name="Input [yellow] 4 7 2" xfId="4388"/>
    <cellStyle name="Input [yellow] 4 7 2 2" xfId="17016"/>
    <cellStyle name="Input [yellow] 4 7 2 3" xfId="13190"/>
    <cellStyle name="Input [yellow] 4 7 3" xfId="17015"/>
    <cellStyle name="Input [yellow] 4 7 4" xfId="13191"/>
    <cellStyle name="Input [yellow] 4 8" xfId="4389"/>
    <cellStyle name="Input [yellow] 4 8 2" xfId="4390"/>
    <cellStyle name="Input [yellow] 4 8 2 2" xfId="17018"/>
    <cellStyle name="Input [yellow] 4 8 2 3" xfId="13188"/>
    <cellStyle name="Input [yellow] 4 8 3" xfId="17017"/>
    <cellStyle name="Input [yellow] 4 8 4" xfId="13189"/>
    <cellStyle name="Input [yellow] 4 9" xfId="4391"/>
    <cellStyle name="Input [yellow] 4 9 2" xfId="17019"/>
    <cellStyle name="Input [yellow] 4 9 3" xfId="13186"/>
    <cellStyle name="Input [yellow] 5" xfId="4392"/>
    <cellStyle name="Input [yellow] 5 2" xfId="4393"/>
    <cellStyle name="Input [yellow] 5 2 2" xfId="4394"/>
    <cellStyle name="Input [yellow] 5 2 2 2" xfId="17022"/>
    <cellStyle name="Input [yellow] 5 2 2 3" xfId="13183"/>
    <cellStyle name="Input [yellow] 5 2 3" xfId="17021"/>
    <cellStyle name="Input [yellow] 5 2 4" xfId="13184"/>
    <cellStyle name="Input [yellow] 5 2 5" xfId="29420"/>
    <cellStyle name="Input [yellow] 5 3" xfId="4395"/>
    <cellStyle name="Input [yellow] 5 3 2" xfId="4396"/>
    <cellStyle name="Input [yellow] 5 3 2 2" xfId="17024"/>
    <cellStyle name="Input [yellow] 5 3 2 3" xfId="13181"/>
    <cellStyle name="Input [yellow] 5 3 3" xfId="17023"/>
    <cellStyle name="Input [yellow] 5 3 4" xfId="13182"/>
    <cellStyle name="Input [yellow] 5 3 5" xfId="29511"/>
    <cellStyle name="Input [yellow] 5 4" xfId="4397"/>
    <cellStyle name="Input [yellow] 5 4 2" xfId="4398"/>
    <cellStyle name="Input [yellow] 5 4 2 2" xfId="17026"/>
    <cellStyle name="Input [yellow] 5 4 2 3" xfId="13179"/>
    <cellStyle name="Input [yellow] 5 4 3" xfId="17025"/>
    <cellStyle name="Input [yellow] 5 4 4" xfId="13180"/>
    <cellStyle name="Input [yellow] 5 5" xfId="4399"/>
    <cellStyle name="Input [yellow] 5 5 2" xfId="17027"/>
    <cellStyle name="Input [yellow] 5 5 3" xfId="13178"/>
    <cellStyle name="Input [yellow] 5 6" xfId="4400"/>
    <cellStyle name="Input [yellow] 5 6 2" xfId="17028"/>
    <cellStyle name="Input [yellow] 5 6 3" xfId="13177"/>
    <cellStyle name="Input [yellow] 5 7" xfId="17020"/>
    <cellStyle name="Input [yellow] 5 8" xfId="13185"/>
    <cellStyle name="Input [yellow] 5 9" xfId="29309"/>
    <cellStyle name="Input [yellow] 6" xfId="4401"/>
    <cellStyle name="Input [yellow] 6 2" xfId="4402"/>
    <cellStyle name="Input [yellow] 6 2 2" xfId="4403"/>
    <cellStyle name="Input [yellow] 6 2 2 2" xfId="17031"/>
    <cellStyle name="Input [yellow] 6 2 2 3" xfId="13174"/>
    <cellStyle name="Input [yellow] 6 2 3" xfId="17030"/>
    <cellStyle name="Input [yellow] 6 2 4" xfId="13175"/>
    <cellStyle name="Input [yellow] 6 2 5" xfId="29590"/>
    <cellStyle name="Input [yellow] 6 3" xfId="4404"/>
    <cellStyle name="Input [yellow] 6 3 2" xfId="4405"/>
    <cellStyle name="Input [yellow] 6 3 2 2" xfId="17033"/>
    <cellStyle name="Input [yellow] 6 3 2 3" xfId="13172"/>
    <cellStyle name="Input [yellow] 6 3 3" xfId="17032"/>
    <cellStyle name="Input [yellow] 6 3 4" xfId="13173"/>
    <cellStyle name="Input [yellow] 6 3 5" xfId="29822"/>
    <cellStyle name="Input [yellow] 6 4" xfId="4406"/>
    <cellStyle name="Input [yellow] 6 4 2" xfId="4407"/>
    <cellStyle name="Input [yellow] 6 4 2 2" xfId="17035"/>
    <cellStyle name="Input [yellow] 6 4 2 3" xfId="13170"/>
    <cellStyle name="Input [yellow] 6 4 3" xfId="17034"/>
    <cellStyle name="Input [yellow] 6 4 4" xfId="13171"/>
    <cellStyle name="Input [yellow] 6 5" xfId="4408"/>
    <cellStyle name="Input [yellow] 6 5 2" xfId="17036"/>
    <cellStyle name="Input [yellow] 6 5 3" xfId="13169"/>
    <cellStyle name="Input [yellow] 6 6" xfId="17029"/>
    <cellStyle name="Input [yellow] 6 7" xfId="13176"/>
    <cellStyle name="Input [yellow] 6 8" xfId="29414"/>
    <cellStyle name="Input [yellow] 7" xfId="4409"/>
    <cellStyle name="Input [yellow] 7 2" xfId="4410"/>
    <cellStyle name="Input [yellow] 7 2 2" xfId="17038"/>
    <cellStyle name="Input [yellow] 7 2 3" xfId="13167"/>
    <cellStyle name="Input [yellow] 7 2 4" xfId="29866"/>
    <cellStyle name="Input [yellow] 7 3" xfId="17037"/>
    <cellStyle name="Input [yellow] 7 4" xfId="13168"/>
    <cellStyle name="Input [yellow] 7 5" xfId="29659"/>
    <cellStyle name="Input [yellow] 8" xfId="4411"/>
    <cellStyle name="Input [yellow] 8 2" xfId="4412"/>
    <cellStyle name="Input [yellow] 8 2 2" xfId="17040"/>
    <cellStyle name="Input [yellow] 8 2 3" xfId="13165"/>
    <cellStyle name="Input [yellow] 8 2 4" xfId="29859"/>
    <cellStyle name="Input [yellow] 8 3" xfId="17039"/>
    <cellStyle name="Input [yellow] 8 4" xfId="13166"/>
    <cellStyle name="Input [yellow] 8 5" xfId="29652"/>
    <cellStyle name="Input [yellow] 9" xfId="4413"/>
    <cellStyle name="Input [yellow] 9 2" xfId="4414"/>
    <cellStyle name="Input [yellow] 9 2 2" xfId="17042"/>
    <cellStyle name="Input [yellow] 9 2 3" xfId="13163"/>
    <cellStyle name="Input [yellow] 9 3" xfId="17041"/>
    <cellStyle name="Input [yellow] 9 4" xfId="13164"/>
    <cellStyle name="Input [yellow] 9 5" xfId="29517"/>
    <cellStyle name="Input 10" xfId="4415"/>
    <cellStyle name="Input 10 2" xfId="4416"/>
    <cellStyle name="Input 10 2 2" xfId="17044"/>
    <cellStyle name="Input 10 2 3" xfId="13161"/>
    <cellStyle name="Input 10 3" xfId="17043"/>
    <cellStyle name="Input 10 4" xfId="13162"/>
    <cellStyle name="Input 11" xfId="4417"/>
    <cellStyle name="Input 11 2" xfId="17045"/>
    <cellStyle name="Input 11 3" xfId="13159"/>
    <cellStyle name="Input 2" xfId="137"/>
    <cellStyle name="Input 2 2" xfId="4418"/>
    <cellStyle name="Input 2 2 2" xfId="17047"/>
    <cellStyle name="Input 2 2 3" xfId="13157"/>
    <cellStyle name="Input 2 3" xfId="4419"/>
    <cellStyle name="Input 2 3 2" xfId="17048"/>
    <cellStyle name="Input 2 3 3" xfId="13156"/>
    <cellStyle name="Input 2 4" xfId="17046"/>
    <cellStyle name="Input 2 5" xfId="13158"/>
    <cellStyle name="Input 3" xfId="4420"/>
    <cellStyle name="Input 3 2" xfId="4421"/>
    <cellStyle name="Input 3 2 2" xfId="17050"/>
    <cellStyle name="Input 3 2 3" xfId="13154"/>
    <cellStyle name="Input 3 3" xfId="4422"/>
    <cellStyle name="Input 3 3 2" xfId="17051"/>
    <cellStyle name="Input 3 3 3" xfId="13153"/>
    <cellStyle name="Input 3 4" xfId="17049"/>
    <cellStyle name="Input 3 5" xfId="13155"/>
    <cellStyle name="Input 4" xfId="4423"/>
    <cellStyle name="Input 4 2" xfId="4424"/>
    <cellStyle name="Input 4 2 2" xfId="17053"/>
    <cellStyle name="Input 4 2 3" xfId="13151"/>
    <cellStyle name="Input 4 3" xfId="4425"/>
    <cellStyle name="Input 4 3 2" xfId="17054"/>
    <cellStyle name="Input 4 3 3" xfId="13150"/>
    <cellStyle name="Input 4 4" xfId="17052"/>
    <cellStyle name="Input 4 5" xfId="13152"/>
    <cellStyle name="Input 5" xfId="4426"/>
    <cellStyle name="Input 5 2" xfId="4427"/>
    <cellStyle name="Input 5 2 2" xfId="17056"/>
    <cellStyle name="Input 5 2 3" xfId="13148"/>
    <cellStyle name="Input 5 3" xfId="4428"/>
    <cellStyle name="Input 5 3 2" xfId="17057"/>
    <cellStyle name="Input 5 3 3" xfId="13147"/>
    <cellStyle name="Input 5 4" xfId="17055"/>
    <cellStyle name="Input 5 5" xfId="13149"/>
    <cellStyle name="Input 6" xfId="4429"/>
    <cellStyle name="Input 6 2" xfId="4430"/>
    <cellStyle name="Input 6 2 2" xfId="17059"/>
    <cellStyle name="Input 6 2 3" xfId="13145"/>
    <cellStyle name="Input 6 3" xfId="4431"/>
    <cellStyle name="Input 6 3 2" xfId="17060"/>
    <cellStyle name="Input 6 3 3" xfId="13144"/>
    <cellStyle name="Input 6 4" xfId="17058"/>
    <cellStyle name="Input 6 5" xfId="13146"/>
    <cellStyle name="Input 7" xfId="4432"/>
    <cellStyle name="Input 7 2" xfId="4433"/>
    <cellStyle name="Input 7 2 2" xfId="17062"/>
    <cellStyle name="Input 7 2 3" xfId="13142"/>
    <cellStyle name="Input 7 3" xfId="4434"/>
    <cellStyle name="Input 7 3 2" xfId="17063"/>
    <cellStyle name="Input 7 3 3" xfId="13141"/>
    <cellStyle name="Input 7 4" xfId="17061"/>
    <cellStyle name="Input 7 5" xfId="13143"/>
    <cellStyle name="Input 8" xfId="4435"/>
    <cellStyle name="Input 8 2" xfId="4436"/>
    <cellStyle name="Input 8 2 2" xfId="17065"/>
    <cellStyle name="Input 8 2 3" xfId="13139"/>
    <cellStyle name="Input 8 3" xfId="4437"/>
    <cellStyle name="Input 8 3 2" xfId="17066"/>
    <cellStyle name="Input 8 3 3" xfId="13138"/>
    <cellStyle name="Input 8 4" xfId="17064"/>
    <cellStyle name="Input 8 5" xfId="13140"/>
    <cellStyle name="Input 9" xfId="4438"/>
    <cellStyle name="Input 9 2" xfId="4439"/>
    <cellStyle name="Input 9 2 2" xfId="17068"/>
    <cellStyle name="Input 9 2 3" xfId="13136"/>
    <cellStyle name="Input 9 3" xfId="4440"/>
    <cellStyle name="Input 9 3 2" xfId="17069"/>
    <cellStyle name="Input 9 3 3" xfId="13135"/>
    <cellStyle name="Input 9 4" xfId="17067"/>
    <cellStyle name="Input 9 5" xfId="13137"/>
    <cellStyle name="integer" xfId="138"/>
    <cellStyle name="jugal" xfId="4441"/>
    <cellStyle name="jugal 10" xfId="4442"/>
    <cellStyle name="jugal 10 2" xfId="4443"/>
    <cellStyle name="jugal 10 2 2" xfId="17071"/>
    <cellStyle name="jugal 10 2 3" xfId="13132"/>
    <cellStyle name="jugal 10 3" xfId="17070"/>
    <cellStyle name="jugal 10 4" xfId="13134"/>
    <cellStyle name="jugal 11" xfId="4444"/>
    <cellStyle name="jugal 11 2" xfId="17072"/>
    <cellStyle name="jugal 11 3" xfId="13131"/>
    <cellStyle name="jugal 12" xfId="4445"/>
    <cellStyle name="jugal 12 2" xfId="17073"/>
    <cellStyle name="jugal 12 3" xfId="13130"/>
    <cellStyle name="jugal 13" xfId="4446"/>
    <cellStyle name="jugal 13 2" xfId="17074"/>
    <cellStyle name="jugal 13 3" xfId="13129"/>
    <cellStyle name="jugal 14" xfId="4447"/>
    <cellStyle name="jugal 14 2" xfId="17075"/>
    <cellStyle name="jugal 14 3" xfId="13128"/>
    <cellStyle name="jugal 15" xfId="4448"/>
    <cellStyle name="jugal 15 2" xfId="17076"/>
    <cellStyle name="jugal 15 3" xfId="13127"/>
    <cellStyle name="jugal 16" xfId="4449"/>
    <cellStyle name="jugal 16 2" xfId="17077"/>
    <cellStyle name="jugal 16 3" xfId="13126"/>
    <cellStyle name="jugal 17" xfId="4450"/>
    <cellStyle name="jugal 17 2" xfId="17078"/>
    <cellStyle name="jugal 17 3" xfId="13125"/>
    <cellStyle name="jugal 18" xfId="12885"/>
    <cellStyle name="jugal 19" xfId="21479"/>
    <cellStyle name="jugal 2" xfId="4451"/>
    <cellStyle name="jugal 2 10" xfId="4452"/>
    <cellStyle name="jugal 2 10 2" xfId="4453"/>
    <cellStyle name="jugal 2 10 2 2" xfId="17081"/>
    <cellStyle name="jugal 2 10 2 3" xfId="13122"/>
    <cellStyle name="jugal 2 10 3" xfId="17080"/>
    <cellStyle name="jugal 2 10 4" xfId="13123"/>
    <cellStyle name="jugal 2 11" xfId="4454"/>
    <cellStyle name="jugal 2 11 2" xfId="17082"/>
    <cellStyle name="jugal 2 11 3" xfId="13121"/>
    <cellStyle name="jugal 2 12" xfId="4455"/>
    <cellStyle name="jugal 2 12 2" xfId="17083"/>
    <cellStyle name="jugal 2 12 3" xfId="13120"/>
    <cellStyle name="jugal 2 13" xfId="4456"/>
    <cellStyle name="jugal 2 13 2" xfId="17084"/>
    <cellStyle name="jugal 2 13 3" xfId="13119"/>
    <cellStyle name="jugal 2 14" xfId="17079"/>
    <cellStyle name="jugal 2 15" xfId="13124"/>
    <cellStyle name="jugal 2 16" xfId="29311"/>
    <cellStyle name="jugal 2 2" xfId="4457"/>
    <cellStyle name="jugal 2 2 10" xfId="4458"/>
    <cellStyle name="jugal 2 2 10 2" xfId="17086"/>
    <cellStyle name="jugal 2 2 10 3" xfId="13117"/>
    <cellStyle name="jugal 2 2 11" xfId="17085"/>
    <cellStyle name="jugal 2 2 12" xfId="13118"/>
    <cellStyle name="jugal 2 2 13" xfId="29312"/>
    <cellStyle name="jugal 2 2 2" xfId="4459"/>
    <cellStyle name="jugal 2 2 2 2" xfId="4460"/>
    <cellStyle name="jugal 2 2 2 2 2" xfId="4461"/>
    <cellStyle name="jugal 2 2 2 2 2 2" xfId="17089"/>
    <cellStyle name="jugal 2 2 2 2 2 3" xfId="13114"/>
    <cellStyle name="jugal 2 2 2 2 3" xfId="17088"/>
    <cellStyle name="jugal 2 2 2 2 4" xfId="13115"/>
    <cellStyle name="jugal 2 2 2 3" xfId="4462"/>
    <cellStyle name="jugal 2 2 2 3 2" xfId="4463"/>
    <cellStyle name="jugal 2 2 2 3 2 2" xfId="17091"/>
    <cellStyle name="jugal 2 2 2 3 2 3" xfId="13112"/>
    <cellStyle name="jugal 2 2 2 3 3" xfId="17090"/>
    <cellStyle name="jugal 2 2 2 3 4" xfId="13113"/>
    <cellStyle name="jugal 2 2 2 4" xfId="4464"/>
    <cellStyle name="jugal 2 2 2 4 2" xfId="17092"/>
    <cellStyle name="jugal 2 2 2 4 3" xfId="13111"/>
    <cellStyle name="jugal 2 2 2 5" xfId="17087"/>
    <cellStyle name="jugal 2 2 2 6" xfId="13116"/>
    <cellStyle name="jugal 2 2 2 7" xfId="29423"/>
    <cellStyle name="jugal 2 2 3" xfId="4465"/>
    <cellStyle name="jugal 2 2 3 2" xfId="4466"/>
    <cellStyle name="jugal 2 2 3 2 2" xfId="4467"/>
    <cellStyle name="jugal 2 2 3 2 2 2" xfId="17095"/>
    <cellStyle name="jugal 2 2 3 2 2 3" xfId="13108"/>
    <cellStyle name="jugal 2 2 3 2 3" xfId="17094"/>
    <cellStyle name="jugal 2 2 3 2 4" xfId="13109"/>
    <cellStyle name="jugal 2 2 3 3" xfId="4468"/>
    <cellStyle name="jugal 2 2 3 3 2" xfId="4469"/>
    <cellStyle name="jugal 2 2 3 3 2 2" xfId="17097"/>
    <cellStyle name="jugal 2 2 3 3 2 3" xfId="13105"/>
    <cellStyle name="jugal 2 2 3 3 3" xfId="17096"/>
    <cellStyle name="jugal 2 2 3 3 4" xfId="13107"/>
    <cellStyle name="jugal 2 2 3 4" xfId="4470"/>
    <cellStyle name="jugal 2 2 3 4 2" xfId="17098"/>
    <cellStyle name="jugal 2 2 3 4 3" xfId="13104"/>
    <cellStyle name="jugal 2 2 3 5" xfId="17093"/>
    <cellStyle name="jugal 2 2 3 6" xfId="13110"/>
    <cellStyle name="jugal 2 2 3 7" xfId="29507"/>
    <cellStyle name="jugal 2 2 4" xfId="4471"/>
    <cellStyle name="jugal 2 2 4 2" xfId="4472"/>
    <cellStyle name="jugal 2 2 4 2 2" xfId="4473"/>
    <cellStyle name="jugal 2 2 4 2 2 2" xfId="17101"/>
    <cellStyle name="jugal 2 2 4 2 2 3" xfId="13101"/>
    <cellStyle name="jugal 2 2 4 2 3" xfId="17100"/>
    <cellStyle name="jugal 2 2 4 2 4" xfId="13102"/>
    <cellStyle name="jugal 2 2 4 3" xfId="4474"/>
    <cellStyle name="jugal 2 2 4 3 2" xfId="4475"/>
    <cellStyle name="jugal 2 2 4 3 2 2" xfId="17103"/>
    <cellStyle name="jugal 2 2 4 3 2 3" xfId="13099"/>
    <cellStyle name="jugal 2 2 4 3 3" xfId="17102"/>
    <cellStyle name="jugal 2 2 4 3 4" xfId="13100"/>
    <cellStyle name="jugal 2 2 4 4" xfId="4476"/>
    <cellStyle name="jugal 2 2 4 4 2" xfId="17104"/>
    <cellStyle name="jugal 2 2 4 4 3" xfId="13098"/>
    <cellStyle name="jugal 2 2 4 5" xfId="17099"/>
    <cellStyle name="jugal 2 2 4 6" xfId="13103"/>
    <cellStyle name="jugal 2 2 5" xfId="4477"/>
    <cellStyle name="jugal 2 2 5 2" xfId="4478"/>
    <cellStyle name="jugal 2 2 5 2 2" xfId="17106"/>
    <cellStyle name="jugal 2 2 5 2 3" xfId="13096"/>
    <cellStyle name="jugal 2 2 5 3" xfId="17105"/>
    <cellStyle name="jugal 2 2 5 4" xfId="13097"/>
    <cellStyle name="jugal 2 2 6" xfId="4479"/>
    <cellStyle name="jugal 2 2 6 2" xfId="4480"/>
    <cellStyle name="jugal 2 2 6 2 2" xfId="17108"/>
    <cellStyle name="jugal 2 2 6 2 3" xfId="13094"/>
    <cellStyle name="jugal 2 2 6 3" xfId="17107"/>
    <cellStyle name="jugal 2 2 6 4" xfId="13095"/>
    <cellStyle name="jugal 2 2 7" xfId="4481"/>
    <cellStyle name="jugal 2 2 7 2" xfId="4482"/>
    <cellStyle name="jugal 2 2 7 2 2" xfId="17110"/>
    <cellStyle name="jugal 2 2 7 2 3" xfId="13092"/>
    <cellStyle name="jugal 2 2 7 3" xfId="17109"/>
    <cellStyle name="jugal 2 2 7 4" xfId="13093"/>
    <cellStyle name="jugal 2 2 8" xfId="4483"/>
    <cellStyle name="jugal 2 2 8 2" xfId="4484"/>
    <cellStyle name="jugal 2 2 8 2 2" xfId="17112"/>
    <cellStyle name="jugal 2 2 8 2 3" xfId="13090"/>
    <cellStyle name="jugal 2 2 8 3" xfId="17111"/>
    <cellStyle name="jugal 2 2 8 4" xfId="13091"/>
    <cellStyle name="jugal 2 2 9" xfId="4485"/>
    <cellStyle name="jugal 2 2 9 2" xfId="17113"/>
    <cellStyle name="jugal 2 2 9 3" xfId="13089"/>
    <cellStyle name="jugal 2 3" xfId="4486"/>
    <cellStyle name="jugal 2 3 10" xfId="4487"/>
    <cellStyle name="jugal 2 3 10 2" xfId="17115"/>
    <cellStyle name="jugal 2 3 10 3" xfId="13087"/>
    <cellStyle name="jugal 2 3 11" xfId="17114"/>
    <cellStyle name="jugal 2 3 12" xfId="13088"/>
    <cellStyle name="jugal 2 3 13" xfId="29313"/>
    <cellStyle name="jugal 2 3 2" xfId="4488"/>
    <cellStyle name="jugal 2 3 2 2" xfId="4489"/>
    <cellStyle name="jugal 2 3 2 2 2" xfId="4490"/>
    <cellStyle name="jugal 2 3 2 2 2 2" xfId="17118"/>
    <cellStyle name="jugal 2 3 2 2 2 3" xfId="13084"/>
    <cellStyle name="jugal 2 3 2 2 3" xfId="17117"/>
    <cellStyle name="jugal 2 3 2 2 4" xfId="13085"/>
    <cellStyle name="jugal 2 3 2 3" xfId="4491"/>
    <cellStyle name="jugal 2 3 2 3 2" xfId="4492"/>
    <cellStyle name="jugal 2 3 2 3 2 2" xfId="17120"/>
    <cellStyle name="jugal 2 3 2 3 2 3" xfId="13082"/>
    <cellStyle name="jugal 2 3 2 3 3" xfId="17119"/>
    <cellStyle name="jugal 2 3 2 3 4" xfId="13083"/>
    <cellStyle name="jugal 2 3 2 4" xfId="4493"/>
    <cellStyle name="jugal 2 3 2 4 2" xfId="17121"/>
    <cellStyle name="jugal 2 3 2 4 3" xfId="13081"/>
    <cellStyle name="jugal 2 3 2 5" xfId="17116"/>
    <cellStyle name="jugal 2 3 2 6" xfId="13086"/>
    <cellStyle name="jugal 2 3 2 7" xfId="29424"/>
    <cellStyle name="jugal 2 3 3" xfId="4494"/>
    <cellStyle name="jugal 2 3 3 2" xfId="4495"/>
    <cellStyle name="jugal 2 3 3 2 2" xfId="4496"/>
    <cellStyle name="jugal 2 3 3 2 2 2" xfId="17124"/>
    <cellStyle name="jugal 2 3 3 2 2 3" xfId="13077"/>
    <cellStyle name="jugal 2 3 3 2 3" xfId="17123"/>
    <cellStyle name="jugal 2 3 3 2 4" xfId="13078"/>
    <cellStyle name="jugal 2 3 3 3" xfId="4497"/>
    <cellStyle name="jugal 2 3 3 3 2" xfId="4498"/>
    <cellStyle name="jugal 2 3 3 3 2 2" xfId="17126"/>
    <cellStyle name="jugal 2 3 3 3 2 3" xfId="13075"/>
    <cellStyle name="jugal 2 3 3 3 3" xfId="17125"/>
    <cellStyle name="jugal 2 3 3 3 4" xfId="13076"/>
    <cellStyle name="jugal 2 3 3 4" xfId="4499"/>
    <cellStyle name="jugal 2 3 3 4 2" xfId="17127"/>
    <cellStyle name="jugal 2 3 3 4 3" xfId="13074"/>
    <cellStyle name="jugal 2 3 3 5" xfId="17122"/>
    <cellStyle name="jugal 2 3 3 6" xfId="13080"/>
    <cellStyle name="jugal 2 3 3 7" xfId="29506"/>
    <cellStyle name="jugal 2 3 4" xfId="4500"/>
    <cellStyle name="jugal 2 3 4 2" xfId="4501"/>
    <cellStyle name="jugal 2 3 4 2 2" xfId="4502"/>
    <cellStyle name="jugal 2 3 4 2 2 2" xfId="17130"/>
    <cellStyle name="jugal 2 3 4 2 2 3" xfId="13071"/>
    <cellStyle name="jugal 2 3 4 2 3" xfId="17129"/>
    <cellStyle name="jugal 2 3 4 2 4" xfId="13072"/>
    <cellStyle name="jugal 2 3 4 3" xfId="4503"/>
    <cellStyle name="jugal 2 3 4 3 2" xfId="4504"/>
    <cellStyle name="jugal 2 3 4 3 2 2" xfId="17132"/>
    <cellStyle name="jugal 2 3 4 3 2 3" xfId="13069"/>
    <cellStyle name="jugal 2 3 4 3 3" xfId="17131"/>
    <cellStyle name="jugal 2 3 4 3 4" xfId="13070"/>
    <cellStyle name="jugal 2 3 4 4" xfId="4505"/>
    <cellStyle name="jugal 2 3 4 4 2" xfId="17133"/>
    <cellStyle name="jugal 2 3 4 4 3" xfId="13068"/>
    <cellStyle name="jugal 2 3 4 5" xfId="17128"/>
    <cellStyle name="jugal 2 3 4 6" xfId="13073"/>
    <cellStyle name="jugal 2 3 5" xfId="4506"/>
    <cellStyle name="jugal 2 3 5 2" xfId="4507"/>
    <cellStyle name="jugal 2 3 5 2 2" xfId="17135"/>
    <cellStyle name="jugal 2 3 5 2 3" xfId="13066"/>
    <cellStyle name="jugal 2 3 5 3" xfId="17134"/>
    <cellStyle name="jugal 2 3 5 4" xfId="13067"/>
    <cellStyle name="jugal 2 3 6" xfId="4508"/>
    <cellStyle name="jugal 2 3 6 2" xfId="4509"/>
    <cellStyle name="jugal 2 3 6 2 2" xfId="17137"/>
    <cellStyle name="jugal 2 3 6 2 3" xfId="13064"/>
    <cellStyle name="jugal 2 3 6 3" xfId="17136"/>
    <cellStyle name="jugal 2 3 6 4" xfId="13065"/>
    <cellStyle name="jugal 2 3 7" xfId="4510"/>
    <cellStyle name="jugal 2 3 7 2" xfId="4511"/>
    <cellStyle name="jugal 2 3 7 2 2" xfId="17139"/>
    <cellStyle name="jugal 2 3 7 2 3" xfId="13062"/>
    <cellStyle name="jugal 2 3 7 3" xfId="17138"/>
    <cellStyle name="jugal 2 3 7 4" xfId="13063"/>
    <cellStyle name="jugal 2 3 8" xfId="4512"/>
    <cellStyle name="jugal 2 3 8 2" xfId="4513"/>
    <cellStyle name="jugal 2 3 8 2 2" xfId="17141"/>
    <cellStyle name="jugal 2 3 8 2 3" xfId="13060"/>
    <cellStyle name="jugal 2 3 8 3" xfId="17140"/>
    <cellStyle name="jugal 2 3 8 4" xfId="13061"/>
    <cellStyle name="jugal 2 3 9" xfId="4514"/>
    <cellStyle name="jugal 2 3 9 2" xfId="17142"/>
    <cellStyle name="jugal 2 3 9 3" xfId="13059"/>
    <cellStyle name="jugal 2 4" xfId="4515"/>
    <cellStyle name="jugal 2 4 2" xfId="4516"/>
    <cellStyle name="jugal 2 4 2 2" xfId="4517"/>
    <cellStyle name="jugal 2 4 2 2 2" xfId="17145"/>
    <cellStyle name="jugal 2 4 2 2 3" xfId="13056"/>
    <cellStyle name="jugal 2 4 2 3" xfId="17144"/>
    <cellStyle name="jugal 2 4 2 4" xfId="13057"/>
    <cellStyle name="jugal 2 4 2 5" xfId="29713"/>
    <cellStyle name="jugal 2 4 3" xfId="4518"/>
    <cellStyle name="jugal 2 4 3 2" xfId="4519"/>
    <cellStyle name="jugal 2 4 3 2 2" xfId="17147"/>
    <cellStyle name="jugal 2 4 3 2 3" xfId="13054"/>
    <cellStyle name="jugal 2 4 3 3" xfId="17146"/>
    <cellStyle name="jugal 2 4 3 4" xfId="13055"/>
    <cellStyle name="jugal 2 4 3 5" xfId="29882"/>
    <cellStyle name="jugal 2 4 4" xfId="4520"/>
    <cellStyle name="jugal 2 4 4 2" xfId="17148"/>
    <cellStyle name="jugal 2 4 4 3" xfId="13053"/>
    <cellStyle name="jugal 2 4 5" xfId="17143"/>
    <cellStyle name="jugal 2 4 6" xfId="13058"/>
    <cellStyle name="jugal 2 4 7" xfId="29422"/>
    <cellStyle name="jugal 2 5" xfId="4521"/>
    <cellStyle name="jugal 2 5 2" xfId="4522"/>
    <cellStyle name="jugal 2 5 2 2" xfId="4523"/>
    <cellStyle name="jugal 2 5 2 2 2" xfId="17151"/>
    <cellStyle name="jugal 2 5 2 2 3" xfId="13049"/>
    <cellStyle name="jugal 2 5 2 3" xfId="17150"/>
    <cellStyle name="jugal 2 5 2 4" xfId="13050"/>
    <cellStyle name="jugal 2 5 2 5" xfId="29903"/>
    <cellStyle name="jugal 2 5 3" xfId="4524"/>
    <cellStyle name="jugal 2 5 3 2" xfId="4525"/>
    <cellStyle name="jugal 2 5 3 2 2" xfId="17153"/>
    <cellStyle name="jugal 2 5 3 2 3" xfId="13047"/>
    <cellStyle name="jugal 2 5 3 3" xfId="17152"/>
    <cellStyle name="jugal 2 5 3 4" xfId="13048"/>
    <cellStyle name="jugal 2 5 4" xfId="4526"/>
    <cellStyle name="jugal 2 5 4 2" xfId="17154"/>
    <cellStyle name="jugal 2 5 4 3" xfId="13046"/>
    <cellStyle name="jugal 2 5 5" xfId="17149"/>
    <cellStyle name="jugal 2 5 6" xfId="13051"/>
    <cellStyle name="jugal 2 5 7" xfId="29772"/>
    <cellStyle name="jugal 2 6" xfId="4527"/>
    <cellStyle name="jugal 2 6 2" xfId="4528"/>
    <cellStyle name="jugal 2 6 2 2" xfId="4529"/>
    <cellStyle name="jugal 2 6 2 2 2" xfId="17157"/>
    <cellStyle name="jugal 2 6 2 2 3" xfId="13043"/>
    <cellStyle name="jugal 2 6 2 3" xfId="17156"/>
    <cellStyle name="jugal 2 6 2 4" xfId="13044"/>
    <cellStyle name="jugal 2 6 3" xfId="4530"/>
    <cellStyle name="jugal 2 6 3 2" xfId="4531"/>
    <cellStyle name="jugal 2 6 3 2 2" xfId="17159"/>
    <cellStyle name="jugal 2 6 3 2 3" xfId="13041"/>
    <cellStyle name="jugal 2 6 3 3" xfId="17158"/>
    <cellStyle name="jugal 2 6 3 4" xfId="13042"/>
    <cellStyle name="jugal 2 6 4" xfId="4532"/>
    <cellStyle name="jugal 2 6 4 2" xfId="17160"/>
    <cellStyle name="jugal 2 6 4 3" xfId="13040"/>
    <cellStyle name="jugal 2 6 5" xfId="17155"/>
    <cellStyle name="jugal 2 6 6" xfId="13045"/>
    <cellStyle name="jugal 2 6 7" xfId="29508"/>
    <cellStyle name="jugal 2 7" xfId="4533"/>
    <cellStyle name="jugal 2 7 2" xfId="4534"/>
    <cellStyle name="jugal 2 7 2 2" xfId="17162"/>
    <cellStyle name="jugal 2 7 2 3" xfId="13038"/>
    <cellStyle name="jugal 2 7 3" xfId="17161"/>
    <cellStyle name="jugal 2 7 4" xfId="13039"/>
    <cellStyle name="jugal 2 8" xfId="4535"/>
    <cellStyle name="jugal 2 8 2" xfId="4536"/>
    <cellStyle name="jugal 2 8 2 2" xfId="17164"/>
    <cellStyle name="jugal 2 8 2 3" xfId="13036"/>
    <cellStyle name="jugal 2 8 3" xfId="17163"/>
    <cellStyle name="jugal 2 8 4" xfId="13037"/>
    <cellStyle name="jugal 2 9" xfId="4537"/>
    <cellStyle name="jugal 2 9 2" xfId="4538"/>
    <cellStyle name="jugal 2 9 2 2" xfId="17166"/>
    <cellStyle name="jugal 2 9 2 3" xfId="13034"/>
    <cellStyle name="jugal 2 9 3" xfId="17165"/>
    <cellStyle name="jugal 2 9 4" xfId="13035"/>
    <cellStyle name="jugal 20" xfId="29310"/>
    <cellStyle name="jugal 3" xfId="4539"/>
    <cellStyle name="jugal 3 10" xfId="4540"/>
    <cellStyle name="jugal 3 10 2" xfId="17168"/>
    <cellStyle name="jugal 3 10 3" xfId="13032"/>
    <cellStyle name="jugal 3 11" xfId="17167"/>
    <cellStyle name="jugal 3 12" xfId="13033"/>
    <cellStyle name="jugal 3 13" xfId="29314"/>
    <cellStyle name="jugal 3 2" xfId="4541"/>
    <cellStyle name="jugal 3 2 2" xfId="4542"/>
    <cellStyle name="jugal 3 2 2 2" xfId="4543"/>
    <cellStyle name="jugal 3 2 2 2 2" xfId="17171"/>
    <cellStyle name="jugal 3 2 2 2 3" xfId="13029"/>
    <cellStyle name="jugal 3 2 2 3" xfId="17170"/>
    <cellStyle name="jugal 3 2 2 4" xfId="13030"/>
    <cellStyle name="jugal 3 2 2 5" xfId="29707"/>
    <cellStyle name="jugal 3 2 3" xfId="4544"/>
    <cellStyle name="jugal 3 2 3 2" xfId="4545"/>
    <cellStyle name="jugal 3 2 3 2 2" xfId="17173"/>
    <cellStyle name="jugal 3 2 3 2 3" xfId="13027"/>
    <cellStyle name="jugal 3 2 3 3" xfId="17172"/>
    <cellStyle name="jugal 3 2 3 4" xfId="13028"/>
    <cellStyle name="jugal 3 2 3 5" xfId="29876"/>
    <cellStyle name="jugal 3 2 4" xfId="4546"/>
    <cellStyle name="jugal 3 2 4 2" xfId="17174"/>
    <cellStyle name="jugal 3 2 4 3" xfId="13026"/>
    <cellStyle name="jugal 3 2 5" xfId="17169"/>
    <cellStyle name="jugal 3 2 6" xfId="13031"/>
    <cellStyle name="jugal 3 2 7" xfId="29425"/>
    <cellStyle name="jugal 3 3" xfId="4547"/>
    <cellStyle name="jugal 3 3 2" xfId="4548"/>
    <cellStyle name="jugal 3 3 2 2" xfId="4549"/>
    <cellStyle name="jugal 3 3 2 2 2" xfId="17177"/>
    <cellStyle name="jugal 3 3 2 2 3" xfId="13022"/>
    <cellStyle name="jugal 3 3 2 3" xfId="17176"/>
    <cellStyle name="jugal 3 3 2 4" xfId="13023"/>
    <cellStyle name="jugal 3 3 2 5" xfId="29897"/>
    <cellStyle name="jugal 3 3 3" xfId="4550"/>
    <cellStyle name="jugal 3 3 3 2" xfId="4551"/>
    <cellStyle name="jugal 3 3 3 2 2" xfId="17179"/>
    <cellStyle name="jugal 3 3 3 2 3" xfId="13020"/>
    <cellStyle name="jugal 3 3 3 3" xfId="17178"/>
    <cellStyle name="jugal 3 3 3 4" xfId="13021"/>
    <cellStyle name="jugal 3 3 4" xfId="4552"/>
    <cellStyle name="jugal 3 3 4 2" xfId="17180"/>
    <cellStyle name="jugal 3 3 4 3" xfId="13019"/>
    <cellStyle name="jugal 3 3 5" xfId="17175"/>
    <cellStyle name="jugal 3 3 6" xfId="13024"/>
    <cellStyle name="jugal 3 3 7" xfId="29766"/>
    <cellStyle name="jugal 3 4" xfId="4553"/>
    <cellStyle name="jugal 3 4 2" xfId="4554"/>
    <cellStyle name="jugal 3 4 2 2" xfId="4555"/>
    <cellStyle name="jugal 3 4 2 2 2" xfId="17183"/>
    <cellStyle name="jugal 3 4 2 2 3" xfId="13016"/>
    <cellStyle name="jugal 3 4 2 3" xfId="17182"/>
    <cellStyle name="jugal 3 4 2 4" xfId="13017"/>
    <cellStyle name="jugal 3 4 3" xfId="4556"/>
    <cellStyle name="jugal 3 4 3 2" xfId="4557"/>
    <cellStyle name="jugal 3 4 3 2 2" xfId="17185"/>
    <cellStyle name="jugal 3 4 3 2 3" xfId="13014"/>
    <cellStyle name="jugal 3 4 3 3" xfId="17184"/>
    <cellStyle name="jugal 3 4 3 4" xfId="13015"/>
    <cellStyle name="jugal 3 4 4" xfId="4558"/>
    <cellStyle name="jugal 3 4 4 2" xfId="17186"/>
    <cellStyle name="jugal 3 4 4 3" xfId="13013"/>
    <cellStyle name="jugal 3 4 5" xfId="17181"/>
    <cellStyle name="jugal 3 4 6" xfId="13018"/>
    <cellStyle name="jugal 3 4 7" xfId="29505"/>
    <cellStyle name="jugal 3 5" xfId="4559"/>
    <cellStyle name="jugal 3 5 2" xfId="4560"/>
    <cellStyle name="jugal 3 5 2 2" xfId="17188"/>
    <cellStyle name="jugal 3 5 2 3" xfId="13011"/>
    <cellStyle name="jugal 3 5 3" xfId="17187"/>
    <cellStyle name="jugal 3 5 4" xfId="13012"/>
    <cellStyle name="jugal 3 6" xfId="4561"/>
    <cellStyle name="jugal 3 6 2" xfId="4562"/>
    <cellStyle name="jugal 3 6 2 2" xfId="17190"/>
    <cellStyle name="jugal 3 6 2 3" xfId="13009"/>
    <cellStyle name="jugal 3 6 3" xfId="17189"/>
    <cellStyle name="jugal 3 6 4" xfId="13010"/>
    <cellStyle name="jugal 3 7" xfId="4563"/>
    <cellStyle name="jugal 3 7 2" xfId="4564"/>
    <cellStyle name="jugal 3 7 2 2" xfId="17192"/>
    <cellStyle name="jugal 3 7 2 3" xfId="13007"/>
    <cellStyle name="jugal 3 7 3" xfId="17191"/>
    <cellStyle name="jugal 3 7 4" xfId="13008"/>
    <cellStyle name="jugal 3 8" xfId="4565"/>
    <cellStyle name="jugal 3 8 2" xfId="4566"/>
    <cellStyle name="jugal 3 8 2 2" xfId="17194"/>
    <cellStyle name="jugal 3 8 2 3" xfId="13005"/>
    <cellStyle name="jugal 3 8 3" xfId="17193"/>
    <cellStyle name="jugal 3 8 4" xfId="13006"/>
    <cellStyle name="jugal 3 9" xfId="4567"/>
    <cellStyle name="jugal 3 9 2" xfId="17195"/>
    <cellStyle name="jugal 3 9 3" xfId="13004"/>
    <cellStyle name="jugal 4" xfId="4568"/>
    <cellStyle name="jugal 4 10" xfId="4569"/>
    <cellStyle name="jugal 4 10 2" xfId="17197"/>
    <cellStyle name="jugal 4 10 3" xfId="13002"/>
    <cellStyle name="jugal 4 11" xfId="17196"/>
    <cellStyle name="jugal 4 12" xfId="13003"/>
    <cellStyle name="jugal 4 13" xfId="29315"/>
    <cellStyle name="jugal 4 2" xfId="4570"/>
    <cellStyle name="jugal 4 2 2" xfId="4571"/>
    <cellStyle name="jugal 4 2 2 2" xfId="4572"/>
    <cellStyle name="jugal 4 2 2 2 2" xfId="17200"/>
    <cellStyle name="jugal 4 2 2 2 3" xfId="12999"/>
    <cellStyle name="jugal 4 2 2 3" xfId="17199"/>
    <cellStyle name="jugal 4 2 2 4" xfId="13000"/>
    <cellStyle name="jugal 4 2 3" xfId="4573"/>
    <cellStyle name="jugal 4 2 3 2" xfId="4574"/>
    <cellStyle name="jugal 4 2 3 2 2" xfId="17202"/>
    <cellStyle name="jugal 4 2 3 2 3" xfId="12996"/>
    <cellStyle name="jugal 4 2 3 3" xfId="17201"/>
    <cellStyle name="jugal 4 2 3 4" xfId="12997"/>
    <cellStyle name="jugal 4 2 4" xfId="4575"/>
    <cellStyle name="jugal 4 2 4 2" xfId="17203"/>
    <cellStyle name="jugal 4 2 4 3" xfId="12995"/>
    <cellStyle name="jugal 4 2 5" xfId="17198"/>
    <cellStyle name="jugal 4 2 6" xfId="13001"/>
    <cellStyle name="jugal 4 2 7" xfId="29426"/>
    <cellStyle name="jugal 4 3" xfId="4576"/>
    <cellStyle name="jugal 4 3 2" xfId="4577"/>
    <cellStyle name="jugal 4 3 2 2" xfId="4578"/>
    <cellStyle name="jugal 4 3 2 2 2" xfId="17206"/>
    <cellStyle name="jugal 4 3 2 2 3" xfId="12992"/>
    <cellStyle name="jugal 4 3 2 3" xfId="17205"/>
    <cellStyle name="jugal 4 3 2 4" xfId="12993"/>
    <cellStyle name="jugal 4 3 3" xfId="4579"/>
    <cellStyle name="jugal 4 3 3 2" xfId="4580"/>
    <cellStyle name="jugal 4 3 3 2 2" xfId="17208"/>
    <cellStyle name="jugal 4 3 3 2 3" xfId="12990"/>
    <cellStyle name="jugal 4 3 3 3" xfId="17207"/>
    <cellStyle name="jugal 4 3 3 4" xfId="12991"/>
    <cellStyle name="jugal 4 3 4" xfId="4581"/>
    <cellStyle name="jugal 4 3 4 2" xfId="17209"/>
    <cellStyle name="jugal 4 3 4 3" xfId="12989"/>
    <cellStyle name="jugal 4 3 5" xfId="17204"/>
    <cellStyle name="jugal 4 3 6" xfId="12994"/>
    <cellStyle name="jugal 4 3 7" xfId="29504"/>
    <cellStyle name="jugal 4 4" xfId="4582"/>
    <cellStyle name="jugal 4 4 2" xfId="4583"/>
    <cellStyle name="jugal 4 4 2 2" xfId="4584"/>
    <cellStyle name="jugal 4 4 2 2 2" xfId="17212"/>
    <cellStyle name="jugal 4 4 2 2 3" xfId="12986"/>
    <cellStyle name="jugal 4 4 2 3" xfId="17211"/>
    <cellStyle name="jugal 4 4 2 4" xfId="12987"/>
    <cellStyle name="jugal 4 4 3" xfId="4585"/>
    <cellStyle name="jugal 4 4 3 2" xfId="4586"/>
    <cellStyle name="jugal 4 4 3 2 2" xfId="17214"/>
    <cellStyle name="jugal 4 4 3 2 3" xfId="12984"/>
    <cellStyle name="jugal 4 4 3 3" xfId="17213"/>
    <cellStyle name="jugal 4 4 3 4" xfId="12985"/>
    <cellStyle name="jugal 4 4 4" xfId="4587"/>
    <cellStyle name="jugal 4 4 4 2" xfId="17215"/>
    <cellStyle name="jugal 4 4 4 3" xfId="12983"/>
    <cellStyle name="jugal 4 4 5" xfId="17210"/>
    <cellStyle name="jugal 4 4 6" xfId="12988"/>
    <cellStyle name="jugal 4 5" xfId="4588"/>
    <cellStyle name="jugal 4 5 2" xfId="4589"/>
    <cellStyle name="jugal 4 5 2 2" xfId="17217"/>
    <cellStyle name="jugal 4 5 2 3" xfId="12981"/>
    <cellStyle name="jugal 4 5 3" xfId="17216"/>
    <cellStyle name="jugal 4 5 4" xfId="12982"/>
    <cellStyle name="jugal 4 6" xfId="4590"/>
    <cellStyle name="jugal 4 6 2" xfId="4591"/>
    <cellStyle name="jugal 4 6 2 2" xfId="17219"/>
    <cellStyle name="jugal 4 6 2 3" xfId="12979"/>
    <cellStyle name="jugal 4 6 3" xfId="17218"/>
    <cellStyle name="jugal 4 6 4" xfId="12980"/>
    <cellStyle name="jugal 4 7" xfId="4592"/>
    <cellStyle name="jugal 4 7 2" xfId="4593"/>
    <cellStyle name="jugal 4 7 2 2" xfId="17221"/>
    <cellStyle name="jugal 4 7 2 3" xfId="12977"/>
    <cellStyle name="jugal 4 7 3" xfId="17220"/>
    <cellStyle name="jugal 4 7 4" xfId="12978"/>
    <cellStyle name="jugal 4 8" xfId="4594"/>
    <cellStyle name="jugal 4 8 2" xfId="4595"/>
    <cellStyle name="jugal 4 8 2 2" xfId="17223"/>
    <cellStyle name="jugal 4 8 2 3" xfId="12975"/>
    <cellStyle name="jugal 4 8 3" xfId="17222"/>
    <cellStyle name="jugal 4 8 4" xfId="12976"/>
    <cellStyle name="jugal 4 9" xfId="4596"/>
    <cellStyle name="jugal 4 9 2" xfId="17224"/>
    <cellStyle name="jugal 4 9 3" xfId="12974"/>
    <cellStyle name="jugal 5" xfId="4597"/>
    <cellStyle name="jugal 5 2" xfId="4598"/>
    <cellStyle name="jugal 5 2 2" xfId="4599"/>
    <cellStyle name="jugal 5 2 2 2" xfId="17227"/>
    <cellStyle name="jugal 5 2 2 3" xfId="12970"/>
    <cellStyle name="jugal 5 2 3" xfId="17226"/>
    <cellStyle name="jugal 5 2 4" xfId="12972"/>
    <cellStyle name="jugal 5 2 5" xfId="29427"/>
    <cellStyle name="jugal 5 3" xfId="4600"/>
    <cellStyle name="jugal 5 3 2" xfId="4601"/>
    <cellStyle name="jugal 5 3 2 2" xfId="17229"/>
    <cellStyle name="jugal 5 3 2 3" xfId="12968"/>
    <cellStyle name="jugal 5 3 3" xfId="17228"/>
    <cellStyle name="jugal 5 3 4" xfId="12969"/>
    <cellStyle name="jugal 5 3 5" xfId="29503"/>
    <cellStyle name="jugal 5 4" xfId="4602"/>
    <cellStyle name="jugal 5 4 2" xfId="4603"/>
    <cellStyle name="jugal 5 4 2 2" xfId="17231"/>
    <cellStyle name="jugal 5 4 2 3" xfId="12966"/>
    <cellStyle name="jugal 5 4 3" xfId="17230"/>
    <cellStyle name="jugal 5 4 4" xfId="12967"/>
    <cellStyle name="jugal 5 5" xfId="4604"/>
    <cellStyle name="jugal 5 5 2" xfId="17232"/>
    <cellStyle name="jugal 5 5 3" xfId="12810"/>
    <cellStyle name="jugal 5 6" xfId="4605"/>
    <cellStyle name="jugal 5 6 2" xfId="17233"/>
    <cellStyle name="jugal 5 6 3" xfId="12809"/>
    <cellStyle name="jugal 5 7" xfId="17225"/>
    <cellStyle name="jugal 5 8" xfId="12973"/>
    <cellStyle name="jugal 5 9" xfId="29316"/>
    <cellStyle name="jugal 6" xfId="4606"/>
    <cellStyle name="jugal 6 2" xfId="4607"/>
    <cellStyle name="jugal 6 2 2" xfId="4608"/>
    <cellStyle name="jugal 6 2 2 2" xfId="17236"/>
    <cellStyle name="jugal 6 2 2 3" xfId="12806"/>
    <cellStyle name="jugal 6 2 3" xfId="17235"/>
    <cellStyle name="jugal 6 2 4" xfId="12807"/>
    <cellStyle name="jugal 6 2 5" xfId="29591"/>
    <cellStyle name="jugal 6 3" xfId="4609"/>
    <cellStyle name="jugal 6 3 2" xfId="4610"/>
    <cellStyle name="jugal 6 3 2 2" xfId="17238"/>
    <cellStyle name="jugal 6 3 2 3" xfId="12804"/>
    <cellStyle name="jugal 6 3 3" xfId="17237"/>
    <cellStyle name="jugal 6 3 4" xfId="12805"/>
    <cellStyle name="jugal 6 3 5" xfId="29823"/>
    <cellStyle name="jugal 6 4" xfId="4611"/>
    <cellStyle name="jugal 6 4 2" xfId="4612"/>
    <cellStyle name="jugal 6 4 2 2" xfId="17240"/>
    <cellStyle name="jugal 6 4 2 3" xfId="12802"/>
    <cellStyle name="jugal 6 4 3" xfId="17239"/>
    <cellStyle name="jugal 6 4 4" xfId="12803"/>
    <cellStyle name="jugal 6 5" xfId="4613"/>
    <cellStyle name="jugal 6 5 2" xfId="17241"/>
    <cellStyle name="jugal 6 5 3" xfId="12801"/>
    <cellStyle name="jugal 6 6" xfId="17234"/>
    <cellStyle name="jugal 6 7" xfId="12808"/>
    <cellStyle name="jugal 6 8" xfId="29421"/>
    <cellStyle name="jugal 7" xfId="4614"/>
    <cellStyle name="jugal 7 2" xfId="4615"/>
    <cellStyle name="jugal 7 2 2" xfId="17243"/>
    <cellStyle name="jugal 7 2 3" xfId="12799"/>
    <cellStyle name="jugal 7 2 4" xfId="29867"/>
    <cellStyle name="jugal 7 3" xfId="17242"/>
    <cellStyle name="jugal 7 4" xfId="12800"/>
    <cellStyle name="jugal 7 5" xfId="29660"/>
    <cellStyle name="jugal 8" xfId="4616"/>
    <cellStyle name="jugal 8 2" xfId="4617"/>
    <cellStyle name="jugal 8 2 2" xfId="17245"/>
    <cellStyle name="jugal 8 2 3" xfId="24475"/>
    <cellStyle name="jugal 8 2 4" xfId="29858"/>
    <cellStyle name="jugal 8 3" xfId="17244"/>
    <cellStyle name="jugal 8 4" xfId="24474"/>
    <cellStyle name="jugal 8 5" xfId="29651"/>
    <cellStyle name="jugal 9" xfId="4618"/>
    <cellStyle name="jugal 9 2" xfId="4619"/>
    <cellStyle name="jugal 9 2 2" xfId="17247"/>
    <cellStyle name="jugal 9 2 3" xfId="24477"/>
    <cellStyle name="jugal 9 3" xfId="17246"/>
    <cellStyle name="jugal 9 4" xfId="24476"/>
    <cellStyle name="jugal 9 5" xfId="29510"/>
    <cellStyle name="Labels - Style3" xfId="4620"/>
    <cellStyle name="Labels - Style3 10" xfId="4621"/>
    <cellStyle name="Labels - Style3 10 10" xfId="29502"/>
    <cellStyle name="Labels - Style3 10 2" xfId="4622"/>
    <cellStyle name="Labels - Style3 10 2 2" xfId="4623"/>
    <cellStyle name="Labels - Style3 10 2 2 2" xfId="4624"/>
    <cellStyle name="Labels - Style3 10 2 2 2 2" xfId="4625"/>
    <cellStyle name="Labels - Style3 10 2 2 2 2 2" xfId="17252"/>
    <cellStyle name="Labels - Style3 10 2 2 2 2 3" xfId="24482"/>
    <cellStyle name="Labels - Style3 10 2 2 2 3" xfId="4626"/>
    <cellStyle name="Labels - Style3 10 2 2 2 3 2" xfId="17253"/>
    <cellStyle name="Labels - Style3 10 2 2 2 3 3" xfId="24483"/>
    <cellStyle name="Labels - Style3 10 2 2 2 4" xfId="4627"/>
    <cellStyle name="Labels - Style3 10 2 2 2 4 2" xfId="17254"/>
    <cellStyle name="Labels - Style3 10 2 2 2 4 3" xfId="24484"/>
    <cellStyle name="Labels - Style3 10 2 2 2 5" xfId="17251"/>
    <cellStyle name="Labels - Style3 10 2 2 2 6" xfId="24481"/>
    <cellStyle name="Labels - Style3 10 2 2 3" xfId="4628"/>
    <cellStyle name="Labels - Style3 10 2 2 3 2" xfId="17255"/>
    <cellStyle name="Labels - Style3 10 2 2 3 3" xfId="24485"/>
    <cellStyle name="Labels - Style3 10 2 2 4" xfId="4629"/>
    <cellStyle name="Labels - Style3 10 2 2 4 2" xfId="17256"/>
    <cellStyle name="Labels - Style3 10 2 2 4 3" xfId="24486"/>
    <cellStyle name="Labels - Style3 10 2 2 5" xfId="4630"/>
    <cellStyle name="Labels - Style3 10 2 2 5 2" xfId="17257"/>
    <cellStyle name="Labels - Style3 10 2 2 5 3" xfId="24487"/>
    <cellStyle name="Labels - Style3 10 2 2 6" xfId="17250"/>
    <cellStyle name="Labels - Style3 10 2 2 7" xfId="24480"/>
    <cellStyle name="Labels - Style3 10 2 3" xfId="4631"/>
    <cellStyle name="Labels - Style3 10 2 3 2" xfId="4632"/>
    <cellStyle name="Labels - Style3 10 2 3 2 2" xfId="17259"/>
    <cellStyle name="Labels - Style3 10 2 3 2 3" xfId="24489"/>
    <cellStyle name="Labels - Style3 10 2 3 3" xfId="4633"/>
    <cellStyle name="Labels - Style3 10 2 3 3 2" xfId="17260"/>
    <cellStyle name="Labels - Style3 10 2 3 3 3" xfId="24490"/>
    <cellStyle name="Labels - Style3 10 2 3 4" xfId="4634"/>
    <cellStyle name="Labels - Style3 10 2 3 4 2" xfId="17261"/>
    <cellStyle name="Labels - Style3 10 2 3 4 3" xfId="24491"/>
    <cellStyle name="Labels - Style3 10 2 3 5" xfId="17258"/>
    <cellStyle name="Labels - Style3 10 2 3 6" xfId="24488"/>
    <cellStyle name="Labels - Style3 10 2 4" xfId="4635"/>
    <cellStyle name="Labels - Style3 10 2 4 2" xfId="17262"/>
    <cellStyle name="Labels - Style3 10 2 4 3" xfId="24492"/>
    <cellStyle name="Labels - Style3 10 2 5" xfId="4636"/>
    <cellStyle name="Labels - Style3 10 2 5 2" xfId="17263"/>
    <cellStyle name="Labels - Style3 10 2 5 3" xfId="24493"/>
    <cellStyle name="Labels - Style3 10 2 6" xfId="4637"/>
    <cellStyle name="Labels - Style3 10 2 6 2" xfId="17264"/>
    <cellStyle name="Labels - Style3 10 2 6 3" xfId="24494"/>
    <cellStyle name="Labels - Style3 10 2 7" xfId="17249"/>
    <cellStyle name="Labels - Style3 10 2 8" xfId="24479"/>
    <cellStyle name="Labels - Style3 10 3" xfId="4638"/>
    <cellStyle name="Labels - Style3 10 3 2" xfId="4639"/>
    <cellStyle name="Labels - Style3 10 3 2 2" xfId="4640"/>
    <cellStyle name="Labels - Style3 10 3 2 2 2" xfId="17267"/>
    <cellStyle name="Labels - Style3 10 3 2 2 3" xfId="24497"/>
    <cellStyle name="Labels - Style3 10 3 2 3" xfId="4641"/>
    <cellStyle name="Labels - Style3 10 3 2 3 2" xfId="17268"/>
    <cellStyle name="Labels - Style3 10 3 2 3 3" xfId="24498"/>
    <cellStyle name="Labels - Style3 10 3 2 4" xfId="4642"/>
    <cellStyle name="Labels - Style3 10 3 2 4 2" xfId="17269"/>
    <cellStyle name="Labels - Style3 10 3 2 4 3" xfId="24499"/>
    <cellStyle name="Labels - Style3 10 3 2 5" xfId="17266"/>
    <cellStyle name="Labels - Style3 10 3 2 6" xfId="24496"/>
    <cellStyle name="Labels - Style3 10 3 3" xfId="4643"/>
    <cellStyle name="Labels - Style3 10 3 3 2" xfId="17270"/>
    <cellStyle name="Labels - Style3 10 3 3 3" xfId="24500"/>
    <cellStyle name="Labels - Style3 10 3 4" xfId="4644"/>
    <cellStyle name="Labels - Style3 10 3 4 2" xfId="17271"/>
    <cellStyle name="Labels - Style3 10 3 4 3" xfId="24501"/>
    <cellStyle name="Labels - Style3 10 3 5" xfId="4645"/>
    <cellStyle name="Labels - Style3 10 3 5 2" xfId="17272"/>
    <cellStyle name="Labels - Style3 10 3 5 3" xfId="24502"/>
    <cellStyle name="Labels - Style3 10 3 6" xfId="17265"/>
    <cellStyle name="Labels - Style3 10 3 7" xfId="24495"/>
    <cellStyle name="Labels - Style3 10 4" xfId="4646"/>
    <cellStyle name="Labels - Style3 10 4 2" xfId="4647"/>
    <cellStyle name="Labels - Style3 10 4 2 2" xfId="17274"/>
    <cellStyle name="Labels - Style3 10 4 2 3" xfId="24504"/>
    <cellStyle name="Labels - Style3 10 4 3" xfId="4648"/>
    <cellStyle name="Labels - Style3 10 4 3 2" xfId="17275"/>
    <cellStyle name="Labels - Style3 10 4 3 3" xfId="24505"/>
    <cellStyle name="Labels - Style3 10 4 4" xfId="4649"/>
    <cellStyle name="Labels - Style3 10 4 4 2" xfId="17276"/>
    <cellStyle name="Labels - Style3 10 4 4 3" xfId="24506"/>
    <cellStyle name="Labels - Style3 10 4 5" xfId="17273"/>
    <cellStyle name="Labels - Style3 10 4 6" xfId="24503"/>
    <cellStyle name="Labels - Style3 10 5" xfId="4650"/>
    <cellStyle name="Labels - Style3 10 5 2" xfId="17277"/>
    <cellStyle name="Labels - Style3 10 5 3" xfId="24507"/>
    <cellStyle name="Labels - Style3 10 6" xfId="4651"/>
    <cellStyle name="Labels - Style3 10 6 2" xfId="17278"/>
    <cellStyle name="Labels - Style3 10 6 3" xfId="24508"/>
    <cellStyle name="Labels - Style3 10 7" xfId="4652"/>
    <cellStyle name="Labels - Style3 10 7 2" xfId="17279"/>
    <cellStyle name="Labels - Style3 10 7 3" xfId="24509"/>
    <cellStyle name="Labels - Style3 10 8" xfId="17248"/>
    <cellStyle name="Labels - Style3 10 9" xfId="24478"/>
    <cellStyle name="Labels - Style3 11" xfId="4653"/>
    <cellStyle name="Labels - Style3 11 2" xfId="4654"/>
    <cellStyle name="Labels - Style3 11 2 2" xfId="4655"/>
    <cellStyle name="Labels - Style3 11 2 2 2" xfId="4656"/>
    <cellStyle name="Labels - Style3 11 2 2 2 2" xfId="4657"/>
    <cellStyle name="Labels - Style3 11 2 2 2 2 2" xfId="17284"/>
    <cellStyle name="Labels - Style3 11 2 2 2 2 3" xfId="24514"/>
    <cellStyle name="Labels - Style3 11 2 2 2 3" xfId="4658"/>
    <cellStyle name="Labels - Style3 11 2 2 2 3 2" xfId="17285"/>
    <cellStyle name="Labels - Style3 11 2 2 2 3 3" xfId="24515"/>
    <cellStyle name="Labels - Style3 11 2 2 2 4" xfId="4659"/>
    <cellStyle name="Labels - Style3 11 2 2 2 4 2" xfId="17286"/>
    <cellStyle name="Labels - Style3 11 2 2 2 4 3" xfId="24516"/>
    <cellStyle name="Labels - Style3 11 2 2 2 5" xfId="17283"/>
    <cellStyle name="Labels - Style3 11 2 2 2 6" xfId="24513"/>
    <cellStyle name="Labels - Style3 11 2 2 3" xfId="4660"/>
    <cellStyle name="Labels - Style3 11 2 2 3 2" xfId="17287"/>
    <cellStyle name="Labels - Style3 11 2 2 3 3" xfId="24517"/>
    <cellStyle name="Labels - Style3 11 2 2 4" xfId="4661"/>
    <cellStyle name="Labels - Style3 11 2 2 4 2" xfId="17288"/>
    <cellStyle name="Labels - Style3 11 2 2 4 3" xfId="24518"/>
    <cellStyle name="Labels - Style3 11 2 2 5" xfId="4662"/>
    <cellStyle name="Labels - Style3 11 2 2 5 2" xfId="17289"/>
    <cellStyle name="Labels - Style3 11 2 2 5 3" xfId="24519"/>
    <cellStyle name="Labels - Style3 11 2 2 6" xfId="17282"/>
    <cellStyle name="Labels - Style3 11 2 2 7" xfId="24512"/>
    <cellStyle name="Labels - Style3 11 2 3" xfId="4663"/>
    <cellStyle name="Labels - Style3 11 2 3 2" xfId="4664"/>
    <cellStyle name="Labels - Style3 11 2 3 2 2" xfId="17291"/>
    <cellStyle name="Labels - Style3 11 2 3 2 3" xfId="24521"/>
    <cellStyle name="Labels - Style3 11 2 3 3" xfId="4665"/>
    <cellStyle name="Labels - Style3 11 2 3 3 2" xfId="17292"/>
    <cellStyle name="Labels - Style3 11 2 3 3 3" xfId="24522"/>
    <cellStyle name="Labels - Style3 11 2 3 4" xfId="4666"/>
    <cellStyle name="Labels - Style3 11 2 3 4 2" xfId="17293"/>
    <cellStyle name="Labels - Style3 11 2 3 4 3" xfId="24523"/>
    <cellStyle name="Labels - Style3 11 2 3 5" xfId="17290"/>
    <cellStyle name="Labels - Style3 11 2 3 6" xfId="24520"/>
    <cellStyle name="Labels - Style3 11 2 4" xfId="4667"/>
    <cellStyle name="Labels - Style3 11 2 4 2" xfId="17294"/>
    <cellStyle name="Labels - Style3 11 2 4 3" xfId="24524"/>
    <cellStyle name="Labels - Style3 11 2 5" xfId="4668"/>
    <cellStyle name="Labels - Style3 11 2 5 2" xfId="17295"/>
    <cellStyle name="Labels - Style3 11 2 5 3" xfId="24525"/>
    <cellStyle name="Labels - Style3 11 2 6" xfId="4669"/>
    <cellStyle name="Labels - Style3 11 2 6 2" xfId="17296"/>
    <cellStyle name="Labels - Style3 11 2 6 3" xfId="24526"/>
    <cellStyle name="Labels - Style3 11 2 7" xfId="17281"/>
    <cellStyle name="Labels - Style3 11 2 8" xfId="24511"/>
    <cellStyle name="Labels - Style3 11 3" xfId="4670"/>
    <cellStyle name="Labels - Style3 11 3 2" xfId="4671"/>
    <cellStyle name="Labels - Style3 11 3 2 2" xfId="4672"/>
    <cellStyle name="Labels - Style3 11 3 2 2 2" xfId="17299"/>
    <cellStyle name="Labels - Style3 11 3 2 2 3" xfId="24529"/>
    <cellStyle name="Labels - Style3 11 3 2 3" xfId="4673"/>
    <cellStyle name="Labels - Style3 11 3 2 3 2" xfId="17300"/>
    <cellStyle name="Labels - Style3 11 3 2 3 3" xfId="24530"/>
    <cellStyle name="Labels - Style3 11 3 2 4" xfId="4674"/>
    <cellStyle name="Labels - Style3 11 3 2 4 2" xfId="17301"/>
    <cellStyle name="Labels - Style3 11 3 2 4 3" xfId="24531"/>
    <cellStyle name="Labels - Style3 11 3 2 5" xfId="17298"/>
    <cellStyle name="Labels - Style3 11 3 2 6" xfId="24528"/>
    <cellStyle name="Labels - Style3 11 3 3" xfId="4675"/>
    <cellStyle name="Labels - Style3 11 3 3 2" xfId="17302"/>
    <cellStyle name="Labels - Style3 11 3 3 3" xfId="24532"/>
    <cellStyle name="Labels - Style3 11 3 4" xfId="4676"/>
    <cellStyle name="Labels - Style3 11 3 4 2" xfId="17303"/>
    <cellStyle name="Labels - Style3 11 3 4 3" xfId="24533"/>
    <cellStyle name="Labels - Style3 11 3 5" xfId="4677"/>
    <cellStyle name="Labels - Style3 11 3 5 2" xfId="17304"/>
    <cellStyle name="Labels - Style3 11 3 5 3" xfId="24534"/>
    <cellStyle name="Labels - Style3 11 3 6" xfId="17297"/>
    <cellStyle name="Labels - Style3 11 3 7" xfId="24527"/>
    <cellStyle name="Labels - Style3 11 4" xfId="4678"/>
    <cellStyle name="Labels - Style3 11 4 2" xfId="4679"/>
    <cellStyle name="Labels - Style3 11 4 2 2" xfId="17306"/>
    <cellStyle name="Labels - Style3 11 4 2 3" xfId="24536"/>
    <cellStyle name="Labels - Style3 11 4 3" xfId="4680"/>
    <cellStyle name="Labels - Style3 11 4 3 2" xfId="17307"/>
    <cellStyle name="Labels - Style3 11 4 3 3" xfId="24537"/>
    <cellStyle name="Labels - Style3 11 4 4" xfId="4681"/>
    <cellStyle name="Labels - Style3 11 4 4 2" xfId="17308"/>
    <cellStyle name="Labels - Style3 11 4 4 3" xfId="24538"/>
    <cellStyle name="Labels - Style3 11 4 5" xfId="17305"/>
    <cellStyle name="Labels - Style3 11 4 6" xfId="24535"/>
    <cellStyle name="Labels - Style3 11 5" xfId="4682"/>
    <cellStyle name="Labels - Style3 11 5 2" xfId="17309"/>
    <cellStyle name="Labels - Style3 11 5 3" xfId="24539"/>
    <cellStyle name="Labels - Style3 11 6" xfId="4683"/>
    <cellStyle name="Labels - Style3 11 6 2" xfId="17310"/>
    <cellStyle name="Labels - Style3 11 6 3" xfId="24540"/>
    <cellStyle name="Labels - Style3 11 7" xfId="4684"/>
    <cellStyle name="Labels - Style3 11 7 2" xfId="17311"/>
    <cellStyle name="Labels - Style3 11 7 3" xfId="24541"/>
    <cellStyle name="Labels - Style3 11 8" xfId="17280"/>
    <cellStyle name="Labels - Style3 11 9" xfId="24510"/>
    <cellStyle name="Labels - Style3 12" xfId="4685"/>
    <cellStyle name="Labels - Style3 12 2" xfId="4686"/>
    <cellStyle name="Labels - Style3 12 2 2" xfId="4687"/>
    <cellStyle name="Labels - Style3 12 2 2 2" xfId="4688"/>
    <cellStyle name="Labels - Style3 12 2 2 2 2" xfId="4689"/>
    <cellStyle name="Labels - Style3 12 2 2 2 2 2" xfId="17316"/>
    <cellStyle name="Labels - Style3 12 2 2 2 2 3" xfId="24546"/>
    <cellStyle name="Labels - Style3 12 2 2 2 3" xfId="4690"/>
    <cellStyle name="Labels - Style3 12 2 2 2 3 2" xfId="17317"/>
    <cellStyle name="Labels - Style3 12 2 2 2 3 3" xfId="24547"/>
    <cellStyle name="Labels - Style3 12 2 2 2 4" xfId="4691"/>
    <cellStyle name="Labels - Style3 12 2 2 2 4 2" xfId="17318"/>
    <cellStyle name="Labels - Style3 12 2 2 2 4 3" xfId="24548"/>
    <cellStyle name="Labels - Style3 12 2 2 2 5" xfId="17315"/>
    <cellStyle name="Labels - Style3 12 2 2 2 6" xfId="24545"/>
    <cellStyle name="Labels - Style3 12 2 2 3" xfId="4692"/>
    <cellStyle name="Labels - Style3 12 2 2 3 2" xfId="17319"/>
    <cellStyle name="Labels - Style3 12 2 2 3 3" xfId="24549"/>
    <cellStyle name="Labels - Style3 12 2 2 4" xfId="4693"/>
    <cellStyle name="Labels - Style3 12 2 2 4 2" xfId="17320"/>
    <cellStyle name="Labels - Style3 12 2 2 4 3" xfId="24550"/>
    <cellStyle name="Labels - Style3 12 2 2 5" xfId="4694"/>
    <cellStyle name="Labels - Style3 12 2 2 5 2" xfId="17321"/>
    <cellStyle name="Labels - Style3 12 2 2 5 3" xfId="24551"/>
    <cellStyle name="Labels - Style3 12 2 2 6" xfId="17314"/>
    <cellStyle name="Labels - Style3 12 2 2 7" xfId="24544"/>
    <cellStyle name="Labels - Style3 12 2 3" xfId="4695"/>
    <cellStyle name="Labels - Style3 12 2 3 2" xfId="4696"/>
    <cellStyle name="Labels - Style3 12 2 3 2 2" xfId="17323"/>
    <cellStyle name="Labels - Style3 12 2 3 2 3" xfId="24553"/>
    <cellStyle name="Labels - Style3 12 2 3 3" xfId="4697"/>
    <cellStyle name="Labels - Style3 12 2 3 3 2" xfId="17324"/>
    <cellStyle name="Labels - Style3 12 2 3 3 3" xfId="24554"/>
    <cellStyle name="Labels - Style3 12 2 3 4" xfId="4698"/>
    <cellStyle name="Labels - Style3 12 2 3 4 2" xfId="17325"/>
    <cellStyle name="Labels - Style3 12 2 3 4 3" xfId="24555"/>
    <cellStyle name="Labels - Style3 12 2 3 5" xfId="17322"/>
    <cellStyle name="Labels - Style3 12 2 3 6" xfId="24552"/>
    <cellStyle name="Labels - Style3 12 2 4" xfId="4699"/>
    <cellStyle name="Labels - Style3 12 2 4 2" xfId="17326"/>
    <cellStyle name="Labels - Style3 12 2 4 3" xfId="24556"/>
    <cellStyle name="Labels - Style3 12 2 5" xfId="4700"/>
    <cellStyle name="Labels - Style3 12 2 5 2" xfId="17327"/>
    <cellStyle name="Labels - Style3 12 2 5 3" xfId="24557"/>
    <cellStyle name="Labels - Style3 12 2 6" xfId="4701"/>
    <cellStyle name="Labels - Style3 12 2 6 2" xfId="17328"/>
    <cellStyle name="Labels - Style3 12 2 6 3" xfId="24558"/>
    <cellStyle name="Labels - Style3 12 2 7" xfId="17313"/>
    <cellStyle name="Labels - Style3 12 2 8" xfId="24543"/>
    <cellStyle name="Labels - Style3 12 3" xfId="4702"/>
    <cellStyle name="Labels - Style3 12 3 2" xfId="4703"/>
    <cellStyle name="Labels - Style3 12 3 2 2" xfId="4704"/>
    <cellStyle name="Labels - Style3 12 3 2 2 2" xfId="17331"/>
    <cellStyle name="Labels - Style3 12 3 2 2 3" xfId="24561"/>
    <cellStyle name="Labels - Style3 12 3 2 3" xfId="4705"/>
    <cellStyle name="Labels - Style3 12 3 2 3 2" xfId="17332"/>
    <cellStyle name="Labels - Style3 12 3 2 3 3" xfId="24562"/>
    <cellStyle name="Labels - Style3 12 3 2 4" xfId="4706"/>
    <cellStyle name="Labels - Style3 12 3 2 4 2" xfId="17333"/>
    <cellStyle name="Labels - Style3 12 3 2 4 3" xfId="24563"/>
    <cellStyle name="Labels - Style3 12 3 2 5" xfId="17330"/>
    <cellStyle name="Labels - Style3 12 3 2 6" xfId="24560"/>
    <cellStyle name="Labels - Style3 12 3 3" xfId="4707"/>
    <cellStyle name="Labels - Style3 12 3 3 2" xfId="17334"/>
    <cellStyle name="Labels - Style3 12 3 3 3" xfId="24564"/>
    <cellStyle name="Labels - Style3 12 3 4" xfId="4708"/>
    <cellStyle name="Labels - Style3 12 3 4 2" xfId="17335"/>
    <cellStyle name="Labels - Style3 12 3 4 3" xfId="24565"/>
    <cellStyle name="Labels - Style3 12 3 5" xfId="4709"/>
    <cellStyle name="Labels - Style3 12 3 5 2" xfId="17336"/>
    <cellStyle name="Labels - Style3 12 3 5 3" xfId="24566"/>
    <cellStyle name="Labels - Style3 12 3 6" xfId="17329"/>
    <cellStyle name="Labels - Style3 12 3 7" xfId="24559"/>
    <cellStyle name="Labels - Style3 12 4" xfId="4710"/>
    <cellStyle name="Labels - Style3 12 4 2" xfId="4711"/>
    <cellStyle name="Labels - Style3 12 4 2 2" xfId="17338"/>
    <cellStyle name="Labels - Style3 12 4 2 3" xfId="24568"/>
    <cellStyle name="Labels - Style3 12 4 3" xfId="4712"/>
    <cellStyle name="Labels - Style3 12 4 3 2" xfId="17339"/>
    <cellStyle name="Labels - Style3 12 4 3 3" xfId="24569"/>
    <cellStyle name="Labels - Style3 12 4 4" xfId="4713"/>
    <cellStyle name="Labels - Style3 12 4 4 2" xfId="17340"/>
    <cellStyle name="Labels - Style3 12 4 4 3" xfId="24570"/>
    <cellStyle name="Labels - Style3 12 4 5" xfId="17337"/>
    <cellStyle name="Labels - Style3 12 4 6" xfId="24567"/>
    <cellStyle name="Labels - Style3 12 5" xfId="4714"/>
    <cellStyle name="Labels - Style3 12 5 2" xfId="17341"/>
    <cellStyle name="Labels - Style3 12 5 3" xfId="24571"/>
    <cellStyle name="Labels - Style3 12 6" xfId="4715"/>
    <cellStyle name="Labels - Style3 12 6 2" xfId="17342"/>
    <cellStyle name="Labels - Style3 12 6 3" xfId="24572"/>
    <cellStyle name="Labels - Style3 12 7" xfId="4716"/>
    <cellStyle name="Labels - Style3 12 7 2" xfId="17343"/>
    <cellStyle name="Labels - Style3 12 7 3" xfId="24573"/>
    <cellStyle name="Labels - Style3 12 8" xfId="17312"/>
    <cellStyle name="Labels - Style3 12 9" xfId="24542"/>
    <cellStyle name="Labels - Style3 13" xfId="4717"/>
    <cellStyle name="Labels - Style3 13 2" xfId="4718"/>
    <cellStyle name="Labels - Style3 13 2 2" xfId="4719"/>
    <cellStyle name="Labels - Style3 13 2 2 2" xfId="4720"/>
    <cellStyle name="Labels - Style3 13 2 2 2 2" xfId="4721"/>
    <cellStyle name="Labels - Style3 13 2 2 2 2 2" xfId="17348"/>
    <cellStyle name="Labels - Style3 13 2 2 2 2 3" xfId="24578"/>
    <cellStyle name="Labels - Style3 13 2 2 2 3" xfId="4722"/>
    <cellStyle name="Labels - Style3 13 2 2 2 3 2" xfId="17349"/>
    <cellStyle name="Labels - Style3 13 2 2 2 3 3" xfId="24579"/>
    <cellStyle name="Labels - Style3 13 2 2 2 4" xfId="4723"/>
    <cellStyle name="Labels - Style3 13 2 2 2 4 2" xfId="17350"/>
    <cellStyle name="Labels - Style3 13 2 2 2 4 3" xfId="24580"/>
    <cellStyle name="Labels - Style3 13 2 2 2 5" xfId="17347"/>
    <cellStyle name="Labels - Style3 13 2 2 2 6" xfId="24577"/>
    <cellStyle name="Labels - Style3 13 2 2 3" xfId="4724"/>
    <cellStyle name="Labels - Style3 13 2 2 3 2" xfId="17351"/>
    <cellStyle name="Labels - Style3 13 2 2 3 3" xfId="24581"/>
    <cellStyle name="Labels - Style3 13 2 2 4" xfId="4725"/>
    <cellStyle name="Labels - Style3 13 2 2 4 2" xfId="17352"/>
    <cellStyle name="Labels - Style3 13 2 2 4 3" xfId="24582"/>
    <cellStyle name="Labels - Style3 13 2 2 5" xfId="4726"/>
    <cellStyle name="Labels - Style3 13 2 2 5 2" xfId="17353"/>
    <cellStyle name="Labels - Style3 13 2 2 5 3" xfId="24583"/>
    <cellStyle name="Labels - Style3 13 2 2 6" xfId="17346"/>
    <cellStyle name="Labels - Style3 13 2 2 7" xfId="24576"/>
    <cellStyle name="Labels - Style3 13 2 3" xfId="4727"/>
    <cellStyle name="Labels - Style3 13 2 3 2" xfId="4728"/>
    <cellStyle name="Labels - Style3 13 2 3 2 2" xfId="17355"/>
    <cellStyle name="Labels - Style3 13 2 3 2 3" xfId="24585"/>
    <cellStyle name="Labels - Style3 13 2 3 3" xfId="4729"/>
    <cellStyle name="Labels - Style3 13 2 3 3 2" xfId="17356"/>
    <cellStyle name="Labels - Style3 13 2 3 3 3" xfId="24586"/>
    <cellStyle name="Labels - Style3 13 2 3 4" xfId="4730"/>
    <cellStyle name="Labels - Style3 13 2 3 4 2" xfId="17357"/>
    <cellStyle name="Labels - Style3 13 2 3 4 3" xfId="24587"/>
    <cellStyle name="Labels - Style3 13 2 3 5" xfId="17354"/>
    <cellStyle name="Labels - Style3 13 2 3 6" xfId="24584"/>
    <cellStyle name="Labels - Style3 13 2 4" xfId="4731"/>
    <cellStyle name="Labels - Style3 13 2 4 2" xfId="17358"/>
    <cellStyle name="Labels - Style3 13 2 4 3" xfId="24588"/>
    <cellStyle name="Labels - Style3 13 2 5" xfId="4732"/>
    <cellStyle name="Labels - Style3 13 2 5 2" xfId="17359"/>
    <cellStyle name="Labels - Style3 13 2 5 3" xfId="24589"/>
    <cellStyle name="Labels - Style3 13 2 6" xfId="4733"/>
    <cellStyle name="Labels - Style3 13 2 6 2" xfId="17360"/>
    <cellStyle name="Labels - Style3 13 2 6 3" xfId="24590"/>
    <cellStyle name="Labels - Style3 13 2 7" xfId="17345"/>
    <cellStyle name="Labels - Style3 13 2 8" xfId="24575"/>
    <cellStyle name="Labels - Style3 13 3" xfId="4734"/>
    <cellStyle name="Labels - Style3 13 3 2" xfId="4735"/>
    <cellStyle name="Labels - Style3 13 3 2 2" xfId="4736"/>
    <cellStyle name="Labels - Style3 13 3 2 2 2" xfId="17363"/>
    <cellStyle name="Labels - Style3 13 3 2 2 3" xfId="24593"/>
    <cellStyle name="Labels - Style3 13 3 2 3" xfId="4737"/>
    <cellStyle name="Labels - Style3 13 3 2 3 2" xfId="17364"/>
    <cellStyle name="Labels - Style3 13 3 2 3 3" xfId="24594"/>
    <cellStyle name="Labels - Style3 13 3 2 4" xfId="4738"/>
    <cellStyle name="Labels - Style3 13 3 2 4 2" xfId="17365"/>
    <cellStyle name="Labels - Style3 13 3 2 4 3" xfId="24595"/>
    <cellStyle name="Labels - Style3 13 3 2 5" xfId="17362"/>
    <cellStyle name="Labels - Style3 13 3 2 6" xfId="24592"/>
    <cellStyle name="Labels - Style3 13 3 3" xfId="4739"/>
    <cellStyle name="Labels - Style3 13 3 3 2" xfId="17366"/>
    <cellStyle name="Labels - Style3 13 3 3 3" xfId="24596"/>
    <cellStyle name="Labels - Style3 13 3 4" xfId="4740"/>
    <cellStyle name="Labels - Style3 13 3 4 2" xfId="17367"/>
    <cellStyle name="Labels - Style3 13 3 4 3" xfId="24597"/>
    <cellStyle name="Labels - Style3 13 3 5" xfId="4741"/>
    <cellStyle name="Labels - Style3 13 3 5 2" xfId="17368"/>
    <cellStyle name="Labels - Style3 13 3 5 3" xfId="24598"/>
    <cellStyle name="Labels - Style3 13 3 6" xfId="17361"/>
    <cellStyle name="Labels - Style3 13 3 7" xfId="24591"/>
    <cellStyle name="Labels - Style3 13 4" xfId="4742"/>
    <cellStyle name="Labels - Style3 13 4 2" xfId="4743"/>
    <cellStyle name="Labels - Style3 13 4 2 2" xfId="17370"/>
    <cellStyle name="Labels - Style3 13 4 2 3" xfId="24600"/>
    <cellStyle name="Labels - Style3 13 4 3" xfId="4744"/>
    <cellStyle name="Labels - Style3 13 4 3 2" xfId="17371"/>
    <cellStyle name="Labels - Style3 13 4 3 3" xfId="24601"/>
    <cellStyle name="Labels - Style3 13 4 4" xfId="4745"/>
    <cellStyle name="Labels - Style3 13 4 4 2" xfId="17372"/>
    <cellStyle name="Labels - Style3 13 4 4 3" xfId="24602"/>
    <cellStyle name="Labels - Style3 13 4 5" xfId="17369"/>
    <cellStyle name="Labels - Style3 13 4 6" xfId="24599"/>
    <cellStyle name="Labels - Style3 13 5" xfId="4746"/>
    <cellStyle name="Labels - Style3 13 5 2" xfId="17373"/>
    <cellStyle name="Labels - Style3 13 5 3" xfId="24603"/>
    <cellStyle name="Labels - Style3 13 6" xfId="4747"/>
    <cellStyle name="Labels - Style3 13 6 2" xfId="17374"/>
    <cellStyle name="Labels - Style3 13 6 3" xfId="24604"/>
    <cellStyle name="Labels - Style3 13 7" xfId="4748"/>
    <cellStyle name="Labels - Style3 13 7 2" xfId="17375"/>
    <cellStyle name="Labels - Style3 13 7 3" xfId="24605"/>
    <cellStyle name="Labels - Style3 13 8" xfId="17344"/>
    <cellStyle name="Labels - Style3 13 9" xfId="24574"/>
    <cellStyle name="Labels - Style3 14" xfId="4749"/>
    <cellStyle name="Labels - Style3 14 2" xfId="4750"/>
    <cellStyle name="Labels - Style3 14 2 2" xfId="4751"/>
    <cellStyle name="Labels - Style3 14 2 2 2" xfId="17378"/>
    <cellStyle name="Labels - Style3 14 2 2 3" xfId="24608"/>
    <cellStyle name="Labels - Style3 14 2 3" xfId="4752"/>
    <cellStyle name="Labels - Style3 14 2 3 2" xfId="17379"/>
    <cellStyle name="Labels - Style3 14 2 3 3" xfId="24609"/>
    <cellStyle name="Labels - Style3 14 2 4" xfId="4753"/>
    <cellStyle name="Labels - Style3 14 2 4 2" xfId="17380"/>
    <cellStyle name="Labels - Style3 14 2 4 3" xfId="24610"/>
    <cellStyle name="Labels - Style3 14 2 5" xfId="17377"/>
    <cellStyle name="Labels - Style3 14 2 6" xfId="24607"/>
    <cellStyle name="Labels - Style3 14 3" xfId="4754"/>
    <cellStyle name="Labels - Style3 14 3 2" xfId="17381"/>
    <cellStyle name="Labels - Style3 14 3 3" xfId="24611"/>
    <cellStyle name="Labels - Style3 14 4" xfId="4755"/>
    <cellStyle name="Labels - Style3 14 4 2" xfId="17382"/>
    <cellStyle name="Labels - Style3 14 4 3" xfId="24612"/>
    <cellStyle name="Labels - Style3 14 5" xfId="4756"/>
    <cellStyle name="Labels - Style3 14 5 2" xfId="17383"/>
    <cellStyle name="Labels - Style3 14 5 3" xfId="24613"/>
    <cellStyle name="Labels - Style3 14 6" xfId="17376"/>
    <cellStyle name="Labels - Style3 14 7" xfId="24606"/>
    <cellStyle name="Labels - Style3 15" xfId="4757"/>
    <cellStyle name="Labels - Style3 15 2" xfId="4758"/>
    <cellStyle name="Labels - Style3 15 2 2" xfId="4759"/>
    <cellStyle name="Labels - Style3 15 2 2 2" xfId="17386"/>
    <cellStyle name="Labels - Style3 15 2 2 3" xfId="24616"/>
    <cellStyle name="Labels - Style3 15 2 3" xfId="4760"/>
    <cellStyle name="Labels - Style3 15 2 3 2" xfId="17387"/>
    <cellStyle name="Labels - Style3 15 2 3 3" xfId="24617"/>
    <cellStyle name="Labels - Style3 15 2 4" xfId="4761"/>
    <cellStyle name="Labels - Style3 15 2 4 2" xfId="17388"/>
    <cellStyle name="Labels - Style3 15 2 4 3" xfId="24618"/>
    <cellStyle name="Labels - Style3 15 2 5" xfId="17385"/>
    <cellStyle name="Labels - Style3 15 2 6" xfId="24615"/>
    <cellStyle name="Labels - Style3 15 3" xfId="4762"/>
    <cellStyle name="Labels - Style3 15 3 2" xfId="17389"/>
    <cellStyle name="Labels - Style3 15 3 3" xfId="24619"/>
    <cellStyle name="Labels - Style3 15 4" xfId="4763"/>
    <cellStyle name="Labels - Style3 15 4 2" xfId="17390"/>
    <cellStyle name="Labels - Style3 15 4 3" xfId="24620"/>
    <cellStyle name="Labels - Style3 15 5" xfId="4764"/>
    <cellStyle name="Labels - Style3 15 5 2" xfId="17391"/>
    <cellStyle name="Labels - Style3 15 5 3" xfId="24621"/>
    <cellStyle name="Labels - Style3 15 6" xfId="17384"/>
    <cellStyle name="Labels - Style3 15 7" xfId="24614"/>
    <cellStyle name="Labels - Style3 16" xfId="4765"/>
    <cellStyle name="Labels - Style3 16 2" xfId="4766"/>
    <cellStyle name="Labels - Style3 16 2 2" xfId="17393"/>
    <cellStyle name="Labels - Style3 16 2 3" xfId="24623"/>
    <cellStyle name="Labels - Style3 16 3" xfId="4767"/>
    <cellStyle name="Labels - Style3 16 3 2" xfId="17394"/>
    <cellStyle name="Labels - Style3 16 3 3" xfId="24624"/>
    <cellStyle name="Labels - Style3 16 4" xfId="4768"/>
    <cellStyle name="Labels - Style3 16 4 2" xfId="17395"/>
    <cellStyle name="Labels - Style3 16 4 3" xfId="24625"/>
    <cellStyle name="Labels - Style3 16 5" xfId="17392"/>
    <cellStyle name="Labels - Style3 16 6" xfId="24622"/>
    <cellStyle name="Labels - Style3 17" xfId="12886"/>
    <cellStyle name="Labels - Style3 18" xfId="21478"/>
    <cellStyle name="Labels - Style3 19" xfId="29317"/>
    <cellStyle name="Labels - Style3 2" xfId="4769"/>
    <cellStyle name="Labels - Style3 2 10" xfId="4770"/>
    <cellStyle name="Labels - Style3 2 10 2" xfId="4771"/>
    <cellStyle name="Labels - Style3 2 10 2 2" xfId="17398"/>
    <cellStyle name="Labels - Style3 2 10 2 3" xfId="24628"/>
    <cellStyle name="Labels - Style3 2 10 3" xfId="4772"/>
    <cellStyle name="Labels - Style3 2 10 3 2" xfId="17399"/>
    <cellStyle name="Labels - Style3 2 10 3 3" xfId="24629"/>
    <cellStyle name="Labels - Style3 2 10 4" xfId="4773"/>
    <cellStyle name="Labels - Style3 2 10 4 2" xfId="17400"/>
    <cellStyle name="Labels - Style3 2 10 4 3" xfId="24630"/>
    <cellStyle name="Labels - Style3 2 10 5" xfId="17397"/>
    <cellStyle name="Labels - Style3 2 10 6" xfId="24627"/>
    <cellStyle name="Labels - Style3 2 11" xfId="4774"/>
    <cellStyle name="Labels - Style3 2 11 2" xfId="17401"/>
    <cellStyle name="Labels - Style3 2 11 3" xfId="24631"/>
    <cellStyle name="Labels - Style3 2 12" xfId="4775"/>
    <cellStyle name="Labels - Style3 2 12 2" xfId="17402"/>
    <cellStyle name="Labels - Style3 2 12 3" xfId="24632"/>
    <cellStyle name="Labels - Style3 2 13" xfId="4776"/>
    <cellStyle name="Labels - Style3 2 13 2" xfId="17403"/>
    <cellStyle name="Labels - Style3 2 13 3" xfId="24633"/>
    <cellStyle name="Labels - Style3 2 14" xfId="17396"/>
    <cellStyle name="Labels - Style3 2 15" xfId="24626"/>
    <cellStyle name="Labels - Style3 2 16" xfId="29318"/>
    <cellStyle name="Labels - Style3 2 2" xfId="4777"/>
    <cellStyle name="Labels - Style3 2 2 10" xfId="4778"/>
    <cellStyle name="Labels - Style3 2 2 10 2" xfId="17405"/>
    <cellStyle name="Labels - Style3 2 2 10 3" xfId="24635"/>
    <cellStyle name="Labels - Style3 2 2 11" xfId="17404"/>
    <cellStyle name="Labels - Style3 2 2 12" xfId="24634"/>
    <cellStyle name="Labels - Style3 2 2 13" xfId="29625"/>
    <cellStyle name="Labels - Style3 2 2 2" xfId="4779"/>
    <cellStyle name="Labels - Style3 2 2 2 10" xfId="29846"/>
    <cellStyle name="Labels - Style3 2 2 2 2" xfId="4780"/>
    <cellStyle name="Labels - Style3 2 2 2 2 2" xfId="4781"/>
    <cellStyle name="Labels - Style3 2 2 2 2 2 2" xfId="4782"/>
    <cellStyle name="Labels - Style3 2 2 2 2 2 2 2" xfId="4783"/>
    <cellStyle name="Labels - Style3 2 2 2 2 2 2 2 2" xfId="17410"/>
    <cellStyle name="Labels - Style3 2 2 2 2 2 2 2 3" xfId="24640"/>
    <cellStyle name="Labels - Style3 2 2 2 2 2 2 3" xfId="4784"/>
    <cellStyle name="Labels - Style3 2 2 2 2 2 2 3 2" xfId="17411"/>
    <cellStyle name="Labels - Style3 2 2 2 2 2 2 3 3" xfId="24641"/>
    <cellStyle name="Labels - Style3 2 2 2 2 2 2 4" xfId="4785"/>
    <cellStyle name="Labels - Style3 2 2 2 2 2 2 4 2" xfId="17412"/>
    <cellStyle name="Labels - Style3 2 2 2 2 2 2 4 3" xfId="24642"/>
    <cellStyle name="Labels - Style3 2 2 2 2 2 2 5" xfId="17409"/>
    <cellStyle name="Labels - Style3 2 2 2 2 2 2 6" xfId="24639"/>
    <cellStyle name="Labels - Style3 2 2 2 2 2 3" xfId="4786"/>
    <cellStyle name="Labels - Style3 2 2 2 2 2 3 2" xfId="17413"/>
    <cellStyle name="Labels - Style3 2 2 2 2 2 3 3" xfId="24643"/>
    <cellStyle name="Labels - Style3 2 2 2 2 2 4" xfId="4787"/>
    <cellStyle name="Labels - Style3 2 2 2 2 2 4 2" xfId="17414"/>
    <cellStyle name="Labels - Style3 2 2 2 2 2 4 3" xfId="24644"/>
    <cellStyle name="Labels - Style3 2 2 2 2 2 5" xfId="4788"/>
    <cellStyle name="Labels - Style3 2 2 2 2 2 5 2" xfId="17415"/>
    <cellStyle name="Labels - Style3 2 2 2 2 2 5 3" xfId="24645"/>
    <cellStyle name="Labels - Style3 2 2 2 2 2 6" xfId="17408"/>
    <cellStyle name="Labels - Style3 2 2 2 2 2 7" xfId="24638"/>
    <cellStyle name="Labels - Style3 2 2 2 2 3" xfId="4789"/>
    <cellStyle name="Labels - Style3 2 2 2 2 3 2" xfId="4790"/>
    <cellStyle name="Labels - Style3 2 2 2 2 3 2 2" xfId="17417"/>
    <cellStyle name="Labels - Style3 2 2 2 2 3 2 3" xfId="24647"/>
    <cellStyle name="Labels - Style3 2 2 2 2 3 3" xfId="4791"/>
    <cellStyle name="Labels - Style3 2 2 2 2 3 3 2" xfId="17418"/>
    <cellStyle name="Labels - Style3 2 2 2 2 3 3 3" xfId="24648"/>
    <cellStyle name="Labels - Style3 2 2 2 2 3 4" xfId="4792"/>
    <cellStyle name="Labels - Style3 2 2 2 2 3 4 2" xfId="17419"/>
    <cellStyle name="Labels - Style3 2 2 2 2 3 4 3" xfId="24649"/>
    <cellStyle name="Labels - Style3 2 2 2 2 3 5" xfId="17416"/>
    <cellStyle name="Labels - Style3 2 2 2 2 3 6" xfId="24646"/>
    <cellStyle name="Labels - Style3 2 2 2 2 4" xfId="4793"/>
    <cellStyle name="Labels - Style3 2 2 2 2 4 2" xfId="17420"/>
    <cellStyle name="Labels - Style3 2 2 2 2 4 3" xfId="24650"/>
    <cellStyle name="Labels - Style3 2 2 2 2 5" xfId="4794"/>
    <cellStyle name="Labels - Style3 2 2 2 2 5 2" xfId="17421"/>
    <cellStyle name="Labels - Style3 2 2 2 2 5 3" xfId="24651"/>
    <cellStyle name="Labels - Style3 2 2 2 2 6" xfId="4795"/>
    <cellStyle name="Labels - Style3 2 2 2 2 6 2" xfId="17422"/>
    <cellStyle name="Labels - Style3 2 2 2 2 6 3" xfId="24652"/>
    <cellStyle name="Labels - Style3 2 2 2 2 7" xfId="17407"/>
    <cellStyle name="Labels - Style3 2 2 2 2 8" xfId="24637"/>
    <cellStyle name="Labels - Style3 2 2 2 3" xfId="4796"/>
    <cellStyle name="Labels - Style3 2 2 2 3 2" xfId="4797"/>
    <cellStyle name="Labels - Style3 2 2 2 3 2 2" xfId="4798"/>
    <cellStyle name="Labels - Style3 2 2 2 3 2 2 2" xfId="17425"/>
    <cellStyle name="Labels - Style3 2 2 2 3 2 2 3" xfId="24655"/>
    <cellStyle name="Labels - Style3 2 2 2 3 2 3" xfId="4799"/>
    <cellStyle name="Labels - Style3 2 2 2 3 2 3 2" xfId="17426"/>
    <cellStyle name="Labels - Style3 2 2 2 3 2 3 3" xfId="24656"/>
    <cellStyle name="Labels - Style3 2 2 2 3 2 4" xfId="4800"/>
    <cellStyle name="Labels - Style3 2 2 2 3 2 4 2" xfId="17427"/>
    <cellStyle name="Labels - Style3 2 2 2 3 2 4 3" xfId="24657"/>
    <cellStyle name="Labels - Style3 2 2 2 3 2 5" xfId="17424"/>
    <cellStyle name="Labels - Style3 2 2 2 3 2 6" xfId="24654"/>
    <cellStyle name="Labels - Style3 2 2 2 3 3" xfId="4801"/>
    <cellStyle name="Labels - Style3 2 2 2 3 3 2" xfId="17428"/>
    <cellStyle name="Labels - Style3 2 2 2 3 3 3" xfId="24658"/>
    <cellStyle name="Labels - Style3 2 2 2 3 4" xfId="4802"/>
    <cellStyle name="Labels - Style3 2 2 2 3 4 2" xfId="17429"/>
    <cellStyle name="Labels - Style3 2 2 2 3 4 3" xfId="24659"/>
    <cellStyle name="Labels - Style3 2 2 2 3 5" xfId="4803"/>
    <cellStyle name="Labels - Style3 2 2 2 3 5 2" xfId="17430"/>
    <cellStyle name="Labels - Style3 2 2 2 3 5 3" xfId="24660"/>
    <cellStyle name="Labels - Style3 2 2 2 3 6" xfId="17423"/>
    <cellStyle name="Labels - Style3 2 2 2 3 7" xfId="24653"/>
    <cellStyle name="Labels - Style3 2 2 2 4" xfId="4804"/>
    <cellStyle name="Labels - Style3 2 2 2 4 2" xfId="4805"/>
    <cellStyle name="Labels - Style3 2 2 2 4 2 2" xfId="17432"/>
    <cellStyle name="Labels - Style3 2 2 2 4 2 3" xfId="24662"/>
    <cellStyle name="Labels - Style3 2 2 2 4 3" xfId="4806"/>
    <cellStyle name="Labels - Style3 2 2 2 4 3 2" xfId="17433"/>
    <cellStyle name="Labels - Style3 2 2 2 4 3 3" xfId="24663"/>
    <cellStyle name="Labels - Style3 2 2 2 4 4" xfId="4807"/>
    <cellStyle name="Labels - Style3 2 2 2 4 4 2" xfId="17434"/>
    <cellStyle name="Labels - Style3 2 2 2 4 4 3" xfId="24664"/>
    <cellStyle name="Labels - Style3 2 2 2 4 5" xfId="17431"/>
    <cellStyle name="Labels - Style3 2 2 2 4 6" xfId="24661"/>
    <cellStyle name="Labels - Style3 2 2 2 5" xfId="4808"/>
    <cellStyle name="Labels - Style3 2 2 2 5 2" xfId="17435"/>
    <cellStyle name="Labels - Style3 2 2 2 5 3" xfId="24665"/>
    <cellStyle name="Labels - Style3 2 2 2 6" xfId="4809"/>
    <cellStyle name="Labels - Style3 2 2 2 6 2" xfId="17436"/>
    <cellStyle name="Labels - Style3 2 2 2 6 3" xfId="24666"/>
    <cellStyle name="Labels - Style3 2 2 2 7" xfId="4810"/>
    <cellStyle name="Labels - Style3 2 2 2 7 2" xfId="17437"/>
    <cellStyle name="Labels - Style3 2 2 2 7 3" xfId="24667"/>
    <cellStyle name="Labels - Style3 2 2 2 8" xfId="17406"/>
    <cellStyle name="Labels - Style3 2 2 2 9" xfId="24636"/>
    <cellStyle name="Labels - Style3 2 2 3" xfId="4811"/>
    <cellStyle name="Labels - Style3 2 2 3 2" xfId="4812"/>
    <cellStyle name="Labels - Style3 2 2 3 2 2" xfId="4813"/>
    <cellStyle name="Labels - Style3 2 2 3 2 2 2" xfId="4814"/>
    <cellStyle name="Labels - Style3 2 2 3 2 2 2 2" xfId="4815"/>
    <cellStyle name="Labels - Style3 2 2 3 2 2 2 2 2" xfId="17442"/>
    <cellStyle name="Labels - Style3 2 2 3 2 2 2 2 3" xfId="24672"/>
    <cellStyle name="Labels - Style3 2 2 3 2 2 2 3" xfId="4816"/>
    <cellStyle name="Labels - Style3 2 2 3 2 2 2 3 2" xfId="17443"/>
    <cellStyle name="Labels - Style3 2 2 3 2 2 2 3 3" xfId="24673"/>
    <cellStyle name="Labels - Style3 2 2 3 2 2 2 4" xfId="4817"/>
    <cellStyle name="Labels - Style3 2 2 3 2 2 2 4 2" xfId="17444"/>
    <cellStyle name="Labels - Style3 2 2 3 2 2 2 4 3" xfId="24674"/>
    <cellStyle name="Labels - Style3 2 2 3 2 2 2 5" xfId="17441"/>
    <cellStyle name="Labels - Style3 2 2 3 2 2 2 6" xfId="24671"/>
    <cellStyle name="Labels - Style3 2 2 3 2 2 3" xfId="4818"/>
    <cellStyle name="Labels - Style3 2 2 3 2 2 3 2" xfId="17445"/>
    <cellStyle name="Labels - Style3 2 2 3 2 2 3 3" xfId="24675"/>
    <cellStyle name="Labels - Style3 2 2 3 2 2 4" xfId="4819"/>
    <cellStyle name="Labels - Style3 2 2 3 2 2 4 2" xfId="17446"/>
    <cellStyle name="Labels - Style3 2 2 3 2 2 4 3" xfId="24676"/>
    <cellStyle name="Labels - Style3 2 2 3 2 2 5" xfId="4820"/>
    <cellStyle name="Labels - Style3 2 2 3 2 2 5 2" xfId="17447"/>
    <cellStyle name="Labels - Style3 2 2 3 2 2 5 3" xfId="24677"/>
    <cellStyle name="Labels - Style3 2 2 3 2 2 6" xfId="17440"/>
    <cellStyle name="Labels - Style3 2 2 3 2 2 7" xfId="24670"/>
    <cellStyle name="Labels - Style3 2 2 3 2 3" xfId="4821"/>
    <cellStyle name="Labels - Style3 2 2 3 2 3 2" xfId="4822"/>
    <cellStyle name="Labels - Style3 2 2 3 2 3 2 2" xfId="17449"/>
    <cellStyle name="Labels - Style3 2 2 3 2 3 2 3" xfId="24679"/>
    <cellStyle name="Labels - Style3 2 2 3 2 3 3" xfId="4823"/>
    <cellStyle name="Labels - Style3 2 2 3 2 3 3 2" xfId="17450"/>
    <cellStyle name="Labels - Style3 2 2 3 2 3 3 3" xfId="24680"/>
    <cellStyle name="Labels - Style3 2 2 3 2 3 4" xfId="4824"/>
    <cellStyle name="Labels - Style3 2 2 3 2 3 4 2" xfId="17451"/>
    <cellStyle name="Labels - Style3 2 2 3 2 3 4 3" xfId="24681"/>
    <cellStyle name="Labels - Style3 2 2 3 2 3 5" xfId="17448"/>
    <cellStyle name="Labels - Style3 2 2 3 2 3 6" xfId="24678"/>
    <cellStyle name="Labels - Style3 2 2 3 2 4" xfId="4825"/>
    <cellStyle name="Labels - Style3 2 2 3 2 4 2" xfId="17452"/>
    <cellStyle name="Labels - Style3 2 2 3 2 4 3" xfId="24682"/>
    <cellStyle name="Labels - Style3 2 2 3 2 5" xfId="4826"/>
    <cellStyle name="Labels - Style3 2 2 3 2 5 2" xfId="17453"/>
    <cellStyle name="Labels - Style3 2 2 3 2 5 3" xfId="24683"/>
    <cellStyle name="Labels - Style3 2 2 3 2 6" xfId="4827"/>
    <cellStyle name="Labels - Style3 2 2 3 2 6 2" xfId="17454"/>
    <cellStyle name="Labels - Style3 2 2 3 2 6 3" xfId="24684"/>
    <cellStyle name="Labels - Style3 2 2 3 2 7" xfId="17439"/>
    <cellStyle name="Labels - Style3 2 2 3 2 8" xfId="24669"/>
    <cellStyle name="Labels - Style3 2 2 3 3" xfId="4828"/>
    <cellStyle name="Labels - Style3 2 2 3 3 2" xfId="4829"/>
    <cellStyle name="Labels - Style3 2 2 3 3 2 2" xfId="4830"/>
    <cellStyle name="Labels - Style3 2 2 3 3 2 2 2" xfId="17457"/>
    <cellStyle name="Labels - Style3 2 2 3 3 2 2 3" xfId="24687"/>
    <cellStyle name="Labels - Style3 2 2 3 3 2 3" xfId="4831"/>
    <cellStyle name="Labels - Style3 2 2 3 3 2 3 2" xfId="17458"/>
    <cellStyle name="Labels - Style3 2 2 3 3 2 3 3" xfId="24688"/>
    <cellStyle name="Labels - Style3 2 2 3 3 2 4" xfId="4832"/>
    <cellStyle name="Labels - Style3 2 2 3 3 2 4 2" xfId="17459"/>
    <cellStyle name="Labels - Style3 2 2 3 3 2 4 3" xfId="24689"/>
    <cellStyle name="Labels - Style3 2 2 3 3 2 5" xfId="17456"/>
    <cellStyle name="Labels - Style3 2 2 3 3 2 6" xfId="24686"/>
    <cellStyle name="Labels - Style3 2 2 3 3 3" xfId="4833"/>
    <cellStyle name="Labels - Style3 2 2 3 3 3 2" xfId="17460"/>
    <cellStyle name="Labels - Style3 2 2 3 3 3 3" xfId="24690"/>
    <cellStyle name="Labels - Style3 2 2 3 3 4" xfId="4834"/>
    <cellStyle name="Labels - Style3 2 2 3 3 4 2" xfId="17461"/>
    <cellStyle name="Labels - Style3 2 2 3 3 4 3" xfId="24691"/>
    <cellStyle name="Labels - Style3 2 2 3 3 5" xfId="4835"/>
    <cellStyle name="Labels - Style3 2 2 3 3 5 2" xfId="17462"/>
    <cellStyle name="Labels - Style3 2 2 3 3 5 3" xfId="24692"/>
    <cellStyle name="Labels - Style3 2 2 3 3 6" xfId="17455"/>
    <cellStyle name="Labels - Style3 2 2 3 3 7" xfId="24685"/>
    <cellStyle name="Labels - Style3 2 2 3 4" xfId="4836"/>
    <cellStyle name="Labels - Style3 2 2 3 4 2" xfId="4837"/>
    <cellStyle name="Labels - Style3 2 2 3 4 2 2" xfId="17464"/>
    <cellStyle name="Labels - Style3 2 2 3 4 2 3" xfId="24694"/>
    <cellStyle name="Labels - Style3 2 2 3 4 3" xfId="4838"/>
    <cellStyle name="Labels - Style3 2 2 3 4 3 2" xfId="17465"/>
    <cellStyle name="Labels - Style3 2 2 3 4 3 3" xfId="24695"/>
    <cellStyle name="Labels - Style3 2 2 3 4 4" xfId="4839"/>
    <cellStyle name="Labels - Style3 2 2 3 4 4 2" xfId="17466"/>
    <cellStyle name="Labels - Style3 2 2 3 4 4 3" xfId="24696"/>
    <cellStyle name="Labels - Style3 2 2 3 4 5" xfId="17463"/>
    <cellStyle name="Labels - Style3 2 2 3 4 6" xfId="24693"/>
    <cellStyle name="Labels - Style3 2 2 3 5" xfId="4840"/>
    <cellStyle name="Labels - Style3 2 2 3 5 2" xfId="17467"/>
    <cellStyle name="Labels - Style3 2 2 3 5 3" xfId="24697"/>
    <cellStyle name="Labels - Style3 2 2 3 6" xfId="4841"/>
    <cellStyle name="Labels - Style3 2 2 3 6 2" xfId="17468"/>
    <cellStyle name="Labels - Style3 2 2 3 6 3" xfId="24698"/>
    <cellStyle name="Labels - Style3 2 2 3 7" xfId="4842"/>
    <cellStyle name="Labels - Style3 2 2 3 7 2" xfId="17469"/>
    <cellStyle name="Labels - Style3 2 2 3 7 3" xfId="24699"/>
    <cellStyle name="Labels - Style3 2 2 3 8" xfId="17438"/>
    <cellStyle name="Labels - Style3 2 2 3 9" xfId="24668"/>
    <cellStyle name="Labels - Style3 2 2 4" xfId="4843"/>
    <cellStyle name="Labels - Style3 2 2 4 2" xfId="4844"/>
    <cellStyle name="Labels - Style3 2 2 4 2 2" xfId="4845"/>
    <cellStyle name="Labels - Style3 2 2 4 2 2 2" xfId="4846"/>
    <cellStyle name="Labels - Style3 2 2 4 2 2 2 2" xfId="4847"/>
    <cellStyle name="Labels - Style3 2 2 4 2 2 2 2 2" xfId="17474"/>
    <cellStyle name="Labels - Style3 2 2 4 2 2 2 2 3" xfId="24704"/>
    <cellStyle name="Labels - Style3 2 2 4 2 2 2 3" xfId="4848"/>
    <cellStyle name="Labels - Style3 2 2 4 2 2 2 3 2" xfId="17475"/>
    <cellStyle name="Labels - Style3 2 2 4 2 2 2 3 3" xfId="24705"/>
    <cellStyle name="Labels - Style3 2 2 4 2 2 2 4" xfId="4849"/>
    <cellStyle name="Labels - Style3 2 2 4 2 2 2 4 2" xfId="17476"/>
    <cellStyle name="Labels - Style3 2 2 4 2 2 2 4 3" xfId="24706"/>
    <cellStyle name="Labels - Style3 2 2 4 2 2 2 5" xfId="17473"/>
    <cellStyle name="Labels - Style3 2 2 4 2 2 2 6" xfId="24703"/>
    <cellStyle name="Labels - Style3 2 2 4 2 2 3" xfId="4850"/>
    <cellStyle name="Labels - Style3 2 2 4 2 2 3 2" xfId="17477"/>
    <cellStyle name="Labels - Style3 2 2 4 2 2 3 3" xfId="24707"/>
    <cellStyle name="Labels - Style3 2 2 4 2 2 4" xfId="4851"/>
    <cellStyle name="Labels - Style3 2 2 4 2 2 4 2" xfId="17478"/>
    <cellStyle name="Labels - Style3 2 2 4 2 2 4 3" xfId="24708"/>
    <cellStyle name="Labels - Style3 2 2 4 2 2 5" xfId="4852"/>
    <cellStyle name="Labels - Style3 2 2 4 2 2 5 2" xfId="17479"/>
    <cellStyle name="Labels - Style3 2 2 4 2 2 5 3" xfId="24709"/>
    <cellStyle name="Labels - Style3 2 2 4 2 2 6" xfId="17472"/>
    <cellStyle name="Labels - Style3 2 2 4 2 2 7" xfId="24702"/>
    <cellStyle name="Labels - Style3 2 2 4 2 3" xfId="4853"/>
    <cellStyle name="Labels - Style3 2 2 4 2 3 2" xfId="4854"/>
    <cellStyle name="Labels - Style3 2 2 4 2 3 2 2" xfId="17481"/>
    <cellStyle name="Labels - Style3 2 2 4 2 3 2 3" xfId="24711"/>
    <cellStyle name="Labels - Style3 2 2 4 2 3 3" xfId="4855"/>
    <cellStyle name="Labels - Style3 2 2 4 2 3 3 2" xfId="17482"/>
    <cellStyle name="Labels - Style3 2 2 4 2 3 3 3" xfId="24712"/>
    <cellStyle name="Labels - Style3 2 2 4 2 3 4" xfId="4856"/>
    <cellStyle name="Labels - Style3 2 2 4 2 3 4 2" xfId="17483"/>
    <cellStyle name="Labels - Style3 2 2 4 2 3 4 3" xfId="24713"/>
    <cellStyle name="Labels - Style3 2 2 4 2 3 5" xfId="17480"/>
    <cellStyle name="Labels - Style3 2 2 4 2 3 6" xfId="24710"/>
    <cellStyle name="Labels - Style3 2 2 4 2 4" xfId="4857"/>
    <cellStyle name="Labels - Style3 2 2 4 2 4 2" xfId="17484"/>
    <cellStyle name="Labels - Style3 2 2 4 2 4 3" xfId="24714"/>
    <cellStyle name="Labels - Style3 2 2 4 2 5" xfId="4858"/>
    <cellStyle name="Labels - Style3 2 2 4 2 5 2" xfId="17485"/>
    <cellStyle name="Labels - Style3 2 2 4 2 5 3" xfId="24715"/>
    <cellStyle name="Labels - Style3 2 2 4 2 6" xfId="4859"/>
    <cellStyle name="Labels - Style3 2 2 4 2 6 2" xfId="17486"/>
    <cellStyle name="Labels - Style3 2 2 4 2 6 3" xfId="24716"/>
    <cellStyle name="Labels - Style3 2 2 4 2 7" xfId="17471"/>
    <cellStyle name="Labels - Style3 2 2 4 2 8" xfId="24701"/>
    <cellStyle name="Labels - Style3 2 2 4 3" xfId="4860"/>
    <cellStyle name="Labels - Style3 2 2 4 3 2" xfId="4861"/>
    <cellStyle name="Labels - Style3 2 2 4 3 2 2" xfId="4862"/>
    <cellStyle name="Labels - Style3 2 2 4 3 2 2 2" xfId="17489"/>
    <cellStyle name="Labels - Style3 2 2 4 3 2 2 3" xfId="24719"/>
    <cellStyle name="Labels - Style3 2 2 4 3 2 3" xfId="4863"/>
    <cellStyle name="Labels - Style3 2 2 4 3 2 3 2" xfId="17490"/>
    <cellStyle name="Labels - Style3 2 2 4 3 2 3 3" xfId="24720"/>
    <cellStyle name="Labels - Style3 2 2 4 3 2 4" xfId="4864"/>
    <cellStyle name="Labels - Style3 2 2 4 3 2 4 2" xfId="17491"/>
    <cellStyle name="Labels - Style3 2 2 4 3 2 4 3" xfId="24721"/>
    <cellStyle name="Labels - Style3 2 2 4 3 2 5" xfId="17488"/>
    <cellStyle name="Labels - Style3 2 2 4 3 2 6" xfId="24718"/>
    <cellStyle name="Labels - Style3 2 2 4 3 3" xfId="4865"/>
    <cellStyle name="Labels - Style3 2 2 4 3 3 2" xfId="17492"/>
    <cellStyle name="Labels - Style3 2 2 4 3 3 3" xfId="24722"/>
    <cellStyle name="Labels - Style3 2 2 4 3 4" xfId="4866"/>
    <cellStyle name="Labels - Style3 2 2 4 3 4 2" xfId="17493"/>
    <cellStyle name="Labels - Style3 2 2 4 3 4 3" xfId="24723"/>
    <cellStyle name="Labels - Style3 2 2 4 3 5" xfId="4867"/>
    <cellStyle name="Labels - Style3 2 2 4 3 5 2" xfId="17494"/>
    <cellStyle name="Labels - Style3 2 2 4 3 5 3" xfId="24724"/>
    <cellStyle name="Labels - Style3 2 2 4 3 6" xfId="17487"/>
    <cellStyle name="Labels - Style3 2 2 4 3 7" xfId="24717"/>
    <cellStyle name="Labels - Style3 2 2 4 4" xfId="4868"/>
    <cellStyle name="Labels - Style3 2 2 4 4 2" xfId="4869"/>
    <cellStyle name="Labels - Style3 2 2 4 4 2 2" xfId="17496"/>
    <cellStyle name="Labels - Style3 2 2 4 4 2 3" xfId="24726"/>
    <cellStyle name="Labels - Style3 2 2 4 4 3" xfId="4870"/>
    <cellStyle name="Labels - Style3 2 2 4 4 3 2" xfId="17497"/>
    <cellStyle name="Labels - Style3 2 2 4 4 3 3" xfId="24727"/>
    <cellStyle name="Labels - Style3 2 2 4 4 4" xfId="4871"/>
    <cellStyle name="Labels - Style3 2 2 4 4 4 2" xfId="17498"/>
    <cellStyle name="Labels - Style3 2 2 4 4 4 3" xfId="24728"/>
    <cellStyle name="Labels - Style3 2 2 4 4 5" xfId="17495"/>
    <cellStyle name="Labels - Style3 2 2 4 4 6" xfId="24725"/>
    <cellStyle name="Labels - Style3 2 2 4 5" xfId="4872"/>
    <cellStyle name="Labels - Style3 2 2 4 5 2" xfId="17499"/>
    <cellStyle name="Labels - Style3 2 2 4 5 3" xfId="24729"/>
    <cellStyle name="Labels - Style3 2 2 4 6" xfId="4873"/>
    <cellStyle name="Labels - Style3 2 2 4 6 2" xfId="17500"/>
    <cellStyle name="Labels - Style3 2 2 4 6 3" xfId="24730"/>
    <cellStyle name="Labels - Style3 2 2 4 7" xfId="4874"/>
    <cellStyle name="Labels - Style3 2 2 4 7 2" xfId="17501"/>
    <cellStyle name="Labels - Style3 2 2 4 7 3" xfId="24731"/>
    <cellStyle name="Labels - Style3 2 2 4 8" xfId="17470"/>
    <cellStyle name="Labels - Style3 2 2 4 9" xfId="24700"/>
    <cellStyle name="Labels - Style3 2 2 5" xfId="4875"/>
    <cellStyle name="Labels - Style3 2 2 5 2" xfId="4876"/>
    <cellStyle name="Labels - Style3 2 2 5 2 2" xfId="4877"/>
    <cellStyle name="Labels - Style3 2 2 5 2 2 2" xfId="4878"/>
    <cellStyle name="Labels - Style3 2 2 5 2 2 2 2" xfId="17505"/>
    <cellStyle name="Labels - Style3 2 2 5 2 2 2 3" xfId="24735"/>
    <cellStyle name="Labels - Style3 2 2 5 2 2 3" xfId="4879"/>
    <cellStyle name="Labels - Style3 2 2 5 2 2 3 2" xfId="17506"/>
    <cellStyle name="Labels - Style3 2 2 5 2 2 3 3" xfId="24736"/>
    <cellStyle name="Labels - Style3 2 2 5 2 2 4" xfId="4880"/>
    <cellStyle name="Labels - Style3 2 2 5 2 2 4 2" xfId="17507"/>
    <cellStyle name="Labels - Style3 2 2 5 2 2 4 3" xfId="24737"/>
    <cellStyle name="Labels - Style3 2 2 5 2 2 5" xfId="17504"/>
    <cellStyle name="Labels - Style3 2 2 5 2 2 6" xfId="24734"/>
    <cellStyle name="Labels - Style3 2 2 5 2 3" xfId="4881"/>
    <cellStyle name="Labels - Style3 2 2 5 2 3 2" xfId="17508"/>
    <cellStyle name="Labels - Style3 2 2 5 2 3 3" xfId="24738"/>
    <cellStyle name="Labels - Style3 2 2 5 2 4" xfId="4882"/>
    <cellStyle name="Labels - Style3 2 2 5 2 4 2" xfId="17509"/>
    <cellStyle name="Labels - Style3 2 2 5 2 4 3" xfId="24739"/>
    <cellStyle name="Labels - Style3 2 2 5 2 5" xfId="4883"/>
    <cellStyle name="Labels - Style3 2 2 5 2 5 2" xfId="17510"/>
    <cellStyle name="Labels - Style3 2 2 5 2 5 3" xfId="24740"/>
    <cellStyle name="Labels - Style3 2 2 5 2 6" xfId="17503"/>
    <cellStyle name="Labels - Style3 2 2 5 2 7" xfId="24733"/>
    <cellStyle name="Labels - Style3 2 2 5 3" xfId="4884"/>
    <cellStyle name="Labels - Style3 2 2 5 3 2" xfId="4885"/>
    <cellStyle name="Labels - Style3 2 2 5 3 2 2" xfId="17512"/>
    <cellStyle name="Labels - Style3 2 2 5 3 2 3" xfId="24742"/>
    <cellStyle name="Labels - Style3 2 2 5 3 3" xfId="4886"/>
    <cellStyle name="Labels - Style3 2 2 5 3 3 2" xfId="17513"/>
    <cellStyle name="Labels - Style3 2 2 5 3 3 3" xfId="24743"/>
    <cellStyle name="Labels - Style3 2 2 5 3 4" xfId="4887"/>
    <cellStyle name="Labels - Style3 2 2 5 3 4 2" xfId="17514"/>
    <cellStyle name="Labels - Style3 2 2 5 3 4 3" xfId="24744"/>
    <cellStyle name="Labels - Style3 2 2 5 3 5" xfId="17511"/>
    <cellStyle name="Labels - Style3 2 2 5 3 6" xfId="24741"/>
    <cellStyle name="Labels - Style3 2 2 5 4" xfId="4888"/>
    <cellStyle name="Labels - Style3 2 2 5 4 2" xfId="17515"/>
    <cellStyle name="Labels - Style3 2 2 5 4 3" xfId="24745"/>
    <cellStyle name="Labels - Style3 2 2 5 5" xfId="4889"/>
    <cellStyle name="Labels - Style3 2 2 5 5 2" xfId="17516"/>
    <cellStyle name="Labels - Style3 2 2 5 5 3" xfId="24746"/>
    <cellStyle name="Labels - Style3 2 2 5 6" xfId="4890"/>
    <cellStyle name="Labels - Style3 2 2 5 6 2" xfId="17517"/>
    <cellStyle name="Labels - Style3 2 2 5 6 3" xfId="24747"/>
    <cellStyle name="Labels - Style3 2 2 5 7" xfId="17502"/>
    <cellStyle name="Labels - Style3 2 2 5 8" xfId="24732"/>
    <cellStyle name="Labels - Style3 2 2 6" xfId="4891"/>
    <cellStyle name="Labels - Style3 2 2 6 2" xfId="4892"/>
    <cellStyle name="Labels - Style3 2 2 6 2 2" xfId="4893"/>
    <cellStyle name="Labels - Style3 2 2 6 2 2 2" xfId="17520"/>
    <cellStyle name="Labels - Style3 2 2 6 2 2 3" xfId="24750"/>
    <cellStyle name="Labels - Style3 2 2 6 2 3" xfId="4894"/>
    <cellStyle name="Labels - Style3 2 2 6 2 3 2" xfId="17521"/>
    <cellStyle name="Labels - Style3 2 2 6 2 3 3" xfId="24751"/>
    <cellStyle name="Labels - Style3 2 2 6 2 4" xfId="4895"/>
    <cellStyle name="Labels - Style3 2 2 6 2 4 2" xfId="17522"/>
    <cellStyle name="Labels - Style3 2 2 6 2 4 3" xfId="24752"/>
    <cellStyle name="Labels - Style3 2 2 6 2 5" xfId="17519"/>
    <cellStyle name="Labels - Style3 2 2 6 2 6" xfId="24749"/>
    <cellStyle name="Labels - Style3 2 2 6 3" xfId="4896"/>
    <cellStyle name="Labels - Style3 2 2 6 3 2" xfId="17523"/>
    <cellStyle name="Labels - Style3 2 2 6 3 3" xfId="24753"/>
    <cellStyle name="Labels - Style3 2 2 6 4" xfId="4897"/>
    <cellStyle name="Labels - Style3 2 2 6 4 2" xfId="17524"/>
    <cellStyle name="Labels - Style3 2 2 6 4 3" xfId="24754"/>
    <cellStyle name="Labels - Style3 2 2 6 5" xfId="4898"/>
    <cellStyle name="Labels - Style3 2 2 6 5 2" xfId="17525"/>
    <cellStyle name="Labels - Style3 2 2 6 5 3" xfId="24755"/>
    <cellStyle name="Labels - Style3 2 2 6 6" xfId="17518"/>
    <cellStyle name="Labels - Style3 2 2 6 7" xfId="24748"/>
    <cellStyle name="Labels - Style3 2 2 7" xfId="4899"/>
    <cellStyle name="Labels - Style3 2 2 7 2" xfId="4900"/>
    <cellStyle name="Labels - Style3 2 2 7 2 2" xfId="17527"/>
    <cellStyle name="Labels - Style3 2 2 7 2 3" xfId="24757"/>
    <cellStyle name="Labels - Style3 2 2 7 3" xfId="4901"/>
    <cellStyle name="Labels - Style3 2 2 7 3 2" xfId="17528"/>
    <cellStyle name="Labels - Style3 2 2 7 3 3" xfId="24758"/>
    <cellStyle name="Labels - Style3 2 2 7 4" xfId="4902"/>
    <cellStyle name="Labels - Style3 2 2 7 4 2" xfId="17529"/>
    <cellStyle name="Labels - Style3 2 2 7 4 3" xfId="24759"/>
    <cellStyle name="Labels - Style3 2 2 7 5" xfId="17526"/>
    <cellStyle name="Labels - Style3 2 2 7 6" xfId="24756"/>
    <cellStyle name="Labels - Style3 2 2 8" xfId="4903"/>
    <cellStyle name="Labels - Style3 2 2 8 2" xfId="17530"/>
    <cellStyle name="Labels - Style3 2 2 8 3" xfId="24760"/>
    <cellStyle name="Labels - Style3 2 2 9" xfId="4904"/>
    <cellStyle name="Labels - Style3 2 2 9 2" xfId="17531"/>
    <cellStyle name="Labels - Style3 2 2 9 3" xfId="24761"/>
    <cellStyle name="Labels - Style3 2 3" xfId="4905"/>
    <cellStyle name="Labels - Style3 2 3 10" xfId="17532"/>
    <cellStyle name="Labels - Style3 2 3 11" xfId="24762"/>
    <cellStyle name="Labels - Style3 2 3 12" xfId="29714"/>
    <cellStyle name="Labels - Style3 2 3 2" xfId="4906"/>
    <cellStyle name="Labels - Style3 2 3 2 10" xfId="29883"/>
    <cellStyle name="Labels - Style3 2 3 2 2" xfId="4907"/>
    <cellStyle name="Labels - Style3 2 3 2 2 2" xfId="4908"/>
    <cellStyle name="Labels - Style3 2 3 2 2 2 2" xfId="4909"/>
    <cellStyle name="Labels - Style3 2 3 2 2 2 2 2" xfId="4910"/>
    <cellStyle name="Labels - Style3 2 3 2 2 2 2 2 2" xfId="17537"/>
    <cellStyle name="Labels - Style3 2 3 2 2 2 2 2 3" xfId="24767"/>
    <cellStyle name="Labels - Style3 2 3 2 2 2 2 3" xfId="4911"/>
    <cellStyle name="Labels - Style3 2 3 2 2 2 2 3 2" xfId="17538"/>
    <cellStyle name="Labels - Style3 2 3 2 2 2 2 3 3" xfId="24768"/>
    <cellStyle name="Labels - Style3 2 3 2 2 2 2 4" xfId="4912"/>
    <cellStyle name="Labels - Style3 2 3 2 2 2 2 4 2" xfId="17539"/>
    <cellStyle name="Labels - Style3 2 3 2 2 2 2 4 3" xfId="24769"/>
    <cellStyle name="Labels - Style3 2 3 2 2 2 2 5" xfId="17536"/>
    <cellStyle name="Labels - Style3 2 3 2 2 2 2 6" xfId="24766"/>
    <cellStyle name="Labels - Style3 2 3 2 2 2 3" xfId="4913"/>
    <cellStyle name="Labels - Style3 2 3 2 2 2 3 2" xfId="17540"/>
    <cellStyle name="Labels - Style3 2 3 2 2 2 3 3" xfId="24770"/>
    <cellStyle name="Labels - Style3 2 3 2 2 2 4" xfId="4914"/>
    <cellStyle name="Labels - Style3 2 3 2 2 2 4 2" xfId="17541"/>
    <cellStyle name="Labels - Style3 2 3 2 2 2 4 3" xfId="24771"/>
    <cellStyle name="Labels - Style3 2 3 2 2 2 5" xfId="4915"/>
    <cellStyle name="Labels - Style3 2 3 2 2 2 5 2" xfId="17542"/>
    <cellStyle name="Labels - Style3 2 3 2 2 2 5 3" xfId="24772"/>
    <cellStyle name="Labels - Style3 2 3 2 2 2 6" xfId="17535"/>
    <cellStyle name="Labels - Style3 2 3 2 2 2 7" xfId="24765"/>
    <cellStyle name="Labels - Style3 2 3 2 2 3" xfId="4916"/>
    <cellStyle name="Labels - Style3 2 3 2 2 3 2" xfId="4917"/>
    <cellStyle name="Labels - Style3 2 3 2 2 3 2 2" xfId="17544"/>
    <cellStyle name="Labels - Style3 2 3 2 2 3 2 3" xfId="24774"/>
    <cellStyle name="Labels - Style3 2 3 2 2 3 3" xfId="4918"/>
    <cellStyle name="Labels - Style3 2 3 2 2 3 3 2" xfId="17545"/>
    <cellStyle name="Labels - Style3 2 3 2 2 3 3 3" xfId="24775"/>
    <cellStyle name="Labels - Style3 2 3 2 2 3 4" xfId="4919"/>
    <cellStyle name="Labels - Style3 2 3 2 2 3 4 2" xfId="17546"/>
    <cellStyle name="Labels - Style3 2 3 2 2 3 4 3" xfId="24776"/>
    <cellStyle name="Labels - Style3 2 3 2 2 3 5" xfId="17543"/>
    <cellStyle name="Labels - Style3 2 3 2 2 3 6" xfId="24773"/>
    <cellStyle name="Labels - Style3 2 3 2 2 4" xfId="4920"/>
    <cellStyle name="Labels - Style3 2 3 2 2 4 2" xfId="17547"/>
    <cellStyle name="Labels - Style3 2 3 2 2 4 3" xfId="24777"/>
    <cellStyle name="Labels - Style3 2 3 2 2 5" xfId="4921"/>
    <cellStyle name="Labels - Style3 2 3 2 2 5 2" xfId="17548"/>
    <cellStyle name="Labels - Style3 2 3 2 2 5 3" xfId="24778"/>
    <cellStyle name="Labels - Style3 2 3 2 2 6" xfId="4922"/>
    <cellStyle name="Labels - Style3 2 3 2 2 6 2" xfId="17549"/>
    <cellStyle name="Labels - Style3 2 3 2 2 6 3" xfId="24779"/>
    <cellStyle name="Labels - Style3 2 3 2 2 7" xfId="17534"/>
    <cellStyle name="Labels - Style3 2 3 2 2 8" xfId="24764"/>
    <cellStyle name="Labels - Style3 2 3 2 3" xfId="4923"/>
    <cellStyle name="Labels - Style3 2 3 2 3 2" xfId="4924"/>
    <cellStyle name="Labels - Style3 2 3 2 3 2 2" xfId="4925"/>
    <cellStyle name="Labels - Style3 2 3 2 3 2 2 2" xfId="17552"/>
    <cellStyle name="Labels - Style3 2 3 2 3 2 2 3" xfId="24782"/>
    <cellStyle name="Labels - Style3 2 3 2 3 2 3" xfId="4926"/>
    <cellStyle name="Labels - Style3 2 3 2 3 2 3 2" xfId="17553"/>
    <cellStyle name="Labels - Style3 2 3 2 3 2 3 3" xfId="24783"/>
    <cellStyle name="Labels - Style3 2 3 2 3 2 4" xfId="4927"/>
    <cellStyle name="Labels - Style3 2 3 2 3 2 4 2" xfId="17554"/>
    <cellStyle name="Labels - Style3 2 3 2 3 2 4 3" xfId="24784"/>
    <cellStyle name="Labels - Style3 2 3 2 3 2 5" xfId="17551"/>
    <cellStyle name="Labels - Style3 2 3 2 3 2 6" xfId="24781"/>
    <cellStyle name="Labels - Style3 2 3 2 3 3" xfId="4928"/>
    <cellStyle name="Labels - Style3 2 3 2 3 3 2" xfId="17555"/>
    <cellStyle name="Labels - Style3 2 3 2 3 3 3" xfId="24785"/>
    <cellStyle name="Labels - Style3 2 3 2 3 4" xfId="4929"/>
    <cellStyle name="Labels - Style3 2 3 2 3 4 2" xfId="17556"/>
    <cellStyle name="Labels - Style3 2 3 2 3 4 3" xfId="24786"/>
    <cellStyle name="Labels - Style3 2 3 2 3 5" xfId="4930"/>
    <cellStyle name="Labels - Style3 2 3 2 3 5 2" xfId="17557"/>
    <cellStyle name="Labels - Style3 2 3 2 3 5 3" xfId="24787"/>
    <cellStyle name="Labels - Style3 2 3 2 3 6" xfId="17550"/>
    <cellStyle name="Labels - Style3 2 3 2 3 7" xfId="24780"/>
    <cellStyle name="Labels - Style3 2 3 2 4" xfId="4931"/>
    <cellStyle name="Labels - Style3 2 3 2 4 2" xfId="4932"/>
    <cellStyle name="Labels - Style3 2 3 2 4 2 2" xfId="17559"/>
    <cellStyle name="Labels - Style3 2 3 2 4 2 3" xfId="24789"/>
    <cellStyle name="Labels - Style3 2 3 2 4 3" xfId="4933"/>
    <cellStyle name="Labels - Style3 2 3 2 4 3 2" xfId="17560"/>
    <cellStyle name="Labels - Style3 2 3 2 4 3 3" xfId="24790"/>
    <cellStyle name="Labels - Style3 2 3 2 4 4" xfId="4934"/>
    <cellStyle name="Labels - Style3 2 3 2 4 4 2" xfId="17561"/>
    <cellStyle name="Labels - Style3 2 3 2 4 4 3" xfId="24791"/>
    <cellStyle name="Labels - Style3 2 3 2 4 5" xfId="17558"/>
    <cellStyle name="Labels - Style3 2 3 2 4 6" xfId="24788"/>
    <cellStyle name="Labels - Style3 2 3 2 5" xfId="4935"/>
    <cellStyle name="Labels - Style3 2 3 2 5 2" xfId="17562"/>
    <cellStyle name="Labels - Style3 2 3 2 5 3" xfId="24792"/>
    <cellStyle name="Labels - Style3 2 3 2 6" xfId="4936"/>
    <cellStyle name="Labels - Style3 2 3 2 6 2" xfId="17563"/>
    <cellStyle name="Labels - Style3 2 3 2 6 3" xfId="24793"/>
    <cellStyle name="Labels - Style3 2 3 2 7" xfId="4937"/>
    <cellStyle name="Labels - Style3 2 3 2 7 2" xfId="17564"/>
    <cellStyle name="Labels - Style3 2 3 2 7 3" xfId="24794"/>
    <cellStyle name="Labels - Style3 2 3 2 8" xfId="17533"/>
    <cellStyle name="Labels - Style3 2 3 2 9" xfId="24763"/>
    <cellStyle name="Labels - Style3 2 3 3" xfId="4938"/>
    <cellStyle name="Labels - Style3 2 3 3 2" xfId="4939"/>
    <cellStyle name="Labels - Style3 2 3 3 2 2" xfId="4940"/>
    <cellStyle name="Labels - Style3 2 3 3 2 2 2" xfId="4941"/>
    <cellStyle name="Labels - Style3 2 3 3 2 2 2 2" xfId="4942"/>
    <cellStyle name="Labels - Style3 2 3 3 2 2 2 2 2" xfId="17569"/>
    <cellStyle name="Labels - Style3 2 3 3 2 2 2 2 3" xfId="24799"/>
    <cellStyle name="Labels - Style3 2 3 3 2 2 2 3" xfId="4943"/>
    <cellStyle name="Labels - Style3 2 3 3 2 2 2 3 2" xfId="17570"/>
    <cellStyle name="Labels - Style3 2 3 3 2 2 2 3 3" xfId="24800"/>
    <cellStyle name="Labels - Style3 2 3 3 2 2 2 4" xfId="4944"/>
    <cellStyle name="Labels - Style3 2 3 3 2 2 2 4 2" xfId="17571"/>
    <cellStyle name="Labels - Style3 2 3 3 2 2 2 4 3" xfId="24801"/>
    <cellStyle name="Labels - Style3 2 3 3 2 2 2 5" xfId="17568"/>
    <cellStyle name="Labels - Style3 2 3 3 2 2 2 6" xfId="24798"/>
    <cellStyle name="Labels - Style3 2 3 3 2 2 3" xfId="4945"/>
    <cellStyle name="Labels - Style3 2 3 3 2 2 3 2" xfId="17572"/>
    <cellStyle name="Labels - Style3 2 3 3 2 2 3 3" xfId="24802"/>
    <cellStyle name="Labels - Style3 2 3 3 2 2 4" xfId="4946"/>
    <cellStyle name="Labels - Style3 2 3 3 2 2 4 2" xfId="17573"/>
    <cellStyle name="Labels - Style3 2 3 3 2 2 4 3" xfId="24803"/>
    <cellStyle name="Labels - Style3 2 3 3 2 2 5" xfId="4947"/>
    <cellStyle name="Labels - Style3 2 3 3 2 2 5 2" xfId="17574"/>
    <cellStyle name="Labels - Style3 2 3 3 2 2 5 3" xfId="24804"/>
    <cellStyle name="Labels - Style3 2 3 3 2 2 6" xfId="17567"/>
    <cellStyle name="Labels - Style3 2 3 3 2 2 7" xfId="24797"/>
    <cellStyle name="Labels - Style3 2 3 3 2 3" xfId="4948"/>
    <cellStyle name="Labels - Style3 2 3 3 2 3 2" xfId="4949"/>
    <cellStyle name="Labels - Style3 2 3 3 2 3 2 2" xfId="17576"/>
    <cellStyle name="Labels - Style3 2 3 3 2 3 2 3" xfId="24806"/>
    <cellStyle name="Labels - Style3 2 3 3 2 3 3" xfId="4950"/>
    <cellStyle name="Labels - Style3 2 3 3 2 3 3 2" xfId="17577"/>
    <cellStyle name="Labels - Style3 2 3 3 2 3 3 3" xfId="24807"/>
    <cellStyle name="Labels - Style3 2 3 3 2 3 4" xfId="4951"/>
    <cellStyle name="Labels - Style3 2 3 3 2 3 4 2" xfId="17578"/>
    <cellStyle name="Labels - Style3 2 3 3 2 3 4 3" xfId="24808"/>
    <cellStyle name="Labels - Style3 2 3 3 2 3 5" xfId="17575"/>
    <cellStyle name="Labels - Style3 2 3 3 2 3 6" xfId="24805"/>
    <cellStyle name="Labels - Style3 2 3 3 2 4" xfId="4952"/>
    <cellStyle name="Labels - Style3 2 3 3 2 4 2" xfId="17579"/>
    <cellStyle name="Labels - Style3 2 3 3 2 4 3" xfId="24809"/>
    <cellStyle name="Labels - Style3 2 3 3 2 5" xfId="4953"/>
    <cellStyle name="Labels - Style3 2 3 3 2 5 2" xfId="17580"/>
    <cellStyle name="Labels - Style3 2 3 3 2 5 3" xfId="24810"/>
    <cellStyle name="Labels - Style3 2 3 3 2 6" xfId="4954"/>
    <cellStyle name="Labels - Style3 2 3 3 2 6 2" xfId="17581"/>
    <cellStyle name="Labels - Style3 2 3 3 2 6 3" xfId="24811"/>
    <cellStyle name="Labels - Style3 2 3 3 2 7" xfId="17566"/>
    <cellStyle name="Labels - Style3 2 3 3 2 8" xfId="24796"/>
    <cellStyle name="Labels - Style3 2 3 3 3" xfId="4955"/>
    <cellStyle name="Labels - Style3 2 3 3 3 2" xfId="4956"/>
    <cellStyle name="Labels - Style3 2 3 3 3 2 2" xfId="4957"/>
    <cellStyle name="Labels - Style3 2 3 3 3 2 2 2" xfId="17584"/>
    <cellStyle name="Labels - Style3 2 3 3 3 2 2 3" xfId="24814"/>
    <cellStyle name="Labels - Style3 2 3 3 3 2 3" xfId="4958"/>
    <cellStyle name="Labels - Style3 2 3 3 3 2 3 2" xfId="17585"/>
    <cellStyle name="Labels - Style3 2 3 3 3 2 3 3" xfId="24815"/>
    <cellStyle name="Labels - Style3 2 3 3 3 2 4" xfId="4959"/>
    <cellStyle name="Labels - Style3 2 3 3 3 2 4 2" xfId="17586"/>
    <cellStyle name="Labels - Style3 2 3 3 3 2 4 3" xfId="24816"/>
    <cellStyle name="Labels - Style3 2 3 3 3 2 5" xfId="17583"/>
    <cellStyle name="Labels - Style3 2 3 3 3 2 6" xfId="24813"/>
    <cellStyle name="Labels - Style3 2 3 3 3 3" xfId="4960"/>
    <cellStyle name="Labels - Style3 2 3 3 3 3 2" xfId="17587"/>
    <cellStyle name="Labels - Style3 2 3 3 3 3 3" xfId="24817"/>
    <cellStyle name="Labels - Style3 2 3 3 3 4" xfId="4961"/>
    <cellStyle name="Labels - Style3 2 3 3 3 4 2" xfId="17588"/>
    <cellStyle name="Labels - Style3 2 3 3 3 4 3" xfId="24818"/>
    <cellStyle name="Labels - Style3 2 3 3 3 5" xfId="4962"/>
    <cellStyle name="Labels - Style3 2 3 3 3 5 2" xfId="17589"/>
    <cellStyle name="Labels - Style3 2 3 3 3 5 3" xfId="24819"/>
    <cellStyle name="Labels - Style3 2 3 3 3 6" xfId="17582"/>
    <cellStyle name="Labels - Style3 2 3 3 3 7" xfId="24812"/>
    <cellStyle name="Labels - Style3 2 3 3 4" xfId="4963"/>
    <cellStyle name="Labels - Style3 2 3 3 4 2" xfId="4964"/>
    <cellStyle name="Labels - Style3 2 3 3 4 2 2" xfId="17591"/>
    <cellStyle name="Labels - Style3 2 3 3 4 2 3" xfId="24821"/>
    <cellStyle name="Labels - Style3 2 3 3 4 3" xfId="4965"/>
    <cellStyle name="Labels - Style3 2 3 3 4 3 2" xfId="17592"/>
    <cellStyle name="Labels - Style3 2 3 3 4 3 3" xfId="24822"/>
    <cellStyle name="Labels - Style3 2 3 3 4 4" xfId="4966"/>
    <cellStyle name="Labels - Style3 2 3 3 4 4 2" xfId="17593"/>
    <cellStyle name="Labels - Style3 2 3 3 4 4 3" xfId="24823"/>
    <cellStyle name="Labels - Style3 2 3 3 4 5" xfId="17590"/>
    <cellStyle name="Labels - Style3 2 3 3 4 6" xfId="24820"/>
    <cellStyle name="Labels - Style3 2 3 3 5" xfId="4967"/>
    <cellStyle name="Labels - Style3 2 3 3 5 2" xfId="17594"/>
    <cellStyle name="Labels - Style3 2 3 3 5 3" xfId="24824"/>
    <cellStyle name="Labels - Style3 2 3 3 6" xfId="4968"/>
    <cellStyle name="Labels - Style3 2 3 3 6 2" xfId="17595"/>
    <cellStyle name="Labels - Style3 2 3 3 6 3" xfId="24825"/>
    <cellStyle name="Labels - Style3 2 3 3 7" xfId="4969"/>
    <cellStyle name="Labels - Style3 2 3 3 7 2" xfId="17596"/>
    <cellStyle name="Labels - Style3 2 3 3 7 3" xfId="24826"/>
    <cellStyle name="Labels - Style3 2 3 3 8" xfId="17565"/>
    <cellStyle name="Labels - Style3 2 3 3 9" xfId="24795"/>
    <cellStyle name="Labels - Style3 2 3 4" xfId="4970"/>
    <cellStyle name="Labels - Style3 2 3 4 2" xfId="4971"/>
    <cellStyle name="Labels - Style3 2 3 4 2 2" xfId="4972"/>
    <cellStyle name="Labels - Style3 2 3 4 2 2 2" xfId="4973"/>
    <cellStyle name="Labels - Style3 2 3 4 2 2 2 2" xfId="17600"/>
    <cellStyle name="Labels - Style3 2 3 4 2 2 2 3" xfId="24830"/>
    <cellStyle name="Labels - Style3 2 3 4 2 2 3" xfId="4974"/>
    <cellStyle name="Labels - Style3 2 3 4 2 2 3 2" xfId="17601"/>
    <cellStyle name="Labels - Style3 2 3 4 2 2 3 3" xfId="24831"/>
    <cellStyle name="Labels - Style3 2 3 4 2 2 4" xfId="4975"/>
    <cellStyle name="Labels - Style3 2 3 4 2 2 4 2" xfId="17602"/>
    <cellStyle name="Labels - Style3 2 3 4 2 2 4 3" xfId="24832"/>
    <cellStyle name="Labels - Style3 2 3 4 2 2 5" xfId="17599"/>
    <cellStyle name="Labels - Style3 2 3 4 2 2 6" xfId="24829"/>
    <cellStyle name="Labels - Style3 2 3 4 2 3" xfId="4976"/>
    <cellStyle name="Labels - Style3 2 3 4 2 3 2" xfId="17603"/>
    <cellStyle name="Labels - Style3 2 3 4 2 3 3" xfId="24833"/>
    <cellStyle name="Labels - Style3 2 3 4 2 4" xfId="4977"/>
    <cellStyle name="Labels - Style3 2 3 4 2 4 2" xfId="17604"/>
    <cellStyle name="Labels - Style3 2 3 4 2 4 3" xfId="24834"/>
    <cellStyle name="Labels - Style3 2 3 4 2 5" xfId="4978"/>
    <cellStyle name="Labels - Style3 2 3 4 2 5 2" xfId="17605"/>
    <cellStyle name="Labels - Style3 2 3 4 2 5 3" xfId="24835"/>
    <cellStyle name="Labels - Style3 2 3 4 2 6" xfId="17598"/>
    <cellStyle name="Labels - Style3 2 3 4 2 7" xfId="24828"/>
    <cellStyle name="Labels - Style3 2 3 4 3" xfId="4979"/>
    <cellStyle name="Labels - Style3 2 3 4 3 2" xfId="4980"/>
    <cellStyle name="Labels - Style3 2 3 4 3 2 2" xfId="17607"/>
    <cellStyle name="Labels - Style3 2 3 4 3 2 3" xfId="24837"/>
    <cellStyle name="Labels - Style3 2 3 4 3 3" xfId="4981"/>
    <cellStyle name="Labels - Style3 2 3 4 3 3 2" xfId="17608"/>
    <cellStyle name="Labels - Style3 2 3 4 3 3 3" xfId="24838"/>
    <cellStyle name="Labels - Style3 2 3 4 3 4" xfId="4982"/>
    <cellStyle name="Labels - Style3 2 3 4 3 4 2" xfId="17609"/>
    <cellStyle name="Labels - Style3 2 3 4 3 4 3" xfId="24839"/>
    <cellStyle name="Labels - Style3 2 3 4 3 5" xfId="17606"/>
    <cellStyle name="Labels - Style3 2 3 4 3 6" xfId="24836"/>
    <cellStyle name="Labels - Style3 2 3 4 4" xfId="4983"/>
    <cellStyle name="Labels - Style3 2 3 4 4 2" xfId="17610"/>
    <cellStyle name="Labels - Style3 2 3 4 4 3" xfId="24840"/>
    <cellStyle name="Labels - Style3 2 3 4 5" xfId="4984"/>
    <cellStyle name="Labels - Style3 2 3 4 5 2" xfId="17611"/>
    <cellStyle name="Labels - Style3 2 3 4 5 3" xfId="24841"/>
    <cellStyle name="Labels - Style3 2 3 4 6" xfId="4985"/>
    <cellStyle name="Labels - Style3 2 3 4 6 2" xfId="17612"/>
    <cellStyle name="Labels - Style3 2 3 4 6 3" xfId="24842"/>
    <cellStyle name="Labels - Style3 2 3 4 7" xfId="17597"/>
    <cellStyle name="Labels - Style3 2 3 4 8" xfId="24827"/>
    <cellStyle name="Labels - Style3 2 3 5" xfId="4986"/>
    <cellStyle name="Labels - Style3 2 3 5 2" xfId="4987"/>
    <cellStyle name="Labels - Style3 2 3 5 2 2" xfId="4988"/>
    <cellStyle name="Labels - Style3 2 3 5 2 2 2" xfId="17615"/>
    <cellStyle name="Labels - Style3 2 3 5 2 2 3" xfId="24845"/>
    <cellStyle name="Labels - Style3 2 3 5 2 3" xfId="4989"/>
    <cellStyle name="Labels - Style3 2 3 5 2 3 2" xfId="17616"/>
    <cellStyle name="Labels - Style3 2 3 5 2 3 3" xfId="24846"/>
    <cellStyle name="Labels - Style3 2 3 5 2 4" xfId="4990"/>
    <cellStyle name="Labels - Style3 2 3 5 2 4 2" xfId="17617"/>
    <cellStyle name="Labels - Style3 2 3 5 2 4 3" xfId="24847"/>
    <cellStyle name="Labels - Style3 2 3 5 2 5" xfId="17614"/>
    <cellStyle name="Labels - Style3 2 3 5 2 6" xfId="24844"/>
    <cellStyle name="Labels - Style3 2 3 5 3" xfId="4991"/>
    <cellStyle name="Labels - Style3 2 3 5 3 2" xfId="17618"/>
    <cellStyle name="Labels - Style3 2 3 5 3 3" xfId="24848"/>
    <cellStyle name="Labels - Style3 2 3 5 4" xfId="4992"/>
    <cellStyle name="Labels - Style3 2 3 5 4 2" xfId="17619"/>
    <cellStyle name="Labels - Style3 2 3 5 4 3" xfId="24849"/>
    <cellStyle name="Labels - Style3 2 3 5 5" xfId="4993"/>
    <cellStyle name="Labels - Style3 2 3 5 5 2" xfId="17620"/>
    <cellStyle name="Labels - Style3 2 3 5 5 3" xfId="24850"/>
    <cellStyle name="Labels - Style3 2 3 5 6" xfId="17613"/>
    <cellStyle name="Labels - Style3 2 3 5 7" xfId="24843"/>
    <cellStyle name="Labels - Style3 2 3 6" xfId="4994"/>
    <cellStyle name="Labels - Style3 2 3 6 2" xfId="4995"/>
    <cellStyle name="Labels - Style3 2 3 6 2 2" xfId="17622"/>
    <cellStyle name="Labels - Style3 2 3 6 2 3" xfId="24852"/>
    <cellStyle name="Labels - Style3 2 3 6 3" xfId="4996"/>
    <cellStyle name="Labels - Style3 2 3 6 3 2" xfId="17623"/>
    <cellStyle name="Labels - Style3 2 3 6 3 3" xfId="24853"/>
    <cellStyle name="Labels - Style3 2 3 6 4" xfId="4997"/>
    <cellStyle name="Labels - Style3 2 3 6 4 2" xfId="17624"/>
    <cellStyle name="Labels - Style3 2 3 6 4 3" xfId="24854"/>
    <cellStyle name="Labels - Style3 2 3 6 5" xfId="17621"/>
    <cellStyle name="Labels - Style3 2 3 6 6" xfId="24851"/>
    <cellStyle name="Labels - Style3 2 3 7" xfId="4998"/>
    <cellStyle name="Labels - Style3 2 3 7 2" xfId="17625"/>
    <cellStyle name="Labels - Style3 2 3 7 3" xfId="24855"/>
    <cellStyle name="Labels - Style3 2 3 8" xfId="4999"/>
    <cellStyle name="Labels - Style3 2 3 8 2" xfId="17626"/>
    <cellStyle name="Labels - Style3 2 3 8 3" xfId="24856"/>
    <cellStyle name="Labels - Style3 2 3 9" xfId="5000"/>
    <cellStyle name="Labels - Style3 2 3 9 2" xfId="17627"/>
    <cellStyle name="Labels - Style3 2 3 9 3" xfId="24857"/>
    <cellStyle name="Labels - Style3 2 4" xfId="5001"/>
    <cellStyle name="Labels - Style3 2 4 10" xfId="17628"/>
    <cellStyle name="Labels - Style3 2 4 11" xfId="24858"/>
    <cellStyle name="Labels - Style3 2 4 12" xfId="29773"/>
    <cellStyle name="Labels - Style3 2 4 2" xfId="5002"/>
    <cellStyle name="Labels - Style3 2 4 2 10" xfId="29904"/>
    <cellStyle name="Labels - Style3 2 4 2 2" xfId="5003"/>
    <cellStyle name="Labels - Style3 2 4 2 2 2" xfId="5004"/>
    <cellStyle name="Labels - Style3 2 4 2 2 2 2" xfId="5005"/>
    <cellStyle name="Labels - Style3 2 4 2 2 2 2 2" xfId="5006"/>
    <cellStyle name="Labels - Style3 2 4 2 2 2 2 2 2" xfId="17633"/>
    <cellStyle name="Labels - Style3 2 4 2 2 2 2 2 3" xfId="24863"/>
    <cellStyle name="Labels - Style3 2 4 2 2 2 2 3" xfId="5007"/>
    <cellStyle name="Labels - Style3 2 4 2 2 2 2 3 2" xfId="17634"/>
    <cellStyle name="Labels - Style3 2 4 2 2 2 2 3 3" xfId="24864"/>
    <cellStyle name="Labels - Style3 2 4 2 2 2 2 4" xfId="5008"/>
    <cellStyle name="Labels - Style3 2 4 2 2 2 2 4 2" xfId="17635"/>
    <cellStyle name="Labels - Style3 2 4 2 2 2 2 4 3" xfId="24865"/>
    <cellStyle name="Labels - Style3 2 4 2 2 2 2 5" xfId="17632"/>
    <cellStyle name="Labels - Style3 2 4 2 2 2 2 6" xfId="24862"/>
    <cellStyle name="Labels - Style3 2 4 2 2 2 3" xfId="5009"/>
    <cellStyle name="Labels - Style3 2 4 2 2 2 3 2" xfId="17636"/>
    <cellStyle name="Labels - Style3 2 4 2 2 2 3 3" xfId="24866"/>
    <cellStyle name="Labels - Style3 2 4 2 2 2 4" xfId="5010"/>
    <cellStyle name="Labels - Style3 2 4 2 2 2 4 2" xfId="17637"/>
    <cellStyle name="Labels - Style3 2 4 2 2 2 4 3" xfId="24867"/>
    <cellStyle name="Labels - Style3 2 4 2 2 2 5" xfId="5011"/>
    <cellStyle name="Labels - Style3 2 4 2 2 2 5 2" xfId="17638"/>
    <cellStyle name="Labels - Style3 2 4 2 2 2 5 3" xfId="24868"/>
    <cellStyle name="Labels - Style3 2 4 2 2 2 6" xfId="17631"/>
    <cellStyle name="Labels - Style3 2 4 2 2 2 7" xfId="24861"/>
    <cellStyle name="Labels - Style3 2 4 2 2 3" xfId="5012"/>
    <cellStyle name="Labels - Style3 2 4 2 2 3 2" xfId="5013"/>
    <cellStyle name="Labels - Style3 2 4 2 2 3 2 2" xfId="17640"/>
    <cellStyle name="Labels - Style3 2 4 2 2 3 2 3" xfId="24870"/>
    <cellStyle name="Labels - Style3 2 4 2 2 3 3" xfId="5014"/>
    <cellStyle name="Labels - Style3 2 4 2 2 3 3 2" xfId="17641"/>
    <cellStyle name="Labels - Style3 2 4 2 2 3 3 3" xfId="24871"/>
    <cellStyle name="Labels - Style3 2 4 2 2 3 4" xfId="5015"/>
    <cellStyle name="Labels - Style3 2 4 2 2 3 4 2" xfId="17642"/>
    <cellStyle name="Labels - Style3 2 4 2 2 3 4 3" xfId="24872"/>
    <cellStyle name="Labels - Style3 2 4 2 2 3 5" xfId="17639"/>
    <cellStyle name="Labels - Style3 2 4 2 2 3 6" xfId="24869"/>
    <cellStyle name="Labels - Style3 2 4 2 2 4" xfId="5016"/>
    <cellStyle name="Labels - Style3 2 4 2 2 4 2" xfId="17643"/>
    <cellStyle name="Labels - Style3 2 4 2 2 4 3" xfId="24873"/>
    <cellStyle name="Labels - Style3 2 4 2 2 5" xfId="5017"/>
    <cellStyle name="Labels - Style3 2 4 2 2 5 2" xfId="17644"/>
    <cellStyle name="Labels - Style3 2 4 2 2 5 3" xfId="24874"/>
    <cellStyle name="Labels - Style3 2 4 2 2 6" xfId="5018"/>
    <cellStyle name="Labels - Style3 2 4 2 2 6 2" xfId="17645"/>
    <cellStyle name="Labels - Style3 2 4 2 2 6 3" xfId="24875"/>
    <cellStyle name="Labels - Style3 2 4 2 2 7" xfId="17630"/>
    <cellStyle name="Labels - Style3 2 4 2 2 8" xfId="24860"/>
    <cellStyle name="Labels - Style3 2 4 2 3" xfId="5019"/>
    <cellStyle name="Labels - Style3 2 4 2 3 2" xfId="5020"/>
    <cellStyle name="Labels - Style3 2 4 2 3 2 2" xfId="5021"/>
    <cellStyle name="Labels - Style3 2 4 2 3 2 2 2" xfId="17648"/>
    <cellStyle name="Labels - Style3 2 4 2 3 2 2 3" xfId="24878"/>
    <cellStyle name="Labels - Style3 2 4 2 3 2 3" xfId="5022"/>
    <cellStyle name="Labels - Style3 2 4 2 3 2 3 2" xfId="17649"/>
    <cellStyle name="Labels - Style3 2 4 2 3 2 3 3" xfId="24879"/>
    <cellStyle name="Labels - Style3 2 4 2 3 2 4" xfId="5023"/>
    <cellStyle name="Labels - Style3 2 4 2 3 2 4 2" xfId="17650"/>
    <cellStyle name="Labels - Style3 2 4 2 3 2 4 3" xfId="24880"/>
    <cellStyle name="Labels - Style3 2 4 2 3 2 5" xfId="17647"/>
    <cellStyle name="Labels - Style3 2 4 2 3 2 6" xfId="24877"/>
    <cellStyle name="Labels - Style3 2 4 2 3 3" xfId="5024"/>
    <cellStyle name="Labels - Style3 2 4 2 3 3 2" xfId="17651"/>
    <cellStyle name="Labels - Style3 2 4 2 3 3 3" xfId="24881"/>
    <cellStyle name="Labels - Style3 2 4 2 3 4" xfId="5025"/>
    <cellStyle name="Labels - Style3 2 4 2 3 4 2" xfId="17652"/>
    <cellStyle name="Labels - Style3 2 4 2 3 4 3" xfId="24882"/>
    <cellStyle name="Labels - Style3 2 4 2 3 5" xfId="5026"/>
    <cellStyle name="Labels - Style3 2 4 2 3 5 2" xfId="17653"/>
    <cellStyle name="Labels - Style3 2 4 2 3 5 3" xfId="24883"/>
    <cellStyle name="Labels - Style3 2 4 2 3 6" xfId="17646"/>
    <cellStyle name="Labels - Style3 2 4 2 3 7" xfId="24876"/>
    <cellStyle name="Labels - Style3 2 4 2 4" xfId="5027"/>
    <cellStyle name="Labels - Style3 2 4 2 4 2" xfId="5028"/>
    <cellStyle name="Labels - Style3 2 4 2 4 2 2" xfId="17655"/>
    <cellStyle name="Labels - Style3 2 4 2 4 2 3" xfId="24885"/>
    <cellStyle name="Labels - Style3 2 4 2 4 3" xfId="5029"/>
    <cellStyle name="Labels - Style3 2 4 2 4 3 2" xfId="17656"/>
    <cellStyle name="Labels - Style3 2 4 2 4 3 3" xfId="24886"/>
    <cellStyle name="Labels - Style3 2 4 2 4 4" xfId="5030"/>
    <cellStyle name="Labels - Style3 2 4 2 4 4 2" xfId="17657"/>
    <cellStyle name="Labels - Style3 2 4 2 4 4 3" xfId="24887"/>
    <cellStyle name="Labels - Style3 2 4 2 4 5" xfId="17654"/>
    <cellStyle name="Labels - Style3 2 4 2 4 6" xfId="24884"/>
    <cellStyle name="Labels - Style3 2 4 2 5" xfId="5031"/>
    <cellStyle name="Labels - Style3 2 4 2 5 2" xfId="17658"/>
    <cellStyle name="Labels - Style3 2 4 2 5 3" xfId="24888"/>
    <cellStyle name="Labels - Style3 2 4 2 6" xfId="5032"/>
    <cellStyle name="Labels - Style3 2 4 2 6 2" xfId="17659"/>
    <cellStyle name="Labels - Style3 2 4 2 6 3" xfId="24889"/>
    <cellStyle name="Labels - Style3 2 4 2 7" xfId="5033"/>
    <cellStyle name="Labels - Style3 2 4 2 7 2" xfId="17660"/>
    <cellStyle name="Labels - Style3 2 4 2 7 3" xfId="24890"/>
    <cellStyle name="Labels - Style3 2 4 2 8" xfId="17629"/>
    <cellStyle name="Labels - Style3 2 4 2 9" xfId="24859"/>
    <cellStyle name="Labels - Style3 2 4 3" xfId="5034"/>
    <cellStyle name="Labels - Style3 2 4 3 2" xfId="5035"/>
    <cellStyle name="Labels - Style3 2 4 3 2 2" xfId="5036"/>
    <cellStyle name="Labels - Style3 2 4 3 2 2 2" xfId="5037"/>
    <cellStyle name="Labels - Style3 2 4 3 2 2 2 2" xfId="5038"/>
    <cellStyle name="Labels - Style3 2 4 3 2 2 2 2 2" xfId="17665"/>
    <cellStyle name="Labels - Style3 2 4 3 2 2 2 2 3" xfId="24895"/>
    <cellStyle name="Labels - Style3 2 4 3 2 2 2 3" xfId="5039"/>
    <cellStyle name="Labels - Style3 2 4 3 2 2 2 3 2" xfId="17666"/>
    <cellStyle name="Labels - Style3 2 4 3 2 2 2 3 3" xfId="24896"/>
    <cellStyle name="Labels - Style3 2 4 3 2 2 2 4" xfId="5040"/>
    <cellStyle name="Labels - Style3 2 4 3 2 2 2 4 2" xfId="17667"/>
    <cellStyle name="Labels - Style3 2 4 3 2 2 2 4 3" xfId="24897"/>
    <cellStyle name="Labels - Style3 2 4 3 2 2 2 5" xfId="17664"/>
    <cellStyle name="Labels - Style3 2 4 3 2 2 2 6" xfId="24894"/>
    <cellStyle name="Labels - Style3 2 4 3 2 2 3" xfId="5041"/>
    <cellStyle name="Labels - Style3 2 4 3 2 2 3 2" xfId="17668"/>
    <cellStyle name="Labels - Style3 2 4 3 2 2 3 3" xfId="24898"/>
    <cellStyle name="Labels - Style3 2 4 3 2 2 4" xfId="5042"/>
    <cellStyle name="Labels - Style3 2 4 3 2 2 4 2" xfId="17669"/>
    <cellStyle name="Labels - Style3 2 4 3 2 2 4 3" xfId="24899"/>
    <cellStyle name="Labels - Style3 2 4 3 2 2 5" xfId="5043"/>
    <cellStyle name="Labels - Style3 2 4 3 2 2 5 2" xfId="17670"/>
    <cellStyle name="Labels - Style3 2 4 3 2 2 5 3" xfId="24900"/>
    <cellStyle name="Labels - Style3 2 4 3 2 2 6" xfId="17663"/>
    <cellStyle name="Labels - Style3 2 4 3 2 2 7" xfId="24893"/>
    <cellStyle name="Labels - Style3 2 4 3 2 3" xfId="5044"/>
    <cellStyle name="Labels - Style3 2 4 3 2 3 2" xfId="5045"/>
    <cellStyle name="Labels - Style3 2 4 3 2 3 2 2" xfId="17672"/>
    <cellStyle name="Labels - Style3 2 4 3 2 3 2 3" xfId="24902"/>
    <cellStyle name="Labels - Style3 2 4 3 2 3 3" xfId="5046"/>
    <cellStyle name="Labels - Style3 2 4 3 2 3 3 2" xfId="17673"/>
    <cellStyle name="Labels - Style3 2 4 3 2 3 3 3" xfId="24903"/>
    <cellStyle name="Labels - Style3 2 4 3 2 3 4" xfId="5047"/>
    <cellStyle name="Labels - Style3 2 4 3 2 3 4 2" xfId="17674"/>
    <cellStyle name="Labels - Style3 2 4 3 2 3 4 3" xfId="24904"/>
    <cellStyle name="Labels - Style3 2 4 3 2 3 5" xfId="17671"/>
    <cellStyle name="Labels - Style3 2 4 3 2 3 6" xfId="24901"/>
    <cellStyle name="Labels - Style3 2 4 3 2 4" xfId="5048"/>
    <cellStyle name="Labels - Style3 2 4 3 2 4 2" xfId="17675"/>
    <cellStyle name="Labels - Style3 2 4 3 2 4 3" xfId="24905"/>
    <cellStyle name="Labels - Style3 2 4 3 2 5" xfId="5049"/>
    <cellStyle name="Labels - Style3 2 4 3 2 5 2" xfId="17676"/>
    <cellStyle name="Labels - Style3 2 4 3 2 5 3" xfId="24906"/>
    <cellStyle name="Labels - Style3 2 4 3 2 6" xfId="5050"/>
    <cellStyle name="Labels - Style3 2 4 3 2 6 2" xfId="17677"/>
    <cellStyle name="Labels - Style3 2 4 3 2 6 3" xfId="24907"/>
    <cellStyle name="Labels - Style3 2 4 3 2 7" xfId="17662"/>
    <cellStyle name="Labels - Style3 2 4 3 2 8" xfId="24892"/>
    <cellStyle name="Labels - Style3 2 4 3 3" xfId="5051"/>
    <cellStyle name="Labels - Style3 2 4 3 3 2" xfId="5052"/>
    <cellStyle name="Labels - Style3 2 4 3 3 2 2" xfId="5053"/>
    <cellStyle name="Labels - Style3 2 4 3 3 2 2 2" xfId="17680"/>
    <cellStyle name="Labels - Style3 2 4 3 3 2 2 3" xfId="24910"/>
    <cellStyle name="Labels - Style3 2 4 3 3 2 3" xfId="5054"/>
    <cellStyle name="Labels - Style3 2 4 3 3 2 3 2" xfId="17681"/>
    <cellStyle name="Labels - Style3 2 4 3 3 2 3 3" xfId="24911"/>
    <cellStyle name="Labels - Style3 2 4 3 3 2 4" xfId="5055"/>
    <cellStyle name="Labels - Style3 2 4 3 3 2 4 2" xfId="17682"/>
    <cellStyle name="Labels - Style3 2 4 3 3 2 4 3" xfId="24912"/>
    <cellStyle name="Labels - Style3 2 4 3 3 2 5" xfId="17679"/>
    <cellStyle name="Labels - Style3 2 4 3 3 2 6" xfId="24909"/>
    <cellStyle name="Labels - Style3 2 4 3 3 3" xfId="5056"/>
    <cellStyle name="Labels - Style3 2 4 3 3 3 2" xfId="17683"/>
    <cellStyle name="Labels - Style3 2 4 3 3 3 3" xfId="24913"/>
    <cellStyle name="Labels - Style3 2 4 3 3 4" xfId="5057"/>
    <cellStyle name="Labels - Style3 2 4 3 3 4 2" xfId="17684"/>
    <cellStyle name="Labels - Style3 2 4 3 3 4 3" xfId="24914"/>
    <cellStyle name="Labels - Style3 2 4 3 3 5" xfId="5058"/>
    <cellStyle name="Labels - Style3 2 4 3 3 5 2" xfId="17685"/>
    <cellStyle name="Labels - Style3 2 4 3 3 5 3" xfId="24915"/>
    <cellStyle name="Labels - Style3 2 4 3 3 6" xfId="17678"/>
    <cellStyle name="Labels - Style3 2 4 3 3 7" xfId="24908"/>
    <cellStyle name="Labels - Style3 2 4 3 4" xfId="5059"/>
    <cellStyle name="Labels - Style3 2 4 3 4 2" xfId="5060"/>
    <cellStyle name="Labels - Style3 2 4 3 4 2 2" xfId="17687"/>
    <cellStyle name="Labels - Style3 2 4 3 4 2 3" xfId="24917"/>
    <cellStyle name="Labels - Style3 2 4 3 4 3" xfId="5061"/>
    <cellStyle name="Labels - Style3 2 4 3 4 3 2" xfId="17688"/>
    <cellStyle name="Labels - Style3 2 4 3 4 3 3" xfId="24918"/>
    <cellStyle name="Labels - Style3 2 4 3 4 4" xfId="5062"/>
    <cellStyle name="Labels - Style3 2 4 3 4 4 2" xfId="17689"/>
    <cellStyle name="Labels - Style3 2 4 3 4 4 3" xfId="24919"/>
    <cellStyle name="Labels - Style3 2 4 3 4 5" xfId="17686"/>
    <cellStyle name="Labels - Style3 2 4 3 4 6" xfId="24916"/>
    <cellStyle name="Labels - Style3 2 4 3 5" xfId="5063"/>
    <cellStyle name="Labels - Style3 2 4 3 5 2" xfId="17690"/>
    <cellStyle name="Labels - Style3 2 4 3 5 3" xfId="24920"/>
    <cellStyle name="Labels - Style3 2 4 3 6" xfId="5064"/>
    <cellStyle name="Labels - Style3 2 4 3 6 2" xfId="17691"/>
    <cellStyle name="Labels - Style3 2 4 3 6 3" xfId="24921"/>
    <cellStyle name="Labels - Style3 2 4 3 7" xfId="5065"/>
    <cellStyle name="Labels - Style3 2 4 3 7 2" xfId="17692"/>
    <cellStyle name="Labels - Style3 2 4 3 7 3" xfId="24922"/>
    <cellStyle name="Labels - Style3 2 4 3 8" xfId="17661"/>
    <cellStyle name="Labels - Style3 2 4 3 9" xfId="24891"/>
    <cellStyle name="Labels - Style3 2 4 4" xfId="5066"/>
    <cellStyle name="Labels - Style3 2 4 4 2" xfId="5067"/>
    <cellStyle name="Labels - Style3 2 4 4 2 2" xfId="5068"/>
    <cellStyle name="Labels - Style3 2 4 4 2 2 2" xfId="5069"/>
    <cellStyle name="Labels - Style3 2 4 4 2 2 2 2" xfId="17696"/>
    <cellStyle name="Labels - Style3 2 4 4 2 2 2 3" xfId="24926"/>
    <cellStyle name="Labels - Style3 2 4 4 2 2 3" xfId="5070"/>
    <cellStyle name="Labels - Style3 2 4 4 2 2 3 2" xfId="17697"/>
    <cellStyle name="Labels - Style3 2 4 4 2 2 3 3" xfId="24927"/>
    <cellStyle name="Labels - Style3 2 4 4 2 2 4" xfId="5071"/>
    <cellStyle name="Labels - Style3 2 4 4 2 2 4 2" xfId="17698"/>
    <cellStyle name="Labels - Style3 2 4 4 2 2 4 3" xfId="24928"/>
    <cellStyle name="Labels - Style3 2 4 4 2 2 5" xfId="17695"/>
    <cellStyle name="Labels - Style3 2 4 4 2 2 6" xfId="24925"/>
    <cellStyle name="Labels - Style3 2 4 4 2 3" xfId="5072"/>
    <cellStyle name="Labels - Style3 2 4 4 2 3 2" xfId="17699"/>
    <cellStyle name="Labels - Style3 2 4 4 2 3 3" xfId="24929"/>
    <cellStyle name="Labels - Style3 2 4 4 2 4" xfId="5073"/>
    <cellStyle name="Labels - Style3 2 4 4 2 4 2" xfId="17700"/>
    <cellStyle name="Labels - Style3 2 4 4 2 4 3" xfId="24930"/>
    <cellStyle name="Labels - Style3 2 4 4 2 5" xfId="5074"/>
    <cellStyle name="Labels - Style3 2 4 4 2 5 2" xfId="17701"/>
    <cellStyle name="Labels - Style3 2 4 4 2 5 3" xfId="24931"/>
    <cellStyle name="Labels - Style3 2 4 4 2 6" xfId="17694"/>
    <cellStyle name="Labels - Style3 2 4 4 2 7" xfId="24924"/>
    <cellStyle name="Labels - Style3 2 4 4 3" xfId="5075"/>
    <cellStyle name="Labels - Style3 2 4 4 3 2" xfId="5076"/>
    <cellStyle name="Labels - Style3 2 4 4 3 2 2" xfId="17703"/>
    <cellStyle name="Labels - Style3 2 4 4 3 2 3" xfId="24933"/>
    <cellStyle name="Labels - Style3 2 4 4 3 3" xfId="5077"/>
    <cellStyle name="Labels - Style3 2 4 4 3 3 2" xfId="17704"/>
    <cellStyle name="Labels - Style3 2 4 4 3 3 3" xfId="24934"/>
    <cellStyle name="Labels - Style3 2 4 4 3 4" xfId="5078"/>
    <cellStyle name="Labels - Style3 2 4 4 3 4 2" xfId="17705"/>
    <cellStyle name="Labels - Style3 2 4 4 3 4 3" xfId="24935"/>
    <cellStyle name="Labels - Style3 2 4 4 3 5" xfId="17702"/>
    <cellStyle name="Labels - Style3 2 4 4 3 6" xfId="24932"/>
    <cellStyle name="Labels - Style3 2 4 4 4" xfId="5079"/>
    <cellStyle name="Labels - Style3 2 4 4 4 2" xfId="17706"/>
    <cellStyle name="Labels - Style3 2 4 4 4 3" xfId="24936"/>
    <cellStyle name="Labels - Style3 2 4 4 5" xfId="5080"/>
    <cellStyle name="Labels - Style3 2 4 4 5 2" xfId="17707"/>
    <cellStyle name="Labels - Style3 2 4 4 5 3" xfId="24937"/>
    <cellStyle name="Labels - Style3 2 4 4 6" xfId="5081"/>
    <cellStyle name="Labels - Style3 2 4 4 6 2" xfId="17708"/>
    <cellStyle name="Labels - Style3 2 4 4 6 3" xfId="24938"/>
    <cellStyle name="Labels - Style3 2 4 4 7" xfId="17693"/>
    <cellStyle name="Labels - Style3 2 4 4 8" xfId="24923"/>
    <cellStyle name="Labels - Style3 2 4 5" xfId="5082"/>
    <cellStyle name="Labels - Style3 2 4 5 2" xfId="5083"/>
    <cellStyle name="Labels - Style3 2 4 5 2 2" xfId="5084"/>
    <cellStyle name="Labels - Style3 2 4 5 2 2 2" xfId="17711"/>
    <cellStyle name="Labels - Style3 2 4 5 2 2 3" xfId="24941"/>
    <cellStyle name="Labels - Style3 2 4 5 2 3" xfId="5085"/>
    <cellStyle name="Labels - Style3 2 4 5 2 3 2" xfId="17712"/>
    <cellStyle name="Labels - Style3 2 4 5 2 3 3" xfId="24942"/>
    <cellStyle name="Labels - Style3 2 4 5 2 4" xfId="5086"/>
    <cellStyle name="Labels - Style3 2 4 5 2 4 2" xfId="17713"/>
    <cellStyle name="Labels - Style3 2 4 5 2 4 3" xfId="24943"/>
    <cellStyle name="Labels - Style3 2 4 5 2 5" xfId="17710"/>
    <cellStyle name="Labels - Style3 2 4 5 2 6" xfId="24940"/>
    <cellStyle name="Labels - Style3 2 4 5 3" xfId="5087"/>
    <cellStyle name="Labels - Style3 2 4 5 3 2" xfId="17714"/>
    <cellStyle name="Labels - Style3 2 4 5 3 3" xfId="24944"/>
    <cellStyle name="Labels - Style3 2 4 5 4" xfId="5088"/>
    <cellStyle name="Labels - Style3 2 4 5 4 2" xfId="17715"/>
    <cellStyle name="Labels - Style3 2 4 5 4 3" xfId="24945"/>
    <cellStyle name="Labels - Style3 2 4 5 5" xfId="5089"/>
    <cellStyle name="Labels - Style3 2 4 5 5 2" xfId="17716"/>
    <cellStyle name="Labels - Style3 2 4 5 5 3" xfId="24946"/>
    <cellStyle name="Labels - Style3 2 4 5 6" xfId="17709"/>
    <cellStyle name="Labels - Style3 2 4 5 7" xfId="24939"/>
    <cellStyle name="Labels - Style3 2 4 6" xfId="5090"/>
    <cellStyle name="Labels - Style3 2 4 6 2" xfId="5091"/>
    <cellStyle name="Labels - Style3 2 4 6 2 2" xfId="17718"/>
    <cellStyle name="Labels - Style3 2 4 6 2 3" xfId="24948"/>
    <cellStyle name="Labels - Style3 2 4 6 3" xfId="5092"/>
    <cellStyle name="Labels - Style3 2 4 6 3 2" xfId="17719"/>
    <cellStyle name="Labels - Style3 2 4 6 3 3" xfId="24949"/>
    <cellStyle name="Labels - Style3 2 4 6 4" xfId="5093"/>
    <cellStyle name="Labels - Style3 2 4 6 4 2" xfId="17720"/>
    <cellStyle name="Labels - Style3 2 4 6 4 3" xfId="24950"/>
    <cellStyle name="Labels - Style3 2 4 6 5" xfId="17717"/>
    <cellStyle name="Labels - Style3 2 4 6 6" xfId="24947"/>
    <cellStyle name="Labels - Style3 2 4 7" xfId="5094"/>
    <cellStyle name="Labels - Style3 2 4 7 2" xfId="17721"/>
    <cellStyle name="Labels - Style3 2 4 7 3" xfId="24951"/>
    <cellStyle name="Labels - Style3 2 4 8" xfId="5095"/>
    <cellStyle name="Labels - Style3 2 4 8 2" xfId="17722"/>
    <cellStyle name="Labels - Style3 2 4 8 3" xfId="24952"/>
    <cellStyle name="Labels - Style3 2 4 9" xfId="5096"/>
    <cellStyle name="Labels - Style3 2 4 9 2" xfId="17723"/>
    <cellStyle name="Labels - Style3 2 4 9 3" xfId="24953"/>
    <cellStyle name="Labels - Style3 2 5" xfId="5097"/>
    <cellStyle name="Labels - Style3 2 5 10" xfId="29501"/>
    <cellStyle name="Labels - Style3 2 5 2" xfId="5098"/>
    <cellStyle name="Labels - Style3 2 5 2 2" xfId="5099"/>
    <cellStyle name="Labels - Style3 2 5 2 2 2" xfId="5100"/>
    <cellStyle name="Labels - Style3 2 5 2 2 2 2" xfId="5101"/>
    <cellStyle name="Labels - Style3 2 5 2 2 2 2 2" xfId="17728"/>
    <cellStyle name="Labels - Style3 2 5 2 2 2 2 3" xfId="24958"/>
    <cellStyle name="Labels - Style3 2 5 2 2 2 3" xfId="5102"/>
    <cellStyle name="Labels - Style3 2 5 2 2 2 3 2" xfId="17729"/>
    <cellStyle name="Labels - Style3 2 5 2 2 2 3 3" xfId="24959"/>
    <cellStyle name="Labels - Style3 2 5 2 2 2 4" xfId="5103"/>
    <cellStyle name="Labels - Style3 2 5 2 2 2 4 2" xfId="17730"/>
    <cellStyle name="Labels - Style3 2 5 2 2 2 4 3" xfId="24960"/>
    <cellStyle name="Labels - Style3 2 5 2 2 2 5" xfId="17727"/>
    <cellStyle name="Labels - Style3 2 5 2 2 2 6" xfId="24957"/>
    <cellStyle name="Labels - Style3 2 5 2 2 3" xfId="5104"/>
    <cellStyle name="Labels - Style3 2 5 2 2 3 2" xfId="17731"/>
    <cellStyle name="Labels - Style3 2 5 2 2 3 3" xfId="24961"/>
    <cellStyle name="Labels - Style3 2 5 2 2 4" xfId="5105"/>
    <cellStyle name="Labels - Style3 2 5 2 2 4 2" xfId="17732"/>
    <cellStyle name="Labels - Style3 2 5 2 2 4 3" xfId="24962"/>
    <cellStyle name="Labels - Style3 2 5 2 2 5" xfId="5106"/>
    <cellStyle name="Labels - Style3 2 5 2 2 5 2" xfId="17733"/>
    <cellStyle name="Labels - Style3 2 5 2 2 5 3" xfId="24963"/>
    <cellStyle name="Labels - Style3 2 5 2 2 6" xfId="17726"/>
    <cellStyle name="Labels - Style3 2 5 2 2 7" xfId="24956"/>
    <cellStyle name="Labels - Style3 2 5 2 3" xfId="5107"/>
    <cellStyle name="Labels - Style3 2 5 2 3 2" xfId="5108"/>
    <cellStyle name="Labels - Style3 2 5 2 3 2 2" xfId="17735"/>
    <cellStyle name="Labels - Style3 2 5 2 3 2 3" xfId="24965"/>
    <cellStyle name="Labels - Style3 2 5 2 3 3" xfId="5109"/>
    <cellStyle name="Labels - Style3 2 5 2 3 3 2" xfId="17736"/>
    <cellStyle name="Labels - Style3 2 5 2 3 3 3" xfId="24966"/>
    <cellStyle name="Labels - Style3 2 5 2 3 4" xfId="5110"/>
    <cellStyle name="Labels - Style3 2 5 2 3 4 2" xfId="17737"/>
    <cellStyle name="Labels - Style3 2 5 2 3 4 3" xfId="24967"/>
    <cellStyle name="Labels - Style3 2 5 2 3 5" xfId="17734"/>
    <cellStyle name="Labels - Style3 2 5 2 3 6" xfId="24964"/>
    <cellStyle name="Labels - Style3 2 5 2 4" xfId="5111"/>
    <cellStyle name="Labels - Style3 2 5 2 4 2" xfId="17738"/>
    <cellStyle name="Labels - Style3 2 5 2 4 3" xfId="24968"/>
    <cellStyle name="Labels - Style3 2 5 2 5" xfId="5112"/>
    <cellStyle name="Labels - Style3 2 5 2 5 2" xfId="17739"/>
    <cellStyle name="Labels - Style3 2 5 2 5 3" xfId="24969"/>
    <cellStyle name="Labels - Style3 2 5 2 6" xfId="5113"/>
    <cellStyle name="Labels - Style3 2 5 2 6 2" xfId="17740"/>
    <cellStyle name="Labels - Style3 2 5 2 6 3" xfId="24970"/>
    <cellStyle name="Labels - Style3 2 5 2 7" xfId="17725"/>
    <cellStyle name="Labels - Style3 2 5 2 8" xfId="24955"/>
    <cellStyle name="Labels - Style3 2 5 3" xfId="5114"/>
    <cellStyle name="Labels - Style3 2 5 3 2" xfId="5115"/>
    <cellStyle name="Labels - Style3 2 5 3 2 2" xfId="5116"/>
    <cellStyle name="Labels - Style3 2 5 3 2 2 2" xfId="17743"/>
    <cellStyle name="Labels - Style3 2 5 3 2 2 3" xfId="24973"/>
    <cellStyle name="Labels - Style3 2 5 3 2 3" xfId="5117"/>
    <cellStyle name="Labels - Style3 2 5 3 2 3 2" xfId="17744"/>
    <cellStyle name="Labels - Style3 2 5 3 2 3 3" xfId="24974"/>
    <cellStyle name="Labels - Style3 2 5 3 2 4" xfId="5118"/>
    <cellStyle name="Labels - Style3 2 5 3 2 4 2" xfId="17745"/>
    <cellStyle name="Labels - Style3 2 5 3 2 4 3" xfId="24975"/>
    <cellStyle name="Labels - Style3 2 5 3 2 5" xfId="17742"/>
    <cellStyle name="Labels - Style3 2 5 3 2 6" xfId="24972"/>
    <cellStyle name="Labels - Style3 2 5 3 3" xfId="5119"/>
    <cellStyle name="Labels - Style3 2 5 3 3 2" xfId="17746"/>
    <cellStyle name="Labels - Style3 2 5 3 3 3" xfId="24976"/>
    <cellStyle name="Labels - Style3 2 5 3 4" xfId="5120"/>
    <cellStyle name="Labels - Style3 2 5 3 4 2" xfId="17747"/>
    <cellStyle name="Labels - Style3 2 5 3 4 3" xfId="24977"/>
    <cellStyle name="Labels - Style3 2 5 3 5" xfId="5121"/>
    <cellStyle name="Labels - Style3 2 5 3 5 2" xfId="17748"/>
    <cellStyle name="Labels - Style3 2 5 3 5 3" xfId="24978"/>
    <cellStyle name="Labels - Style3 2 5 3 6" xfId="17741"/>
    <cellStyle name="Labels - Style3 2 5 3 7" xfId="24971"/>
    <cellStyle name="Labels - Style3 2 5 4" xfId="5122"/>
    <cellStyle name="Labels - Style3 2 5 4 2" xfId="5123"/>
    <cellStyle name="Labels - Style3 2 5 4 2 2" xfId="17750"/>
    <cellStyle name="Labels - Style3 2 5 4 2 3" xfId="24980"/>
    <cellStyle name="Labels - Style3 2 5 4 3" xfId="5124"/>
    <cellStyle name="Labels - Style3 2 5 4 3 2" xfId="17751"/>
    <cellStyle name="Labels - Style3 2 5 4 3 3" xfId="24981"/>
    <cellStyle name="Labels - Style3 2 5 4 4" xfId="5125"/>
    <cellStyle name="Labels - Style3 2 5 4 4 2" xfId="17752"/>
    <cellStyle name="Labels - Style3 2 5 4 4 3" xfId="24982"/>
    <cellStyle name="Labels - Style3 2 5 4 5" xfId="17749"/>
    <cellStyle name="Labels - Style3 2 5 4 6" xfId="24979"/>
    <cellStyle name="Labels - Style3 2 5 5" xfId="5126"/>
    <cellStyle name="Labels - Style3 2 5 5 2" xfId="17753"/>
    <cellStyle name="Labels - Style3 2 5 5 3" xfId="24983"/>
    <cellStyle name="Labels - Style3 2 5 6" xfId="5127"/>
    <cellStyle name="Labels - Style3 2 5 6 2" xfId="17754"/>
    <cellStyle name="Labels - Style3 2 5 6 3" xfId="24984"/>
    <cellStyle name="Labels - Style3 2 5 7" xfId="5128"/>
    <cellStyle name="Labels - Style3 2 5 7 2" xfId="17755"/>
    <cellStyle name="Labels - Style3 2 5 7 3" xfId="24985"/>
    <cellStyle name="Labels - Style3 2 5 8" xfId="17724"/>
    <cellStyle name="Labels - Style3 2 5 9" xfId="24954"/>
    <cellStyle name="Labels - Style3 2 6" xfId="5129"/>
    <cellStyle name="Labels - Style3 2 6 2" xfId="5130"/>
    <cellStyle name="Labels - Style3 2 6 2 2" xfId="5131"/>
    <cellStyle name="Labels - Style3 2 6 2 2 2" xfId="5132"/>
    <cellStyle name="Labels - Style3 2 6 2 2 2 2" xfId="5133"/>
    <cellStyle name="Labels - Style3 2 6 2 2 2 2 2" xfId="17760"/>
    <cellStyle name="Labels - Style3 2 6 2 2 2 2 3" xfId="24990"/>
    <cellStyle name="Labels - Style3 2 6 2 2 2 3" xfId="5134"/>
    <cellStyle name="Labels - Style3 2 6 2 2 2 3 2" xfId="17761"/>
    <cellStyle name="Labels - Style3 2 6 2 2 2 3 3" xfId="24991"/>
    <cellStyle name="Labels - Style3 2 6 2 2 2 4" xfId="5135"/>
    <cellStyle name="Labels - Style3 2 6 2 2 2 4 2" xfId="17762"/>
    <cellStyle name="Labels - Style3 2 6 2 2 2 4 3" xfId="24992"/>
    <cellStyle name="Labels - Style3 2 6 2 2 2 5" xfId="17759"/>
    <cellStyle name="Labels - Style3 2 6 2 2 2 6" xfId="24989"/>
    <cellStyle name="Labels - Style3 2 6 2 2 3" xfId="5136"/>
    <cellStyle name="Labels - Style3 2 6 2 2 3 2" xfId="17763"/>
    <cellStyle name="Labels - Style3 2 6 2 2 3 3" xfId="24993"/>
    <cellStyle name="Labels - Style3 2 6 2 2 4" xfId="5137"/>
    <cellStyle name="Labels - Style3 2 6 2 2 4 2" xfId="17764"/>
    <cellStyle name="Labels - Style3 2 6 2 2 4 3" xfId="24994"/>
    <cellStyle name="Labels - Style3 2 6 2 2 5" xfId="5138"/>
    <cellStyle name="Labels - Style3 2 6 2 2 5 2" xfId="17765"/>
    <cellStyle name="Labels - Style3 2 6 2 2 5 3" xfId="24995"/>
    <cellStyle name="Labels - Style3 2 6 2 2 6" xfId="17758"/>
    <cellStyle name="Labels - Style3 2 6 2 2 7" xfId="24988"/>
    <cellStyle name="Labels - Style3 2 6 2 3" xfId="5139"/>
    <cellStyle name="Labels - Style3 2 6 2 3 2" xfId="5140"/>
    <cellStyle name="Labels - Style3 2 6 2 3 2 2" xfId="17767"/>
    <cellStyle name="Labels - Style3 2 6 2 3 2 3" xfId="24997"/>
    <cellStyle name="Labels - Style3 2 6 2 3 3" xfId="5141"/>
    <cellStyle name="Labels - Style3 2 6 2 3 3 2" xfId="17768"/>
    <cellStyle name="Labels - Style3 2 6 2 3 3 3" xfId="24998"/>
    <cellStyle name="Labels - Style3 2 6 2 3 4" xfId="5142"/>
    <cellStyle name="Labels - Style3 2 6 2 3 4 2" xfId="17769"/>
    <cellStyle name="Labels - Style3 2 6 2 3 4 3" xfId="24999"/>
    <cellStyle name="Labels - Style3 2 6 2 3 5" xfId="17766"/>
    <cellStyle name="Labels - Style3 2 6 2 3 6" xfId="24996"/>
    <cellStyle name="Labels - Style3 2 6 2 4" xfId="5143"/>
    <cellStyle name="Labels - Style3 2 6 2 4 2" xfId="17770"/>
    <cellStyle name="Labels - Style3 2 6 2 4 3" xfId="25000"/>
    <cellStyle name="Labels - Style3 2 6 2 5" xfId="5144"/>
    <cellStyle name="Labels - Style3 2 6 2 5 2" xfId="17771"/>
    <cellStyle name="Labels - Style3 2 6 2 5 3" xfId="25001"/>
    <cellStyle name="Labels - Style3 2 6 2 6" xfId="5145"/>
    <cellStyle name="Labels - Style3 2 6 2 6 2" xfId="17772"/>
    <cellStyle name="Labels - Style3 2 6 2 6 3" xfId="25002"/>
    <cellStyle name="Labels - Style3 2 6 2 7" xfId="17757"/>
    <cellStyle name="Labels - Style3 2 6 2 8" xfId="24987"/>
    <cellStyle name="Labels - Style3 2 6 3" xfId="5146"/>
    <cellStyle name="Labels - Style3 2 6 3 2" xfId="5147"/>
    <cellStyle name="Labels - Style3 2 6 3 2 2" xfId="5148"/>
    <cellStyle name="Labels - Style3 2 6 3 2 2 2" xfId="17775"/>
    <cellStyle name="Labels - Style3 2 6 3 2 2 3" xfId="25005"/>
    <cellStyle name="Labels - Style3 2 6 3 2 3" xfId="5149"/>
    <cellStyle name="Labels - Style3 2 6 3 2 3 2" xfId="17776"/>
    <cellStyle name="Labels - Style3 2 6 3 2 3 3" xfId="25006"/>
    <cellStyle name="Labels - Style3 2 6 3 2 4" xfId="5150"/>
    <cellStyle name="Labels - Style3 2 6 3 2 4 2" xfId="17777"/>
    <cellStyle name="Labels - Style3 2 6 3 2 4 3" xfId="25007"/>
    <cellStyle name="Labels - Style3 2 6 3 2 5" xfId="17774"/>
    <cellStyle name="Labels - Style3 2 6 3 2 6" xfId="25004"/>
    <cellStyle name="Labels - Style3 2 6 3 3" xfId="5151"/>
    <cellStyle name="Labels - Style3 2 6 3 3 2" xfId="17778"/>
    <cellStyle name="Labels - Style3 2 6 3 3 3" xfId="25008"/>
    <cellStyle name="Labels - Style3 2 6 3 4" xfId="5152"/>
    <cellStyle name="Labels - Style3 2 6 3 4 2" xfId="17779"/>
    <cellStyle name="Labels - Style3 2 6 3 4 3" xfId="25009"/>
    <cellStyle name="Labels - Style3 2 6 3 5" xfId="5153"/>
    <cellStyle name="Labels - Style3 2 6 3 5 2" xfId="17780"/>
    <cellStyle name="Labels - Style3 2 6 3 5 3" xfId="25010"/>
    <cellStyle name="Labels - Style3 2 6 3 6" xfId="17773"/>
    <cellStyle name="Labels - Style3 2 6 3 7" xfId="25003"/>
    <cellStyle name="Labels - Style3 2 6 4" xfId="5154"/>
    <cellStyle name="Labels - Style3 2 6 4 2" xfId="5155"/>
    <cellStyle name="Labels - Style3 2 6 4 2 2" xfId="17782"/>
    <cellStyle name="Labels - Style3 2 6 4 2 3" xfId="25012"/>
    <cellStyle name="Labels - Style3 2 6 4 3" xfId="5156"/>
    <cellStyle name="Labels - Style3 2 6 4 3 2" xfId="17783"/>
    <cellStyle name="Labels - Style3 2 6 4 3 3" xfId="25013"/>
    <cellStyle name="Labels - Style3 2 6 4 4" xfId="5157"/>
    <cellStyle name="Labels - Style3 2 6 4 4 2" xfId="17784"/>
    <cellStyle name="Labels - Style3 2 6 4 4 3" xfId="25014"/>
    <cellStyle name="Labels - Style3 2 6 4 5" xfId="17781"/>
    <cellStyle name="Labels - Style3 2 6 4 6" xfId="25011"/>
    <cellStyle name="Labels - Style3 2 6 5" xfId="5158"/>
    <cellStyle name="Labels - Style3 2 6 5 2" xfId="17785"/>
    <cellStyle name="Labels - Style3 2 6 5 3" xfId="25015"/>
    <cellStyle name="Labels - Style3 2 6 6" xfId="5159"/>
    <cellStyle name="Labels - Style3 2 6 6 2" xfId="17786"/>
    <cellStyle name="Labels - Style3 2 6 6 3" xfId="25016"/>
    <cellStyle name="Labels - Style3 2 6 7" xfId="5160"/>
    <cellStyle name="Labels - Style3 2 6 7 2" xfId="17787"/>
    <cellStyle name="Labels - Style3 2 6 7 3" xfId="25017"/>
    <cellStyle name="Labels - Style3 2 6 8" xfId="17756"/>
    <cellStyle name="Labels - Style3 2 6 9" xfId="24986"/>
    <cellStyle name="Labels - Style3 2 7" xfId="5161"/>
    <cellStyle name="Labels - Style3 2 7 2" xfId="5162"/>
    <cellStyle name="Labels - Style3 2 7 2 2" xfId="5163"/>
    <cellStyle name="Labels - Style3 2 7 2 2 2" xfId="5164"/>
    <cellStyle name="Labels - Style3 2 7 2 2 2 2" xfId="5165"/>
    <cellStyle name="Labels - Style3 2 7 2 2 2 2 2" xfId="17792"/>
    <cellStyle name="Labels - Style3 2 7 2 2 2 2 3" xfId="25022"/>
    <cellStyle name="Labels - Style3 2 7 2 2 2 3" xfId="5166"/>
    <cellStyle name="Labels - Style3 2 7 2 2 2 3 2" xfId="17793"/>
    <cellStyle name="Labels - Style3 2 7 2 2 2 3 3" xfId="25023"/>
    <cellStyle name="Labels - Style3 2 7 2 2 2 4" xfId="5167"/>
    <cellStyle name="Labels - Style3 2 7 2 2 2 4 2" xfId="17794"/>
    <cellStyle name="Labels - Style3 2 7 2 2 2 4 3" xfId="25024"/>
    <cellStyle name="Labels - Style3 2 7 2 2 2 5" xfId="17791"/>
    <cellStyle name="Labels - Style3 2 7 2 2 2 6" xfId="25021"/>
    <cellStyle name="Labels - Style3 2 7 2 2 3" xfId="5168"/>
    <cellStyle name="Labels - Style3 2 7 2 2 3 2" xfId="17795"/>
    <cellStyle name="Labels - Style3 2 7 2 2 3 3" xfId="25025"/>
    <cellStyle name="Labels - Style3 2 7 2 2 4" xfId="5169"/>
    <cellStyle name="Labels - Style3 2 7 2 2 4 2" xfId="17796"/>
    <cellStyle name="Labels - Style3 2 7 2 2 4 3" xfId="25026"/>
    <cellStyle name="Labels - Style3 2 7 2 2 5" xfId="5170"/>
    <cellStyle name="Labels - Style3 2 7 2 2 5 2" xfId="17797"/>
    <cellStyle name="Labels - Style3 2 7 2 2 5 3" xfId="25027"/>
    <cellStyle name="Labels - Style3 2 7 2 2 6" xfId="17790"/>
    <cellStyle name="Labels - Style3 2 7 2 2 7" xfId="25020"/>
    <cellStyle name="Labels - Style3 2 7 2 3" xfId="5171"/>
    <cellStyle name="Labels - Style3 2 7 2 3 2" xfId="5172"/>
    <cellStyle name="Labels - Style3 2 7 2 3 2 2" xfId="17799"/>
    <cellStyle name="Labels - Style3 2 7 2 3 2 3" xfId="25029"/>
    <cellStyle name="Labels - Style3 2 7 2 3 3" xfId="5173"/>
    <cellStyle name="Labels - Style3 2 7 2 3 3 2" xfId="17800"/>
    <cellStyle name="Labels - Style3 2 7 2 3 3 3" xfId="25030"/>
    <cellStyle name="Labels - Style3 2 7 2 3 4" xfId="5174"/>
    <cellStyle name="Labels - Style3 2 7 2 3 4 2" xfId="17801"/>
    <cellStyle name="Labels - Style3 2 7 2 3 4 3" xfId="25031"/>
    <cellStyle name="Labels - Style3 2 7 2 3 5" xfId="17798"/>
    <cellStyle name="Labels - Style3 2 7 2 3 6" xfId="25028"/>
    <cellStyle name="Labels - Style3 2 7 2 4" xfId="5175"/>
    <cellStyle name="Labels - Style3 2 7 2 4 2" xfId="17802"/>
    <cellStyle name="Labels - Style3 2 7 2 4 3" xfId="25032"/>
    <cellStyle name="Labels - Style3 2 7 2 5" xfId="5176"/>
    <cellStyle name="Labels - Style3 2 7 2 5 2" xfId="17803"/>
    <cellStyle name="Labels - Style3 2 7 2 5 3" xfId="25033"/>
    <cellStyle name="Labels - Style3 2 7 2 6" xfId="5177"/>
    <cellStyle name="Labels - Style3 2 7 2 6 2" xfId="17804"/>
    <cellStyle name="Labels - Style3 2 7 2 6 3" xfId="25034"/>
    <cellStyle name="Labels - Style3 2 7 2 7" xfId="17789"/>
    <cellStyle name="Labels - Style3 2 7 2 8" xfId="25019"/>
    <cellStyle name="Labels - Style3 2 7 3" xfId="5178"/>
    <cellStyle name="Labels - Style3 2 7 3 2" xfId="5179"/>
    <cellStyle name="Labels - Style3 2 7 3 2 2" xfId="5180"/>
    <cellStyle name="Labels - Style3 2 7 3 2 2 2" xfId="17807"/>
    <cellStyle name="Labels - Style3 2 7 3 2 2 3" xfId="25037"/>
    <cellStyle name="Labels - Style3 2 7 3 2 3" xfId="5181"/>
    <cellStyle name="Labels - Style3 2 7 3 2 3 2" xfId="17808"/>
    <cellStyle name="Labels - Style3 2 7 3 2 3 3" xfId="25038"/>
    <cellStyle name="Labels - Style3 2 7 3 2 4" xfId="5182"/>
    <cellStyle name="Labels - Style3 2 7 3 2 4 2" xfId="17809"/>
    <cellStyle name="Labels - Style3 2 7 3 2 4 3" xfId="25039"/>
    <cellStyle name="Labels - Style3 2 7 3 2 5" xfId="17806"/>
    <cellStyle name="Labels - Style3 2 7 3 2 6" xfId="25036"/>
    <cellStyle name="Labels - Style3 2 7 3 3" xfId="5183"/>
    <cellStyle name="Labels - Style3 2 7 3 3 2" xfId="17810"/>
    <cellStyle name="Labels - Style3 2 7 3 3 3" xfId="25040"/>
    <cellStyle name="Labels - Style3 2 7 3 4" xfId="5184"/>
    <cellStyle name="Labels - Style3 2 7 3 4 2" xfId="17811"/>
    <cellStyle name="Labels - Style3 2 7 3 4 3" xfId="25041"/>
    <cellStyle name="Labels - Style3 2 7 3 5" xfId="5185"/>
    <cellStyle name="Labels - Style3 2 7 3 5 2" xfId="17812"/>
    <cellStyle name="Labels - Style3 2 7 3 5 3" xfId="25042"/>
    <cellStyle name="Labels - Style3 2 7 3 6" xfId="17805"/>
    <cellStyle name="Labels - Style3 2 7 3 7" xfId="25035"/>
    <cellStyle name="Labels - Style3 2 7 4" xfId="5186"/>
    <cellStyle name="Labels - Style3 2 7 4 2" xfId="5187"/>
    <cellStyle name="Labels - Style3 2 7 4 2 2" xfId="17814"/>
    <cellStyle name="Labels - Style3 2 7 4 2 3" xfId="25044"/>
    <cellStyle name="Labels - Style3 2 7 4 3" xfId="5188"/>
    <cellStyle name="Labels - Style3 2 7 4 3 2" xfId="17815"/>
    <cellStyle name="Labels - Style3 2 7 4 3 3" xfId="25045"/>
    <cellStyle name="Labels - Style3 2 7 4 4" xfId="5189"/>
    <cellStyle name="Labels - Style3 2 7 4 4 2" xfId="17816"/>
    <cellStyle name="Labels - Style3 2 7 4 4 3" xfId="25046"/>
    <cellStyle name="Labels - Style3 2 7 4 5" xfId="17813"/>
    <cellStyle name="Labels - Style3 2 7 4 6" xfId="25043"/>
    <cellStyle name="Labels - Style3 2 7 5" xfId="5190"/>
    <cellStyle name="Labels - Style3 2 7 5 2" xfId="17817"/>
    <cellStyle name="Labels - Style3 2 7 5 3" xfId="25047"/>
    <cellStyle name="Labels - Style3 2 7 6" xfId="5191"/>
    <cellStyle name="Labels - Style3 2 7 6 2" xfId="17818"/>
    <cellStyle name="Labels - Style3 2 7 6 3" xfId="25048"/>
    <cellStyle name="Labels - Style3 2 7 7" xfId="5192"/>
    <cellStyle name="Labels - Style3 2 7 7 2" xfId="17819"/>
    <cellStyle name="Labels - Style3 2 7 7 3" xfId="25049"/>
    <cellStyle name="Labels - Style3 2 7 8" xfId="17788"/>
    <cellStyle name="Labels - Style3 2 7 9" xfId="25018"/>
    <cellStyle name="Labels - Style3 2 8" xfId="5193"/>
    <cellStyle name="Labels - Style3 2 8 2" xfId="5194"/>
    <cellStyle name="Labels - Style3 2 8 2 2" xfId="5195"/>
    <cellStyle name="Labels - Style3 2 8 2 2 2" xfId="5196"/>
    <cellStyle name="Labels - Style3 2 8 2 2 2 2" xfId="5197"/>
    <cellStyle name="Labels - Style3 2 8 2 2 2 2 2" xfId="17824"/>
    <cellStyle name="Labels - Style3 2 8 2 2 2 2 3" xfId="25054"/>
    <cellStyle name="Labels - Style3 2 8 2 2 2 3" xfId="5198"/>
    <cellStyle name="Labels - Style3 2 8 2 2 2 3 2" xfId="17825"/>
    <cellStyle name="Labels - Style3 2 8 2 2 2 3 3" xfId="25055"/>
    <cellStyle name="Labels - Style3 2 8 2 2 2 4" xfId="5199"/>
    <cellStyle name="Labels - Style3 2 8 2 2 2 4 2" xfId="17826"/>
    <cellStyle name="Labels - Style3 2 8 2 2 2 4 3" xfId="25056"/>
    <cellStyle name="Labels - Style3 2 8 2 2 2 5" xfId="17823"/>
    <cellStyle name="Labels - Style3 2 8 2 2 2 6" xfId="25053"/>
    <cellStyle name="Labels - Style3 2 8 2 2 3" xfId="5200"/>
    <cellStyle name="Labels - Style3 2 8 2 2 3 2" xfId="17827"/>
    <cellStyle name="Labels - Style3 2 8 2 2 3 3" xfId="25057"/>
    <cellStyle name="Labels - Style3 2 8 2 2 4" xfId="5201"/>
    <cellStyle name="Labels - Style3 2 8 2 2 4 2" xfId="17828"/>
    <cellStyle name="Labels - Style3 2 8 2 2 4 3" xfId="25058"/>
    <cellStyle name="Labels - Style3 2 8 2 2 5" xfId="5202"/>
    <cellStyle name="Labels - Style3 2 8 2 2 5 2" xfId="17829"/>
    <cellStyle name="Labels - Style3 2 8 2 2 5 3" xfId="25059"/>
    <cellStyle name="Labels - Style3 2 8 2 2 6" xfId="17822"/>
    <cellStyle name="Labels - Style3 2 8 2 2 7" xfId="25052"/>
    <cellStyle name="Labels - Style3 2 8 2 3" xfId="5203"/>
    <cellStyle name="Labels - Style3 2 8 2 3 2" xfId="5204"/>
    <cellStyle name="Labels - Style3 2 8 2 3 2 2" xfId="17831"/>
    <cellStyle name="Labels - Style3 2 8 2 3 2 3" xfId="25061"/>
    <cellStyle name="Labels - Style3 2 8 2 3 3" xfId="5205"/>
    <cellStyle name="Labels - Style3 2 8 2 3 3 2" xfId="17832"/>
    <cellStyle name="Labels - Style3 2 8 2 3 3 3" xfId="25062"/>
    <cellStyle name="Labels - Style3 2 8 2 3 4" xfId="5206"/>
    <cellStyle name="Labels - Style3 2 8 2 3 4 2" xfId="17833"/>
    <cellStyle name="Labels - Style3 2 8 2 3 4 3" xfId="25063"/>
    <cellStyle name="Labels - Style3 2 8 2 3 5" xfId="17830"/>
    <cellStyle name="Labels - Style3 2 8 2 3 6" xfId="25060"/>
    <cellStyle name="Labels - Style3 2 8 2 4" xfId="5207"/>
    <cellStyle name="Labels - Style3 2 8 2 4 2" xfId="17834"/>
    <cellStyle name="Labels - Style3 2 8 2 4 3" xfId="25064"/>
    <cellStyle name="Labels - Style3 2 8 2 5" xfId="5208"/>
    <cellStyle name="Labels - Style3 2 8 2 5 2" xfId="17835"/>
    <cellStyle name="Labels - Style3 2 8 2 5 3" xfId="25065"/>
    <cellStyle name="Labels - Style3 2 8 2 6" xfId="5209"/>
    <cellStyle name="Labels - Style3 2 8 2 6 2" xfId="17836"/>
    <cellStyle name="Labels - Style3 2 8 2 6 3" xfId="25066"/>
    <cellStyle name="Labels - Style3 2 8 2 7" xfId="17821"/>
    <cellStyle name="Labels - Style3 2 8 2 8" xfId="25051"/>
    <cellStyle name="Labels - Style3 2 8 3" xfId="5210"/>
    <cellStyle name="Labels - Style3 2 8 3 2" xfId="5211"/>
    <cellStyle name="Labels - Style3 2 8 3 2 2" xfId="5212"/>
    <cellStyle name="Labels - Style3 2 8 3 2 2 2" xfId="17839"/>
    <cellStyle name="Labels - Style3 2 8 3 2 2 3" xfId="25069"/>
    <cellStyle name="Labels - Style3 2 8 3 2 3" xfId="5213"/>
    <cellStyle name="Labels - Style3 2 8 3 2 3 2" xfId="17840"/>
    <cellStyle name="Labels - Style3 2 8 3 2 3 3" xfId="25070"/>
    <cellStyle name="Labels - Style3 2 8 3 2 4" xfId="5214"/>
    <cellStyle name="Labels - Style3 2 8 3 2 4 2" xfId="17841"/>
    <cellStyle name="Labels - Style3 2 8 3 2 4 3" xfId="25071"/>
    <cellStyle name="Labels - Style3 2 8 3 2 5" xfId="17838"/>
    <cellStyle name="Labels - Style3 2 8 3 2 6" xfId="25068"/>
    <cellStyle name="Labels - Style3 2 8 3 3" xfId="5215"/>
    <cellStyle name="Labels - Style3 2 8 3 3 2" xfId="17842"/>
    <cellStyle name="Labels - Style3 2 8 3 3 3" xfId="25072"/>
    <cellStyle name="Labels - Style3 2 8 3 4" xfId="5216"/>
    <cellStyle name="Labels - Style3 2 8 3 4 2" xfId="17843"/>
    <cellStyle name="Labels - Style3 2 8 3 4 3" xfId="25073"/>
    <cellStyle name="Labels - Style3 2 8 3 5" xfId="5217"/>
    <cellStyle name="Labels - Style3 2 8 3 5 2" xfId="17844"/>
    <cellStyle name="Labels - Style3 2 8 3 5 3" xfId="25074"/>
    <cellStyle name="Labels - Style3 2 8 3 6" xfId="17837"/>
    <cellStyle name="Labels - Style3 2 8 3 7" xfId="25067"/>
    <cellStyle name="Labels - Style3 2 8 4" xfId="5218"/>
    <cellStyle name="Labels - Style3 2 8 4 2" xfId="5219"/>
    <cellStyle name="Labels - Style3 2 8 4 2 2" xfId="17846"/>
    <cellStyle name="Labels - Style3 2 8 4 2 3" xfId="25076"/>
    <cellStyle name="Labels - Style3 2 8 4 3" xfId="5220"/>
    <cellStyle name="Labels - Style3 2 8 4 3 2" xfId="17847"/>
    <cellStyle name="Labels - Style3 2 8 4 3 3" xfId="25077"/>
    <cellStyle name="Labels - Style3 2 8 4 4" xfId="5221"/>
    <cellStyle name="Labels - Style3 2 8 4 4 2" xfId="17848"/>
    <cellStyle name="Labels - Style3 2 8 4 4 3" xfId="25078"/>
    <cellStyle name="Labels - Style3 2 8 4 5" xfId="17845"/>
    <cellStyle name="Labels - Style3 2 8 4 6" xfId="25075"/>
    <cellStyle name="Labels - Style3 2 8 5" xfId="5222"/>
    <cellStyle name="Labels - Style3 2 8 5 2" xfId="17849"/>
    <cellStyle name="Labels - Style3 2 8 5 3" xfId="25079"/>
    <cellStyle name="Labels - Style3 2 8 6" xfId="5223"/>
    <cellStyle name="Labels - Style3 2 8 6 2" xfId="17850"/>
    <cellStyle name="Labels - Style3 2 8 6 3" xfId="25080"/>
    <cellStyle name="Labels - Style3 2 8 7" xfId="5224"/>
    <cellStyle name="Labels - Style3 2 8 7 2" xfId="17851"/>
    <cellStyle name="Labels - Style3 2 8 7 3" xfId="25081"/>
    <cellStyle name="Labels - Style3 2 8 8" xfId="17820"/>
    <cellStyle name="Labels - Style3 2 8 9" xfId="25050"/>
    <cellStyle name="Labels - Style3 2 9" xfId="5225"/>
    <cellStyle name="Labels - Style3 2 9 2" xfId="5226"/>
    <cellStyle name="Labels - Style3 2 9 2 2" xfId="5227"/>
    <cellStyle name="Labels - Style3 2 9 2 2 2" xfId="5228"/>
    <cellStyle name="Labels - Style3 2 9 2 2 2 2" xfId="17855"/>
    <cellStyle name="Labels - Style3 2 9 2 2 2 3" xfId="25085"/>
    <cellStyle name="Labels - Style3 2 9 2 2 3" xfId="5229"/>
    <cellStyle name="Labels - Style3 2 9 2 2 3 2" xfId="17856"/>
    <cellStyle name="Labels - Style3 2 9 2 2 3 3" xfId="25086"/>
    <cellStyle name="Labels - Style3 2 9 2 2 4" xfId="5230"/>
    <cellStyle name="Labels - Style3 2 9 2 2 4 2" xfId="17857"/>
    <cellStyle name="Labels - Style3 2 9 2 2 4 3" xfId="25087"/>
    <cellStyle name="Labels - Style3 2 9 2 2 5" xfId="17854"/>
    <cellStyle name="Labels - Style3 2 9 2 2 6" xfId="25084"/>
    <cellStyle name="Labels - Style3 2 9 2 3" xfId="5231"/>
    <cellStyle name="Labels - Style3 2 9 2 3 2" xfId="17858"/>
    <cellStyle name="Labels - Style3 2 9 2 3 3" xfId="25088"/>
    <cellStyle name="Labels - Style3 2 9 2 4" xfId="5232"/>
    <cellStyle name="Labels - Style3 2 9 2 4 2" xfId="17859"/>
    <cellStyle name="Labels - Style3 2 9 2 4 3" xfId="25089"/>
    <cellStyle name="Labels - Style3 2 9 2 5" xfId="5233"/>
    <cellStyle name="Labels - Style3 2 9 2 5 2" xfId="17860"/>
    <cellStyle name="Labels - Style3 2 9 2 5 3" xfId="25090"/>
    <cellStyle name="Labels - Style3 2 9 2 6" xfId="17853"/>
    <cellStyle name="Labels - Style3 2 9 2 7" xfId="25083"/>
    <cellStyle name="Labels - Style3 2 9 3" xfId="5234"/>
    <cellStyle name="Labels - Style3 2 9 3 2" xfId="5235"/>
    <cellStyle name="Labels - Style3 2 9 3 2 2" xfId="17862"/>
    <cellStyle name="Labels - Style3 2 9 3 2 3" xfId="25092"/>
    <cellStyle name="Labels - Style3 2 9 3 3" xfId="5236"/>
    <cellStyle name="Labels - Style3 2 9 3 3 2" xfId="17863"/>
    <cellStyle name="Labels - Style3 2 9 3 3 3" xfId="25093"/>
    <cellStyle name="Labels - Style3 2 9 3 4" xfId="5237"/>
    <cellStyle name="Labels - Style3 2 9 3 4 2" xfId="17864"/>
    <cellStyle name="Labels - Style3 2 9 3 4 3" xfId="25094"/>
    <cellStyle name="Labels - Style3 2 9 3 5" xfId="17861"/>
    <cellStyle name="Labels - Style3 2 9 3 6" xfId="25091"/>
    <cellStyle name="Labels - Style3 2 9 4" xfId="5238"/>
    <cellStyle name="Labels - Style3 2 9 4 2" xfId="17865"/>
    <cellStyle name="Labels - Style3 2 9 4 3" xfId="25095"/>
    <cellStyle name="Labels - Style3 2 9 5" xfId="5239"/>
    <cellStyle name="Labels - Style3 2 9 5 2" xfId="17866"/>
    <cellStyle name="Labels - Style3 2 9 5 3" xfId="25096"/>
    <cellStyle name="Labels - Style3 2 9 6" xfId="5240"/>
    <cellStyle name="Labels - Style3 2 9 6 2" xfId="17867"/>
    <cellStyle name="Labels - Style3 2 9 6 3" xfId="25097"/>
    <cellStyle name="Labels - Style3 2 9 7" xfId="17852"/>
    <cellStyle name="Labels - Style3 2 9 8" xfId="25082"/>
    <cellStyle name="Labels - Style3 3" xfId="5241"/>
    <cellStyle name="Labels - Style3 3 10" xfId="17868"/>
    <cellStyle name="Labels - Style3 3 11" xfId="25098"/>
    <cellStyle name="Labels - Style3 3 12" xfId="29319"/>
    <cellStyle name="Labels - Style3 3 2" xfId="5242"/>
    <cellStyle name="Labels - Style3 3 2 10" xfId="29621"/>
    <cellStyle name="Labels - Style3 3 2 2" xfId="5243"/>
    <cellStyle name="Labels - Style3 3 2 2 2" xfId="5244"/>
    <cellStyle name="Labels - Style3 3 2 2 2 2" xfId="5245"/>
    <cellStyle name="Labels - Style3 3 2 2 2 2 2" xfId="5246"/>
    <cellStyle name="Labels - Style3 3 2 2 2 2 2 2" xfId="17873"/>
    <cellStyle name="Labels - Style3 3 2 2 2 2 2 3" xfId="25103"/>
    <cellStyle name="Labels - Style3 3 2 2 2 2 3" xfId="5247"/>
    <cellStyle name="Labels - Style3 3 2 2 2 2 3 2" xfId="17874"/>
    <cellStyle name="Labels - Style3 3 2 2 2 2 3 3" xfId="25104"/>
    <cellStyle name="Labels - Style3 3 2 2 2 2 4" xfId="5248"/>
    <cellStyle name="Labels - Style3 3 2 2 2 2 4 2" xfId="17875"/>
    <cellStyle name="Labels - Style3 3 2 2 2 2 4 3" xfId="25105"/>
    <cellStyle name="Labels - Style3 3 2 2 2 2 5" xfId="17872"/>
    <cellStyle name="Labels - Style3 3 2 2 2 2 6" xfId="25102"/>
    <cellStyle name="Labels - Style3 3 2 2 2 3" xfId="5249"/>
    <cellStyle name="Labels - Style3 3 2 2 2 3 2" xfId="17876"/>
    <cellStyle name="Labels - Style3 3 2 2 2 3 3" xfId="25106"/>
    <cellStyle name="Labels - Style3 3 2 2 2 4" xfId="5250"/>
    <cellStyle name="Labels - Style3 3 2 2 2 4 2" xfId="17877"/>
    <cellStyle name="Labels - Style3 3 2 2 2 4 3" xfId="25107"/>
    <cellStyle name="Labels - Style3 3 2 2 2 5" xfId="5251"/>
    <cellStyle name="Labels - Style3 3 2 2 2 5 2" xfId="17878"/>
    <cellStyle name="Labels - Style3 3 2 2 2 5 3" xfId="25108"/>
    <cellStyle name="Labels - Style3 3 2 2 2 6" xfId="17871"/>
    <cellStyle name="Labels - Style3 3 2 2 2 7" xfId="25101"/>
    <cellStyle name="Labels - Style3 3 2 2 3" xfId="5252"/>
    <cellStyle name="Labels - Style3 3 2 2 3 2" xfId="5253"/>
    <cellStyle name="Labels - Style3 3 2 2 3 2 2" xfId="17880"/>
    <cellStyle name="Labels - Style3 3 2 2 3 2 3" xfId="25110"/>
    <cellStyle name="Labels - Style3 3 2 2 3 3" xfId="5254"/>
    <cellStyle name="Labels - Style3 3 2 2 3 3 2" xfId="17881"/>
    <cellStyle name="Labels - Style3 3 2 2 3 3 3" xfId="25111"/>
    <cellStyle name="Labels - Style3 3 2 2 3 4" xfId="5255"/>
    <cellStyle name="Labels - Style3 3 2 2 3 4 2" xfId="17882"/>
    <cellStyle name="Labels - Style3 3 2 2 3 4 3" xfId="25112"/>
    <cellStyle name="Labels - Style3 3 2 2 3 5" xfId="17879"/>
    <cellStyle name="Labels - Style3 3 2 2 3 6" xfId="25109"/>
    <cellStyle name="Labels - Style3 3 2 2 4" xfId="5256"/>
    <cellStyle name="Labels - Style3 3 2 2 4 2" xfId="17883"/>
    <cellStyle name="Labels - Style3 3 2 2 4 3" xfId="25113"/>
    <cellStyle name="Labels - Style3 3 2 2 5" xfId="5257"/>
    <cellStyle name="Labels - Style3 3 2 2 5 2" xfId="17884"/>
    <cellStyle name="Labels - Style3 3 2 2 5 3" xfId="25114"/>
    <cellStyle name="Labels - Style3 3 2 2 6" xfId="5258"/>
    <cellStyle name="Labels - Style3 3 2 2 6 2" xfId="17885"/>
    <cellStyle name="Labels - Style3 3 2 2 6 3" xfId="25115"/>
    <cellStyle name="Labels - Style3 3 2 2 7" xfId="17870"/>
    <cellStyle name="Labels - Style3 3 2 2 8" xfId="25100"/>
    <cellStyle name="Labels - Style3 3 2 2 9" xfId="29842"/>
    <cellStyle name="Labels - Style3 3 2 3" xfId="5259"/>
    <cellStyle name="Labels - Style3 3 2 3 2" xfId="5260"/>
    <cellStyle name="Labels - Style3 3 2 3 2 2" xfId="5261"/>
    <cellStyle name="Labels - Style3 3 2 3 2 2 2" xfId="17888"/>
    <cellStyle name="Labels - Style3 3 2 3 2 2 3" xfId="25118"/>
    <cellStyle name="Labels - Style3 3 2 3 2 3" xfId="5262"/>
    <cellStyle name="Labels - Style3 3 2 3 2 3 2" xfId="17889"/>
    <cellStyle name="Labels - Style3 3 2 3 2 3 3" xfId="25119"/>
    <cellStyle name="Labels - Style3 3 2 3 2 4" xfId="5263"/>
    <cellStyle name="Labels - Style3 3 2 3 2 4 2" xfId="17890"/>
    <cellStyle name="Labels - Style3 3 2 3 2 4 3" xfId="25120"/>
    <cellStyle name="Labels - Style3 3 2 3 2 5" xfId="17887"/>
    <cellStyle name="Labels - Style3 3 2 3 2 6" xfId="25117"/>
    <cellStyle name="Labels - Style3 3 2 3 3" xfId="5264"/>
    <cellStyle name="Labels - Style3 3 2 3 3 2" xfId="17891"/>
    <cellStyle name="Labels - Style3 3 2 3 3 3" xfId="25121"/>
    <cellStyle name="Labels - Style3 3 2 3 4" xfId="5265"/>
    <cellStyle name="Labels - Style3 3 2 3 4 2" xfId="17892"/>
    <cellStyle name="Labels - Style3 3 2 3 4 3" xfId="25122"/>
    <cellStyle name="Labels - Style3 3 2 3 5" xfId="5266"/>
    <cellStyle name="Labels - Style3 3 2 3 5 2" xfId="17893"/>
    <cellStyle name="Labels - Style3 3 2 3 5 3" xfId="25123"/>
    <cellStyle name="Labels - Style3 3 2 3 6" xfId="17886"/>
    <cellStyle name="Labels - Style3 3 2 3 7" xfId="25116"/>
    <cellStyle name="Labels - Style3 3 2 4" xfId="5267"/>
    <cellStyle name="Labels - Style3 3 2 4 2" xfId="5268"/>
    <cellStyle name="Labels - Style3 3 2 4 2 2" xfId="17895"/>
    <cellStyle name="Labels - Style3 3 2 4 2 3" xfId="25125"/>
    <cellStyle name="Labels - Style3 3 2 4 3" xfId="5269"/>
    <cellStyle name="Labels - Style3 3 2 4 3 2" xfId="17896"/>
    <cellStyle name="Labels - Style3 3 2 4 3 3" xfId="25126"/>
    <cellStyle name="Labels - Style3 3 2 4 4" xfId="5270"/>
    <cellStyle name="Labels - Style3 3 2 4 4 2" xfId="17897"/>
    <cellStyle name="Labels - Style3 3 2 4 4 3" xfId="25127"/>
    <cellStyle name="Labels - Style3 3 2 4 5" xfId="17894"/>
    <cellStyle name="Labels - Style3 3 2 4 6" xfId="25124"/>
    <cellStyle name="Labels - Style3 3 2 5" xfId="5271"/>
    <cellStyle name="Labels - Style3 3 2 5 2" xfId="17898"/>
    <cellStyle name="Labels - Style3 3 2 5 3" xfId="25128"/>
    <cellStyle name="Labels - Style3 3 2 6" xfId="5272"/>
    <cellStyle name="Labels - Style3 3 2 6 2" xfId="17899"/>
    <cellStyle name="Labels - Style3 3 2 6 3" xfId="25129"/>
    <cellStyle name="Labels - Style3 3 2 7" xfId="5273"/>
    <cellStyle name="Labels - Style3 3 2 7 2" xfId="17900"/>
    <cellStyle name="Labels - Style3 3 2 7 3" xfId="25130"/>
    <cellStyle name="Labels - Style3 3 2 8" xfId="17869"/>
    <cellStyle name="Labels - Style3 3 2 9" xfId="25099"/>
    <cellStyle name="Labels - Style3 3 3" xfId="5274"/>
    <cellStyle name="Labels - Style3 3 3 10" xfId="29706"/>
    <cellStyle name="Labels - Style3 3 3 2" xfId="5275"/>
    <cellStyle name="Labels - Style3 3 3 2 2" xfId="5276"/>
    <cellStyle name="Labels - Style3 3 3 2 2 2" xfId="5277"/>
    <cellStyle name="Labels - Style3 3 3 2 2 2 2" xfId="5278"/>
    <cellStyle name="Labels - Style3 3 3 2 2 2 2 2" xfId="17905"/>
    <cellStyle name="Labels - Style3 3 3 2 2 2 2 3" xfId="25135"/>
    <cellStyle name="Labels - Style3 3 3 2 2 2 3" xfId="5279"/>
    <cellStyle name="Labels - Style3 3 3 2 2 2 3 2" xfId="17906"/>
    <cellStyle name="Labels - Style3 3 3 2 2 2 3 3" xfId="25136"/>
    <cellStyle name="Labels - Style3 3 3 2 2 2 4" xfId="5280"/>
    <cellStyle name="Labels - Style3 3 3 2 2 2 4 2" xfId="17907"/>
    <cellStyle name="Labels - Style3 3 3 2 2 2 4 3" xfId="25137"/>
    <cellStyle name="Labels - Style3 3 3 2 2 2 5" xfId="17904"/>
    <cellStyle name="Labels - Style3 3 3 2 2 2 6" xfId="25134"/>
    <cellStyle name="Labels - Style3 3 3 2 2 3" xfId="5281"/>
    <cellStyle name="Labels - Style3 3 3 2 2 3 2" xfId="17908"/>
    <cellStyle name="Labels - Style3 3 3 2 2 3 3" xfId="25138"/>
    <cellStyle name="Labels - Style3 3 3 2 2 4" xfId="5282"/>
    <cellStyle name="Labels - Style3 3 3 2 2 4 2" xfId="17909"/>
    <cellStyle name="Labels - Style3 3 3 2 2 4 3" xfId="25139"/>
    <cellStyle name="Labels - Style3 3 3 2 2 5" xfId="5283"/>
    <cellStyle name="Labels - Style3 3 3 2 2 5 2" xfId="17910"/>
    <cellStyle name="Labels - Style3 3 3 2 2 5 3" xfId="25140"/>
    <cellStyle name="Labels - Style3 3 3 2 2 6" xfId="17903"/>
    <cellStyle name="Labels - Style3 3 3 2 2 7" xfId="25133"/>
    <cellStyle name="Labels - Style3 3 3 2 3" xfId="5284"/>
    <cellStyle name="Labels - Style3 3 3 2 3 2" xfId="5285"/>
    <cellStyle name="Labels - Style3 3 3 2 3 2 2" xfId="17912"/>
    <cellStyle name="Labels - Style3 3 3 2 3 2 3" xfId="25142"/>
    <cellStyle name="Labels - Style3 3 3 2 3 3" xfId="5286"/>
    <cellStyle name="Labels - Style3 3 3 2 3 3 2" xfId="17913"/>
    <cellStyle name="Labels - Style3 3 3 2 3 3 3" xfId="25143"/>
    <cellStyle name="Labels - Style3 3 3 2 3 4" xfId="5287"/>
    <cellStyle name="Labels - Style3 3 3 2 3 4 2" xfId="17914"/>
    <cellStyle name="Labels - Style3 3 3 2 3 4 3" xfId="25144"/>
    <cellStyle name="Labels - Style3 3 3 2 3 5" xfId="17911"/>
    <cellStyle name="Labels - Style3 3 3 2 3 6" xfId="25141"/>
    <cellStyle name="Labels - Style3 3 3 2 4" xfId="5288"/>
    <cellStyle name="Labels - Style3 3 3 2 4 2" xfId="17915"/>
    <cellStyle name="Labels - Style3 3 3 2 4 3" xfId="25145"/>
    <cellStyle name="Labels - Style3 3 3 2 5" xfId="5289"/>
    <cellStyle name="Labels - Style3 3 3 2 5 2" xfId="17916"/>
    <cellStyle name="Labels - Style3 3 3 2 5 3" xfId="25146"/>
    <cellStyle name="Labels - Style3 3 3 2 6" xfId="5290"/>
    <cellStyle name="Labels - Style3 3 3 2 6 2" xfId="17917"/>
    <cellStyle name="Labels - Style3 3 3 2 6 3" xfId="25147"/>
    <cellStyle name="Labels - Style3 3 3 2 7" xfId="17902"/>
    <cellStyle name="Labels - Style3 3 3 2 8" xfId="25132"/>
    <cellStyle name="Labels - Style3 3 3 2 9" xfId="29875"/>
    <cellStyle name="Labels - Style3 3 3 3" xfId="5291"/>
    <cellStyle name="Labels - Style3 3 3 3 2" xfId="5292"/>
    <cellStyle name="Labels - Style3 3 3 3 2 2" xfId="5293"/>
    <cellStyle name="Labels - Style3 3 3 3 2 2 2" xfId="17920"/>
    <cellStyle name="Labels - Style3 3 3 3 2 2 3" xfId="25150"/>
    <cellStyle name="Labels - Style3 3 3 3 2 3" xfId="5294"/>
    <cellStyle name="Labels - Style3 3 3 3 2 3 2" xfId="17921"/>
    <cellStyle name="Labels - Style3 3 3 3 2 3 3" xfId="25151"/>
    <cellStyle name="Labels - Style3 3 3 3 2 4" xfId="5295"/>
    <cellStyle name="Labels - Style3 3 3 3 2 4 2" xfId="17922"/>
    <cellStyle name="Labels - Style3 3 3 3 2 4 3" xfId="25152"/>
    <cellStyle name="Labels - Style3 3 3 3 2 5" xfId="17919"/>
    <cellStyle name="Labels - Style3 3 3 3 2 6" xfId="25149"/>
    <cellStyle name="Labels - Style3 3 3 3 3" xfId="5296"/>
    <cellStyle name="Labels - Style3 3 3 3 3 2" xfId="17923"/>
    <cellStyle name="Labels - Style3 3 3 3 3 3" xfId="25153"/>
    <cellStyle name="Labels - Style3 3 3 3 4" xfId="5297"/>
    <cellStyle name="Labels - Style3 3 3 3 4 2" xfId="17924"/>
    <cellStyle name="Labels - Style3 3 3 3 4 3" xfId="25154"/>
    <cellStyle name="Labels - Style3 3 3 3 5" xfId="5298"/>
    <cellStyle name="Labels - Style3 3 3 3 5 2" xfId="17925"/>
    <cellStyle name="Labels - Style3 3 3 3 5 3" xfId="25155"/>
    <cellStyle name="Labels - Style3 3 3 3 6" xfId="17918"/>
    <cellStyle name="Labels - Style3 3 3 3 7" xfId="25148"/>
    <cellStyle name="Labels - Style3 3 3 4" xfId="5299"/>
    <cellStyle name="Labels - Style3 3 3 4 2" xfId="5300"/>
    <cellStyle name="Labels - Style3 3 3 4 2 2" xfId="17927"/>
    <cellStyle name="Labels - Style3 3 3 4 2 3" xfId="25157"/>
    <cellStyle name="Labels - Style3 3 3 4 3" xfId="5301"/>
    <cellStyle name="Labels - Style3 3 3 4 3 2" xfId="17928"/>
    <cellStyle name="Labels - Style3 3 3 4 3 3" xfId="25158"/>
    <cellStyle name="Labels - Style3 3 3 4 4" xfId="5302"/>
    <cellStyle name="Labels - Style3 3 3 4 4 2" xfId="17929"/>
    <cellStyle name="Labels - Style3 3 3 4 4 3" xfId="25159"/>
    <cellStyle name="Labels - Style3 3 3 4 5" xfId="17926"/>
    <cellStyle name="Labels - Style3 3 3 4 6" xfId="25156"/>
    <cellStyle name="Labels - Style3 3 3 5" xfId="5303"/>
    <cellStyle name="Labels - Style3 3 3 5 2" xfId="17930"/>
    <cellStyle name="Labels - Style3 3 3 5 3" xfId="25160"/>
    <cellStyle name="Labels - Style3 3 3 6" xfId="5304"/>
    <cellStyle name="Labels - Style3 3 3 6 2" xfId="17931"/>
    <cellStyle name="Labels - Style3 3 3 6 3" xfId="25161"/>
    <cellStyle name="Labels - Style3 3 3 7" xfId="5305"/>
    <cellStyle name="Labels - Style3 3 3 7 2" xfId="17932"/>
    <cellStyle name="Labels - Style3 3 3 7 3" xfId="25162"/>
    <cellStyle name="Labels - Style3 3 3 8" xfId="17901"/>
    <cellStyle name="Labels - Style3 3 3 9" xfId="25131"/>
    <cellStyle name="Labels - Style3 3 4" xfId="5306"/>
    <cellStyle name="Labels - Style3 3 4 10" xfId="29765"/>
    <cellStyle name="Labels - Style3 3 4 2" xfId="5307"/>
    <cellStyle name="Labels - Style3 3 4 2 2" xfId="5308"/>
    <cellStyle name="Labels - Style3 3 4 2 2 2" xfId="5309"/>
    <cellStyle name="Labels - Style3 3 4 2 2 2 2" xfId="5310"/>
    <cellStyle name="Labels - Style3 3 4 2 2 2 2 2" xfId="17937"/>
    <cellStyle name="Labels - Style3 3 4 2 2 2 2 3" xfId="25167"/>
    <cellStyle name="Labels - Style3 3 4 2 2 2 3" xfId="5311"/>
    <cellStyle name="Labels - Style3 3 4 2 2 2 3 2" xfId="17938"/>
    <cellStyle name="Labels - Style3 3 4 2 2 2 3 3" xfId="25168"/>
    <cellStyle name="Labels - Style3 3 4 2 2 2 4" xfId="5312"/>
    <cellStyle name="Labels - Style3 3 4 2 2 2 4 2" xfId="17939"/>
    <cellStyle name="Labels - Style3 3 4 2 2 2 4 3" xfId="25169"/>
    <cellStyle name="Labels - Style3 3 4 2 2 2 5" xfId="17936"/>
    <cellStyle name="Labels - Style3 3 4 2 2 2 6" xfId="25166"/>
    <cellStyle name="Labels - Style3 3 4 2 2 3" xfId="5313"/>
    <cellStyle name="Labels - Style3 3 4 2 2 3 2" xfId="17940"/>
    <cellStyle name="Labels - Style3 3 4 2 2 3 3" xfId="25170"/>
    <cellStyle name="Labels - Style3 3 4 2 2 4" xfId="5314"/>
    <cellStyle name="Labels - Style3 3 4 2 2 4 2" xfId="17941"/>
    <cellStyle name="Labels - Style3 3 4 2 2 4 3" xfId="25171"/>
    <cellStyle name="Labels - Style3 3 4 2 2 5" xfId="5315"/>
    <cellStyle name="Labels - Style3 3 4 2 2 5 2" xfId="17942"/>
    <cellStyle name="Labels - Style3 3 4 2 2 5 3" xfId="25172"/>
    <cellStyle name="Labels - Style3 3 4 2 2 6" xfId="17935"/>
    <cellStyle name="Labels - Style3 3 4 2 2 7" xfId="25165"/>
    <cellStyle name="Labels - Style3 3 4 2 3" xfId="5316"/>
    <cellStyle name="Labels - Style3 3 4 2 3 2" xfId="5317"/>
    <cellStyle name="Labels - Style3 3 4 2 3 2 2" xfId="17944"/>
    <cellStyle name="Labels - Style3 3 4 2 3 2 3" xfId="25174"/>
    <cellStyle name="Labels - Style3 3 4 2 3 3" xfId="5318"/>
    <cellStyle name="Labels - Style3 3 4 2 3 3 2" xfId="17945"/>
    <cellStyle name="Labels - Style3 3 4 2 3 3 3" xfId="25175"/>
    <cellStyle name="Labels - Style3 3 4 2 3 4" xfId="5319"/>
    <cellStyle name="Labels - Style3 3 4 2 3 4 2" xfId="17946"/>
    <cellStyle name="Labels - Style3 3 4 2 3 4 3" xfId="25176"/>
    <cellStyle name="Labels - Style3 3 4 2 3 5" xfId="17943"/>
    <cellStyle name="Labels - Style3 3 4 2 3 6" xfId="25173"/>
    <cellStyle name="Labels - Style3 3 4 2 4" xfId="5320"/>
    <cellStyle name="Labels - Style3 3 4 2 4 2" xfId="17947"/>
    <cellStyle name="Labels - Style3 3 4 2 4 3" xfId="25177"/>
    <cellStyle name="Labels - Style3 3 4 2 5" xfId="5321"/>
    <cellStyle name="Labels - Style3 3 4 2 5 2" xfId="17948"/>
    <cellStyle name="Labels - Style3 3 4 2 5 3" xfId="25178"/>
    <cellStyle name="Labels - Style3 3 4 2 6" xfId="5322"/>
    <cellStyle name="Labels - Style3 3 4 2 6 2" xfId="17949"/>
    <cellStyle name="Labels - Style3 3 4 2 6 3" xfId="25179"/>
    <cellStyle name="Labels - Style3 3 4 2 7" xfId="17934"/>
    <cellStyle name="Labels - Style3 3 4 2 8" xfId="25164"/>
    <cellStyle name="Labels - Style3 3 4 2 9" xfId="29896"/>
    <cellStyle name="Labels - Style3 3 4 3" xfId="5323"/>
    <cellStyle name="Labels - Style3 3 4 3 2" xfId="5324"/>
    <cellStyle name="Labels - Style3 3 4 3 2 2" xfId="5325"/>
    <cellStyle name="Labels - Style3 3 4 3 2 2 2" xfId="17952"/>
    <cellStyle name="Labels - Style3 3 4 3 2 2 3" xfId="25182"/>
    <cellStyle name="Labels - Style3 3 4 3 2 3" xfId="5326"/>
    <cellStyle name="Labels - Style3 3 4 3 2 3 2" xfId="17953"/>
    <cellStyle name="Labels - Style3 3 4 3 2 3 3" xfId="25183"/>
    <cellStyle name="Labels - Style3 3 4 3 2 4" xfId="5327"/>
    <cellStyle name="Labels - Style3 3 4 3 2 4 2" xfId="17954"/>
    <cellStyle name="Labels - Style3 3 4 3 2 4 3" xfId="25184"/>
    <cellStyle name="Labels - Style3 3 4 3 2 5" xfId="17951"/>
    <cellStyle name="Labels - Style3 3 4 3 2 6" xfId="25181"/>
    <cellStyle name="Labels - Style3 3 4 3 3" xfId="5328"/>
    <cellStyle name="Labels - Style3 3 4 3 3 2" xfId="17955"/>
    <cellStyle name="Labels - Style3 3 4 3 3 3" xfId="25185"/>
    <cellStyle name="Labels - Style3 3 4 3 4" xfId="5329"/>
    <cellStyle name="Labels - Style3 3 4 3 4 2" xfId="17956"/>
    <cellStyle name="Labels - Style3 3 4 3 4 3" xfId="25186"/>
    <cellStyle name="Labels - Style3 3 4 3 5" xfId="5330"/>
    <cellStyle name="Labels - Style3 3 4 3 5 2" xfId="17957"/>
    <cellStyle name="Labels - Style3 3 4 3 5 3" xfId="25187"/>
    <cellStyle name="Labels - Style3 3 4 3 6" xfId="17950"/>
    <cellStyle name="Labels - Style3 3 4 3 7" xfId="25180"/>
    <cellStyle name="Labels - Style3 3 4 4" xfId="5331"/>
    <cellStyle name="Labels - Style3 3 4 4 2" xfId="5332"/>
    <cellStyle name="Labels - Style3 3 4 4 2 2" xfId="17959"/>
    <cellStyle name="Labels - Style3 3 4 4 2 3" xfId="25189"/>
    <cellStyle name="Labels - Style3 3 4 4 3" xfId="5333"/>
    <cellStyle name="Labels - Style3 3 4 4 3 2" xfId="17960"/>
    <cellStyle name="Labels - Style3 3 4 4 3 3" xfId="25190"/>
    <cellStyle name="Labels - Style3 3 4 4 4" xfId="5334"/>
    <cellStyle name="Labels - Style3 3 4 4 4 2" xfId="17961"/>
    <cellStyle name="Labels - Style3 3 4 4 4 3" xfId="25191"/>
    <cellStyle name="Labels - Style3 3 4 4 5" xfId="17958"/>
    <cellStyle name="Labels - Style3 3 4 4 6" xfId="25188"/>
    <cellStyle name="Labels - Style3 3 4 5" xfId="5335"/>
    <cellStyle name="Labels - Style3 3 4 5 2" xfId="17962"/>
    <cellStyle name="Labels - Style3 3 4 5 3" xfId="25192"/>
    <cellStyle name="Labels - Style3 3 4 6" xfId="5336"/>
    <cellStyle name="Labels - Style3 3 4 6 2" xfId="17963"/>
    <cellStyle name="Labels - Style3 3 4 6 3" xfId="25193"/>
    <cellStyle name="Labels - Style3 3 4 7" xfId="5337"/>
    <cellStyle name="Labels - Style3 3 4 7 2" xfId="17964"/>
    <cellStyle name="Labels - Style3 3 4 7 3" xfId="25194"/>
    <cellStyle name="Labels - Style3 3 4 8" xfId="17933"/>
    <cellStyle name="Labels - Style3 3 4 9" xfId="25163"/>
    <cellStyle name="Labels - Style3 3 5" xfId="5338"/>
    <cellStyle name="Labels - Style3 3 5 2" xfId="5339"/>
    <cellStyle name="Labels - Style3 3 5 2 2" xfId="5340"/>
    <cellStyle name="Labels - Style3 3 5 2 2 2" xfId="5341"/>
    <cellStyle name="Labels - Style3 3 5 2 2 2 2" xfId="17968"/>
    <cellStyle name="Labels - Style3 3 5 2 2 2 3" xfId="25198"/>
    <cellStyle name="Labels - Style3 3 5 2 2 3" xfId="5342"/>
    <cellStyle name="Labels - Style3 3 5 2 2 3 2" xfId="17969"/>
    <cellStyle name="Labels - Style3 3 5 2 2 3 3" xfId="25199"/>
    <cellStyle name="Labels - Style3 3 5 2 2 4" xfId="5343"/>
    <cellStyle name="Labels - Style3 3 5 2 2 4 2" xfId="17970"/>
    <cellStyle name="Labels - Style3 3 5 2 2 4 3" xfId="25200"/>
    <cellStyle name="Labels - Style3 3 5 2 2 5" xfId="17967"/>
    <cellStyle name="Labels - Style3 3 5 2 2 6" xfId="25197"/>
    <cellStyle name="Labels - Style3 3 5 2 3" xfId="5344"/>
    <cellStyle name="Labels - Style3 3 5 2 3 2" xfId="17971"/>
    <cellStyle name="Labels - Style3 3 5 2 3 3" xfId="25201"/>
    <cellStyle name="Labels - Style3 3 5 2 4" xfId="5345"/>
    <cellStyle name="Labels - Style3 3 5 2 4 2" xfId="17972"/>
    <cellStyle name="Labels - Style3 3 5 2 4 3" xfId="25202"/>
    <cellStyle name="Labels - Style3 3 5 2 5" xfId="5346"/>
    <cellStyle name="Labels - Style3 3 5 2 5 2" xfId="17973"/>
    <cellStyle name="Labels - Style3 3 5 2 5 3" xfId="25203"/>
    <cellStyle name="Labels - Style3 3 5 2 6" xfId="17966"/>
    <cellStyle name="Labels - Style3 3 5 2 7" xfId="25196"/>
    <cellStyle name="Labels - Style3 3 5 3" xfId="5347"/>
    <cellStyle name="Labels - Style3 3 5 3 2" xfId="5348"/>
    <cellStyle name="Labels - Style3 3 5 3 2 2" xfId="17975"/>
    <cellStyle name="Labels - Style3 3 5 3 2 3" xfId="25205"/>
    <cellStyle name="Labels - Style3 3 5 3 3" xfId="5349"/>
    <cellStyle name="Labels - Style3 3 5 3 3 2" xfId="17976"/>
    <cellStyle name="Labels - Style3 3 5 3 3 3" xfId="25206"/>
    <cellStyle name="Labels - Style3 3 5 3 4" xfId="5350"/>
    <cellStyle name="Labels - Style3 3 5 3 4 2" xfId="17977"/>
    <cellStyle name="Labels - Style3 3 5 3 4 3" xfId="25207"/>
    <cellStyle name="Labels - Style3 3 5 3 5" xfId="17974"/>
    <cellStyle name="Labels - Style3 3 5 3 6" xfId="25204"/>
    <cellStyle name="Labels - Style3 3 5 4" xfId="5351"/>
    <cellStyle name="Labels - Style3 3 5 4 2" xfId="17978"/>
    <cellStyle name="Labels - Style3 3 5 4 3" xfId="25208"/>
    <cellStyle name="Labels - Style3 3 5 5" xfId="5352"/>
    <cellStyle name="Labels - Style3 3 5 5 2" xfId="17979"/>
    <cellStyle name="Labels - Style3 3 5 5 3" xfId="25209"/>
    <cellStyle name="Labels - Style3 3 5 6" xfId="5353"/>
    <cellStyle name="Labels - Style3 3 5 6 2" xfId="17980"/>
    <cellStyle name="Labels - Style3 3 5 6 3" xfId="25210"/>
    <cellStyle name="Labels - Style3 3 5 7" xfId="17965"/>
    <cellStyle name="Labels - Style3 3 5 8" xfId="25195"/>
    <cellStyle name="Labels - Style3 3 5 9" xfId="29500"/>
    <cellStyle name="Labels - Style3 3 6" xfId="5354"/>
    <cellStyle name="Labels - Style3 3 6 2" xfId="5355"/>
    <cellStyle name="Labels - Style3 3 6 2 2" xfId="17982"/>
    <cellStyle name="Labels - Style3 3 6 2 3" xfId="25212"/>
    <cellStyle name="Labels - Style3 3 6 3" xfId="5356"/>
    <cellStyle name="Labels - Style3 3 6 3 2" xfId="17983"/>
    <cellStyle name="Labels - Style3 3 6 3 3" xfId="25213"/>
    <cellStyle name="Labels - Style3 3 6 4" xfId="5357"/>
    <cellStyle name="Labels - Style3 3 6 4 2" xfId="17984"/>
    <cellStyle name="Labels - Style3 3 6 4 3" xfId="25214"/>
    <cellStyle name="Labels - Style3 3 6 5" xfId="17981"/>
    <cellStyle name="Labels - Style3 3 6 6" xfId="25211"/>
    <cellStyle name="Labels - Style3 3 7" xfId="5358"/>
    <cellStyle name="Labels - Style3 3 7 2" xfId="17985"/>
    <cellStyle name="Labels - Style3 3 7 3" xfId="25215"/>
    <cellStyle name="Labels - Style3 3 8" xfId="5359"/>
    <cellStyle name="Labels - Style3 3 8 2" xfId="17986"/>
    <cellStyle name="Labels - Style3 3 8 3" xfId="25216"/>
    <cellStyle name="Labels - Style3 3 9" xfId="5360"/>
    <cellStyle name="Labels - Style3 3 9 2" xfId="17987"/>
    <cellStyle name="Labels - Style3 3 9 3" xfId="25217"/>
    <cellStyle name="Labels - Style3 4" xfId="5361"/>
    <cellStyle name="Labels - Style3 4 10" xfId="17988"/>
    <cellStyle name="Labels - Style3 4 11" xfId="25218"/>
    <cellStyle name="Labels - Style3 4 12" xfId="29320"/>
    <cellStyle name="Labels - Style3 4 2" xfId="5362"/>
    <cellStyle name="Labels - Style3 4 2 10" xfId="29499"/>
    <cellStyle name="Labels - Style3 4 2 2" xfId="5363"/>
    <cellStyle name="Labels - Style3 4 2 2 2" xfId="5364"/>
    <cellStyle name="Labels - Style3 4 2 2 2 2" xfId="5365"/>
    <cellStyle name="Labels - Style3 4 2 2 2 2 2" xfId="5366"/>
    <cellStyle name="Labels - Style3 4 2 2 2 2 2 2" xfId="17993"/>
    <cellStyle name="Labels - Style3 4 2 2 2 2 2 3" xfId="25223"/>
    <cellStyle name="Labels - Style3 4 2 2 2 2 3" xfId="5367"/>
    <cellStyle name="Labels - Style3 4 2 2 2 2 3 2" xfId="17994"/>
    <cellStyle name="Labels - Style3 4 2 2 2 2 3 3" xfId="25224"/>
    <cellStyle name="Labels - Style3 4 2 2 2 2 4" xfId="5368"/>
    <cellStyle name="Labels - Style3 4 2 2 2 2 4 2" xfId="17995"/>
    <cellStyle name="Labels - Style3 4 2 2 2 2 4 3" xfId="25225"/>
    <cellStyle name="Labels - Style3 4 2 2 2 2 5" xfId="17992"/>
    <cellStyle name="Labels - Style3 4 2 2 2 2 6" xfId="25222"/>
    <cellStyle name="Labels - Style3 4 2 2 2 3" xfId="5369"/>
    <cellStyle name="Labels - Style3 4 2 2 2 3 2" xfId="17996"/>
    <cellStyle name="Labels - Style3 4 2 2 2 3 3" xfId="25226"/>
    <cellStyle name="Labels - Style3 4 2 2 2 4" xfId="5370"/>
    <cellStyle name="Labels - Style3 4 2 2 2 4 2" xfId="17997"/>
    <cellStyle name="Labels - Style3 4 2 2 2 4 3" xfId="25227"/>
    <cellStyle name="Labels - Style3 4 2 2 2 5" xfId="5371"/>
    <cellStyle name="Labels - Style3 4 2 2 2 5 2" xfId="17998"/>
    <cellStyle name="Labels - Style3 4 2 2 2 5 3" xfId="25228"/>
    <cellStyle name="Labels - Style3 4 2 2 2 6" xfId="17991"/>
    <cellStyle name="Labels - Style3 4 2 2 2 7" xfId="25221"/>
    <cellStyle name="Labels - Style3 4 2 2 3" xfId="5372"/>
    <cellStyle name="Labels - Style3 4 2 2 3 2" xfId="5373"/>
    <cellStyle name="Labels - Style3 4 2 2 3 2 2" xfId="18000"/>
    <cellStyle name="Labels - Style3 4 2 2 3 2 3" xfId="25230"/>
    <cellStyle name="Labels - Style3 4 2 2 3 3" xfId="5374"/>
    <cellStyle name="Labels - Style3 4 2 2 3 3 2" xfId="18001"/>
    <cellStyle name="Labels - Style3 4 2 2 3 3 3" xfId="25231"/>
    <cellStyle name="Labels - Style3 4 2 2 3 4" xfId="5375"/>
    <cellStyle name="Labels - Style3 4 2 2 3 4 2" xfId="18002"/>
    <cellStyle name="Labels - Style3 4 2 2 3 4 3" xfId="25232"/>
    <cellStyle name="Labels - Style3 4 2 2 3 5" xfId="17999"/>
    <cellStyle name="Labels - Style3 4 2 2 3 6" xfId="25229"/>
    <cellStyle name="Labels - Style3 4 2 2 4" xfId="5376"/>
    <cellStyle name="Labels - Style3 4 2 2 4 2" xfId="18003"/>
    <cellStyle name="Labels - Style3 4 2 2 4 3" xfId="25233"/>
    <cellStyle name="Labels - Style3 4 2 2 5" xfId="5377"/>
    <cellStyle name="Labels - Style3 4 2 2 5 2" xfId="18004"/>
    <cellStyle name="Labels - Style3 4 2 2 5 3" xfId="25234"/>
    <cellStyle name="Labels - Style3 4 2 2 6" xfId="5378"/>
    <cellStyle name="Labels - Style3 4 2 2 6 2" xfId="18005"/>
    <cellStyle name="Labels - Style3 4 2 2 6 3" xfId="25235"/>
    <cellStyle name="Labels - Style3 4 2 2 7" xfId="17990"/>
    <cellStyle name="Labels - Style3 4 2 2 8" xfId="25220"/>
    <cellStyle name="Labels - Style3 4 2 3" xfId="5379"/>
    <cellStyle name="Labels - Style3 4 2 3 2" xfId="5380"/>
    <cellStyle name="Labels - Style3 4 2 3 2 2" xfId="5381"/>
    <cellStyle name="Labels - Style3 4 2 3 2 2 2" xfId="18008"/>
    <cellStyle name="Labels - Style3 4 2 3 2 2 3" xfId="25238"/>
    <cellStyle name="Labels - Style3 4 2 3 2 3" xfId="5382"/>
    <cellStyle name="Labels - Style3 4 2 3 2 3 2" xfId="18009"/>
    <cellStyle name="Labels - Style3 4 2 3 2 3 3" xfId="25239"/>
    <cellStyle name="Labels - Style3 4 2 3 2 4" xfId="5383"/>
    <cellStyle name="Labels - Style3 4 2 3 2 4 2" xfId="18010"/>
    <cellStyle name="Labels - Style3 4 2 3 2 4 3" xfId="25240"/>
    <cellStyle name="Labels - Style3 4 2 3 2 5" xfId="18007"/>
    <cellStyle name="Labels - Style3 4 2 3 2 6" xfId="25237"/>
    <cellStyle name="Labels - Style3 4 2 3 3" xfId="5384"/>
    <cellStyle name="Labels - Style3 4 2 3 3 2" xfId="18011"/>
    <cellStyle name="Labels - Style3 4 2 3 3 3" xfId="25241"/>
    <cellStyle name="Labels - Style3 4 2 3 4" xfId="5385"/>
    <cellStyle name="Labels - Style3 4 2 3 4 2" xfId="18012"/>
    <cellStyle name="Labels - Style3 4 2 3 4 3" xfId="25242"/>
    <cellStyle name="Labels - Style3 4 2 3 5" xfId="5386"/>
    <cellStyle name="Labels - Style3 4 2 3 5 2" xfId="18013"/>
    <cellStyle name="Labels - Style3 4 2 3 5 3" xfId="25243"/>
    <cellStyle name="Labels - Style3 4 2 3 6" xfId="18006"/>
    <cellStyle name="Labels - Style3 4 2 3 7" xfId="25236"/>
    <cellStyle name="Labels - Style3 4 2 4" xfId="5387"/>
    <cellStyle name="Labels - Style3 4 2 4 2" xfId="5388"/>
    <cellStyle name="Labels - Style3 4 2 4 2 2" xfId="18015"/>
    <cellStyle name="Labels - Style3 4 2 4 2 3" xfId="25245"/>
    <cellStyle name="Labels - Style3 4 2 4 3" xfId="5389"/>
    <cellStyle name="Labels - Style3 4 2 4 3 2" xfId="18016"/>
    <cellStyle name="Labels - Style3 4 2 4 3 3" xfId="25246"/>
    <cellStyle name="Labels - Style3 4 2 4 4" xfId="5390"/>
    <cellStyle name="Labels - Style3 4 2 4 4 2" xfId="18017"/>
    <cellStyle name="Labels - Style3 4 2 4 4 3" xfId="25247"/>
    <cellStyle name="Labels - Style3 4 2 4 5" xfId="18014"/>
    <cellStyle name="Labels - Style3 4 2 4 6" xfId="25244"/>
    <cellStyle name="Labels - Style3 4 2 5" xfId="5391"/>
    <cellStyle name="Labels - Style3 4 2 5 2" xfId="18018"/>
    <cellStyle name="Labels - Style3 4 2 5 3" xfId="25248"/>
    <cellStyle name="Labels - Style3 4 2 6" xfId="5392"/>
    <cellStyle name="Labels - Style3 4 2 6 2" xfId="18019"/>
    <cellStyle name="Labels - Style3 4 2 6 3" xfId="25249"/>
    <cellStyle name="Labels - Style3 4 2 7" xfId="5393"/>
    <cellStyle name="Labels - Style3 4 2 7 2" xfId="18020"/>
    <cellStyle name="Labels - Style3 4 2 7 3" xfId="25250"/>
    <cellStyle name="Labels - Style3 4 2 8" xfId="17989"/>
    <cellStyle name="Labels - Style3 4 2 9" xfId="25219"/>
    <cellStyle name="Labels - Style3 4 3" xfId="5394"/>
    <cellStyle name="Labels - Style3 4 3 2" xfId="5395"/>
    <cellStyle name="Labels - Style3 4 3 2 2" xfId="5396"/>
    <cellStyle name="Labels - Style3 4 3 2 2 2" xfId="5397"/>
    <cellStyle name="Labels - Style3 4 3 2 2 2 2" xfId="5398"/>
    <cellStyle name="Labels - Style3 4 3 2 2 2 2 2" xfId="18025"/>
    <cellStyle name="Labels - Style3 4 3 2 2 2 2 3" xfId="25255"/>
    <cellStyle name="Labels - Style3 4 3 2 2 2 3" xfId="5399"/>
    <cellStyle name="Labels - Style3 4 3 2 2 2 3 2" xfId="18026"/>
    <cellStyle name="Labels - Style3 4 3 2 2 2 3 3" xfId="25256"/>
    <cellStyle name="Labels - Style3 4 3 2 2 2 4" xfId="5400"/>
    <cellStyle name="Labels - Style3 4 3 2 2 2 4 2" xfId="18027"/>
    <cellStyle name="Labels - Style3 4 3 2 2 2 4 3" xfId="25257"/>
    <cellStyle name="Labels - Style3 4 3 2 2 2 5" xfId="18024"/>
    <cellStyle name="Labels - Style3 4 3 2 2 2 6" xfId="25254"/>
    <cellStyle name="Labels - Style3 4 3 2 2 3" xfId="5401"/>
    <cellStyle name="Labels - Style3 4 3 2 2 3 2" xfId="18028"/>
    <cellStyle name="Labels - Style3 4 3 2 2 3 3" xfId="25258"/>
    <cellStyle name="Labels - Style3 4 3 2 2 4" xfId="5402"/>
    <cellStyle name="Labels - Style3 4 3 2 2 4 2" xfId="18029"/>
    <cellStyle name="Labels - Style3 4 3 2 2 4 3" xfId="25259"/>
    <cellStyle name="Labels - Style3 4 3 2 2 5" xfId="5403"/>
    <cellStyle name="Labels - Style3 4 3 2 2 5 2" xfId="18030"/>
    <cellStyle name="Labels - Style3 4 3 2 2 5 3" xfId="25260"/>
    <cellStyle name="Labels - Style3 4 3 2 2 6" xfId="18023"/>
    <cellStyle name="Labels - Style3 4 3 2 2 7" xfId="25253"/>
    <cellStyle name="Labels - Style3 4 3 2 3" xfId="5404"/>
    <cellStyle name="Labels - Style3 4 3 2 3 2" xfId="5405"/>
    <cellStyle name="Labels - Style3 4 3 2 3 2 2" xfId="18032"/>
    <cellStyle name="Labels - Style3 4 3 2 3 2 3" xfId="25262"/>
    <cellStyle name="Labels - Style3 4 3 2 3 3" xfId="5406"/>
    <cellStyle name="Labels - Style3 4 3 2 3 3 2" xfId="18033"/>
    <cellStyle name="Labels - Style3 4 3 2 3 3 3" xfId="25263"/>
    <cellStyle name="Labels - Style3 4 3 2 3 4" xfId="5407"/>
    <cellStyle name="Labels - Style3 4 3 2 3 4 2" xfId="18034"/>
    <cellStyle name="Labels - Style3 4 3 2 3 4 3" xfId="25264"/>
    <cellStyle name="Labels - Style3 4 3 2 3 5" xfId="18031"/>
    <cellStyle name="Labels - Style3 4 3 2 3 6" xfId="25261"/>
    <cellStyle name="Labels - Style3 4 3 2 4" xfId="5408"/>
    <cellStyle name="Labels - Style3 4 3 2 4 2" xfId="18035"/>
    <cellStyle name="Labels - Style3 4 3 2 4 3" xfId="25265"/>
    <cellStyle name="Labels - Style3 4 3 2 5" xfId="5409"/>
    <cellStyle name="Labels - Style3 4 3 2 5 2" xfId="18036"/>
    <cellStyle name="Labels - Style3 4 3 2 5 3" xfId="25266"/>
    <cellStyle name="Labels - Style3 4 3 2 6" xfId="5410"/>
    <cellStyle name="Labels - Style3 4 3 2 6 2" xfId="18037"/>
    <cellStyle name="Labels - Style3 4 3 2 6 3" xfId="25267"/>
    <cellStyle name="Labels - Style3 4 3 2 7" xfId="18022"/>
    <cellStyle name="Labels - Style3 4 3 2 8" xfId="25252"/>
    <cellStyle name="Labels - Style3 4 3 3" xfId="5411"/>
    <cellStyle name="Labels - Style3 4 3 3 2" xfId="5412"/>
    <cellStyle name="Labels - Style3 4 3 3 2 2" xfId="5413"/>
    <cellStyle name="Labels - Style3 4 3 3 2 2 2" xfId="18040"/>
    <cellStyle name="Labels - Style3 4 3 3 2 2 3" xfId="25270"/>
    <cellStyle name="Labels - Style3 4 3 3 2 3" xfId="5414"/>
    <cellStyle name="Labels - Style3 4 3 3 2 3 2" xfId="18041"/>
    <cellStyle name="Labels - Style3 4 3 3 2 3 3" xfId="25271"/>
    <cellStyle name="Labels - Style3 4 3 3 2 4" xfId="5415"/>
    <cellStyle name="Labels - Style3 4 3 3 2 4 2" xfId="18042"/>
    <cellStyle name="Labels - Style3 4 3 3 2 4 3" xfId="25272"/>
    <cellStyle name="Labels - Style3 4 3 3 2 5" xfId="18039"/>
    <cellStyle name="Labels - Style3 4 3 3 2 6" xfId="25269"/>
    <cellStyle name="Labels - Style3 4 3 3 3" xfId="5416"/>
    <cellStyle name="Labels - Style3 4 3 3 3 2" xfId="18043"/>
    <cellStyle name="Labels - Style3 4 3 3 3 3" xfId="25273"/>
    <cellStyle name="Labels - Style3 4 3 3 4" xfId="5417"/>
    <cellStyle name="Labels - Style3 4 3 3 4 2" xfId="18044"/>
    <cellStyle name="Labels - Style3 4 3 3 4 3" xfId="25274"/>
    <cellStyle name="Labels - Style3 4 3 3 5" xfId="5418"/>
    <cellStyle name="Labels - Style3 4 3 3 5 2" xfId="18045"/>
    <cellStyle name="Labels - Style3 4 3 3 5 3" xfId="25275"/>
    <cellStyle name="Labels - Style3 4 3 3 6" xfId="18038"/>
    <cellStyle name="Labels - Style3 4 3 3 7" xfId="25268"/>
    <cellStyle name="Labels - Style3 4 3 4" xfId="5419"/>
    <cellStyle name="Labels - Style3 4 3 4 2" xfId="5420"/>
    <cellStyle name="Labels - Style3 4 3 4 2 2" xfId="18047"/>
    <cellStyle name="Labels - Style3 4 3 4 2 3" xfId="25277"/>
    <cellStyle name="Labels - Style3 4 3 4 3" xfId="5421"/>
    <cellStyle name="Labels - Style3 4 3 4 3 2" xfId="18048"/>
    <cellStyle name="Labels - Style3 4 3 4 3 3" xfId="25278"/>
    <cellStyle name="Labels - Style3 4 3 4 4" xfId="5422"/>
    <cellStyle name="Labels - Style3 4 3 4 4 2" xfId="18049"/>
    <cellStyle name="Labels - Style3 4 3 4 4 3" xfId="25279"/>
    <cellStyle name="Labels - Style3 4 3 4 5" xfId="18046"/>
    <cellStyle name="Labels - Style3 4 3 4 6" xfId="25276"/>
    <cellStyle name="Labels - Style3 4 3 5" xfId="5423"/>
    <cellStyle name="Labels - Style3 4 3 5 2" xfId="18050"/>
    <cellStyle name="Labels - Style3 4 3 5 3" xfId="25280"/>
    <cellStyle name="Labels - Style3 4 3 6" xfId="5424"/>
    <cellStyle name="Labels - Style3 4 3 6 2" xfId="18051"/>
    <cellStyle name="Labels - Style3 4 3 6 3" xfId="25281"/>
    <cellStyle name="Labels - Style3 4 3 7" xfId="5425"/>
    <cellStyle name="Labels - Style3 4 3 7 2" xfId="18052"/>
    <cellStyle name="Labels - Style3 4 3 7 3" xfId="25282"/>
    <cellStyle name="Labels - Style3 4 3 8" xfId="18021"/>
    <cellStyle name="Labels - Style3 4 3 9" xfId="25251"/>
    <cellStyle name="Labels - Style3 4 4" xfId="5426"/>
    <cellStyle name="Labels - Style3 4 4 2" xfId="5427"/>
    <cellStyle name="Labels - Style3 4 4 2 2" xfId="5428"/>
    <cellStyle name="Labels - Style3 4 4 2 2 2" xfId="5429"/>
    <cellStyle name="Labels - Style3 4 4 2 2 2 2" xfId="5430"/>
    <cellStyle name="Labels - Style3 4 4 2 2 2 2 2" xfId="18057"/>
    <cellStyle name="Labels - Style3 4 4 2 2 2 2 3" xfId="25287"/>
    <cellStyle name="Labels - Style3 4 4 2 2 2 3" xfId="5431"/>
    <cellStyle name="Labels - Style3 4 4 2 2 2 3 2" xfId="18058"/>
    <cellStyle name="Labels - Style3 4 4 2 2 2 3 3" xfId="25288"/>
    <cellStyle name="Labels - Style3 4 4 2 2 2 4" xfId="5432"/>
    <cellStyle name="Labels - Style3 4 4 2 2 2 4 2" xfId="18059"/>
    <cellStyle name="Labels - Style3 4 4 2 2 2 4 3" xfId="25289"/>
    <cellStyle name="Labels - Style3 4 4 2 2 2 5" xfId="18056"/>
    <cellStyle name="Labels - Style3 4 4 2 2 2 6" xfId="25286"/>
    <cellStyle name="Labels - Style3 4 4 2 2 3" xfId="5433"/>
    <cellStyle name="Labels - Style3 4 4 2 2 3 2" xfId="18060"/>
    <cellStyle name="Labels - Style3 4 4 2 2 3 3" xfId="25290"/>
    <cellStyle name="Labels - Style3 4 4 2 2 4" xfId="5434"/>
    <cellStyle name="Labels - Style3 4 4 2 2 4 2" xfId="18061"/>
    <cellStyle name="Labels - Style3 4 4 2 2 4 3" xfId="25291"/>
    <cellStyle name="Labels - Style3 4 4 2 2 5" xfId="5435"/>
    <cellStyle name="Labels - Style3 4 4 2 2 5 2" xfId="18062"/>
    <cellStyle name="Labels - Style3 4 4 2 2 5 3" xfId="25292"/>
    <cellStyle name="Labels - Style3 4 4 2 2 6" xfId="18055"/>
    <cellStyle name="Labels - Style3 4 4 2 2 7" xfId="25285"/>
    <cellStyle name="Labels - Style3 4 4 2 3" xfId="5436"/>
    <cellStyle name="Labels - Style3 4 4 2 3 2" xfId="5437"/>
    <cellStyle name="Labels - Style3 4 4 2 3 2 2" xfId="18064"/>
    <cellStyle name="Labels - Style3 4 4 2 3 2 3" xfId="25294"/>
    <cellStyle name="Labels - Style3 4 4 2 3 3" xfId="5438"/>
    <cellStyle name="Labels - Style3 4 4 2 3 3 2" xfId="18065"/>
    <cellStyle name="Labels - Style3 4 4 2 3 3 3" xfId="25295"/>
    <cellStyle name="Labels - Style3 4 4 2 3 4" xfId="5439"/>
    <cellStyle name="Labels - Style3 4 4 2 3 4 2" xfId="18066"/>
    <cellStyle name="Labels - Style3 4 4 2 3 4 3" xfId="25296"/>
    <cellStyle name="Labels - Style3 4 4 2 3 5" xfId="18063"/>
    <cellStyle name="Labels - Style3 4 4 2 3 6" xfId="25293"/>
    <cellStyle name="Labels - Style3 4 4 2 4" xfId="5440"/>
    <cellStyle name="Labels - Style3 4 4 2 4 2" xfId="18067"/>
    <cellStyle name="Labels - Style3 4 4 2 4 3" xfId="25297"/>
    <cellStyle name="Labels - Style3 4 4 2 5" xfId="5441"/>
    <cellStyle name="Labels - Style3 4 4 2 5 2" xfId="18068"/>
    <cellStyle name="Labels - Style3 4 4 2 5 3" xfId="25298"/>
    <cellStyle name="Labels - Style3 4 4 2 6" xfId="5442"/>
    <cellStyle name="Labels - Style3 4 4 2 6 2" xfId="18069"/>
    <cellStyle name="Labels - Style3 4 4 2 6 3" xfId="25299"/>
    <cellStyle name="Labels - Style3 4 4 2 7" xfId="18054"/>
    <cellStyle name="Labels - Style3 4 4 2 8" xfId="25284"/>
    <cellStyle name="Labels - Style3 4 4 3" xfId="5443"/>
    <cellStyle name="Labels - Style3 4 4 3 2" xfId="5444"/>
    <cellStyle name="Labels - Style3 4 4 3 2 2" xfId="5445"/>
    <cellStyle name="Labels - Style3 4 4 3 2 2 2" xfId="18072"/>
    <cellStyle name="Labels - Style3 4 4 3 2 2 3" xfId="25302"/>
    <cellStyle name="Labels - Style3 4 4 3 2 3" xfId="5446"/>
    <cellStyle name="Labels - Style3 4 4 3 2 3 2" xfId="18073"/>
    <cellStyle name="Labels - Style3 4 4 3 2 3 3" xfId="25303"/>
    <cellStyle name="Labels - Style3 4 4 3 2 4" xfId="5447"/>
    <cellStyle name="Labels - Style3 4 4 3 2 4 2" xfId="18074"/>
    <cellStyle name="Labels - Style3 4 4 3 2 4 3" xfId="25304"/>
    <cellStyle name="Labels - Style3 4 4 3 2 5" xfId="18071"/>
    <cellStyle name="Labels - Style3 4 4 3 2 6" xfId="25301"/>
    <cellStyle name="Labels - Style3 4 4 3 3" xfId="5448"/>
    <cellStyle name="Labels - Style3 4 4 3 3 2" xfId="18075"/>
    <cellStyle name="Labels - Style3 4 4 3 3 3" xfId="25305"/>
    <cellStyle name="Labels - Style3 4 4 3 4" xfId="5449"/>
    <cellStyle name="Labels - Style3 4 4 3 4 2" xfId="18076"/>
    <cellStyle name="Labels - Style3 4 4 3 4 3" xfId="25306"/>
    <cellStyle name="Labels - Style3 4 4 3 5" xfId="5450"/>
    <cellStyle name="Labels - Style3 4 4 3 5 2" xfId="18077"/>
    <cellStyle name="Labels - Style3 4 4 3 5 3" xfId="25307"/>
    <cellStyle name="Labels - Style3 4 4 3 6" xfId="18070"/>
    <cellStyle name="Labels - Style3 4 4 3 7" xfId="25300"/>
    <cellStyle name="Labels - Style3 4 4 4" xfId="5451"/>
    <cellStyle name="Labels - Style3 4 4 4 2" xfId="5452"/>
    <cellStyle name="Labels - Style3 4 4 4 2 2" xfId="18079"/>
    <cellStyle name="Labels - Style3 4 4 4 2 3" xfId="25309"/>
    <cellStyle name="Labels - Style3 4 4 4 3" xfId="5453"/>
    <cellStyle name="Labels - Style3 4 4 4 3 2" xfId="18080"/>
    <cellStyle name="Labels - Style3 4 4 4 3 3" xfId="25310"/>
    <cellStyle name="Labels - Style3 4 4 4 4" xfId="5454"/>
    <cellStyle name="Labels - Style3 4 4 4 4 2" xfId="18081"/>
    <cellStyle name="Labels - Style3 4 4 4 4 3" xfId="25311"/>
    <cellStyle name="Labels - Style3 4 4 4 5" xfId="18078"/>
    <cellStyle name="Labels - Style3 4 4 4 6" xfId="25308"/>
    <cellStyle name="Labels - Style3 4 4 5" xfId="5455"/>
    <cellStyle name="Labels - Style3 4 4 5 2" xfId="18082"/>
    <cellStyle name="Labels - Style3 4 4 5 3" xfId="25312"/>
    <cellStyle name="Labels - Style3 4 4 6" xfId="5456"/>
    <cellStyle name="Labels - Style3 4 4 6 2" xfId="18083"/>
    <cellStyle name="Labels - Style3 4 4 6 3" xfId="25313"/>
    <cellStyle name="Labels - Style3 4 4 7" xfId="5457"/>
    <cellStyle name="Labels - Style3 4 4 7 2" xfId="18084"/>
    <cellStyle name="Labels - Style3 4 4 7 3" xfId="25314"/>
    <cellStyle name="Labels - Style3 4 4 8" xfId="18053"/>
    <cellStyle name="Labels - Style3 4 4 9" xfId="25283"/>
    <cellStyle name="Labels - Style3 4 5" xfId="5458"/>
    <cellStyle name="Labels - Style3 4 5 2" xfId="5459"/>
    <cellStyle name="Labels - Style3 4 5 2 2" xfId="5460"/>
    <cellStyle name="Labels - Style3 4 5 2 2 2" xfId="5461"/>
    <cellStyle name="Labels - Style3 4 5 2 2 2 2" xfId="18088"/>
    <cellStyle name="Labels - Style3 4 5 2 2 2 3" xfId="25318"/>
    <cellStyle name="Labels - Style3 4 5 2 2 3" xfId="5462"/>
    <cellStyle name="Labels - Style3 4 5 2 2 3 2" xfId="18089"/>
    <cellStyle name="Labels - Style3 4 5 2 2 3 3" xfId="25319"/>
    <cellStyle name="Labels - Style3 4 5 2 2 4" xfId="5463"/>
    <cellStyle name="Labels - Style3 4 5 2 2 4 2" xfId="18090"/>
    <cellStyle name="Labels - Style3 4 5 2 2 4 3" xfId="25320"/>
    <cellStyle name="Labels - Style3 4 5 2 2 5" xfId="18087"/>
    <cellStyle name="Labels - Style3 4 5 2 2 6" xfId="25317"/>
    <cellStyle name="Labels - Style3 4 5 2 3" xfId="5464"/>
    <cellStyle name="Labels - Style3 4 5 2 3 2" xfId="18091"/>
    <cellStyle name="Labels - Style3 4 5 2 3 3" xfId="25321"/>
    <cellStyle name="Labels - Style3 4 5 2 4" xfId="5465"/>
    <cellStyle name="Labels - Style3 4 5 2 4 2" xfId="18092"/>
    <cellStyle name="Labels - Style3 4 5 2 4 3" xfId="25322"/>
    <cellStyle name="Labels - Style3 4 5 2 5" xfId="5466"/>
    <cellStyle name="Labels - Style3 4 5 2 5 2" xfId="18093"/>
    <cellStyle name="Labels - Style3 4 5 2 5 3" xfId="25323"/>
    <cellStyle name="Labels - Style3 4 5 2 6" xfId="18086"/>
    <cellStyle name="Labels - Style3 4 5 2 7" xfId="25316"/>
    <cellStyle name="Labels - Style3 4 5 3" xfId="5467"/>
    <cellStyle name="Labels - Style3 4 5 3 2" xfId="5468"/>
    <cellStyle name="Labels - Style3 4 5 3 2 2" xfId="18095"/>
    <cellStyle name="Labels - Style3 4 5 3 2 3" xfId="25325"/>
    <cellStyle name="Labels - Style3 4 5 3 3" xfId="5469"/>
    <cellStyle name="Labels - Style3 4 5 3 3 2" xfId="18096"/>
    <cellStyle name="Labels - Style3 4 5 3 3 3" xfId="25326"/>
    <cellStyle name="Labels - Style3 4 5 3 4" xfId="5470"/>
    <cellStyle name="Labels - Style3 4 5 3 4 2" xfId="18097"/>
    <cellStyle name="Labels - Style3 4 5 3 4 3" xfId="25327"/>
    <cellStyle name="Labels - Style3 4 5 3 5" xfId="18094"/>
    <cellStyle name="Labels - Style3 4 5 3 6" xfId="25324"/>
    <cellStyle name="Labels - Style3 4 5 4" xfId="5471"/>
    <cellStyle name="Labels - Style3 4 5 4 2" xfId="18098"/>
    <cellStyle name="Labels - Style3 4 5 4 3" xfId="25328"/>
    <cellStyle name="Labels - Style3 4 5 5" xfId="5472"/>
    <cellStyle name="Labels - Style3 4 5 5 2" xfId="18099"/>
    <cellStyle name="Labels - Style3 4 5 5 3" xfId="25329"/>
    <cellStyle name="Labels - Style3 4 5 6" xfId="5473"/>
    <cellStyle name="Labels - Style3 4 5 6 2" xfId="18100"/>
    <cellStyle name="Labels - Style3 4 5 6 3" xfId="25330"/>
    <cellStyle name="Labels - Style3 4 5 7" xfId="18085"/>
    <cellStyle name="Labels - Style3 4 5 8" xfId="25315"/>
    <cellStyle name="Labels - Style3 4 6" xfId="5474"/>
    <cellStyle name="Labels - Style3 4 6 2" xfId="5475"/>
    <cellStyle name="Labels - Style3 4 6 2 2" xfId="18102"/>
    <cellStyle name="Labels - Style3 4 6 2 3" xfId="25332"/>
    <cellStyle name="Labels - Style3 4 6 3" xfId="5476"/>
    <cellStyle name="Labels - Style3 4 6 3 2" xfId="18103"/>
    <cellStyle name="Labels - Style3 4 6 3 3" xfId="25333"/>
    <cellStyle name="Labels - Style3 4 6 4" xfId="5477"/>
    <cellStyle name="Labels - Style3 4 6 4 2" xfId="18104"/>
    <cellStyle name="Labels - Style3 4 6 4 3" xfId="25334"/>
    <cellStyle name="Labels - Style3 4 6 5" xfId="18101"/>
    <cellStyle name="Labels - Style3 4 6 6" xfId="25331"/>
    <cellStyle name="Labels - Style3 4 7" xfId="5478"/>
    <cellStyle name="Labels - Style3 4 7 2" xfId="18105"/>
    <cellStyle name="Labels - Style3 4 7 3" xfId="25335"/>
    <cellStyle name="Labels - Style3 4 8" xfId="5479"/>
    <cellStyle name="Labels - Style3 4 8 2" xfId="18106"/>
    <cellStyle name="Labels - Style3 4 8 3" xfId="25336"/>
    <cellStyle name="Labels - Style3 4 9" xfId="5480"/>
    <cellStyle name="Labels - Style3 4 9 2" xfId="18107"/>
    <cellStyle name="Labels - Style3 4 9 3" xfId="25337"/>
    <cellStyle name="Labels - Style3 5" xfId="5481"/>
    <cellStyle name="Labels - Style3 5 10" xfId="18108"/>
    <cellStyle name="Labels - Style3 5 11" xfId="25338"/>
    <cellStyle name="Labels - Style3 5 12" xfId="29321"/>
    <cellStyle name="Labels - Style3 5 2" xfId="5482"/>
    <cellStyle name="Labels - Style3 5 2 10" xfId="29498"/>
    <cellStyle name="Labels - Style3 5 2 2" xfId="5483"/>
    <cellStyle name="Labels - Style3 5 2 2 2" xfId="5484"/>
    <cellStyle name="Labels - Style3 5 2 2 2 2" xfId="5485"/>
    <cellStyle name="Labels - Style3 5 2 2 2 2 2" xfId="5486"/>
    <cellStyle name="Labels - Style3 5 2 2 2 2 2 2" xfId="18113"/>
    <cellStyle name="Labels - Style3 5 2 2 2 2 2 3" xfId="25343"/>
    <cellStyle name="Labels - Style3 5 2 2 2 2 3" xfId="5487"/>
    <cellStyle name="Labels - Style3 5 2 2 2 2 3 2" xfId="18114"/>
    <cellStyle name="Labels - Style3 5 2 2 2 2 3 3" xfId="25344"/>
    <cellStyle name="Labels - Style3 5 2 2 2 2 4" xfId="5488"/>
    <cellStyle name="Labels - Style3 5 2 2 2 2 4 2" xfId="18115"/>
    <cellStyle name="Labels - Style3 5 2 2 2 2 4 3" xfId="25345"/>
    <cellStyle name="Labels - Style3 5 2 2 2 2 5" xfId="18112"/>
    <cellStyle name="Labels - Style3 5 2 2 2 2 6" xfId="25342"/>
    <cellStyle name="Labels - Style3 5 2 2 2 3" xfId="5489"/>
    <cellStyle name="Labels - Style3 5 2 2 2 3 2" xfId="18116"/>
    <cellStyle name="Labels - Style3 5 2 2 2 3 3" xfId="25346"/>
    <cellStyle name="Labels - Style3 5 2 2 2 4" xfId="5490"/>
    <cellStyle name="Labels - Style3 5 2 2 2 4 2" xfId="18117"/>
    <cellStyle name="Labels - Style3 5 2 2 2 4 3" xfId="25347"/>
    <cellStyle name="Labels - Style3 5 2 2 2 5" xfId="5491"/>
    <cellStyle name="Labels - Style3 5 2 2 2 5 2" xfId="18118"/>
    <cellStyle name="Labels - Style3 5 2 2 2 5 3" xfId="25348"/>
    <cellStyle name="Labels - Style3 5 2 2 2 6" xfId="18111"/>
    <cellStyle name="Labels - Style3 5 2 2 2 7" xfId="25341"/>
    <cellStyle name="Labels - Style3 5 2 2 3" xfId="5492"/>
    <cellStyle name="Labels - Style3 5 2 2 3 2" xfId="5493"/>
    <cellStyle name="Labels - Style3 5 2 2 3 2 2" xfId="18120"/>
    <cellStyle name="Labels - Style3 5 2 2 3 2 3" xfId="25350"/>
    <cellStyle name="Labels - Style3 5 2 2 3 3" xfId="5494"/>
    <cellStyle name="Labels - Style3 5 2 2 3 3 2" xfId="18121"/>
    <cellStyle name="Labels - Style3 5 2 2 3 3 3" xfId="25351"/>
    <cellStyle name="Labels - Style3 5 2 2 3 4" xfId="5495"/>
    <cellStyle name="Labels - Style3 5 2 2 3 4 2" xfId="18122"/>
    <cellStyle name="Labels - Style3 5 2 2 3 4 3" xfId="25352"/>
    <cellStyle name="Labels - Style3 5 2 2 3 5" xfId="18119"/>
    <cellStyle name="Labels - Style3 5 2 2 3 6" xfId="25349"/>
    <cellStyle name="Labels - Style3 5 2 2 4" xfId="5496"/>
    <cellStyle name="Labels - Style3 5 2 2 4 2" xfId="18123"/>
    <cellStyle name="Labels - Style3 5 2 2 4 3" xfId="25353"/>
    <cellStyle name="Labels - Style3 5 2 2 5" xfId="5497"/>
    <cellStyle name="Labels - Style3 5 2 2 5 2" xfId="18124"/>
    <cellStyle name="Labels - Style3 5 2 2 5 3" xfId="25354"/>
    <cellStyle name="Labels - Style3 5 2 2 6" xfId="5498"/>
    <cellStyle name="Labels - Style3 5 2 2 6 2" xfId="18125"/>
    <cellStyle name="Labels - Style3 5 2 2 6 3" xfId="25355"/>
    <cellStyle name="Labels - Style3 5 2 2 7" xfId="18110"/>
    <cellStyle name="Labels - Style3 5 2 2 8" xfId="25340"/>
    <cellStyle name="Labels - Style3 5 2 3" xfId="5499"/>
    <cellStyle name="Labels - Style3 5 2 3 2" xfId="5500"/>
    <cellStyle name="Labels - Style3 5 2 3 2 2" xfId="5501"/>
    <cellStyle name="Labels - Style3 5 2 3 2 2 2" xfId="18128"/>
    <cellStyle name="Labels - Style3 5 2 3 2 2 3" xfId="25358"/>
    <cellStyle name="Labels - Style3 5 2 3 2 3" xfId="5502"/>
    <cellStyle name="Labels - Style3 5 2 3 2 3 2" xfId="18129"/>
    <cellStyle name="Labels - Style3 5 2 3 2 3 3" xfId="25359"/>
    <cellStyle name="Labels - Style3 5 2 3 2 4" xfId="5503"/>
    <cellStyle name="Labels - Style3 5 2 3 2 4 2" xfId="18130"/>
    <cellStyle name="Labels - Style3 5 2 3 2 4 3" xfId="25360"/>
    <cellStyle name="Labels - Style3 5 2 3 2 5" xfId="18127"/>
    <cellStyle name="Labels - Style3 5 2 3 2 6" xfId="25357"/>
    <cellStyle name="Labels - Style3 5 2 3 3" xfId="5504"/>
    <cellStyle name="Labels - Style3 5 2 3 3 2" xfId="18131"/>
    <cellStyle name="Labels - Style3 5 2 3 3 3" xfId="25361"/>
    <cellStyle name="Labels - Style3 5 2 3 4" xfId="5505"/>
    <cellStyle name="Labels - Style3 5 2 3 4 2" xfId="18132"/>
    <cellStyle name="Labels - Style3 5 2 3 4 3" xfId="25362"/>
    <cellStyle name="Labels - Style3 5 2 3 5" xfId="5506"/>
    <cellStyle name="Labels - Style3 5 2 3 5 2" xfId="18133"/>
    <cellStyle name="Labels - Style3 5 2 3 5 3" xfId="25363"/>
    <cellStyle name="Labels - Style3 5 2 3 6" xfId="18126"/>
    <cellStyle name="Labels - Style3 5 2 3 7" xfId="25356"/>
    <cellStyle name="Labels - Style3 5 2 4" xfId="5507"/>
    <cellStyle name="Labels - Style3 5 2 4 2" xfId="5508"/>
    <cellStyle name="Labels - Style3 5 2 4 2 2" xfId="18135"/>
    <cellStyle name="Labels - Style3 5 2 4 2 3" xfId="25365"/>
    <cellStyle name="Labels - Style3 5 2 4 3" xfId="5509"/>
    <cellStyle name="Labels - Style3 5 2 4 3 2" xfId="18136"/>
    <cellStyle name="Labels - Style3 5 2 4 3 3" xfId="25366"/>
    <cellStyle name="Labels - Style3 5 2 4 4" xfId="5510"/>
    <cellStyle name="Labels - Style3 5 2 4 4 2" xfId="18137"/>
    <cellStyle name="Labels - Style3 5 2 4 4 3" xfId="25367"/>
    <cellStyle name="Labels - Style3 5 2 4 5" xfId="18134"/>
    <cellStyle name="Labels - Style3 5 2 4 6" xfId="25364"/>
    <cellStyle name="Labels - Style3 5 2 5" xfId="5511"/>
    <cellStyle name="Labels - Style3 5 2 5 2" xfId="18138"/>
    <cellStyle name="Labels - Style3 5 2 5 3" xfId="25368"/>
    <cellStyle name="Labels - Style3 5 2 6" xfId="5512"/>
    <cellStyle name="Labels - Style3 5 2 6 2" xfId="18139"/>
    <cellStyle name="Labels - Style3 5 2 6 3" xfId="25369"/>
    <cellStyle name="Labels - Style3 5 2 7" xfId="5513"/>
    <cellStyle name="Labels - Style3 5 2 7 2" xfId="18140"/>
    <cellStyle name="Labels - Style3 5 2 7 3" xfId="25370"/>
    <cellStyle name="Labels - Style3 5 2 8" xfId="18109"/>
    <cellStyle name="Labels - Style3 5 2 9" xfId="25339"/>
    <cellStyle name="Labels - Style3 5 3" xfId="5514"/>
    <cellStyle name="Labels - Style3 5 3 2" xfId="5515"/>
    <cellStyle name="Labels - Style3 5 3 2 2" xfId="5516"/>
    <cellStyle name="Labels - Style3 5 3 2 2 2" xfId="5517"/>
    <cellStyle name="Labels - Style3 5 3 2 2 2 2" xfId="5518"/>
    <cellStyle name="Labels - Style3 5 3 2 2 2 2 2" xfId="18145"/>
    <cellStyle name="Labels - Style3 5 3 2 2 2 2 3" xfId="25375"/>
    <cellStyle name="Labels - Style3 5 3 2 2 2 3" xfId="5519"/>
    <cellStyle name="Labels - Style3 5 3 2 2 2 3 2" xfId="18146"/>
    <cellStyle name="Labels - Style3 5 3 2 2 2 3 3" xfId="25376"/>
    <cellStyle name="Labels - Style3 5 3 2 2 2 4" xfId="5520"/>
    <cellStyle name="Labels - Style3 5 3 2 2 2 4 2" xfId="18147"/>
    <cellStyle name="Labels - Style3 5 3 2 2 2 4 3" xfId="25377"/>
    <cellStyle name="Labels - Style3 5 3 2 2 2 5" xfId="18144"/>
    <cellStyle name="Labels - Style3 5 3 2 2 2 6" xfId="25374"/>
    <cellStyle name="Labels - Style3 5 3 2 2 3" xfId="5521"/>
    <cellStyle name="Labels - Style3 5 3 2 2 3 2" xfId="18148"/>
    <cellStyle name="Labels - Style3 5 3 2 2 3 3" xfId="25378"/>
    <cellStyle name="Labels - Style3 5 3 2 2 4" xfId="5522"/>
    <cellStyle name="Labels - Style3 5 3 2 2 4 2" xfId="18149"/>
    <cellStyle name="Labels - Style3 5 3 2 2 4 3" xfId="25379"/>
    <cellStyle name="Labels - Style3 5 3 2 2 5" xfId="5523"/>
    <cellStyle name="Labels - Style3 5 3 2 2 5 2" xfId="18150"/>
    <cellStyle name="Labels - Style3 5 3 2 2 5 3" xfId="25380"/>
    <cellStyle name="Labels - Style3 5 3 2 2 6" xfId="18143"/>
    <cellStyle name="Labels - Style3 5 3 2 2 7" xfId="25373"/>
    <cellStyle name="Labels - Style3 5 3 2 3" xfId="5524"/>
    <cellStyle name="Labels - Style3 5 3 2 3 2" xfId="5525"/>
    <cellStyle name="Labels - Style3 5 3 2 3 2 2" xfId="18152"/>
    <cellStyle name="Labels - Style3 5 3 2 3 2 3" xfId="25382"/>
    <cellStyle name="Labels - Style3 5 3 2 3 3" xfId="5526"/>
    <cellStyle name="Labels - Style3 5 3 2 3 3 2" xfId="18153"/>
    <cellStyle name="Labels - Style3 5 3 2 3 3 3" xfId="25383"/>
    <cellStyle name="Labels - Style3 5 3 2 3 4" xfId="5527"/>
    <cellStyle name="Labels - Style3 5 3 2 3 4 2" xfId="18154"/>
    <cellStyle name="Labels - Style3 5 3 2 3 4 3" xfId="25384"/>
    <cellStyle name="Labels - Style3 5 3 2 3 5" xfId="18151"/>
    <cellStyle name="Labels - Style3 5 3 2 3 6" xfId="25381"/>
    <cellStyle name="Labels - Style3 5 3 2 4" xfId="5528"/>
    <cellStyle name="Labels - Style3 5 3 2 4 2" xfId="18155"/>
    <cellStyle name="Labels - Style3 5 3 2 4 3" xfId="25385"/>
    <cellStyle name="Labels - Style3 5 3 2 5" xfId="5529"/>
    <cellStyle name="Labels - Style3 5 3 2 5 2" xfId="18156"/>
    <cellStyle name="Labels - Style3 5 3 2 5 3" xfId="25386"/>
    <cellStyle name="Labels - Style3 5 3 2 6" xfId="5530"/>
    <cellStyle name="Labels - Style3 5 3 2 6 2" xfId="18157"/>
    <cellStyle name="Labels - Style3 5 3 2 6 3" xfId="25387"/>
    <cellStyle name="Labels - Style3 5 3 2 7" xfId="18142"/>
    <cellStyle name="Labels - Style3 5 3 2 8" xfId="25372"/>
    <cellStyle name="Labels - Style3 5 3 3" xfId="5531"/>
    <cellStyle name="Labels - Style3 5 3 3 2" xfId="5532"/>
    <cellStyle name="Labels - Style3 5 3 3 2 2" xfId="5533"/>
    <cellStyle name="Labels - Style3 5 3 3 2 2 2" xfId="18160"/>
    <cellStyle name="Labels - Style3 5 3 3 2 2 3" xfId="25390"/>
    <cellStyle name="Labels - Style3 5 3 3 2 3" xfId="5534"/>
    <cellStyle name="Labels - Style3 5 3 3 2 3 2" xfId="18161"/>
    <cellStyle name="Labels - Style3 5 3 3 2 3 3" xfId="25391"/>
    <cellStyle name="Labels - Style3 5 3 3 2 4" xfId="5535"/>
    <cellStyle name="Labels - Style3 5 3 3 2 4 2" xfId="18162"/>
    <cellStyle name="Labels - Style3 5 3 3 2 4 3" xfId="25392"/>
    <cellStyle name="Labels - Style3 5 3 3 2 5" xfId="18159"/>
    <cellStyle name="Labels - Style3 5 3 3 2 6" xfId="25389"/>
    <cellStyle name="Labels - Style3 5 3 3 3" xfId="5536"/>
    <cellStyle name="Labels - Style3 5 3 3 3 2" xfId="18163"/>
    <cellStyle name="Labels - Style3 5 3 3 3 3" xfId="25393"/>
    <cellStyle name="Labels - Style3 5 3 3 4" xfId="5537"/>
    <cellStyle name="Labels - Style3 5 3 3 4 2" xfId="18164"/>
    <cellStyle name="Labels - Style3 5 3 3 4 3" xfId="25394"/>
    <cellStyle name="Labels - Style3 5 3 3 5" xfId="5538"/>
    <cellStyle name="Labels - Style3 5 3 3 5 2" xfId="18165"/>
    <cellStyle name="Labels - Style3 5 3 3 5 3" xfId="25395"/>
    <cellStyle name="Labels - Style3 5 3 3 6" xfId="18158"/>
    <cellStyle name="Labels - Style3 5 3 3 7" xfId="25388"/>
    <cellStyle name="Labels - Style3 5 3 4" xfId="5539"/>
    <cellStyle name="Labels - Style3 5 3 4 2" xfId="5540"/>
    <cellStyle name="Labels - Style3 5 3 4 2 2" xfId="18167"/>
    <cellStyle name="Labels - Style3 5 3 4 2 3" xfId="25397"/>
    <cellStyle name="Labels - Style3 5 3 4 3" xfId="5541"/>
    <cellStyle name="Labels - Style3 5 3 4 3 2" xfId="18168"/>
    <cellStyle name="Labels - Style3 5 3 4 3 3" xfId="25398"/>
    <cellStyle name="Labels - Style3 5 3 4 4" xfId="5542"/>
    <cellStyle name="Labels - Style3 5 3 4 4 2" xfId="18169"/>
    <cellStyle name="Labels - Style3 5 3 4 4 3" xfId="25399"/>
    <cellStyle name="Labels - Style3 5 3 4 5" xfId="18166"/>
    <cellStyle name="Labels - Style3 5 3 4 6" xfId="25396"/>
    <cellStyle name="Labels - Style3 5 3 5" xfId="5543"/>
    <cellStyle name="Labels - Style3 5 3 5 2" xfId="18170"/>
    <cellStyle name="Labels - Style3 5 3 5 3" xfId="25400"/>
    <cellStyle name="Labels - Style3 5 3 6" xfId="5544"/>
    <cellStyle name="Labels - Style3 5 3 6 2" xfId="18171"/>
    <cellStyle name="Labels - Style3 5 3 6 3" xfId="25401"/>
    <cellStyle name="Labels - Style3 5 3 7" xfId="5545"/>
    <cellStyle name="Labels - Style3 5 3 7 2" xfId="18172"/>
    <cellStyle name="Labels - Style3 5 3 7 3" xfId="25402"/>
    <cellStyle name="Labels - Style3 5 3 8" xfId="18141"/>
    <cellStyle name="Labels - Style3 5 3 9" xfId="25371"/>
    <cellStyle name="Labels - Style3 5 4" xfId="5546"/>
    <cellStyle name="Labels - Style3 5 4 2" xfId="5547"/>
    <cellStyle name="Labels - Style3 5 4 2 2" xfId="5548"/>
    <cellStyle name="Labels - Style3 5 4 2 2 2" xfId="5549"/>
    <cellStyle name="Labels - Style3 5 4 2 2 2 2" xfId="5550"/>
    <cellStyle name="Labels - Style3 5 4 2 2 2 2 2" xfId="18177"/>
    <cellStyle name="Labels - Style3 5 4 2 2 2 2 3" xfId="25407"/>
    <cellStyle name="Labels - Style3 5 4 2 2 2 3" xfId="5551"/>
    <cellStyle name="Labels - Style3 5 4 2 2 2 3 2" xfId="18178"/>
    <cellStyle name="Labels - Style3 5 4 2 2 2 3 3" xfId="25408"/>
    <cellStyle name="Labels - Style3 5 4 2 2 2 4" xfId="5552"/>
    <cellStyle name="Labels - Style3 5 4 2 2 2 4 2" xfId="18179"/>
    <cellStyle name="Labels - Style3 5 4 2 2 2 4 3" xfId="25409"/>
    <cellStyle name="Labels - Style3 5 4 2 2 2 5" xfId="18176"/>
    <cellStyle name="Labels - Style3 5 4 2 2 2 6" xfId="25406"/>
    <cellStyle name="Labels - Style3 5 4 2 2 3" xfId="5553"/>
    <cellStyle name="Labels - Style3 5 4 2 2 3 2" xfId="18180"/>
    <cellStyle name="Labels - Style3 5 4 2 2 3 3" xfId="25410"/>
    <cellStyle name="Labels - Style3 5 4 2 2 4" xfId="5554"/>
    <cellStyle name="Labels - Style3 5 4 2 2 4 2" xfId="18181"/>
    <cellStyle name="Labels - Style3 5 4 2 2 4 3" xfId="25411"/>
    <cellStyle name="Labels - Style3 5 4 2 2 5" xfId="5555"/>
    <cellStyle name="Labels - Style3 5 4 2 2 5 2" xfId="18182"/>
    <cellStyle name="Labels - Style3 5 4 2 2 5 3" xfId="25412"/>
    <cellStyle name="Labels - Style3 5 4 2 2 6" xfId="18175"/>
    <cellStyle name="Labels - Style3 5 4 2 2 7" xfId="25405"/>
    <cellStyle name="Labels - Style3 5 4 2 3" xfId="5556"/>
    <cellStyle name="Labels - Style3 5 4 2 3 2" xfId="5557"/>
    <cellStyle name="Labels - Style3 5 4 2 3 2 2" xfId="18184"/>
    <cellStyle name="Labels - Style3 5 4 2 3 2 3" xfId="25414"/>
    <cellStyle name="Labels - Style3 5 4 2 3 3" xfId="5558"/>
    <cellStyle name="Labels - Style3 5 4 2 3 3 2" xfId="18185"/>
    <cellStyle name="Labels - Style3 5 4 2 3 3 3" xfId="25415"/>
    <cellStyle name="Labels - Style3 5 4 2 3 4" xfId="5559"/>
    <cellStyle name="Labels - Style3 5 4 2 3 4 2" xfId="18186"/>
    <cellStyle name="Labels - Style3 5 4 2 3 4 3" xfId="25416"/>
    <cellStyle name="Labels - Style3 5 4 2 3 5" xfId="18183"/>
    <cellStyle name="Labels - Style3 5 4 2 3 6" xfId="25413"/>
    <cellStyle name="Labels - Style3 5 4 2 4" xfId="5560"/>
    <cellStyle name="Labels - Style3 5 4 2 4 2" xfId="18187"/>
    <cellStyle name="Labels - Style3 5 4 2 4 3" xfId="25417"/>
    <cellStyle name="Labels - Style3 5 4 2 5" xfId="5561"/>
    <cellStyle name="Labels - Style3 5 4 2 5 2" xfId="18188"/>
    <cellStyle name="Labels - Style3 5 4 2 5 3" xfId="25418"/>
    <cellStyle name="Labels - Style3 5 4 2 6" xfId="5562"/>
    <cellStyle name="Labels - Style3 5 4 2 6 2" xfId="18189"/>
    <cellStyle name="Labels - Style3 5 4 2 6 3" xfId="25419"/>
    <cellStyle name="Labels - Style3 5 4 2 7" xfId="18174"/>
    <cellStyle name="Labels - Style3 5 4 2 8" xfId="25404"/>
    <cellStyle name="Labels - Style3 5 4 3" xfId="5563"/>
    <cellStyle name="Labels - Style3 5 4 3 2" xfId="5564"/>
    <cellStyle name="Labels - Style3 5 4 3 2 2" xfId="5565"/>
    <cellStyle name="Labels - Style3 5 4 3 2 2 2" xfId="18192"/>
    <cellStyle name="Labels - Style3 5 4 3 2 2 3" xfId="25422"/>
    <cellStyle name="Labels - Style3 5 4 3 2 3" xfId="5566"/>
    <cellStyle name="Labels - Style3 5 4 3 2 3 2" xfId="18193"/>
    <cellStyle name="Labels - Style3 5 4 3 2 3 3" xfId="25423"/>
    <cellStyle name="Labels - Style3 5 4 3 2 4" xfId="5567"/>
    <cellStyle name="Labels - Style3 5 4 3 2 4 2" xfId="18194"/>
    <cellStyle name="Labels - Style3 5 4 3 2 4 3" xfId="25424"/>
    <cellStyle name="Labels - Style3 5 4 3 2 5" xfId="18191"/>
    <cellStyle name="Labels - Style3 5 4 3 2 6" xfId="25421"/>
    <cellStyle name="Labels - Style3 5 4 3 3" xfId="5568"/>
    <cellStyle name="Labels - Style3 5 4 3 3 2" xfId="18195"/>
    <cellStyle name="Labels - Style3 5 4 3 3 3" xfId="25425"/>
    <cellStyle name="Labels - Style3 5 4 3 4" xfId="5569"/>
    <cellStyle name="Labels - Style3 5 4 3 4 2" xfId="18196"/>
    <cellStyle name="Labels - Style3 5 4 3 4 3" xfId="25426"/>
    <cellStyle name="Labels - Style3 5 4 3 5" xfId="5570"/>
    <cellStyle name="Labels - Style3 5 4 3 5 2" xfId="18197"/>
    <cellStyle name="Labels - Style3 5 4 3 5 3" xfId="25427"/>
    <cellStyle name="Labels - Style3 5 4 3 6" xfId="18190"/>
    <cellStyle name="Labels - Style3 5 4 3 7" xfId="25420"/>
    <cellStyle name="Labels - Style3 5 4 4" xfId="5571"/>
    <cellStyle name="Labels - Style3 5 4 4 2" xfId="5572"/>
    <cellStyle name="Labels - Style3 5 4 4 2 2" xfId="18199"/>
    <cellStyle name="Labels - Style3 5 4 4 2 3" xfId="25429"/>
    <cellStyle name="Labels - Style3 5 4 4 3" xfId="5573"/>
    <cellStyle name="Labels - Style3 5 4 4 3 2" xfId="18200"/>
    <cellStyle name="Labels - Style3 5 4 4 3 3" xfId="25430"/>
    <cellStyle name="Labels - Style3 5 4 4 4" xfId="5574"/>
    <cellStyle name="Labels - Style3 5 4 4 4 2" xfId="18201"/>
    <cellStyle name="Labels - Style3 5 4 4 4 3" xfId="25431"/>
    <cellStyle name="Labels - Style3 5 4 4 5" xfId="18198"/>
    <cellStyle name="Labels - Style3 5 4 4 6" xfId="25428"/>
    <cellStyle name="Labels - Style3 5 4 5" xfId="5575"/>
    <cellStyle name="Labels - Style3 5 4 5 2" xfId="18202"/>
    <cellStyle name="Labels - Style3 5 4 5 3" xfId="25432"/>
    <cellStyle name="Labels - Style3 5 4 6" xfId="5576"/>
    <cellStyle name="Labels - Style3 5 4 6 2" xfId="18203"/>
    <cellStyle name="Labels - Style3 5 4 6 3" xfId="25433"/>
    <cellStyle name="Labels - Style3 5 4 7" xfId="5577"/>
    <cellStyle name="Labels - Style3 5 4 7 2" xfId="18204"/>
    <cellStyle name="Labels - Style3 5 4 7 3" xfId="25434"/>
    <cellStyle name="Labels - Style3 5 4 8" xfId="18173"/>
    <cellStyle name="Labels - Style3 5 4 9" xfId="25403"/>
    <cellStyle name="Labels - Style3 5 5" xfId="5578"/>
    <cellStyle name="Labels - Style3 5 5 2" xfId="5579"/>
    <cellStyle name="Labels - Style3 5 5 2 2" xfId="5580"/>
    <cellStyle name="Labels - Style3 5 5 2 2 2" xfId="5581"/>
    <cellStyle name="Labels - Style3 5 5 2 2 2 2" xfId="18208"/>
    <cellStyle name="Labels - Style3 5 5 2 2 2 3" xfId="25438"/>
    <cellStyle name="Labels - Style3 5 5 2 2 3" xfId="5582"/>
    <cellStyle name="Labels - Style3 5 5 2 2 3 2" xfId="18209"/>
    <cellStyle name="Labels - Style3 5 5 2 2 3 3" xfId="25439"/>
    <cellStyle name="Labels - Style3 5 5 2 2 4" xfId="5583"/>
    <cellStyle name="Labels - Style3 5 5 2 2 4 2" xfId="18210"/>
    <cellStyle name="Labels - Style3 5 5 2 2 4 3" xfId="25440"/>
    <cellStyle name="Labels - Style3 5 5 2 2 5" xfId="18207"/>
    <cellStyle name="Labels - Style3 5 5 2 2 6" xfId="25437"/>
    <cellStyle name="Labels - Style3 5 5 2 3" xfId="5584"/>
    <cellStyle name="Labels - Style3 5 5 2 3 2" xfId="18211"/>
    <cellStyle name="Labels - Style3 5 5 2 3 3" xfId="25441"/>
    <cellStyle name="Labels - Style3 5 5 2 4" xfId="5585"/>
    <cellStyle name="Labels - Style3 5 5 2 4 2" xfId="18212"/>
    <cellStyle name="Labels - Style3 5 5 2 4 3" xfId="25442"/>
    <cellStyle name="Labels - Style3 5 5 2 5" xfId="5586"/>
    <cellStyle name="Labels - Style3 5 5 2 5 2" xfId="18213"/>
    <cellStyle name="Labels - Style3 5 5 2 5 3" xfId="25443"/>
    <cellStyle name="Labels - Style3 5 5 2 6" xfId="18206"/>
    <cellStyle name="Labels - Style3 5 5 2 7" xfId="25436"/>
    <cellStyle name="Labels - Style3 5 5 3" xfId="5587"/>
    <cellStyle name="Labels - Style3 5 5 3 2" xfId="5588"/>
    <cellStyle name="Labels - Style3 5 5 3 2 2" xfId="18215"/>
    <cellStyle name="Labels - Style3 5 5 3 2 3" xfId="25445"/>
    <cellStyle name="Labels - Style3 5 5 3 3" xfId="5589"/>
    <cellStyle name="Labels - Style3 5 5 3 3 2" xfId="18216"/>
    <cellStyle name="Labels - Style3 5 5 3 3 3" xfId="25446"/>
    <cellStyle name="Labels - Style3 5 5 3 4" xfId="5590"/>
    <cellStyle name="Labels - Style3 5 5 3 4 2" xfId="18217"/>
    <cellStyle name="Labels - Style3 5 5 3 4 3" xfId="25447"/>
    <cellStyle name="Labels - Style3 5 5 3 5" xfId="18214"/>
    <cellStyle name="Labels - Style3 5 5 3 6" xfId="25444"/>
    <cellStyle name="Labels - Style3 5 5 4" xfId="5591"/>
    <cellStyle name="Labels - Style3 5 5 4 2" xfId="18218"/>
    <cellStyle name="Labels - Style3 5 5 4 3" xfId="25448"/>
    <cellStyle name="Labels - Style3 5 5 5" xfId="5592"/>
    <cellStyle name="Labels - Style3 5 5 5 2" xfId="18219"/>
    <cellStyle name="Labels - Style3 5 5 5 3" xfId="25449"/>
    <cellStyle name="Labels - Style3 5 5 6" xfId="5593"/>
    <cellStyle name="Labels - Style3 5 5 6 2" xfId="18220"/>
    <cellStyle name="Labels - Style3 5 5 6 3" xfId="25450"/>
    <cellStyle name="Labels - Style3 5 5 7" xfId="18205"/>
    <cellStyle name="Labels - Style3 5 5 8" xfId="25435"/>
    <cellStyle name="Labels - Style3 5 6" xfId="5594"/>
    <cellStyle name="Labels - Style3 5 6 2" xfId="5595"/>
    <cellStyle name="Labels - Style3 5 6 2 2" xfId="18222"/>
    <cellStyle name="Labels - Style3 5 6 2 3" xfId="25452"/>
    <cellStyle name="Labels - Style3 5 6 3" xfId="5596"/>
    <cellStyle name="Labels - Style3 5 6 3 2" xfId="18223"/>
    <cellStyle name="Labels - Style3 5 6 3 3" xfId="25453"/>
    <cellStyle name="Labels - Style3 5 6 4" xfId="5597"/>
    <cellStyle name="Labels - Style3 5 6 4 2" xfId="18224"/>
    <cellStyle name="Labels - Style3 5 6 4 3" xfId="25454"/>
    <cellStyle name="Labels - Style3 5 6 5" xfId="18221"/>
    <cellStyle name="Labels - Style3 5 6 6" xfId="25451"/>
    <cellStyle name="Labels - Style3 5 7" xfId="5598"/>
    <cellStyle name="Labels - Style3 5 7 2" xfId="18225"/>
    <cellStyle name="Labels - Style3 5 7 3" xfId="25455"/>
    <cellStyle name="Labels - Style3 5 8" xfId="5599"/>
    <cellStyle name="Labels - Style3 5 8 2" xfId="18226"/>
    <cellStyle name="Labels - Style3 5 8 3" xfId="25456"/>
    <cellStyle name="Labels - Style3 5 9" xfId="5600"/>
    <cellStyle name="Labels - Style3 5 9 2" xfId="18227"/>
    <cellStyle name="Labels - Style3 5 9 3" xfId="25457"/>
    <cellStyle name="Labels - Style3 6" xfId="5601"/>
    <cellStyle name="Labels - Style3 6 10" xfId="18228"/>
    <cellStyle name="Labels - Style3 6 11" xfId="25458"/>
    <cellStyle name="Labels - Style3 6 12" xfId="29322"/>
    <cellStyle name="Labels - Style3 6 2" xfId="5602"/>
    <cellStyle name="Labels - Style3 6 2 10" xfId="29496"/>
    <cellStyle name="Labels - Style3 6 2 2" xfId="5603"/>
    <cellStyle name="Labels - Style3 6 2 2 2" xfId="5604"/>
    <cellStyle name="Labels - Style3 6 2 2 2 2" xfId="5605"/>
    <cellStyle name="Labels - Style3 6 2 2 2 2 2" xfId="5606"/>
    <cellStyle name="Labels - Style3 6 2 2 2 2 2 2" xfId="18233"/>
    <cellStyle name="Labels - Style3 6 2 2 2 2 2 3" xfId="25463"/>
    <cellStyle name="Labels - Style3 6 2 2 2 2 3" xfId="5607"/>
    <cellStyle name="Labels - Style3 6 2 2 2 2 3 2" xfId="18234"/>
    <cellStyle name="Labels - Style3 6 2 2 2 2 3 3" xfId="25464"/>
    <cellStyle name="Labels - Style3 6 2 2 2 2 4" xfId="5608"/>
    <cellStyle name="Labels - Style3 6 2 2 2 2 4 2" xfId="18235"/>
    <cellStyle name="Labels - Style3 6 2 2 2 2 4 3" xfId="25465"/>
    <cellStyle name="Labels - Style3 6 2 2 2 2 5" xfId="18232"/>
    <cellStyle name="Labels - Style3 6 2 2 2 2 6" xfId="25462"/>
    <cellStyle name="Labels - Style3 6 2 2 2 3" xfId="5609"/>
    <cellStyle name="Labels - Style3 6 2 2 2 3 2" xfId="18236"/>
    <cellStyle name="Labels - Style3 6 2 2 2 3 3" xfId="25466"/>
    <cellStyle name="Labels - Style3 6 2 2 2 4" xfId="5610"/>
    <cellStyle name="Labels - Style3 6 2 2 2 4 2" xfId="18237"/>
    <cellStyle name="Labels - Style3 6 2 2 2 4 3" xfId="25467"/>
    <cellStyle name="Labels - Style3 6 2 2 2 5" xfId="5611"/>
    <cellStyle name="Labels - Style3 6 2 2 2 5 2" xfId="18238"/>
    <cellStyle name="Labels - Style3 6 2 2 2 5 3" xfId="25468"/>
    <cellStyle name="Labels - Style3 6 2 2 2 6" xfId="18231"/>
    <cellStyle name="Labels - Style3 6 2 2 2 7" xfId="25461"/>
    <cellStyle name="Labels - Style3 6 2 2 3" xfId="5612"/>
    <cellStyle name="Labels - Style3 6 2 2 3 2" xfId="5613"/>
    <cellStyle name="Labels - Style3 6 2 2 3 2 2" xfId="18240"/>
    <cellStyle name="Labels - Style3 6 2 2 3 2 3" xfId="25470"/>
    <cellStyle name="Labels - Style3 6 2 2 3 3" xfId="5614"/>
    <cellStyle name="Labels - Style3 6 2 2 3 3 2" xfId="18241"/>
    <cellStyle name="Labels - Style3 6 2 2 3 3 3" xfId="25471"/>
    <cellStyle name="Labels - Style3 6 2 2 3 4" xfId="5615"/>
    <cellStyle name="Labels - Style3 6 2 2 3 4 2" xfId="18242"/>
    <cellStyle name="Labels - Style3 6 2 2 3 4 3" xfId="25472"/>
    <cellStyle name="Labels - Style3 6 2 2 3 5" xfId="18239"/>
    <cellStyle name="Labels - Style3 6 2 2 3 6" xfId="25469"/>
    <cellStyle name="Labels - Style3 6 2 2 4" xfId="5616"/>
    <cellStyle name="Labels - Style3 6 2 2 4 2" xfId="18243"/>
    <cellStyle name="Labels - Style3 6 2 2 4 3" xfId="25473"/>
    <cellStyle name="Labels - Style3 6 2 2 5" xfId="5617"/>
    <cellStyle name="Labels - Style3 6 2 2 5 2" xfId="18244"/>
    <cellStyle name="Labels - Style3 6 2 2 5 3" xfId="25474"/>
    <cellStyle name="Labels - Style3 6 2 2 6" xfId="5618"/>
    <cellStyle name="Labels - Style3 6 2 2 6 2" xfId="18245"/>
    <cellStyle name="Labels - Style3 6 2 2 6 3" xfId="25475"/>
    <cellStyle name="Labels - Style3 6 2 2 7" xfId="18230"/>
    <cellStyle name="Labels - Style3 6 2 2 8" xfId="25460"/>
    <cellStyle name="Labels - Style3 6 2 3" xfId="5619"/>
    <cellStyle name="Labels - Style3 6 2 3 2" xfId="5620"/>
    <cellStyle name="Labels - Style3 6 2 3 2 2" xfId="5621"/>
    <cellStyle name="Labels - Style3 6 2 3 2 2 2" xfId="18248"/>
    <cellStyle name="Labels - Style3 6 2 3 2 2 3" xfId="25478"/>
    <cellStyle name="Labels - Style3 6 2 3 2 3" xfId="5622"/>
    <cellStyle name="Labels - Style3 6 2 3 2 3 2" xfId="18249"/>
    <cellStyle name="Labels - Style3 6 2 3 2 3 3" xfId="25479"/>
    <cellStyle name="Labels - Style3 6 2 3 2 4" xfId="5623"/>
    <cellStyle name="Labels - Style3 6 2 3 2 4 2" xfId="18250"/>
    <cellStyle name="Labels - Style3 6 2 3 2 4 3" xfId="25480"/>
    <cellStyle name="Labels - Style3 6 2 3 2 5" xfId="18247"/>
    <cellStyle name="Labels - Style3 6 2 3 2 6" xfId="25477"/>
    <cellStyle name="Labels - Style3 6 2 3 3" xfId="5624"/>
    <cellStyle name="Labels - Style3 6 2 3 3 2" xfId="18251"/>
    <cellStyle name="Labels - Style3 6 2 3 3 3" xfId="25481"/>
    <cellStyle name="Labels - Style3 6 2 3 4" xfId="5625"/>
    <cellStyle name="Labels - Style3 6 2 3 4 2" xfId="18252"/>
    <cellStyle name="Labels - Style3 6 2 3 4 3" xfId="25482"/>
    <cellStyle name="Labels - Style3 6 2 3 5" xfId="5626"/>
    <cellStyle name="Labels - Style3 6 2 3 5 2" xfId="18253"/>
    <cellStyle name="Labels - Style3 6 2 3 5 3" xfId="25483"/>
    <cellStyle name="Labels - Style3 6 2 3 6" xfId="18246"/>
    <cellStyle name="Labels - Style3 6 2 3 7" xfId="25476"/>
    <cellStyle name="Labels - Style3 6 2 4" xfId="5627"/>
    <cellStyle name="Labels - Style3 6 2 4 2" xfId="5628"/>
    <cellStyle name="Labels - Style3 6 2 4 2 2" xfId="18255"/>
    <cellStyle name="Labels - Style3 6 2 4 2 3" xfId="25485"/>
    <cellStyle name="Labels - Style3 6 2 4 3" xfId="5629"/>
    <cellStyle name="Labels - Style3 6 2 4 3 2" xfId="18256"/>
    <cellStyle name="Labels - Style3 6 2 4 3 3" xfId="25486"/>
    <cellStyle name="Labels - Style3 6 2 4 4" xfId="5630"/>
    <cellStyle name="Labels - Style3 6 2 4 4 2" xfId="18257"/>
    <cellStyle name="Labels - Style3 6 2 4 4 3" xfId="25487"/>
    <cellStyle name="Labels - Style3 6 2 4 5" xfId="18254"/>
    <cellStyle name="Labels - Style3 6 2 4 6" xfId="25484"/>
    <cellStyle name="Labels - Style3 6 2 5" xfId="5631"/>
    <cellStyle name="Labels - Style3 6 2 5 2" xfId="18258"/>
    <cellStyle name="Labels - Style3 6 2 5 3" xfId="25488"/>
    <cellStyle name="Labels - Style3 6 2 6" xfId="5632"/>
    <cellStyle name="Labels - Style3 6 2 6 2" xfId="18259"/>
    <cellStyle name="Labels - Style3 6 2 6 3" xfId="25489"/>
    <cellStyle name="Labels - Style3 6 2 7" xfId="5633"/>
    <cellStyle name="Labels - Style3 6 2 7 2" xfId="18260"/>
    <cellStyle name="Labels - Style3 6 2 7 3" xfId="25490"/>
    <cellStyle name="Labels - Style3 6 2 8" xfId="18229"/>
    <cellStyle name="Labels - Style3 6 2 9" xfId="25459"/>
    <cellStyle name="Labels - Style3 6 3" xfId="5634"/>
    <cellStyle name="Labels - Style3 6 3 2" xfId="5635"/>
    <cellStyle name="Labels - Style3 6 3 2 2" xfId="5636"/>
    <cellStyle name="Labels - Style3 6 3 2 2 2" xfId="5637"/>
    <cellStyle name="Labels - Style3 6 3 2 2 2 2" xfId="5638"/>
    <cellStyle name="Labels - Style3 6 3 2 2 2 2 2" xfId="18265"/>
    <cellStyle name="Labels - Style3 6 3 2 2 2 2 3" xfId="25495"/>
    <cellStyle name="Labels - Style3 6 3 2 2 2 3" xfId="5639"/>
    <cellStyle name="Labels - Style3 6 3 2 2 2 3 2" xfId="18266"/>
    <cellStyle name="Labels - Style3 6 3 2 2 2 3 3" xfId="25496"/>
    <cellStyle name="Labels - Style3 6 3 2 2 2 4" xfId="5640"/>
    <cellStyle name="Labels - Style3 6 3 2 2 2 4 2" xfId="18267"/>
    <cellStyle name="Labels - Style3 6 3 2 2 2 4 3" xfId="25497"/>
    <cellStyle name="Labels - Style3 6 3 2 2 2 5" xfId="18264"/>
    <cellStyle name="Labels - Style3 6 3 2 2 2 6" xfId="25494"/>
    <cellStyle name="Labels - Style3 6 3 2 2 3" xfId="5641"/>
    <cellStyle name="Labels - Style3 6 3 2 2 3 2" xfId="18268"/>
    <cellStyle name="Labels - Style3 6 3 2 2 3 3" xfId="25498"/>
    <cellStyle name="Labels - Style3 6 3 2 2 4" xfId="5642"/>
    <cellStyle name="Labels - Style3 6 3 2 2 4 2" xfId="18269"/>
    <cellStyle name="Labels - Style3 6 3 2 2 4 3" xfId="25499"/>
    <cellStyle name="Labels - Style3 6 3 2 2 5" xfId="5643"/>
    <cellStyle name="Labels - Style3 6 3 2 2 5 2" xfId="18270"/>
    <cellStyle name="Labels - Style3 6 3 2 2 5 3" xfId="25500"/>
    <cellStyle name="Labels - Style3 6 3 2 2 6" xfId="18263"/>
    <cellStyle name="Labels - Style3 6 3 2 2 7" xfId="25493"/>
    <cellStyle name="Labels - Style3 6 3 2 3" xfId="5644"/>
    <cellStyle name="Labels - Style3 6 3 2 3 2" xfId="5645"/>
    <cellStyle name="Labels - Style3 6 3 2 3 2 2" xfId="18272"/>
    <cellStyle name="Labels - Style3 6 3 2 3 2 3" xfId="25502"/>
    <cellStyle name="Labels - Style3 6 3 2 3 3" xfId="5646"/>
    <cellStyle name="Labels - Style3 6 3 2 3 3 2" xfId="18273"/>
    <cellStyle name="Labels - Style3 6 3 2 3 3 3" xfId="25503"/>
    <cellStyle name="Labels - Style3 6 3 2 3 4" xfId="5647"/>
    <cellStyle name="Labels - Style3 6 3 2 3 4 2" xfId="18274"/>
    <cellStyle name="Labels - Style3 6 3 2 3 4 3" xfId="25504"/>
    <cellStyle name="Labels - Style3 6 3 2 3 5" xfId="18271"/>
    <cellStyle name="Labels - Style3 6 3 2 3 6" xfId="25501"/>
    <cellStyle name="Labels - Style3 6 3 2 4" xfId="5648"/>
    <cellStyle name="Labels - Style3 6 3 2 4 2" xfId="18275"/>
    <cellStyle name="Labels - Style3 6 3 2 4 3" xfId="25505"/>
    <cellStyle name="Labels - Style3 6 3 2 5" xfId="5649"/>
    <cellStyle name="Labels - Style3 6 3 2 5 2" xfId="18276"/>
    <cellStyle name="Labels - Style3 6 3 2 5 3" xfId="25506"/>
    <cellStyle name="Labels - Style3 6 3 2 6" xfId="5650"/>
    <cellStyle name="Labels - Style3 6 3 2 6 2" xfId="18277"/>
    <cellStyle name="Labels - Style3 6 3 2 6 3" xfId="25507"/>
    <cellStyle name="Labels - Style3 6 3 2 7" xfId="18262"/>
    <cellStyle name="Labels - Style3 6 3 2 8" xfId="25492"/>
    <cellStyle name="Labels - Style3 6 3 3" xfId="5651"/>
    <cellStyle name="Labels - Style3 6 3 3 2" xfId="5652"/>
    <cellStyle name="Labels - Style3 6 3 3 2 2" xfId="5653"/>
    <cellStyle name="Labels - Style3 6 3 3 2 2 2" xfId="18280"/>
    <cellStyle name="Labels - Style3 6 3 3 2 2 3" xfId="25510"/>
    <cellStyle name="Labels - Style3 6 3 3 2 3" xfId="5654"/>
    <cellStyle name="Labels - Style3 6 3 3 2 3 2" xfId="18281"/>
    <cellStyle name="Labels - Style3 6 3 3 2 3 3" xfId="25511"/>
    <cellStyle name="Labels - Style3 6 3 3 2 4" xfId="5655"/>
    <cellStyle name="Labels - Style3 6 3 3 2 4 2" xfId="18282"/>
    <cellStyle name="Labels - Style3 6 3 3 2 4 3" xfId="25512"/>
    <cellStyle name="Labels - Style3 6 3 3 2 5" xfId="18279"/>
    <cellStyle name="Labels - Style3 6 3 3 2 6" xfId="25509"/>
    <cellStyle name="Labels - Style3 6 3 3 3" xfId="5656"/>
    <cellStyle name="Labels - Style3 6 3 3 3 2" xfId="18283"/>
    <cellStyle name="Labels - Style3 6 3 3 3 3" xfId="25513"/>
    <cellStyle name="Labels - Style3 6 3 3 4" xfId="5657"/>
    <cellStyle name="Labels - Style3 6 3 3 4 2" xfId="18284"/>
    <cellStyle name="Labels - Style3 6 3 3 4 3" xfId="25514"/>
    <cellStyle name="Labels - Style3 6 3 3 5" xfId="5658"/>
    <cellStyle name="Labels - Style3 6 3 3 5 2" xfId="18285"/>
    <cellStyle name="Labels - Style3 6 3 3 5 3" xfId="25515"/>
    <cellStyle name="Labels - Style3 6 3 3 6" xfId="18278"/>
    <cellStyle name="Labels - Style3 6 3 3 7" xfId="25508"/>
    <cellStyle name="Labels - Style3 6 3 4" xfId="5659"/>
    <cellStyle name="Labels - Style3 6 3 4 2" xfId="5660"/>
    <cellStyle name="Labels - Style3 6 3 4 2 2" xfId="18287"/>
    <cellStyle name="Labels - Style3 6 3 4 2 3" xfId="25517"/>
    <cellStyle name="Labels - Style3 6 3 4 3" xfId="5661"/>
    <cellStyle name="Labels - Style3 6 3 4 3 2" xfId="18288"/>
    <cellStyle name="Labels - Style3 6 3 4 3 3" xfId="25518"/>
    <cellStyle name="Labels - Style3 6 3 4 4" xfId="5662"/>
    <cellStyle name="Labels - Style3 6 3 4 4 2" xfId="18289"/>
    <cellStyle name="Labels - Style3 6 3 4 4 3" xfId="25519"/>
    <cellStyle name="Labels - Style3 6 3 4 5" xfId="18286"/>
    <cellStyle name="Labels - Style3 6 3 4 6" xfId="25516"/>
    <cellStyle name="Labels - Style3 6 3 5" xfId="5663"/>
    <cellStyle name="Labels - Style3 6 3 5 2" xfId="18290"/>
    <cellStyle name="Labels - Style3 6 3 5 3" xfId="25520"/>
    <cellStyle name="Labels - Style3 6 3 6" xfId="5664"/>
    <cellStyle name="Labels - Style3 6 3 6 2" xfId="18291"/>
    <cellStyle name="Labels - Style3 6 3 6 3" xfId="25521"/>
    <cellStyle name="Labels - Style3 6 3 7" xfId="5665"/>
    <cellStyle name="Labels - Style3 6 3 7 2" xfId="18292"/>
    <cellStyle name="Labels - Style3 6 3 7 3" xfId="25522"/>
    <cellStyle name="Labels - Style3 6 3 8" xfId="18261"/>
    <cellStyle name="Labels - Style3 6 3 9" xfId="25491"/>
    <cellStyle name="Labels - Style3 6 4" xfId="5666"/>
    <cellStyle name="Labels - Style3 6 4 2" xfId="5667"/>
    <cellStyle name="Labels - Style3 6 4 2 2" xfId="5668"/>
    <cellStyle name="Labels - Style3 6 4 2 2 2" xfId="5669"/>
    <cellStyle name="Labels - Style3 6 4 2 2 2 2" xfId="5670"/>
    <cellStyle name="Labels - Style3 6 4 2 2 2 2 2" xfId="18297"/>
    <cellStyle name="Labels - Style3 6 4 2 2 2 2 3" xfId="25527"/>
    <cellStyle name="Labels - Style3 6 4 2 2 2 3" xfId="5671"/>
    <cellStyle name="Labels - Style3 6 4 2 2 2 3 2" xfId="18298"/>
    <cellStyle name="Labels - Style3 6 4 2 2 2 3 3" xfId="25528"/>
    <cellStyle name="Labels - Style3 6 4 2 2 2 4" xfId="5672"/>
    <cellStyle name="Labels - Style3 6 4 2 2 2 4 2" xfId="18299"/>
    <cellStyle name="Labels - Style3 6 4 2 2 2 4 3" xfId="25529"/>
    <cellStyle name="Labels - Style3 6 4 2 2 2 5" xfId="18296"/>
    <cellStyle name="Labels - Style3 6 4 2 2 2 6" xfId="25526"/>
    <cellStyle name="Labels - Style3 6 4 2 2 3" xfId="5673"/>
    <cellStyle name="Labels - Style3 6 4 2 2 3 2" xfId="18300"/>
    <cellStyle name="Labels - Style3 6 4 2 2 3 3" xfId="25530"/>
    <cellStyle name="Labels - Style3 6 4 2 2 4" xfId="5674"/>
    <cellStyle name="Labels - Style3 6 4 2 2 4 2" xfId="18301"/>
    <cellStyle name="Labels - Style3 6 4 2 2 4 3" xfId="25531"/>
    <cellStyle name="Labels - Style3 6 4 2 2 5" xfId="5675"/>
    <cellStyle name="Labels - Style3 6 4 2 2 5 2" xfId="18302"/>
    <cellStyle name="Labels - Style3 6 4 2 2 5 3" xfId="25532"/>
    <cellStyle name="Labels - Style3 6 4 2 2 6" xfId="18295"/>
    <cellStyle name="Labels - Style3 6 4 2 2 7" xfId="25525"/>
    <cellStyle name="Labels - Style3 6 4 2 3" xfId="5676"/>
    <cellStyle name="Labels - Style3 6 4 2 3 2" xfId="5677"/>
    <cellStyle name="Labels - Style3 6 4 2 3 2 2" xfId="18304"/>
    <cellStyle name="Labels - Style3 6 4 2 3 2 3" xfId="25534"/>
    <cellStyle name="Labels - Style3 6 4 2 3 3" xfId="5678"/>
    <cellStyle name="Labels - Style3 6 4 2 3 3 2" xfId="18305"/>
    <cellStyle name="Labels - Style3 6 4 2 3 3 3" xfId="25535"/>
    <cellStyle name="Labels - Style3 6 4 2 3 4" xfId="5679"/>
    <cellStyle name="Labels - Style3 6 4 2 3 4 2" xfId="18306"/>
    <cellStyle name="Labels - Style3 6 4 2 3 4 3" xfId="25536"/>
    <cellStyle name="Labels - Style3 6 4 2 3 5" xfId="18303"/>
    <cellStyle name="Labels - Style3 6 4 2 3 6" xfId="25533"/>
    <cellStyle name="Labels - Style3 6 4 2 4" xfId="5680"/>
    <cellStyle name="Labels - Style3 6 4 2 4 2" xfId="18307"/>
    <cellStyle name="Labels - Style3 6 4 2 4 3" xfId="25537"/>
    <cellStyle name="Labels - Style3 6 4 2 5" xfId="5681"/>
    <cellStyle name="Labels - Style3 6 4 2 5 2" xfId="18308"/>
    <cellStyle name="Labels - Style3 6 4 2 5 3" xfId="25538"/>
    <cellStyle name="Labels - Style3 6 4 2 6" xfId="5682"/>
    <cellStyle name="Labels - Style3 6 4 2 6 2" xfId="18309"/>
    <cellStyle name="Labels - Style3 6 4 2 6 3" xfId="25539"/>
    <cellStyle name="Labels - Style3 6 4 2 7" xfId="18294"/>
    <cellStyle name="Labels - Style3 6 4 2 8" xfId="25524"/>
    <cellStyle name="Labels - Style3 6 4 3" xfId="5683"/>
    <cellStyle name="Labels - Style3 6 4 3 2" xfId="5684"/>
    <cellStyle name="Labels - Style3 6 4 3 2 2" xfId="5685"/>
    <cellStyle name="Labels - Style3 6 4 3 2 2 2" xfId="18312"/>
    <cellStyle name="Labels - Style3 6 4 3 2 2 3" xfId="25542"/>
    <cellStyle name="Labels - Style3 6 4 3 2 3" xfId="5686"/>
    <cellStyle name="Labels - Style3 6 4 3 2 3 2" xfId="18313"/>
    <cellStyle name="Labels - Style3 6 4 3 2 3 3" xfId="25543"/>
    <cellStyle name="Labels - Style3 6 4 3 2 4" xfId="5687"/>
    <cellStyle name="Labels - Style3 6 4 3 2 4 2" xfId="18314"/>
    <cellStyle name="Labels - Style3 6 4 3 2 4 3" xfId="25544"/>
    <cellStyle name="Labels - Style3 6 4 3 2 5" xfId="18311"/>
    <cellStyle name="Labels - Style3 6 4 3 2 6" xfId="25541"/>
    <cellStyle name="Labels - Style3 6 4 3 3" xfId="5688"/>
    <cellStyle name="Labels - Style3 6 4 3 3 2" xfId="18315"/>
    <cellStyle name="Labels - Style3 6 4 3 3 3" xfId="25545"/>
    <cellStyle name="Labels - Style3 6 4 3 4" xfId="5689"/>
    <cellStyle name="Labels - Style3 6 4 3 4 2" xfId="18316"/>
    <cellStyle name="Labels - Style3 6 4 3 4 3" xfId="25546"/>
    <cellStyle name="Labels - Style3 6 4 3 5" xfId="5690"/>
    <cellStyle name="Labels - Style3 6 4 3 5 2" xfId="18317"/>
    <cellStyle name="Labels - Style3 6 4 3 5 3" xfId="25547"/>
    <cellStyle name="Labels - Style3 6 4 3 6" xfId="18310"/>
    <cellStyle name="Labels - Style3 6 4 3 7" xfId="25540"/>
    <cellStyle name="Labels - Style3 6 4 4" xfId="5691"/>
    <cellStyle name="Labels - Style3 6 4 4 2" xfId="5692"/>
    <cellStyle name="Labels - Style3 6 4 4 2 2" xfId="18319"/>
    <cellStyle name="Labels - Style3 6 4 4 2 3" xfId="25549"/>
    <cellStyle name="Labels - Style3 6 4 4 3" xfId="5693"/>
    <cellStyle name="Labels - Style3 6 4 4 3 2" xfId="18320"/>
    <cellStyle name="Labels - Style3 6 4 4 3 3" xfId="25550"/>
    <cellStyle name="Labels - Style3 6 4 4 4" xfId="5694"/>
    <cellStyle name="Labels - Style3 6 4 4 4 2" xfId="18321"/>
    <cellStyle name="Labels - Style3 6 4 4 4 3" xfId="25551"/>
    <cellStyle name="Labels - Style3 6 4 4 5" xfId="18318"/>
    <cellStyle name="Labels - Style3 6 4 4 6" xfId="25548"/>
    <cellStyle name="Labels - Style3 6 4 5" xfId="5695"/>
    <cellStyle name="Labels - Style3 6 4 5 2" xfId="18322"/>
    <cellStyle name="Labels - Style3 6 4 5 3" xfId="25552"/>
    <cellStyle name="Labels - Style3 6 4 6" xfId="5696"/>
    <cellStyle name="Labels - Style3 6 4 6 2" xfId="18323"/>
    <cellStyle name="Labels - Style3 6 4 6 3" xfId="25553"/>
    <cellStyle name="Labels - Style3 6 4 7" xfId="5697"/>
    <cellStyle name="Labels - Style3 6 4 7 2" xfId="18324"/>
    <cellStyle name="Labels - Style3 6 4 7 3" xfId="25554"/>
    <cellStyle name="Labels - Style3 6 4 8" xfId="18293"/>
    <cellStyle name="Labels - Style3 6 4 9" xfId="25523"/>
    <cellStyle name="Labels - Style3 6 5" xfId="5698"/>
    <cellStyle name="Labels - Style3 6 5 2" xfId="5699"/>
    <cellStyle name="Labels - Style3 6 5 2 2" xfId="5700"/>
    <cellStyle name="Labels - Style3 6 5 2 2 2" xfId="5701"/>
    <cellStyle name="Labels - Style3 6 5 2 2 2 2" xfId="18328"/>
    <cellStyle name="Labels - Style3 6 5 2 2 2 3" xfId="25558"/>
    <cellStyle name="Labels - Style3 6 5 2 2 3" xfId="5702"/>
    <cellStyle name="Labels - Style3 6 5 2 2 3 2" xfId="18329"/>
    <cellStyle name="Labels - Style3 6 5 2 2 3 3" xfId="25559"/>
    <cellStyle name="Labels - Style3 6 5 2 2 4" xfId="5703"/>
    <cellStyle name="Labels - Style3 6 5 2 2 4 2" xfId="18330"/>
    <cellStyle name="Labels - Style3 6 5 2 2 4 3" xfId="25560"/>
    <cellStyle name="Labels - Style3 6 5 2 2 5" xfId="18327"/>
    <cellStyle name="Labels - Style3 6 5 2 2 6" xfId="25557"/>
    <cellStyle name="Labels - Style3 6 5 2 3" xfId="5704"/>
    <cellStyle name="Labels - Style3 6 5 2 3 2" xfId="18331"/>
    <cellStyle name="Labels - Style3 6 5 2 3 3" xfId="25561"/>
    <cellStyle name="Labels - Style3 6 5 2 4" xfId="5705"/>
    <cellStyle name="Labels - Style3 6 5 2 4 2" xfId="18332"/>
    <cellStyle name="Labels - Style3 6 5 2 4 3" xfId="25562"/>
    <cellStyle name="Labels - Style3 6 5 2 5" xfId="5706"/>
    <cellStyle name="Labels - Style3 6 5 2 5 2" xfId="18333"/>
    <cellStyle name="Labels - Style3 6 5 2 5 3" xfId="25563"/>
    <cellStyle name="Labels - Style3 6 5 2 6" xfId="18326"/>
    <cellStyle name="Labels - Style3 6 5 2 7" xfId="25556"/>
    <cellStyle name="Labels - Style3 6 5 3" xfId="5707"/>
    <cellStyle name="Labels - Style3 6 5 3 2" xfId="5708"/>
    <cellStyle name="Labels - Style3 6 5 3 2 2" xfId="18335"/>
    <cellStyle name="Labels - Style3 6 5 3 2 3" xfId="25565"/>
    <cellStyle name="Labels - Style3 6 5 3 3" xfId="5709"/>
    <cellStyle name="Labels - Style3 6 5 3 3 2" xfId="18336"/>
    <cellStyle name="Labels - Style3 6 5 3 3 3" xfId="25566"/>
    <cellStyle name="Labels - Style3 6 5 3 4" xfId="5710"/>
    <cellStyle name="Labels - Style3 6 5 3 4 2" xfId="18337"/>
    <cellStyle name="Labels - Style3 6 5 3 4 3" xfId="25567"/>
    <cellStyle name="Labels - Style3 6 5 3 5" xfId="18334"/>
    <cellStyle name="Labels - Style3 6 5 3 6" xfId="25564"/>
    <cellStyle name="Labels - Style3 6 5 4" xfId="5711"/>
    <cellStyle name="Labels - Style3 6 5 4 2" xfId="18338"/>
    <cellStyle name="Labels - Style3 6 5 4 3" xfId="25568"/>
    <cellStyle name="Labels - Style3 6 5 5" xfId="5712"/>
    <cellStyle name="Labels - Style3 6 5 5 2" xfId="18339"/>
    <cellStyle name="Labels - Style3 6 5 5 3" xfId="25569"/>
    <cellStyle name="Labels - Style3 6 5 6" xfId="5713"/>
    <cellStyle name="Labels - Style3 6 5 6 2" xfId="18340"/>
    <cellStyle name="Labels - Style3 6 5 6 3" xfId="25570"/>
    <cellStyle name="Labels - Style3 6 5 7" xfId="18325"/>
    <cellStyle name="Labels - Style3 6 5 8" xfId="25555"/>
    <cellStyle name="Labels - Style3 6 6" xfId="5714"/>
    <cellStyle name="Labels - Style3 6 6 2" xfId="5715"/>
    <cellStyle name="Labels - Style3 6 6 2 2" xfId="18342"/>
    <cellStyle name="Labels - Style3 6 6 2 3" xfId="25572"/>
    <cellStyle name="Labels - Style3 6 6 3" xfId="5716"/>
    <cellStyle name="Labels - Style3 6 6 3 2" xfId="18343"/>
    <cellStyle name="Labels - Style3 6 6 3 3" xfId="25573"/>
    <cellStyle name="Labels - Style3 6 6 4" xfId="5717"/>
    <cellStyle name="Labels - Style3 6 6 4 2" xfId="18344"/>
    <cellStyle name="Labels - Style3 6 6 4 3" xfId="25574"/>
    <cellStyle name="Labels - Style3 6 6 5" xfId="18341"/>
    <cellStyle name="Labels - Style3 6 6 6" xfId="25571"/>
    <cellStyle name="Labels - Style3 6 7" xfId="5718"/>
    <cellStyle name="Labels - Style3 6 7 2" xfId="18345"/>
    <cellStyle name="Labels - Style3 6 7 3" xfId="25575"/>
    <cellStyle name="Labels - Style3 6 8" xfId="5719"/>
    <cellStyle name="Labels - Style3 6 8 2" xfId="18346"/>
    <cellStyle name="Labels - Style3 6 8 3" xfId="25576"/>
    <cellStyle name="Labels - Style3 6 9" xfId="5720"/>
    <cellStyle name="Labels - Style3 6 9 2" xfId="18347"/>
    <cellStyle name="Labels - Style3 6 9 3" xfId="25577"/>
    <cellStyle name="Labels - Style3 7" xfId="5721"/>
    <cellStyle name="Labels - Style3 7 10" xfId="5722"/>
    <cellStyle name="Labels - Style3 7 10 2" xfId="18349"/>
    <cellStyle name="Labels - Style3 7 10 3" xfId="25579"/>
    <cellStyle name="Labels - Style3 7 11" xfId="18348"/>
    <cellStyle name="Labels - Style3 7 12" xfId="25578"/>
    <cellStyle name="Labels - Style3 7 13" xfId="29592"/>
    <cellStyle name="Labels - Style3 7 2" xfId="5723"/>
    <cellStyle name="Labels - Style3 7 2 10" xfId="29824"/>
    <cellStyle name="Labels - Style3 7 2 2" xfId="5724"/>
    <cellStyle name="Labels - Style3 7 2 2 2" xfId="5725"/>
    <cellStyle name="Labels - Style3 7 2 2 2 2" xfId="5726"/>
    <cellStyle name="Labels - Style3 7 2 2 2 2 2" xfId="5727"/>
    <cellStyle name="Labels - Style3 7 2 2 2 2 2 2" xfId="18354"/>
    <cellStyle name="Labels - Style3 7 2 2 2 2 2 3" xfId="25584"/>
    <cellStyle name="Labels - Style3 7 2 2 2 2 3" xfId="5728"/>
    <cellStyle name="Labels - Style3 7 2 2 2 2 3 2" xfId="18355"/>
    <cellStyle name="Labels - Style3 7 2 2 2 2 3 3" xfId="25585"/>
    <cellStyle name="Labels - Style3 7 2 2 2 2 4" xfId="5729"/>
    <cellStyle name="Labels - Style3 7 2 2 2 2 4 2" xfId="18356"/>
    <cellStyle name="Labels - Style3 7 2 2 2 2 4 3" xfId="25586"/>
    <cellStyle name="Labels - Style3 7 2 2 2 2 5" xfId="18353"/>
    <cellStyle name="Labels - Style3 7 2 2 2 2 6" xfId="25583"/>
    <cellStyle name="Labels - Style3 7 2 2 2 3" xfId="5730"/>
    <cellStyle name="Labels - Style3 7 2 2 2 3 2" xfId="18357"/>
    <cellStyle name="Labels - Style3 7 2 2 2 3 3" xfId="25587"/>
    <cellStyle name="Labels - Style3 7 2 2 2 4" xfId="5731"/>
    <cellStyle name="Labels - Style3 7 2 2 2 4 2" xfId="18358"/>
    <cellStyle name="Labels - Style3 7 2 2 2 4 3" xfId="25588"/>
    <cellStyle name="Labels - Style3 7 2 2 2 5" xfId="5732"/>
    <cellStyle name="Labels - Style3 7 2 2 2 5 2" xfId="18359"/>
    <cellStyle name="Labels - Style3 7 2 2 2 5 3" xfId="25589"/>
    <cellStyle name="Labels - Style3 7 2 2 2 6" xfId="18352"/>
    <cellStyle name="Labels - Style3 7 2 2 2 7" xfId="25582"/>
    <cellStyle name="Labels - Style3 7 2 2 3" xfId="5733"/>
    <cellStyle name="Labels - Style3 7 2 2 3 2" xfId="5734"/>
    <cellStyle name="Labels - Style3 7 2 2 3 2 2" xfId="18361"/>
    <cellStyle name="Labels - Style3 7 2 2 3 2 3" xfId="25591"/>
    <cellStyle name="Labels - Style3 7 2 2 3 3" xfId="5735"/>
    <cellStyle name="Labels - Style3 7 2 2 3 3 2" xfId="18362"/>
    <cellStyle name="Labels - Style3 7 2 2 3 3 3" xfId="25592"/>
    <cellStyle name="Labels - Style3 7 2 2 3 4" xfId="5736"/>
    <cellStyle name="Labels - Style3 7 2 2 3 4 2" xfId="18363"/>
    <cellStyle name="Labels - Style3 7 2 2 3 4 3" xfId="25593"/>
    <cellStyle name="Labels - Style3 7 2 2 3 5" xfId="18360"/>
    <cellStyle name="Labels - Style3 7 2 2 3 6" xfId="25590"/>
    <cellStyle name="Labels - Style3 7 2 2 4" xfId="5737"/>
    <cellStyle name="Labels - Style3 7 2 2 4 2" xfId="18364"/>
    <cellStyle name="Labels - Style3 7 2 2 4 3" xfId="25594"/>
    <cellStyle name="Labels - Style3 7 2 2 5" xfId="5738"/>
    <cellStyle name="Labels - Style3 7 2 2 5 2" xfId="18365"/>
    <cellStyle name="Labels - Style3 7 2 2 5 3" xfId="25595"/>
    <cellStyle name="Labels - Style3 7 2 2 6" xfId="5739"/>
    <cellStyle name="Labels - Style3 7 2 2 6 2" xfId="18366"/>
    <cellStyle name="Labels - Style3 7 2 2 6 3" xfId="25596"/>
    <cellStyle name="Labels - Style3 7 2 2 7" xfId="18351"/>
    <cellStyle name="Labels - Style3 7 2 2 8" xfId="25581"/>
    <cellStyle name="Labels - Style3 7 2 3" xfId="5740"/>
    <cellStyle name="Labels - Style3 7 2 3 2" xfId="5741"/>
    <cellStyle name="Labels - Style3 7 2 3 2 2" xfId="5742"/>
    <cellStyle name="Labels - Style3 7 2 3 2 2 2" xfId="18369"/>
    <cellStyle name="Labels - Style3 7 2 3 2 2 3" xfId="25599"/>
    <cellStyle name="Labels - Style3 7 2 3 2 3" xfId="5743"/>
    <cellStyle name="Labels - Style3 7 2 3 2 3 2" xfId="18370"/>
    <cellStyle name="Labels - Style3 7 2 3 2 3 3" xfId="25600"/>
    <cellStyle name="Labels - Style3 7 2 3 2 4" xfId="5744"/>
    <cellStyle name="Labels - Style3 7 2 3 2 4 2" xfId="18371"/>
    <cellStyle name="Labels - Style3 7 2 3 2 4 3" xfId="25601"/>
    <cellStyle name="Labels - Style3 7 2 3 2 5" xfId="18368"/>
    <cellStyle name="Labels - Style3 7 2 3 2 6" xfId="25598"/>
    <cellStyle name="Labels - Style3 7 2 3 3" xfId="5745"/>
    <cellStyle name="Labels - Style3 7 2 3 3 2" xfId="18372"/>
    <cellStyle name="Labels - Style3 7 2 3 3 3" xfId="25602"/>
    <cellStyle name="Labels - Style3 7 2 3 4" xfId="5746"/>
    <cellStyle name="Labels - Style3 7 2 3 4 2" xfId="18373"/>
    <cellStyle name="Labels - Style3 7 2 3 4 3" xfId="25603"/>
    <cellStyle name="Labels - Style3 7 2 3 5" xfId="5747"/>
    <cellStyle name="Labels - Style3 7 2 3 5 2" xfId="18374"/>
    <cellStyle name="Labels - Style3 7 2 3 5 3" xfId="25604"/>
    <cellStyle name="Labels - Style3 7 2 3 6" xfId="18367"/>
    <cellStyle name="Labels - Style3 7 2 3 7" xfId="25597"/>
    <cellStyle name="Labels - Style3 7 2 4" xfId="5748"/>
    <cellStyle name="Labels - Style3 7 2 4 2" xfId="5749"/>
    <cellStyle name="Labels - Style3 7 2 4 2 2" xfId="18376"/>
    <cellStyle name="Labels - Style3 7 2 4 2 3" xfId="25606"/>
    <cellStyle name="Labels - Style3 7 2 4 3" xfId="5750"/>
    <cellStyle name="Labels - Style3 7 2 4 3 2" xfId="18377"/>
    <cellStyle name="Labels - Style3 7 2 4 3 3" xfId="25607"/>
    <cellStyle name="Labels - Style3 7 2 4 4" xfId="5751"/>
    <cellStyle name="Labels - Style3 7 2 4 4 2" xfId="18378"/>
    <cellStyle name="Labels - Style3 7 2 4 4 3" xfId="25608"/>
    <cellStyle name="Labels - Style3 7 2 4 5" xfId="18375"/>
    <cellStyle name="Labels - Style3 7 2 4 6" xfId="25605"/>
    <cellStyle name="Labels - Style3 7 2 5" xfId="5752"/>
    <cellStyle name="Labels - Style3 7 2 5 2" xfId="18379"/>
    <cellStyle name="Labels - Style3 7 2 5 3" xfId="25609"/>
    <cellStyle name="Labels - Style3 7 2 6" xfId="5753"/>
    <cellStyle name="Labels - Style3 7 2 6 2" xfId="18380"/>
    <cellStyle name="Labels - Style3 7 2 6 3" xfId="25610"/>
    <cellStyle name="Labels - Style3 7 2 7" xfId="5754"/>
    <cellStyle name="Labels - Style3 7 2 7 2" xfId="18381"/>
    <cellStyle name="Labels - Style3 7 2 7 3" xfId="25611"/>
    <cellStyle name="Labels - Style3 7 2 8" xfId="18350"/>
    <cellStyle name="Labels - Style3 7 2 9" xfId="25580"/>
    <cellStyle name="Labels - Style3 7 3" xfId="5755"/>
    <cellStyle name="Labels - Style3 7 3 2" xfId="5756"/>
    <cellStyle name="Labels - Style3 7 3 2 2" xfId="5757"/>
    <cellStyle name="Labels - Style3 7 3 2 2 2" xfId="5758"/>
    <cellStyle name="Labels - Style3 7 3 2 2 2 2" xfId="5759"/>
    <cellStyle name="Labels - Style3 7 3 2 2 2 2 2" xfId="18386"/>
    <cellStyle name="Labels - Style3 7 3 2 2 2 2 3" xfId="25616"/>
    <cellStyle name="Labels - Style3 7 3 2 2 2 3" xfId="5760"/>
    <cellStyle name="Labels - Style3 7 3 2 2 2 3 2" xfId="18387"/>
    <cellStyle name="Labels - Style3 7 3 2 2 2 3 3" xfId="25617"/>
    <cellStyle name="Labels - Style3 7 3 2 2 2 4" xfId="5761"/>
    <cellStyle name="Labels - Style3 7 3 2 2 2 4 2" xfId="18388"/>
    <cellStyle name="Labels - Style3 7 3 2 2 2 4 3" xfId="25618"/>
    <cellStyle name="Labels - Style3 7 3 2 2 2 5" xfId="18385"/>
    <cellStyle name="Labels - Style3 7 3 2 2 2 6" xfId="25615"/>
    <cellStyle name="Labels - Style3 7 3 2 2 3" xfId="5762"/>
    <cellStyle name="Labels - Style3 7 3 2 2 3 2" xfId="18389"/>
    <cellStyle name="Labels - Style3 7 3 2 2 3 3" xfId="25619"/>
    <cellStyle name="Labels - Style3 7 3 2 2 4" xfId="5763"/>
    <cellStyle name="Labels - Style3 7 3 2 2 4 2" xfId="18390"/>
    <cellStyle name="Labels - Style3 7 3 2 2 4 3" xfId="25620"/>
    <cellStyle name="Labels - Style3 7 3 2 2 5" xfId="5764"/>
    <cellStyle name="Labels - Style3 7 3 2 2 5 2" xfId="18391"/>
    <cellStyle name="Labels - Style3 7 3 2 2 5 3" xfId="25621"/>
    <cellStyle name="Labels - Style3 7 3 2 2 6" xfId="18384"/>
    <cellStyle name="Labels - Style3 7 3 2 2 7" xfId="25614"/>
    <cellStyle name="Labels - Style3 7 3 2 3" xfId="5765"/>
    <cellStyle name="Labels - Style3 7 3 2 3 2" xfId="5766"/>
    <cellStyle name="Labels - Style3 7 3 2 3 2 2" xfId="18393"/>
    <cellStyle name="Labels - Style3 7 3 2 3 2 3" xfId="25623"/>
    <cellStyle name="Labels - Style3 7 3 2 3 3" xfId="5767"/>
    <cellStyle name="Labels - Style3 7 3 2 3 3 2" xfId="18394"/>
    <cellStyle name="Labels - Style3 7 3 2 3 3 3" xfId="25624"/>
    <cellStyle name="Labels - Style3 7 3 2 3 4" xfId="5768"/>
    <cellStyle name="Labels - Style3 7 3 2 3 4 2" xfId="18395"/>
    <cellStyle name="Labels - Style3 7 3 2 3 4 3" xfId="25625"/>
    <cellStyle name="Labels - Style3 7 3 2 3 5" xfId="18392"/>
    <cellStyle name="Labels - Style3 7 3 2 3 6" xfId="25622"/>
    <cellStyle name="Labels - Style3 7 3 2 4" xfId="5769"/>
    <cellStyle name="Labels - Style3 7 3 2 4 2" xfId="18396"/>
    <cellStyle name="Labels - Style3 7 3 2 4 3" xfId="25626"/>
    <cellStyle name="Labels - Style3 7 3 2 5" xfId="5770"/>
    <cellStyle name="Labels - Style3 7 3 2 5 2" xfId="18397"/>
    <cellStyle name="Labels - Style3 7 3 2 5 3" xfId="25627"/>
    <cellStyle name="Labels - Style3 7 3 2 6" xfId="5771"/>
    <cellStyle name="Labels - Style3 7 3 2 6 2" xfId="18398"/>
    <cellStyle name="Labels - Style3 7 3 2 6 3" xfId="25628"/>
    <cellStyle name="Labels - Style3 7 3 2 7" xfId="18383"/>
    <cellStyle name="Labels - Style3 7 3 2 8" xfId="25613"/>
    <cellStyle name="Labels - Style3 7 3 3" xfId="5772"/>
    <cellStyle name="Labels - Style3 7 3 3 2" xfId="5773"/>
    <cellStyle name="Labels - Style3 7 3 3 2 2" xfId="5774"/>
    <cellStyle name="Labels - Style3 7 3 3 2 2 2" xfId="18401"/>
    <cellStyle name="Labels - Style3 7 3 3 2 2 3" xfId="25631"/>
    <cellStyle name="Labels - Style3 7 3 3 2 3" xfId="5775"/>
    <cellStyle name="Labels - Style3 7 3 3 2 3 2" xfId="18402"/>
    <cellStyle name="Labels - Style3 7 3 3 2 3 3" xfId="25632"/>
    <cellStyle name="Labels - Style3 7 3 3 2 4" xfId="5776"/>
    <cellStyle name="Labels - Style3 7 3 3 2 4 2" xfId="18403"/>
    <cellStyle name="Labels - Style3 7 3 3 2 4 3" xfId="25633"/>
    <cellStyle name="Labels - Style3 7 3 3 2 5" xfId="18400"/>
    <cellStyle name="Labels - Style3 7 3 3 2 6" xfId="25630"/>
    <cellStyle name="Labels - Style3 7 3 3 3" xfId="5777"/>
    <cellStyle name="Labels - Style3 7 3 3 3 2" xfId="18404"/>
    <cellStyle name="Labels - Style3 7 3 3 3 3" xfId="25634"/>
    <cellStyle name="Labels - Style3 7 3 3 4" xfId="5778"/>
    <cellStyle name="Labels - Style3 7 3 3 4 2" xfId="18405"/>
    <cellStyle name="Labels - Style3 7 3 3 4 3" xfId="25635"/>
    <cellStyle name="Labels - Style3 7 3 3 5" xfId="5779"/>
    <cellStyle name="Labels - Style3 7 3 3 5 2" xfId="18406"/>
    <cellStyle name="Labels - Style3 7 3 3 5 3" xfId="25636"/>
    <cellStyle name="Labels - Style3 7 3 3 6" xfId="18399"/>
    <cellStyle name="Labels - Style3 7 3 3 7" xfId="25629"/>
    <cellStyle name="Labels - Style3 7 3 4" xfId="5780"/>
    <cellStyle name="Labels - Style3 7 3 4 2" xfId="5781"/>
    <cellStyle name="Labels - Style3 7 3 4 2 2" xfId="18408"/>
    <cellStyle name="Labels - Style3 7 3 4 2 3" xfId="25638"/>
    <cellStyle name="Labels - Style3 7 3 4 3" xfId="5782"/>
    <cellStyle name="Labels - Style3 7 3 4 3 2" xfId="18409"/>
    <cellStyle name="Labels - Style3 7 3 4 3 3" xfId="25639"/>
    <cellStyle name="Labels - Style3 7 3 4 4" xfId="5783"/>
    <cellStyle name="Labels - Style3 7 3 4 4 2" xfId="18410"/>
    <cellStyle name="Labels - Style3 7 3 4 4 3" xfId="25640"/>
    <cellStyle name="Labels - Style3 7 3 4 5" xfId="18407"/>
    <cellStyle name="Labels - Style3 7 3 4 6" xfId="25637"/>
    <cellStyle name="Labels - Style3 7 3 5" xfId="5784"/>
    <cellStyle name="Labels - Style3 7 3 5 2" xfId="18411"/>
    <cellStyle name="Labels - Style3 7 3 5 3" xfId="25641"/>
    <cellStyle name="Labels - Style3 7 3 6" xfId="5785"/>
    <cellStyle name="Labels - Style3 7 3 6 2" xfId="18412"/>
    <cellStyle name="Labels - Style3 7 3 6 3" xfId="25642"/>
    <cellStyle name="Labels - Style3 7 3 7" xfId="5786"/>
    <cellStyle name="Labels - Style3 7 3 7 2" xfId="18413"/>
    <cellStyle name="Labels - Style3 7 3 7 3" xfId="25643"/>
    <cellStyle name="Labels - Style3 7 3 8" xfId="18382"/>
    <cellStyle name="Labels - Style3 7 3 9" xfId="25612"/>
    <cellStyle name="Labels - Style3 7 4" xfId="5787"/>
    <cellStyle name="Labels - Style3 7 4 2" xfId="5788"/>
    <cellStyle name="Labels - Style3 7 4 2 2" xfId="5789"/>
    <cellStyle name="Labels - Style3 7 4 2 2 2" xfId="5790"/>
    <cellStyle name="Labels - Style3 7 4 2 2 2 2" xfId="5791"/>
    <cellStyle name="Labels - Style3 7 4 2 2 2 2 2" xfId="18418"/>
    <cellStyle name="Labels - Style3 7 4 2 2 2 2 3" xfId="25648"/>
    <cellStyle name="Labels - Style3 7 4 2 2 2 3" xfId="5792"/>
    <cellStyle name="Labels - Style3 7 4 2 2 2 3 2" xfId="18419"/>
    <cellStyle name="Labels - Style3 7 4 2 2 2 3 3" xfId="25649"/>
    <cellStyle name="Labels - Style3 7 4 2 2 2 4" xfId="5793"/>
    <cellStyle name="Labels - Style3 7 4 2 2 2 4 2" xfId="18420"/>
    <cellStyle name="Labels - Style3 7 4 2 2 2 4 3" xfId="25650"/>
    <cellStyle name="Labels - Style3 7 4 2 2 2 5" xfId="18417"/>
    <cellStyle name="Labels - Style3 7 4 2 2 2 6" xfId="25647"/>
    <cellStyle name="Labels - Style3 7 4 2 2 3" xfId="5794"/>
    <cellStyle name="Labels - Style3 7 4 2 2 3 2" xfId="18421"/>
    <cellStyle name="Labels - Style3 7 4 2 2 3 3" xfId="25651"/>
    <cellStyle name="Labels - Style3 7 4 2 2 4" xfId="5795"/>
    <cellStyle name="Labels - Style3 7 4 2 2 4 2" xfId="18422"/>
    <cellStyle name="Labels - Style3 7 4 2 2 4 3" xfId="25652"/>
    <cellStyle name="Labels - Style3 7 4 2 2 5" xfId="5796"/>
    <cellStyle name="Labels - Style3 7 4 2 2 5 2" xfId="18423"/>
    <cellStyle name="Labels - Style3 7 4 2 2 5 3" xfId="25653"/>
    <cellStyle name="Labels - Style3 7 4 2 2 6" xfId="18416"/>
    <cellStyle name="Labels - Style3 7 4 2 2 7" xfId="25646"/>
    <cellStyle name="Labels - Style3 7 4 2 3" xfId="5797"/>
    <cellStyle name="Labels - Style3 7 4 2 3 2" xfId="5798"/>
    <cellStyle name="Labels - Style3 7 4 2 3 2 2" xfId="18425"/>
    <cellStyle name="Labels - Style3 7 4 2 3 2 3" xfId="25655"/>
    <cellStyle name="Labels - Style3 7 4 2 3 3" xfId="5799"/>
    <cellStyle name="Labels - Style3 7 4 2 3 3 2" xfId="18426"/>
    <cellStyle name="Labels - Style3 7 4 2 3 3 3" xfId="25656"/>
    <cellStyle name="Labels - Style3 7 4 2 3 4" xfId="5800"/>
    <cellStyle name="Labels - Style3 7 4 2 3 4 2" xfId="18427"/>
    <cellStyle name="Labels - Style3 7 4 2 3 4 3" xfId="25657"/>
    <cellStyle name="Labels - Style3 7 4 2 3 5" xfId="18424"/>
    <cellStyle name="Labels - Style3 7 4 2 3 6" xfId="25654"/>
    <cellStyle name="Labels - Style3 7 4 2 4" xfId="5801"/>
    <cellStyle name="Labels - Style3 7 4 2 4 2" xfId="18428"/>
    <cellStyle name="Labels - Style3 7 4 2 4 3" xfId="25658"/>
    <cellStyle name="Labels - Style3 7 4 2 5" xfId="5802"/>
    <cellStyle name="Labels - Style3 7 4 2 5 2" xfId="18429"/>
    <cellStyle name="Labels - Style3 7 4 2 5 3" xfId="25659"/>
    <cellStyle name="Labels - Style3 7 4 2 6" xfId="5803"/>
    <cellStyle name="Labels - Style3 7 4 2 6 2" xfId="18430"/>
    <cellStyle name="Labels - Style3 7 4 2 6 3" xfId="25660"/>
    <cellStyle name="Labels - Style3 7 4 2 7" xfId="18415"/>
    <cellStyle name="Labels - Style3 7 4 2 8" xfId="25645"/>
    <cellStyle name="Labels - Style3 7 4 3" xfId="5804"/>
    <cellStyle name="Labels - Style3 7 4 3 2" xfId="5805"/>
    <cellStyle name="Labels - Style3 7 4 3 2 2" xfId="5806"/>
    <cellStyle name="Labels - Style3 7 4 3 2 2 2" xfId="18433"/>
    <cellStyle name="Labels - Style3 7 4 3 2 2 3" xfId="25663"/>
    <cellStyle name="Labels - Style3 7 4 3 2 3" xfId="5807"/>
    <cellStyle name="Labels - Style3 7 4 3 2 3 2" xfId="18434"/>
    <cellStyle name="Labels - Style3 7 4 3 2 3 3" xfId="25664"/>
    <cellStyle name="Labels - Style3 7 4 3 2 4" xfId="5808"/>
    <cellStyle name="Labels - Style3 7 4 3 2 4 2" xfId="18435"/>
    <cellStyle name="Labels - Style3 7 4 3 2 4 3" xfId="25665"/>
    <cellStyle name="Labels - Style3 7 4 3 2 5" xfId="18432"/>
    <cellStyle name="Labels - Style3 7 4 3 2 6" xfId="25662"/>
    <cellStyle name="Labels - Style3 7 4 3 3" xfId="5809"/>
    <cellStyle name="Labels - Style3 7 4 3 3 2" xfId="18436"/>
    <cellStyle name="Labels - Style3 7 4 3 3 3" xfId="25666"/>
    <cellStyle name="Labels - Style3 7 4 3 4" xfId="5810"/>
    <cellStyle name="Labels - Style3 7 4 3 4 2" xfId="18437"/>
    <cellStyle name="Labels - Style3 7 4 3 4 3" xfId="25667"/>
    <cellStyle name="Labels - Style3 7 4 3 5" xfId="5811"/>
    <cellStyle name="Labels - Style3 7 4 3 5 2" xfId="18438"/>
    <cellStyle name="Labels - Style3 7 4 3 5 3" xfId="25668"/>
    <cellStyle name="Labels - Style3 7 4 3 6" xfId="18431"/>
    <cellStyle name="Labels - Style3 7 4 3 7" xfId="25661"/>
    <cellStyle name="Labels - Style3 7 4 4" xfId="5812"/>
    <cellStyle name="Labels - Style3 7 4 4 2" xfId="5813"/>
    <cellStyle name="Labels - Style3 7 4 4 2 2" xfId="18440"/>
    <cellStyle name="Labels - Style3 7 4 4 2 3" xfId="25670"/>
    <cellStyle name="Labels - Style3 7 4 4 3" xfId="5814"/>
    <cellStyle name="Labels - Style3 7 4 4 3 2" xfId="18441"/>
    <cellStyle name="Labels - Style3 7 4 4 3 3" xfId="25671"/>
    <cellStyle name="Labels - Style3 7 4 4 4" xfId="5815"/>
    <cellStyle name="Labels - Style3 7 4 4 4 2" xfId="18442"/>
    <cellStyle name="Labels - Style3 7 4 4 4 3" xfId="25672"/>
    <cellStyle name="Labels - Style3 7 4 4 5" xfId="18439"/>
    <cellStyle name="Labels - Style3 7 4 4 6" xfId="25669"/>
    <cellStyle name="Labels - Style3 7 4 5" xfId="5816"/>
    <cellStyle name="Labels - Style3 7 4 5 2" xfId="18443"/>
    <cellStyle name="Labels - Style3 7 4 5 3" xfId="25673"/>
    <cellStyle name="Labels - Style3 7 4 6" xfId="5817"/>
    <cellStyle name="Labels - Style3 7 4 6 2" xfId="18444"/>
    <cellStyle name="Labels - Style3 7 4 6 3" xfId="25674"/>
    <cellStyle name="Labels - Style3 7 4 7" xfId="5818"/>
    <cellStyle name="Labels - Style3 7 4 7 2" xfId="18445"/>
    <cellStyle name="Labels - Style3 7 4 7 3" xfId="25675"/>
    <cellStyle name="Labels - Style3 7 4 8" xfId="18414"/>
    <cellStyle name="Labels - Style3 7 4 9" xfId="25644"/>
    <cellStyle name="Labels - Style3 7 5" xfId="5819"/>
    <cellStyle name="Labels - Style3 7 5 2" xfId="5820"/>
    <cellStyle name="Labels - Style3 7 5 2 2" xfId="5821"/>
    <cellStyle name="Labels - Style3 7 5 2 2 2" xfId="5822"/>
    <cellStyle name="Labels - Style3 7 5 2 2 2 2" xfId="18449"/>
    <cellStyle name="Labels - Style3 7 5 2 2 2 3" xfId="25679"/>
    <cellStyle name="Labels - Style3 7 5 2 2 3" xfId="5823"/>
    <cellStyle name="Labels - Style3 7 5 2 2 3 2" xfId="18450"/>
    <cellStyle name="Labels - Style3 7 5 2 2 3 3" xfId="25680"/>
    <cellStyle name="Labels - Style3 7 5 2 2 4" xfId="5824"/>
    <cellStyle name="Labels - Style3 7 5 2 2 4 2" xfId="18451"/>
    <cellStyle name="Labels - Style3 7 5 2 2 4 3" xfId="25681"/>
    <cellStyle name="Labels - Style3 7 5 2 2 5" xfId="18448"/>
    <cellStyle name="Labels - Style3 7 5 2 2 6" xfId="25678"/>
    <cellStyle name="Labels - Style3 7 5 2 3" xfId="5825"/>
    <cellStyle name="Labels - Style3 7 5 2 3 2" xfId="18452"/>
    <cellStyle name="Labels - Style3 7 5 2 3 3" xfId="25682"/>
    <cellStyle name="Labels - Style3 7 5 2 4" xfId="5826"/>
    <cellStyle name="Labels - Style3 7 5 2 4 2" xfId="18453"/>
    <cellStyle name="Labels - Style3 7 5 2 4 3" xfId="25683"/>
    <cellStyle name="Labels - Style3 7 5 2 5" xfId="5827"/>
    <cellStyle name="Labels - Style3 7 5 2 5 2" xfId="18454"/>
    <cellStyle name="Labels - Style3 7 5 2 5 3" xfId="25684"/>
    <cellStyle name="Labels - Style3 7 5 2 6" xfId="18447"/>
    <cellStyle name="Labels - Style3 7 5 2 7" xfId="25677"/>
    <cellStyle name="Labels - Style3 7 5 3" xfId="5828"/>
    <cellStyle name="Labels - Style3 7 5 3 2" xfId="5829"/>
    <cellStyle name="Labels - Style3 7 5 3 2 2" xfId="18456"/>
    <cellStyle name="Labels - Style3 7 5 3 2 3" xfId="25686"/>
    <cellStyle name="Labels - Style3 7 5 3 3" xfId="5830"/>
    <cellStyle name="Labels - Style3 7 5 3 3 2" xfId="18457"/>
    <cellStyle name="Labels - Style3 7 5 3 3 3" xfId="25687"/>
    <cellStyle name="Labels - Style3 7 5 3 4" xfId="5831"/>
    <cellStyle name="Labels - Style3 7 5 3 4 2" xfId="18458"/>
    <cellStyle name="Labels - Style3 7 5 3 4 3" xfId="25688"/>
    <cellStyle name="Labels - Style3 7 5 3 5" xfId="18455"/>
    <cellStyle name="Labels - Style3 7 5 3 6" xfId="25685"/>
    <cellStyle name="Labels - Style3 7 5 4" xfId="5832"/>
    <cellStyle name="Labels - Style3 7 5 4 2" xfId="18459"/>
    <cellStyle name="Labels - Style3 7 5 4 3" xfId="25689"/>
    <cellStyle name="Labels - Style3 7 5 5" xfId="5833"/>
    <cellStyle name="Labels - Style3 7 5 5 2" xfId="18460"/>
    <cellStyle name="Labels - Style3 7 5 5 3" xfId="25690"/>
    <cellStyle name="Labels - Style3 7 5 6" xfId="5834"/>
    <cellStyle name="Labels - Style3 7 5 6 2" xfId="18461"/>
    <cellStyle name="Labels - Style3 7 5 6 3" xfId="25691"/>
    <cellStyle name="Labels - Style3 7 5 7" xfId="18446"/>
    <cellStyle name="Labels - Style3 7 5 8" xfId="25676"/>
    <cellStyle name="Labels - Style3 7 6" xfId="5835"/>
    <cellStyle name="Labels - Style3 7 6 2" xfId="5836"/>
    <cellStyle name="Labels - Style3 7 6 2 2" xfId="5837"/>
    <cellStyle name="Labels - Style3 7 6 2 2 2" xfId="18464"/>
    <cellStyle name="Labels - Style3 7 6 2 2 3" xfId="25694"/>
    <cellStyle name="Labels - Style3 7 6 2 3" xfId="5838"/>
    <cellStyle name="Labels - Style3 7 6 2 3 2" xfId="18465"/>
    <cellStyle name="Labels - Style3 7 6 2 3 3" xfId="25695"/>
    <cellStyle name="Labels - Style3 7 6 2 4" xfId="5839"/>
    <cellStyle name="Labels - Style3 7 6 2 4 2" xfId="18466"/>
    <cellStyle name="Labels - Style3 7 6 2 4 3" xfId="25696"/>
    <cellStyle name="Labels - Style3 7 6 2 5" xfId="18463"/>
    <cellStyle name="Labels - Style3 7 6 2 6" xfId="25693"/>
    <cellStyle name="Labels - Style3 7 6 3" xfId="5840"/>
    <cellStyle name="Labels - Style3 7 6 3 2" xfId="18467"/>
    <cellStyle name="Labels - Style3 7 6 3 3" xfId="25697"/>
    <cellStyle name="Labels - Style3 7 6 4" xfId="5841"/>
    <cellStyle name="Labels - Style3 7 6 4 2" xfId="18468"/>
    <cellStyle name="Labels - Style3 7 6 4 3" xfId="25698"/>
    <cellStyle name="Labels - Style3 7 6 5" xfId="5842"/>
    <cellStyle name="Labels - Style3 7 6 5 2" xfId="18469"/>
    <cellStyle name="Labels - Style3 7 6 5 3" xfId="25699"/>
    <cellStyle name="Labels - Style3 7 6 6" xfId="18462"/>
    <cellStyle name="Labels - Style3 7 6 7" xfId="25692"/>
    <cellStyle name="Labels - Style3 7 7" xfId="5843"/>
    <cellStyle name="Labels - Style3 7 7 2" xfId="5844"/>
    <cellStyle name="Labels - Style3 7 7 2 2" xfId="18471"/>
    <cellStyle name="Labels - Style3 7 7 2 3" xfId="25701"/>
    <cellStyle name="Labels - Style3 7 7 3" xfId="5845"/>
    <cellStyle name="Labels - Style3 7 7 3 2" xfId="18472"/>
    <cellStyle name="Labels - Style3 7 7 3 3" xfId="25702"/>
    <cellStyle name="Labels - Style3 7 7 4" xfId="5846"/>
    <cellStyle name="Labels - Style3 7 7 4 2" xfId="18473"/>
    <cellStyle name="Labels - Style3 7 7 4 3" xfId="25703"/>
    <cellStyle name="Labels - Style3 7 7 5" xfId="18470"/>
    <cellStyle name="Labels - Style3 7 7 6" xfId="25700"/>
    <cellStyle name="Labels - Style3 7 8" xfId="5847"/>
    <cellStyle name="Labels - Style3 7 8 2" xfId="18474"/>
    <cellStyle name="Labels - Style3 7 8 3" xfId="25704"/>
    <cellStyle name="Labels - Style3 7 9" xfId="5848"/>
    <cellStyle name="Labels - Style3 7 9 2" xfId="18475"/>
    <cellStyle name="Labels - Style3 7 9 3" xfId="25705"/>
    <cellStyle name="Labels - Style3 8" xfId="5849"/>
    <cellStyle name="Labels - Style3 8 10" xfId="18476"/>
    <cellStyle name="Labels - Style3 8 11" xfId="25706"/>
    <cellStyle name="Labels - Style3 8 12" xfId="29661"/>
    <cellStyle name="Labels - Style3 8 2" xfId="5850"/>
    <cellStyle name="Labels - Style3 8 2 10" xfId="29868"/>
    <cellStyle name="Labels - Style3 8 2 2" xfId="5851"/>
    <cellStyle name="Labels - Style3 8 2 2 2" xfId="5852"/>
    <cellStyle name="Labels - Style3 8 2 2 2 2" xfId="5853"/>
    <cellStyle name="Labels - Style3 8 2 2 2 2 2" xfId="5854"/>
    <cellStyle name="Labels - Style3 8 2 2 2 2 2 2" xfId="18481"/>
    <cellStyle name="Labels - Style3 8 2 2 2 2 2 3" xfId="25711"/>
    <cellStyle name="Labels - Style3 8 2 2 2 2 3" xfId="5855"/>
    <cellStyle name="Labels - Style3 8 2 2 2 2 3 2" xfId="18482"/>
    <cellStyle name="Labels - Style3 8 2 2 2 2 3 3" xfId="25712"/>
    <cellStyle name="Labels - Style3 8 2 2 2 2 4" xfId="5856"/>
    <cellStyle name="Labels - Style3 8 2 2 2 2 4 2" xfId="18483"/>
    <cellStyle name="Labels - Style3 8 2 2 2 2 4 3" xfId="25713"/>
    <cellStyle name="Labels - Style3 8 2 2 2 2 5" xfId="18480"/>
    <cellStyle name="Labels - Style3 8 2 2 2 2 6" xfId="25710"/>
    <cellStyle name="Labels - Style3 8 2 2 2 3" xfId="5857"/>
    <cellStyle name="Labels - Style3 8 2 2 2 3 2" xfId="18484"/>
    <cellStyle name="Labels - Style3 8 2 2 2 3 3" xfId="25714"/>
    <cellStyle name="Labels - Style3 8 2 2 2 4" xfId="5858"/>
    <cellStyle name="Labels - Style3 8 2 2 2 4 2" xfId="18485"/>
    <cellStyle name="Labels - Style3 8 2 2 2 4 3" xfId="25715"/>
    <cellStyle name="Labels - Style3 8 2 2 2 5" xfId="5859"/>
    <cellStyle name="Labels - Style3 8 2 2 2 5 2" xfId="18486"/>
    <cellStyle name="Labels - Style3 8 2 2 2 5 3" xfId="25716"/>
    <cellStyle name="Labels - Style3 8 2 2 2 6" xfId="18479"/>
    <cellStyle name="Labels - Style3 8 2 2 2 7" xfId="25709"/>
    <cellStyle name="Labels - Style3 8 2 2 3" xfId="5860"/>
    <cellStyle name="Labels - Style3 8 2 2 3 2" xfId="5861"/>
    <cellStyle name="Labels - Style3 8 2 2 3 2 2" xfId="18488"/>
    <cellStyle name="Labels - Style3 8 2 2 3 2 3" xfId="25718"/>
    <cellStyle name="Labels - Style3 8 2 2 3 3" xfId="5862"/>
    <cellStyle name="Labels - Style3 8 2 2 3 3 2" xfId="18489"/>
    <cellStyle name="Labels - Style3 8 2 2 3 3 3" xfId="25719"/>
    <cellStyle name="Labels - Style3 8 2 2 3 4" xfId="5863"/>
    <cellStyle name="Labels - Style3 8 2 2 3 4 2" xfId="18490"/>
    <cellStyle name="Labels - Style3 8 2 2 3 4 3" xfId="25720"/>
    <cellStyle name="Labels - Style3 8 2 2 3 5" xfId="18487"/>
    <cellStyle name="Labels - Style3 8 2 2 3 6" xfId="25717"/>
    <cellStyle name="Labels - Style3 8 2 2 4" xfId="5864"/>
    <cellStyle name="Labels - Style3 8 2 2 4 2" xfId="18491"/>
    <cellStyle name="Labels - Style3 8 2 2 4 3" xfId="25721"/>
    <cellStyle name="Labels - Style3 8 2 2 5" xfId="5865"/>
    <cellStyle name="Labels - Style3 8 2 2 5 2" xfId="18492"/>
    <cellStyle name="Labels - Style3 8 2 2 5 3" xfId="25722"/>
    <cellStyle name="Labels - Style3 8 2 2 6" xfId="5866"/>
    <cellStyle name="Labels - Style3 8 2 2 6 2" xfId="18493"/>
    <cellStyle name="Labels - Style3 8 2 2 6 3" xfId="25723"/>
    <cellStyle name="Labels - Style3 8 2 2 7" xfId="18478"/>
    <cellStyle name="Labels - Style3 8 2 2 8" xfId="25708"/>
    <cellStyle name="Labels - Style3 8 2 3" xfId="5867"/>
    <cellStyle name="Labels - Style3 8 2 3 2" xfId="5868"/>
    <cellStyle name="Labels - Style3 8 2 3 2 2" xfId="5869"/>
    <cellStyle name="Labels - Style3 8 2 3 2 2 2" xfId="18496"/>
    <cellStyle name="Labels - Style3 8 2 3 2 2 3" xfId="25726"/>
    <cellStyle name="Labels - Style3 8 2 3 2 3" xfId="5870"/>
    <cellStyle name="Labels - Style3 8 2 3 2 3 2" xfId="18497"/>
    <cellStyle name="Labels - Style3 8 2 3 2 3 3" xfId="25727"/>
    <cellStyle name="Labels - Style3 8 2 3 2 4" xfId="5871"/>
    <cellStyle name="Labels - Style3 8 2 3 2 4 2" xfId="18498"/>
    <cellStyle name="Labels - Style3 8 2 3 2 4 3" xfId="25728"/>
    <cellStyle name="Labels - Style3 8 2 3 2 5" xfId="18495"/>
    <cellStyle name="Labels - Style3 8 2 3 2 6" xfId="25725"/>
    <cellStyle name="Labels - Style3 8 2 3 3" xfId="5872"/>
    <cellStyle name="Labels - Style3 8 2 3 3 2" xfId="18499"/>
    <cellStyle name="Labels - Style3 8 2 3 3 3" xfId="25729"/>
    <cellStyle name="Labels - Style3 8 2 3 4" xfId="5873"/>
    <cellStyle name="Labels - Style3 8 2 3 4 2" xfId="18500"/>
    <cellStyle name="Labels - Style3 8 2 3 4 3" xfId="25730"/>
    <cellStyle name="Labels - Style3 8 2 3 5" xfId="5874"/>
    <cellStyle name="Labels - Style3 8 2 3 5 2" xfId="18501"/>
    <cellStyle name="Labels - Style3 8 2 3 5 3" xfId="25731"/>
    <cellStyle name="Labels - Style3 8 2 3 6" xfId="18494"/>
    <cellStyle name="Labels - Style3 8 2 3 7" xfId="25724"/>
    <cellStyle name="Labels - Style3 8 2 4" xfId="5875"/>
    <cellStyle name="Labels - Style3 8 2 4 2" xfId="5876"/>
    <cellStyle name="Labels - Style3 8 2 4 2 2" xfId="18503"/>
    <cellStyle name="Labels - Style3 8 2 4 2 3" xfId="25733"/>
    <cellStyle name="Labels - Style3 8 2 4 3" xfId="5877"/>
    <cellStyle name="Labels - Style3 8 2 4 3 2" xfId="18504"/>
    <cellStyle name="Labels - Style3 8 2 4 3 3" xfId="25734"/>
    <cellStyle name="Labels - Style3 8 2 4 4" xfId="5878"/>
    <cellStyle name="Labels - Style3 8 2 4 4 2" xfId="18505"/>
    <cellStyle name="Labels - Style3 8 2 4 4 3" xfId="25735"/>
    <cellStyle name="Labels - Style3 8 2 4 5" xfId="18502"/>
    <cellStyle name="Labels - Style3 8 2 4 6" xfId="25732"/>
    <cellStyle name="Labels - Style3 8 2 5" xfId="5879"/>
    <cellStyle name="Labels - Style3 8 2 5 2" xfId="18506"/>
    <cellStyle name="Labels - Style3 8 2 5 3" xfId="25736"/>
    <cellStyle name="Labels - Style3 8 2 6" xfId="5880"/>
    <cellStyle name="Labels - Style3 8 2 6 2" xfId="18507"/>
    <cellStyle name="Labels - Style3 8 2 6 3" xfId="25737"/>
    <cellStyle name="Labels - Style3 8 2 7" xfId="5881"/>
    <cellStyle name="Labels - Style3 8 2 7 2" xfId="18508"/>
    <cellStyle name="Labels - Style3 8 2 7 3" xfId="25738"/>
    <cellStyle name="Labels - Style3 8 2 8" xfId="18477"/>
    <cellStyle name="Labels - Style3 8 2 9" xfId="25707"/>
    <cellStyle name="Labels - Style3 8 3" xfId="5882"/>
    <cellStyle name="Labels - Style3 8 3 2" xfId="5883"/>
    <cellStyle name="Labels - Style3 8 3 2 2" xfId="5884"/>
    <cellStyle name="Labels - Style3 8 3 2 2 2" xfId="5885"/>
    <cellStyle name="Labels - Style3 8 3 2 2 2 2" xfId="5886"/>
    <cellStyle name="Labels - Style3 8 3 2 2 2 2 2" xfId="18513"/>
    <cellStyle name="Labels - Style3 8 3 2 2 2 2 3" xfId="25743"/>
    <cellStyle name="Labels - Style3 8 3 2 2 2 3" xfId="5887"/>
    <cellStyle name="Labels - Style3 8 3 2 2 2 3 2" xfId="18514"/>
    <cellStyle name="Labels - Style3 8 3 2 2 2 3 3" xfId="25744"/>
    <cellStyle name="Labels - Style3 8 3 2 2 2 4" xfId="5888"/>
    <cellStyle name="Labels - Style3 8 3 2 2 2 4 2" xfId="18515"/>
    <cellStyle name="Labels - Style3 8 3 2 2 2 4 3" xfId="25745"/>
    <cellStyle name="Labels - Style3 8 3 2 2 2 5" xfId="18512"/>
    <cellStyle name="Labels - Style3 8 3 2 2 2 6" xfId="25742"/>
    <cellStyle name="Labels - Style3 8 3 2 2 3" xfId="5889"/>
    <cellStyle name="Labels - Style3 8 3 2 2 3 2" xfId="18516"/>
    <cellStyle name="Labels - Style3 8 3 2 2 3 3" xfId="25746"/>
    <cellStyle name="Labels - Style3 8 3 2 2 4" xfId="5890"/>
    <cellStyle name="Labels - Style3 8 3 2 2 4 2" xfId="18517"/>
    <cellStyle name="Labels - Style3 8 3 2 2 4 3" xfId="25747"/>
    <cellStyle name="Labels - Style3 8 3 2 2 5" xfId="5891"/>
    <cellStyle name="Labels - Style3 8 3 2 2 5 2" xfId="18518"/>
    <cellStyle name="Labels - Style3 8 3 2 2 5 3" xfId="25748"/>
    <cellStyle name="Labels - Style3 8 3 2 2 6" xfId="18511"/>
    <cellStyle name="Labels - Style3 8 3 2 2 7" xfId="25741"/>
    <cellStyle name="Labels - Style3 8 3 2 3" xfId="5892"/>
    <cellStyle name="Labels - Style3 8 3 2 3 2" xfId="5893"/>
    <cellStyle name="Labels - Style3 8 3 2 3 2 2" xfId="18520"/>
    <cellStyle name="Labels - Style3 8 3 2 3 2 3" xfId="25750"/>
    <cellStyle name="Labels - Style3 8 3 2 3 3" xfId="5894"/>
    <cellStyle name="Labels - Style3 8 3 2 3 3 2" xfId="18521"/>
    <cellStyle name="Labels - Style3 8 3 2 3 3 3" xfId="25751"/>
    <cellStyle name="Labels - Style3 8 3 2 3 4" xfId="5895"/>
    <cellStyle name="Labels - Style3 8 3 2 3 4 2" xfId="18522"/>
    <cellStyle name="Labels - Style3 8 3 2 3 4 3" xfId="25752"/>
    <cellStyle name="Labels - Style3 8 3 2 3 5" xfId="18519"/>
    <cellStyle name="Labels - Style3 8 3 2 3 6" xfId="25749"/>
    <cellStyle name="Labels - Style3 8 3 2 4" xfId="5896"/>
    <cellStyle name="Labels - Style3 8 3 2 4 2" xfId="18523"/>
    <cellStyle name="Labels - Style3 8 3 2 4 3" xfId="25753"/>
    <cellStyle name="Labels - Style3 8 3 2 5" xfId="5897"/>
    <cellStyle name="Labels - Style3 8 3 2 5 2" xfId="18524"/>
    <cellStyle name="Labels - Style3 8 3 2 5 3" xfId="25754"/>
    <cellStyle name="Labels - Style3 8 3 2 6" xfId="5898"/>
    <cellStyle name="Labels - Style3 8 3 2 6 2" xfId="18525"/>
    <cellStyle name="Labels - Style3 8 3 2 6 3" xfId="25755"/>
    <cellStyle name="Labels - Style3 8 3 2 7" xfId="18510"/>
    <cellStyle name="Labels - Style3 8 3 2 8" xfId="25740"/>
    <cellStyle name="Labels - Style3 8 3 3" xfId="5899"/>
    <cellStyle name="Labels - Style3 8 3 3 2" xfId="5900"/>
    <cellStyle name="Labels - Style3 8 3 3 2 2" xfId="5901"/>
    <cellStyle name="Labels - Style3 8 3 3 2 2 2" xfId="18528"/>
    <cellStyle name="Labels - Style3 8 3 3 2 2 3" xfId="25758"/>
    <cellStyle name="Labels - Style3 8 3 3 2 3" xfId="5902"/>
    <cellStyle name="Labels - Style3 8 3 3 2 3 2" xfId="18529"/>
    <cellStyle name="Labels - Style3 8 3 3 2 3 3" xfId="25759"/>
    <cellStyle name="Labels - Style3 8 3 3 2 4" xfId="5903"/>
    <cellStyle name="Labels - Style3 8 3 3 2 4 2" xfId="18530"/>
    <cellStyle name="Labels - Style3 8 3 3 2 4 3" xfId="25760"/>
    <cellStyle name="Labels - Style3 8 3 3 2 5" xfId="18527"/>
    <cellStyle name="Labels - Style3 8 3 3 2 6" xfId="25757"/>
    <cellStyle name="Labels - Style3 8 3 3 3" xfId="5904"/>
    <cellStyle name="Labels - Style3 8 3 3 3 2" xfId="18531"/>
    <cellStyle name="Labels - Style3 8 3 3 3 3" xfId="25761"/>
    <cellStyle name="Labels - Style3 8 3 3 4" xfId="5905"/>
    <cellStyle name="Labels - Style3 8 3 3 4 2" xfId="18532"/>
    <cellStyle name="Labels - Style3 8 3 3 4 3" xfId="25762"/>
    <cellStyle name="Labels - Style3 8 3 3 5" xfId="5906"/>
    <cellStyle name="Labels - Style3 8 3 3 5 2" xfId="18533"/>
    <cellStyle name="Labels - Style3 8 3 3 5 3" xfId="25763"/>
    <cellStyle name="Labels - Style3 8 3 3 6" xfId="18526"/>
    <cellStyle name="Labels - Style3 8 3 3 7" xfId="25756"/>
    <cellStyle name="Labels - Style3 8 3 4" xfId="5907"/>
    <cellStyle name="Labels - Style3 8 3 4 2" xfId="5908"/>
    <cellStyle name="Labels - Style3 8 3 4 2 2" xfId="18535"/>
    <cellStyle name="Labels - Style3 8 3 4 2 3" xfId="25765"/>
    <cellStyle name="Labels - Style3 8 3 4 3" xfId="5909"/>
    <cellStyle name="Labels - Style3 8 3 4 3 2" xfId="18536"/>
    <cellStyle name="Labels - Style3 8 3 4 3 3" xfId="25766"/>
    <cellStyle name="Labels - Style3 8 3 4 4" xfId="5910"/>
    <cellStyle name="Labels - Style3 8 3 4 4 2" xfId="18537"/>
    <cellStyle name="Labels - Style3 8 3 4 4 3" xfId="25767"/>
    <cellStyle name="Labels - Style3 8 3 4 5" xfId="18534"/>
    <cellStyle name="Labels - Style3 8 3 4 6" xfId="25764"/>
    <cellStyle name="Labels - Style3 8 3 5" xfId="5911"/>
    <cellStyle name="Labels - Style3 8 3 5 2" xfId="18538"/>
    <cellStyle name="Labels - Style3 8 3 5 3" xfId="25768"/>
    <cellStyle name="Labels - Style3 8 3 6" xfId="5912"/>
    <cellStyle name="Labels - Style3 8 3 6 2" xfId="18539"/>
    <cellStyle name="Labels - Style3 8 3 6 3" xfId="25769"/>
    <cellStyle name="Labels - Style3 8 3 7" xfId="5913"/>
    <cellStyle name="Labels - Style3 8 3 7 2" xfId="18540"/>
    <cellStyle name="Labels - Style3 8 3 7 3" xfId="25770"/>
    <cellStyle name="Labels - Style3 8 3 8" xfId="18509"/>
    <cellStyle name="Labels - Style3 8 3 9" xfId="25739"/>
    <cellStyle name="Labels - Style3 8 4" xfId="5914"/>
    <cellStyle name="Labels - Style3 8 4 2" xfId="5915"/>
    <cellStyle name="Labels - Style3 8 4 2 2" xfId="5916"/>
    <cellStyle name="Labels - Style3 8 4 2 2 2" xfId="5917"/>
    <cellStyle name="Labels - Style3 8 4 2 2 2 2" xfId="18544"/>
    <cellStyle name="Labels - Style3 8 4 2 2 2 3" xfId="25774"/>
    <cellStyle name="Labels - Style3 8 4 2 2 3" xfId="5918"/>
    <cellStyle name="Labels - Style3 8 4 2 2 3 2" xfId="18545"/>
    <cellStyle name="Labels - Style3 8 4 2 2 3 3" xfId="25775"/>
    <cellStyle name="Labels - Style3 8 4 2 2 4" xfId="5919"/>
    <cellStyle name="Labels - Style3 8 4 2 2 4 2" xfId="18546"/>
    <cellStyle name="Labels - Style3 8 4 2 2 4 3" xfId="25776"/>
    <cellStyle name="Labels - Style3 8 4 2 2 5" xfId="18543"/>
    <cellStyle name="Labels - Style3 8 4 2 2 6" xfId="25773"/>
    <cellStyle name="Labels - Style3 8 4 2 3" xfId="5920"/>
    <cellStyle name="Labels - Style3 8 4 2 3 2" xfId="18547"/>
    <cellStyle name="Labels - Style3 8 4 2 3 3" xfId="25777"/>
    <cellStyle name="Labels - Style3 8 4 2 4" xfId="5921"/>
    <cellStyle name="Labels - Style3 8 4 2 4 2" xfId="18548"/>
    <cellStyle name="Labels - Style3 8 4 2 4 3" xfId="25778"/>
    <cellStyle name="Labels - Style3 8 4 2 5" xfId="5922"/>
    <cellStyle name="Labels - Style3 8 4 2 5 2" xfId="18549"/>
    <cellStyle name="Labels - Style3 8 4 2 5 3" xfId="25779"/>
    <cellStyle name="Labels - Style3 8 4 2 6" xfId="18542"/>
    <cellStyle name="Labels - Style3 8 4 2 7" xfId="25772"/>
    <cellStyle name="Labels - Style3 8 4 3" xfId="5923"/>
    <cellStyle name="Labels - Style3 8 4 3 2" xfId="5924"/>
    <cellStyle name="Labels - Style3 8 4 3 2 2" xfId="18551"/>
    <cellStyle name="Labels - Style3 8 4 3 2 3" xfId="25781"/>
    <cellStyle name="Labels - Style3 8 4 3 3" xfId="5925"/>
    <cellStyle name="Labels - Style3 8 4 3 3 2" xfId="18552"/>
    <cellStyle name="Labels - Style3 8 4 3 3 3" xfId="25782"/>
    <cellStyle name="Labels - Style3 8 4 3 4" xfId="5926"/>
    <cellStyle name="Labels - Style3 8 4 3 4 2" xfId="18553"/>
    <cellStyle name="Labels - Style3 8 4 3 4 3" xfId="25783"/>
    <cellStyle name="Labels - Style3 8 4 3 5" xfId="18550"/>
    <cellStyle name="Labels - Style3 8 4 3 6" xfId="25780"/>
    <cellStyle name="Labels - Style3 8 4 4" xfId="5927"/>
    <cellStyle name="Labels - Style3 8 4 4 2" xfId="18554"/>
    <cellStyle name="Labels - Style3 8 4 4 3" xfId="25784"/>
    <cellStyle name="Labels - Style3 8 4 5" xfId="5928"/>
    <cellStyle name="Labels - Style3 8 4 5 2" xfId="18555"/>
    <cellStyle name="Labels - Style3 8 4 5 3" xfId="25785"/>
    <cellStyle name="Labels - Style3 8 4 6" xfId="5929"/>
    <cellStyle name="Labels - Style3 8 4 6 2" xfId="18556"/>
    <cellStyle name="Labels - Style3 8 4 6 3" xfId="25786"/>
    <cellStyle name="Labels - Style3 8 4 7" xfId="18541"/>
    <cellStyle name="Labels - Style3 8 4 8" xfId="25771"/>
    <cellStyle name="Labels - Style3 8 5" xfId="5930"/>
    <cellStyle name="Labels - Style3 8 5 2" xfId="5931"/>
    <cellStyle name="Labels - Style3 8 5 2 2" xfId="5932"/>
    <cellStyle name="Labels - Style3 8 5 2 2 2" xfId="18559"/>
    <cellStyle name="Labels - Style3 8 5 2 2 3" xfId="25789"/>
    <cellStyle name="Labels - Style3 8 5 2 3" xfId="5933"/>
    <cellStyle name="Labels - Style3 8 5 2 3 2" xfId="18560"/>
    <cellStyle name="Labels - Style3 8 5 2 3 3" xfId="25790"/>
    <cellStyle name="Labels - Style3 8 5 2 4" xfId="5934"/>
    <cellStyle name="Labels - Style3 8 5 2 4 2" xfId="18561"/>
    <cellStyle name="Labels - Style3 8 5 2 4 3" xfId="25791"/>
    <cellStyle name="Labels - Style3 8 5 2 5" xfId="18558"/>
    <cellStyle name="Labels - Style3 8 5 2 6" xfId="25788"/>
    <cellStyle name="Labels - Style3 8 5 3" xfId="5935"/>
    <cellStyle name="Labels - Style3 8 5 3 2" xfId="18562"/>
    <cellStyle name="Labels - Style3 8 5 3 3" xfId="25792"/>
    <cellStyle name="Labels - Style3 8 5 4" xfId="5936"/>
    <cellStyle name="Labels - Style3 8 5 4 2" xfId="18563"/>
    <cellStyle name="Labels - Style3 8 5 4 3" xfId="25793"/>
    <cellStyle name="Labels - Style3 8 5 5" xfId="5937"/>
    <cellStyle name="Labels - Style3 8 5 5 2" xfId="18564"/>
    <cellStyle name="Labels - Style3 8 5 5 3" xfId="25794"/>
    <cellStyle name="Labels - Style3 8 5 6" xfId="18557"/>
    <cellStyle name="Labels - Style3 8 5 7" xfId="25787"/>
    <cellStyle name="Labels - Style3 8 6" xfId="5938"/>
    <cellStyle name="Labels - Style3 8 6 2" xfId="5939"/>
    <cellStyle name="Labels - Style3 8 6 2 2" xfId="18566"/>
    <cellStyle name="Labels - Style3 8 6 2 3" xfId="25796"/>
    <cellStyle name="Labels - Style3 8 6 3" xfId="5940"/>
    <cellStyle name="Labels - Style3 8 6 3 2" xfId="18567"/>
    <cellStyle name="Labels - Style3 8 6 3 3" xfId="25797"/>
    <cellStyle name="Labels - Style3 8 6 4" xfId="5941"/>
    <cellStyle name="Labels - Style3 8 6 4 2" xfId="18568"/>
    <cellStyle name="Labels - Style3 8 6 4 3" xfId="25798"/>
    <cellStyle name="Labels - Style3 8 6 5" xfId="18565"/>
    <cellStyle name="Labels - Style3 8 6 6" xfId="25795"/>
    <cellStyle name="Labels - Style3 8 7" xfId="5942"/>
    <cellStyle name="Labels - Style3 8 7 2" xfId="18569"/>
    <cellStyle name="Labels - Style3 8 7 3" xfId="25799"/>
    <cellStyle name="Labels - Style3 8 8" xfId="5943"/>
    <cellStyle name="Labels - Style3 8 8 2" xfId="18570"/>
    <cellStyle name="Labels - Style3 8 8 3" xfId="25800"/>
    <cellStyle name="Labels - Style3 8 9" xfId="5944"/>
    <cellStyle name="Labels - Style3 8 9 2" xfId="18571"/>
    <cellStyle name="Labels - Style3 8 9 3" xfId="25801"/>
    <cellStyle name="Labels - Style3 9" xfId="5945"/>
    <cellStyle name="Labels - Style3 9 10" xfId="18572"/>
    <cellStyle name="Labels - Style3 9 11" xfId="25802"/>
    <cellStyle name="Labels - Style3 9 12" xfId="29650"/>
    <cellStyle name="Labels - Style3 9 2" xfId="5946"/>
    <cellStyle name="Labels - Style3 9 2 10" xfId="29857"/>
    <cellStyle name="Labels - Style3 9 2 2" xfId="5947"/>
    <cellStyle name="Labels - Style3 9 2 2 2" xfId="5948"/>
    <cellStyle name="Labels - Style3 9 2 2 2 2" xfId="5949"/>
    <cellStyle name="Labels - Style3 9 2 2 2 2 2" xfId="5950"/>
    <cellStyle name="Labels - Style3 9 2 2 2 2 2 2" xfId="18577"/>
    <cellStyle name="Labels - Style3 9 2 2 2 2 2 3" xfId="25807"/>
    <cellStyle name="Labels - Style3 9 2 2 2 2 3" xfId="5951"/>
    <cellStyle name="Labels - Style3 9 2 2 2 2 3 2" xfId="18578"/>
    <cellStyle name="Labels - Style3 9 2 2 2 2 3 3" xfId="25808"/>
    <cellStyle name="Labels - Style3 9 2 2 2 2 4" xfId="5952"/>
    <cellStyle name="Labels - Style3 9 2 2 2 2 4 2" xfId="18579"/>
    <cellStyle name="Labels - Style3 9 2 2 2 2 4 3" xfId="25809"/>
    <cellStyle name="Labels - Style3 9 2 2 2 2 5" xfId="18576"/>
    <cellStyle name="Labels - Style3 9 2 2 2 2 6" xfId="25806"/>
    <cellStyle name="Labels - Style3 9 2 2 2 3" xfId="5953"/>
    <cellStyle name="Labels - Style3 9 2 2 2 3 2" xfId="18580"/>
    <cellStyle name="Labels - Style3 9 2 2 2 3 3" xfId="25810"/>
    <cellStyle name="Labels - Style3 9 2 2 2 4" xfId="5954"/>
    <cellStyle name="Labels - Style3 9 2 2 2 4 2" xfId="18581"/>
    <cellStyle name="Labels - Style3 9 2 2 2 4 3" xfId="25811"/>
    <cellStyle name="Labels - Style3 9 2 2 2 5" xfId="5955"/>
    <cellStyle name="Labels - Style3 9 2 2 2 5 2" xfId="18582"/>
    <cellStyle name="Labels - Style3 9 2 2 2 5 3" xfId="25812"/>
    <cellStyle name="Labels - Style3 9 2 2 2 6" xfId="18575"/>
    <cellStyle name="Labels - Style3 9 2 2 2 7" xfId="25805"/>
    <cellStyle name="Labels - Style3 9 2 2 3" xfId="5956"/>
    <cellStyle name="Labels - Style3 9 2 2 3 2" xfId="5957"/>
    <cellStyle name="Labels - Style3 9 2 2 3 2 2" xfId="18584"/>
    <cellStyle name="Labels - Style3 9 2 2 3 2 3" xfId="25814"/>
    <cellStyle name="Labels - Style3 9 2 2 3 3" xfId="5958"/>
    <cellStyle name="Labels - Style3 9 2 2 3 3 2" xfId="18585"/>
    <cellStyle name="Labels - Style3 9 2 2 3 3 3" xfId="25815"/>
    <cellStyle name="Labels - Style3 9 2 2 3 4" xfId="5959"/>
    <cellStyle name="Labels - Style3 9 2 2 3 4 2" xfId="18586"/>
    <cellStyle name="Labels - Style3 9 2 2 3 4 3" xfId="25816"/>
    <cellStyle name="Labels - Style3 9 2 2 3 5" xfId="18583"/>
    <cellStyle name="Labels - Style3 9 2 2 3 6" xfId="25813"/>
    <cellStyle name="Labels - Style3 9 2 2 4" xfId="5960"/>
    <cellStyle name="Labels - Style3 9 2 2 4 2" xfId="18587"/>
    <cellStyle name="Labels - Style3 9 2 2 4 3" xfId="25817"/>
    <cellStyle name="Labels - Style3 9 2 2 5" xfId="5961"/>
    <cellStyle name="Labels - Style3 9 2 2 5 2" xfId="18588"/>
    <cellStyle name="Labels - Style3 9 2 2 5 3" xfId="25818"/>
    <cellStyle name="Labels - Style3 9 2 2 6" xfId="5962"/>
    <cellStyle name="Labels - Style3 9 2 2 6 2" xfId="18589"/>
    <cellStyle name="Labels - Style3 9 2 2 6 3" xfId="25819"/>
    <cellStyle name="Labels - Style3 9 2 2 7" xfId="18574"/>
    <cellStyle name="Labels - Style3 9 2 2 8" xfId="25804"/>
    <cellStyle name="Labels - Style3 9 2 3" xfId="5963"/>
    <cellStyle name="Labels - Style3 9 2 3 2" xfId="5964"/>
    <cellStyle name="Labels - Style3 9 2 3 2 2" xfId="5965"/>
    <cellStyle name="Labels - Style3 9 2 3 2 2 2" xfId="18592"/>
    <cellStyle name="Labels - Style3 9 2 3 2 2 3" xfId="25822"/>
    <cellStyle name="Labels - Style3 9 2 3 2 3" xfId="5966"/>
    <cellStyle name="Labels - Style3 9 2 3 2 3 2" xfId="18593"/>
    <cellStyle name="Labels - Style3 9 2 3 2 3 3" xfId="25823"/>
    <cellStyle name="Labels - Style3 9 2 3 2 4" xfId="5967"/>
    <cellStyle name="Labels - Style3 9 2 3 2 4 2" xfId="18594"/>
    <cellStyle name="Labels - Style3 9 2 3 2 4 3" xfId="25824"/>
    <cellStyle name="Labels - Style3 9 2 3 2 5" xfId="18591"/>
    <cellStyle name="Labels - Style3 9 2 3 2 6" xfId="25821"/>
    <cellStyle name="Labels - Style3 9 2 3 3" xfId="5968"/>
    <cellStyle name="Labels - Style3 9 2 3 3 2" xfId="18595"/>
    <cellStyle name="Labels - Style3 9 2 3 3 3" xfId="25825"/>
    <cellStyle name="Labels - Style3 9 2 3 4" xfId="5969"/>
    <cellStyle name="Labels - Style3 9 2 3 4 2" xfId="18596"/>
    <cellStyle name="Labels - Style3 9 2 3 4 3" xfId="25826"/>
    <cellStyle name="Labels - Style3 9 2 3 5" xfId="5970"/>
    <cellStyle name="Labels - Style3 9 2 3 5 2" xfId="18597"/>
    <cellStyle name="Labels - Style3 9 2 3 5 3" xfId="25827"/>
    <cellStyle name="Labels - Style3 9 2 3 6" xfId="18590"/>
    <cellStyle name="Labels - Style3 9 2 3 7" xfId="25820"/>
    <cellStyle name="Labels - Style3 9 2 4" xfId="5971"/>
    <cellStyle name="Labels - Style3 9 2 4 2" xfId="5972"/>
    <cellStyle name="Labels - Style3 9 2 4 2 2" xfId="18599"/>
    <cellStyle name="Labels - Style3 9 2 4 2 3" xfId="25829"/>
    <cellStyle name="Labels - Style3 9 2 4 3" xfId="5973"/>
    <cellStyle name="Labels - Style3 9 2 4 3 2" xfId="18600"/>
    <cellStyle name="Labels - Style3 9 2 4 3 3" xfId="25830"/>
    <cellStyle name="Labels - Style3 9 2 4 4" xfId="5974"/>
    <cellStyle name="Labels - Style3 9 2 4 4 2" xfId="18601"/>
    <cellStyle name="Labels - Style3 9 2 4 4 3" xfId="25831"/>
    <cellStyle name="Labels - Style3 9 2 4 5" xfId="18598"/>
    <cellStyle name="Labels - Style3 9 2 4 6" xfId="25828"/>
    <cellStyle name="Labels - Style3 9 2 5" xfId="5975"/>
    <cellStyle name="Labels - Style3 9 2 5 2" xfId="18602"/>
    <cellStyle name="Labels - Style3 9 2 5 3" xfId="25832"/>
    <cellStyle name="Labels - Style3 9 2 6" xfId="5976"/>
    <cellStyle name="Labels - Style3 9 2 6 2" xfId="18603"/>
    <cellStyle name="Labels - Style3 9 2 6 3" xfId="25833"/>
    <cellStyle name="Labels - Style3 9 2 7" xfId="5977"/>
    <cellStyle name="Labels - Style3 9 2 7 2" xfId="18604"/>
    <cellStyle name="Labels - Style3 9 2 7 3" xfId="25834"/>
    <cellStyle name="Labels - Style3 9 2 8" xfId="18573"/>
    <cellStyle name="Labels - Style3 9 2 9" xfId="25803"/>
    <cellStyle name="Labels - Style3 9 3" xfId="5978"/>
    <cellStyle name="Labels - Style3 9 3 2" xfId="5979"/>
    <cellStyle name="Labels - Style3 9 3 2 2" xfId="5980"/>
    <cellStyle name="Labels - Style3 9 3 2 2 2" xfId="5981"/>
    <cellStyle name="Labels - Style3 9 3 2 2 2 2" xfId="5982"/>
    <cellStyle name="Labels - Style3 9 3 2 2 2 2 2" xfId="18609"/>
    <cellStyle name="Labels - Style3 9 3 2 2 2 2 3" xfId="25839"/>
    <cellStyle name="Labels - Style3 9 3 2 2 2 3" xfId="5983"/>
    <cellStyle name="Labels - Style3 9 3 2 2 2 3 2" xfId="18610"/>
    <cellStyle name="Labels - Style3 9 3 2 2 2 3 3" xfId="25840"/>
    <cellStyle name="Labels - Style3 9 3 2 2 2 4" xfId="5984"/>
    <cellStyle name="Labels - Style3 9 3 2 2 2 4 2" xfId="18611"/>
    <cellStyle name="Labels - Style3 9 3 2 2 2 4 3" xfId="25841"/>
    <cellStyle name="Labels - Style3 9 3 2 2 2 5" xfId="18608"/>
    <cellStyle name="Labels - Style3 9 3 2 2 2 6" xfId="25838"/>
    <cellStyle name="Labels - Style3 9 3 2 2 3" xfId="5985"/>
    <cellStyle name="Labels - Style3 9 3 2 2 3 2" xfId="18612"/>
    <cellStyle name="Labels - Style3 9 3 2 2 3 3" xfId="25842"/>
    <cellStyle name="Labels - Style3 9 3 2 2 4" xfId="5986"/>
    <cellStyle name="Labels - Style3 9 3 2 2 4 2" xfId="18613"/>
    <cellStyle name="Labels - Style3 9 3 2 2 4 3" xfId="25843"/>
    <cellStyle name="Labels - Style3 9 3 2 2 5" xfId="5987"/>
    <cellStyle name="Labels - Style3 9 3 2 2 5 2" xfId="18614"/>
    <cellStyle name="Labels - Style3 9 3 2 2 5 3" xfId="25844"/>
    <cellStyle name="Labels - Style3 9 3 2 2 6" xfId="18607"/>
    <cellStyle name="Labels - Style3 9 3 2 2 7" xfId="25837"/>
    <cellStyle name="Labels - Style3 9 3 2 3" xfId="5988"/>
    <cellStyle name="Labels - Style3 9 3 2 3 2" xfId="5989"/>
    <cellStyle name="Labels - Style3 9 3 2 3 2 2" xfId="18616"/>
    <cellStyle name="Labels - Style3 9 3 2 3 2 3" xfId="25846"/>
    <cellStyle name="Labels - Style3 9 3 2 3 3" xfId="5990"/>
    <cellStyle name="Labels - Style3 9 3 2 3 3 2" xfId="18617"/>
    <cellStyle name="Labels - Style3 9 3 2 3 3 3" xfId="25847"/>
    <cellStyle name="Labels - Style3 9 3 2 3 4" xfId="5991"/>
    <cellStyle name="Labels - Style3 9 3 2 3 4 2" xfId="18618"/>
    <cellStyle name="Labels - Style3 9 3 2 3 4 3" xfId="25848"/>
    <cellStyle name="Labels - Style3 9 3 2 3 5" xfId="18615"/>
    <cellStyle name="Labels - Style3 9 3 2 3 6" xfId="25845"/>
    <cellStyle name="Labels - Style3 9 3 2 4" xfId="5992"/>
    <cellStyle name="Labels - Style3 9 3 2 4 2" xfId="18619"/>
    <cellStyle name="Labels - Style3 9 3 2 4 3" xfId="25849"/>
    <cellStyle name="Labels - Style3 9 3 2 5" xfId="5993"/>
    <cellStyle name="Labels - Style3 9 3 2 5 2" xfId="18620"/>
    <cellStyle name="Labels - Style3 9 3 2 5 3" xfId="25850"/>
    <cellStyle name="Labels - Style3 9 3 2 6" xfId="5994"/>
    <cellStyle name="Labels - Style3 9 3 2 6 2" xfId="18621"/>
    <cellStyle name="Labels - Style3 9 3 2 6 3" xfId="25851"/>
    <cellStyle name="Labels - Style3 9 3 2 7" xfId="18606"/>
    <cellStyle name="Labels - Style3 9 3 2 8" xfId="25836"/>
    <cellStyle name="Labels - Style3 9 3 3" xfId="5995"/>
    <cellStyle name="Labels - Style3 9 3 3 2" xfId="5996"/>
    <cellStyle name="Labels - Style3 9 3 3 2 2" xfId="5997"/>
    <cellStyle name="Labels - Style3 9 3 3 2 2 2" xfId="18624"/>
    <cellStyle name="Labels - Style3 9 3 3 2 2 3" xfId="25854"/>
    <cellStyle name="Labels - Style3 9 3 3 2 3" xfId="5998"/>
    <cellStyle name="Labels - Style3 9 3 3 2 3 2" xfId="18625"/>
    <cellStyle name="Labels - Style3 9 3 3 2 3 3" xfId="25855"/>
    <cellStyle name="Labels - Style3 9 3 3 2 4" xfId="5999"/>
    <cellStyle name="Labels - Style3 9 3 3 2 4 2" xfId="18626"/>
    <cellStyle name="Labels - Style3 9 3 3 2 4 3" xfId="25856"/>
    <cellStyle name="Labels - Style3 9 3 3 2 5" xfId="18623"/>
    <cellStyle name="Labels - Style3 9 3 3 2 6" xfId="25853"/>
    <cellStyle name="Labels - Style3 9 3 3 3" xfId="6000"/>
    <cellStyle name="Labels - Style3 9 3 3 3 2" xfId="18627"/>
    <cellStyle name="Labels - Style3 9 3 3 3 3" xfId="25857"/>
    <cellStyle name="Labels - Style3 9 3 3 4" xfId="6001"/>
    <cellStyle name="Labels - Style3 9 3 3 4 2" xfId="18628"/>
    <cellStyle name="Labels - Style3 9 3 3 4 3" xfId="25858"/>
    <cellStyle name="Labels - Style3 9 3 3 5" xfId="6002"/>
    <cellStyle name="Labels - Style3 9 3 3 5 2" xfId="18629"/>
    <cellStyle name="Labels - Style3 9 3 3 5 3" xfId="25859"/>
    <cellStyle name="Labels - Style3 9 3 3 6" xfId="18622"/>
    <cellStyle name="Labels - Style3 9 3 3 7" xfId="25852"/>
    <cellStyle name="Labels - Style3 9 3 4" xfId="6003"/>
    <cellStyle name="Labels - Style3 9 3 4 2" xfId="6004"/>
    <cellStyle name="Labels - Style3 9 3 4 2 2" xfId="18631"/>
    <cellStyle name="Labels - Style3 9 3 4 2 3" xfId="25861"/>
    <cellStyle name="Labels - Style3 9 3 4 3" xfId="6005"/>
    <cellStyle name="Labels - Style3 9 3 4 3 2" xfId="18632"/>
    <cellStyle name="Labels - Style3 9 3 4 3 3" xfId="25862"/>
    <cellStyle name="Labels - Style3 9 3 4 4" xfId="6006"/>
    <cellStyle name="Labels - Style3 9 3 4 4 2" xfId="18633"/>
    <cellStyle name="Labels - Style3 9 3 4 4 3" xfId="25863"/>
    <cellStyle name="Labels - Style3 9 3 4 5" xfId="18630"/>
    <cellStyle name="Labels - Style3 9 3 4 6" xfId="25860"/>
    <cellStyle name="Labels - Style3 9 3 5" xfId="6007"/>
    <cellStyle name="Labels - Style3 9 3 5 2" xfId="18634"/>
    <cellStyle name="Labels - Style3 9 3 5 3" xfId="25864"/>
    <cellStyle name="Labels - Style3 9 3 6" xfId="6008"/>
    <cellStyle name="Labels - Style3 9 3 6 2" xfId="18635"/>
    <cellStyle name="Labels - Style3 9 3 6 3" xfId="25865"/>
    <cellStyle name="Labels - Style3 9 3 7" xfId="6009"/>
    <cellStyle name="Labels - Style3 9 3 7 2" xfId="18636"/>
    <cellStyle name="Labels - Style3 9 3 7 3" xfId="25866"/>
    <cellStyle name="Labels - Style3 9 3 8" xfId="18605"/>
    <cellStyle name="Labels - Style3 9 3 9" xfId="25835"/>
    <cellStyle name="Labels - Style3 9 4" xfId="6010"/>
    <cellStyle name="Labels - Style3 9 4 2" xfId="6011"/>
    <cellStyle name="Labels - Style3 9 4 2 2" xfId="6012"/>
    <cellStyle name="Labels - Style3 9 4 2 2 2" xfId="6013"/>
    <cellStyle name="Labels - Style3 9 4 2 2 2 2" xfId="18640"/>
    <cellStyle name="Labels - Style3 9 4 2 2 2 3" xfId="25870"/>
    <cellStyle name="Labels - Style3 9 4 2 2 3" xfId="6014"/>
    <cellStyle name="Labels - Style3 9 4 2 2 3 2" xfId="18641"/>
    <cellStyle name="Labels - Style3 9 4 2 2 3 3" xfId="25871"/>
    <cellStyle name="Labels - Style3 9 4 2 2 4" xfId="6015"/>
    <cellStyle name="Labels - Style3 9 4 2 2 4 2" xfId="18642"/>
    <cellStyle name="Labels - Style3 9 4 2 2 4 3" xfId="25872"/>
    <cellStyle name="Labels - Style3 9 4 2 2 5" xfId="18639"/>
    <cellStyle name="Labels - Style3 9 4 2 2 6" xfId="25869"/>
    <cellStyle name="Labels - Style3 9 4 2 3" xfId="6016"/>
    <cellStyle name="Labels - Style3 9 4 2 3 2" xfId="18643"/>
    <cellStyle name="Labels - Style3 9 4 2 3 3" xfId="25873"/>
    <cellStyle name="Labels - Style3 9 4 2 4" xfId="6017"/>
    <cellStyle name="Labels - Style3 9 4 2 4 2" xfId="18644"/>
    <cellStyle name="Labels - Style3 9 4 2 4 3" xfId="25874"/>
    <cellStyle name="Labels - Style3 9 4 2 5" xfId="6018"/>
    <cellStyle name="Labels - Style3 9 4 2 5 2" xfId="18645"/>
    <cellStyle name="Labels - Style3 9 4 2 5 3" xfId="25875"/>
    <cellStyle name="Labels - Style3 9 4 2 6" xfId="18638"/>
    <cellStyle name="Labels - Style3 9 4 2 7" xfId="25868"/>
    <cellStyle name="Labels - Style3 9 4 3" xfId="6019"/>
    <cellStyle name="Labels - Style3 9 4 3 2" xfId="6020"/>
    <cellStyle name="Labels - Style3 9 4 3 2 2" xfId="18647"/>
    <cellStyle name="Labels - Style3 9 4 3 2 3" xfId="25877"/>
    <cellStyle name="Labels - Style3 9 4 3 3" xfId="6021"/>
    <cellStyle name="Labels - Style3 9 4 3 3 2" xfId="18648"/>
    <cellStyle name="Labels - Style3 9 4 3 3 3" xfId="25878"/>
    <cellStyle name="Labels - Style3 9 4 3 4" xfId="6022"/>
    <cellStyle name="Labels - Style3 9 4 3 4 2" xfId="18649"/>
    <cellStyle name="Labels - Style3 9 4 3 4 3" xfId="25879"/>
    <cellStyle name="Labels - Style3 9 4 3 5" xfId="18646"/>
    <cellStyle name="Labels - Style3 9 4 3 6" xfId="25876"/>
    <cellStyle name="Labels - Style3 9 4 4" xfId="6023"/>
    <cellStyle name="Labels - Style3 9 4 4 2" xfId="18650"/>
    <cellStyle name="Labels - Style3 9 4 4 3" xfId="25880"/>
    <cellStyle name="Labels - Style3 9 4 5" xfId="6024"/>
    <cellStyle name="Labels - Style3 9 4 5 2" xfId="18651"/>
    <cellStyle name="Labels - Style3 9 4 5 3" xfId="25881"/>
    <cellStyle name="Labels - Style3 9 4 6" xfId="6025"/>
    <cellStyle name="Labels - Style3 9 4 6 2" xfId="18652"/>
    <cellStyle name="Labels - Style3 9 4 6 3" xfId="25882"/>
    <cellStyle name="Labels - Style3 9 4 7" xfId="18637"/>
    <cellStyle name="Labels - Style3 9 4 8" xfId="25867"/>
    <cellStyle name="Labels - Style3 9 5" xfId="6026"/>
    <cellStyle name="Labels - Style3 9 5 2" xfId="6027"/>
    <cellStyle name="Labels - Style3 9 5 2 2" xfId="6028"/>
    <cellStyle name="Labels - Style3 9 5 2 2 2" xfId="18655"/>
    <cellStyle name="Labels - Style3 9 5 2 2 3" xfId="25885"/>
    <cellStyle name="Labels - Style3 9 5 2 3" xfId="6029"/>
    <cellStyle name="Labels - Style3 9 5 2 3 2" xfId="18656"/>
    <cellStyle name="Labels - Style3 9 5 2 3 3" xfId="25886"/>
    <cellStyle name="Labels - Style3 9 5 2 4" xfId="6030"/>
    <cellStyle name="Labels - Style3 9 5 2 4 2" xfId="18657"/>
    <cellStyle name="Labels - Style3 9 5 2 4 3" xfId="25887"/>
    <cellStyle name="Labels - Style3 9 5 2 5" xfId="18654"/>
    <cellStyle name="Labels - Style3 9 5 2 6" xfId="25884"/>
    <cellStyle name="Labels - Style3 9 5 3" xfId="6031"/>
    <cellStyle name="Labels - Style3 9 5 3 2" xfId="18658"/>
    <cellStyle name="Labels - Style3 9 5 3 3" xfId="25888"/>
    <cellStyle name="Labels - Style3 9 5 4" xfId="6032"/>
    <cellStyle name="Labels - Style3 9 5 4 2" xfId="18659"/>
    <cellStyle name="Labels - Style3 9 5 4 3" xfId="25889"/>
    <cellStyle name="Labels - Style3 9 5 5" xfId="6033"/>
    <cellStyle name="Labels - Style3 9 5 5 2" xfId="18660"/>
    <cellStyle name="Labels - Style3 9 5 5 3" xfId="25890"/>
    <cellStyle name="Labels - Style3 9 5 6" xfId="18653"/>
    <cellStyle name="Labels - Style3 9 5 7" xfId="25883"/>
    <cellStyle name="Labels - Style3 9 6" xfId="6034"/>
    <cellStyle name="Labels - Style3 9 6 2" xfId="6035"/>
    <cellStyle name="Labels - Style3 9 6 2 2" xfId="18662"/>
    <cellStyle name="Labels - Style3 9 6 2 3" xfId="25892"/>
    <cellStyle name="Labels - Style3 9 6 3" xfId="6036"/>
    <cellStyle name="Labels - Style3 9 6 3 2" xfId="18663"/>
    <cellStyle name="Labels - Style3 9 6 3 3" xfId="25893"/>
    <cellStyle name="Labels - Style3 9 6 4" xfId="6037"/>
    <cellStyle name="Labels - Style3 9 6 4 2" xfId="18664"/>
    <cellStyle name="Labels - Style3 9 6 4 3" xfId="25894"/>
    <cellStyle name="Labels - Style3 9 6 5" xfId="18661"/>
    <cellStyle name="Labels - Style3 9 6 6" xfId="25891"/>
    <cellStyle name="Labels - Style3 9 7" xfId="6038"/>
    <cellStyle name="Labels - Style3 9 7 2" xfId="18665"/>
    <cellStyle name="Labels - Style3 9 7 3" xfId="25895"/>
    <cellStyle name="Labels - Style3 9 8" xfId="6039"/>
    <cellStyle name="Labels - Style3 9 8 2" xfId="18666"/>
    <cellStyle name="Labels - Style3 9 8 3" xfId="25896"/>
    <cellStyle name="Labels - Style3 9 9" xfId="6040"/>
    <cellStyle name="Labels - Style3 9 9 2" xfId="18667"/>
    <cellStyle name="Labels - Style3 9 9 3" xfId="25897"/>
    <cellStyle name="Linked Cell 10" xfId="6041"/>
    <cellStyle name="Linked Cell 10 2" xfId="6042"/>
    <cellStyle name="Linked Cell 11" xfId="6043"/>
    <cellStyle name="Linked Cell 2" xfId="139"/>
    <cellStyle name="Linked Cell 2 2" xfId="6044"/>
    <cellStyle name="Linked Cell 2 3" xfId="6045"/>
    <cellStyle name="Linked Cell 3" xfId="6046"/>
    <cellStyle name="Linked Cell 3 2" xfId="6047"/>
    <cellStyle name="Linked Cell 3 3" xfId="6048"/>
    <cellStyle name="Linked Cell 4" xfId="6049"/>
    <cellStyle name="Linked Cell 4 2" xfId="6050"/>
    <cellStyle name="Linked Cell 4 3" xfId="6051"/>
    <cellStyle name="Linked Cell 5" xfId="6052"/>
    <cellStyle name="Linked Cell 5 2" xfId="6053"/>
    <cellStyle name="Linked Cell 5 3" xfId="6054"/>
    <cellStyle name="Linked Cell 6" xfId="6055"/>
    <cellStyle name="Linked Cell 6 2" xfId="6056"/>
    <cellStyle name="Linked Cell 6 3" xfId="6057"/>
    <cellStyle name="Linked Cell 7" xfId="6058"/>
    <cellStyle name="Linked Cell 7 2" xfId="6059"/>
    <cellStyle name="Linked Cell 7 3" xfId="6060"/>
    <cellStyle name="Linked Cell 8" xfId="6061"/>
    <cellStyle name="Linked Cell 8 2" xfId="6062"/>
    <cellStyle name="Linked Cell 8 3" xfId="6063"/>
    <cellStyle name="Linked Cell 9" xfId="6064"/>
    <cellStyle name="Linked Cell 9 2" xfId="6065"/>
    <cellStyle name="Linked Cell 9 3" xfId="6066"/>
    <cellStyle name="lm" xfId="6067"/>
    <cellStyle name="Milliers [0]_laroux" xfId="6068"/>
    <cellStyle name="Milliers_laroux" xfId="6069"/>
    <cellStyle name="Monétaire [0]_laroux" xfId="6070"/>
    <cellStyle name="Monétaire_laroux" xfId="6071"/>
    <cellStyle name="Neutral 10" xfId="6072"/>
    <cellStyle name="Neutral 10 2" xfId="6073"/>
    <cellStyle name="Neutral 11" xfId="6074"/>
    <cellStyle name="Neutral 2" xfId="140"/>
    <cellStyle name="Neutral 2 2" xfId="6075"/>
    <cellStyle name="Neutral 2 3" xfId="6076"/>
    <cellStyle name="Neutral 2 4" xfId="18698"/>
    <cellStyle name="Neutral 2 5" xfId="25898"/>
    <cellStyle name="Neutral 3" xfId="6077"/>
    <cellStyle name="Neutral 3 2" xfId="6078"/>
    <cellStyle name="Neutral 3 3" xfId="6079"/>
    <cellStyle name="Neutral 4" xfId="6080"/>
    <cellStyle name="Neutral 4 2" xfId="6081"/>
    <cellStyle name="Neutral 4 3" xfId="6082"/>
    <cellStyle name="Neutral 5" xfId="6083"/>
    <cellStyle name="Neutral 5 2" xfId="6084"/>
    <cellStyle name="Neutral 5 3" xfId="6085"/>
    <cellStyle name="Neutral 6" xfId="6086"/>
    <cellStyle name="Neutral 6 2" xfId="6087"/>
    <cellStyle name="Neutral 6 3" xfId="6088"/>
    <cellStyle name="Neutral 7" xfId="6089"/>
    <cellStyle name="Neutral 7 2" xfId="6090"/>
    <cellStyle name="Neutral 7 3" xfId="6091"/>
    <cellStyle name="Neutral 8" xfId="6092"/>
    <cellStyle name="Neutral 8 2" xfId="6093"/>
    <cellStyle name="Neutral 8 3" xfId="6094"/>
    <cellStyle name="Neutral 9" xfId="6095"/>
    <cellStyle name="Neutral 9 2" xfId="6096"/>
    <cellStyle name="Neutral 9 3" xfId="6097"/>
    <cellStyle name="no dec" xfId="6098"/>
    <cellStyle name="no dec 2" xfId="6099"/>
    <cellStyle name="no dec 3" xfId="6100"/>
    <cellStyle name="no dec 4" xfId="6101"/>
    <cellStyle name="Normal" xfId="0" builtinId="0"/>
    <cellStyle name="Normal - Style1" xfId="141"/>
    <cellStyle name="Normal - Style1 10" xfId="6102"/>
    <cellStyle name="Normal - Style1 11" xfId="6103"/>
    <cellStyle name="Normal - Style1 12" xfId="6104"/>
    <cellStyle name="Normal - Style1 13" xfId="6105"/>
    <cellStyle name="Normal - Style1 14" xfId="6106"/>
    <cellStyle name="Normal - Style1 15" xfId="6107"/>
    <cellStyle name="Normal - Style1 16" xfId="6108"/>
    <cellStyle name="Normal - Style1 17" xfId="6109"/>
    <cellStyle name="Normal - Style1 18" xfId="6110"/>
    <cellStyle name="Normal - Style1 19" xfId="6111"/>
    <cellStyle name="Normal - Style1 2" xfId="6112"/>
    <cellStyle name="Normal - Style1 20" xfId="6113"/>
    <cellStyle name="Normal - Style1 21" xfId="12896"/>
    <cellStyle name="Normal - Style1 22" xfId="21469"/>
    <cellStyle name="Normal - Style1 3" xfId="6114"/>
    <cellStyle name="Normal - Style1 4" xfId="6115"/>
    <cellStyle name="Normal - Style1 5" xfId="6116"/>
    <cellStyle name="Normal - Style1 5 10" xfId="6117"/>
    <cellStyle name="Normal - Style1 5 11" xfId="6118"/>
    <cellStyle name="Normal - Style1 5 12" xfId="6119"/>
    <cellStyle name="Normal - Style1 5 13" xfId="6120"/>
    <cellStyle name="Normal - Style1 5 14" xfId="6121"/>
    <cellStyle name="Normal - Style1 5 15" xfId="6122"/>
    <cellStyle name="Normal - Style1 5 16" xfId="18733"/>
    <cellStyle name="Normal - Style1 5 17" xfId="25899"/>
    <cellStyle name="Normal - Style1 5 18" xfId="29323"/>
    <cellStyle name="Normal - Style1 5 2" xfId="6123"/>
    <cellStyle name="Normal - Style1 5 2 10" xfId="25900"/>
    <cellStyle name="Normal - Style1 5 2 2" xfId="6124"/>
    <cellStyle name="Normal - Style1 5 2 2 2" xfId="6125"/>
    <cellStyle name="Normal - Style1 5 2 2 3" xfId="6126"/>
    <cellStyle name="Normal - Style1 5 2 2 4" xfId="6127"/>
    <cellStyle name="Normal - Style1 5 2 2 5" xfId="6128"/>
    <cellStyle name="Normal - Style1 5 2 2 6" xfId="6129"/>
    <cellStyle name="Normal - Style1 5 2 2 7" xfId="6130"/>
    <cellStyle name="Normal - Style1 5 2 3" xfId="6131"/>
    <cellStyle name="Normal - Style1 5 2 4" xfId="6132"/>
    <cellStyle name="Normal - Style1 5 2 5" xfId="6133"/>
    <cellStyle name="Normal - Style1 5 2 6" xfId="6134"/>
    <cellStyle name="Normal - Style1 5 2 7" xfId="6135"/>
    <cellStyle name="Normal - Style1 5 2 8" xfId="6136"/>
    <cellStyle name="Normal - Style1 5 2 9" xfId="18740"/>
    <cellStyle name="Normal - Style1 5 3" xfId="6137"/>
    <cellStyle name="Normal - Style1 5 3 2" xfId="6138"/>
    <cellStyle name="Normal - Style1 5 4" xfId="6139"/>
    <cellStyle name="Normal - Style1 5 5" xfId="6140"/>
    <cellStyle name="Normal - Style1 5 6" xfId="6141"/>
    <cellStyle name="Normal - Style1 5 7" xfId="6142"/>
    <cellStyle name="Normal - Style1 5 8" xfId="6143"/>
    <cellStyle name="Normal - Style1 5 9" xfId="6144"/>
    <cellStyle name="Normal - Style1 6" xfId="6145"/>
    <cellStyle name="Normal - Style1 6 2" xfId="6146"/>
    <cellStyle name="Normal - Style1 6 3" xfId="6147"/>
    <cellStyle name="Normal - Style1 7" xfId="6148"/>
    <cellStyle name="Normal - Style1 7 2" xfId="6149"/>
    <cellStyle name="Normal - Style1 8" xfId="6150"/>
    <cellStyle name="Normal - Style1 8 2" xfId="6151"/>
    <cellStyle name="Normal - Style1 9" xfId="6152"/>
    <cellStyle name="Normal 10" xfId="11"/>
    <cellStyle name="Normal 10 10" xfId="6153"/>
    <cellStyle name="Normal 10 10 2" xfId="18771"/>
    <cellStyle name="Normal 10 10 3" xfId="25902"/>
    <cellStyle name="Normal 10 10 4" xfId="29324"/>
    <cellStyle name="Normal 10 11" xfId="6154"/>
    <cellStyle name="Normal 10 11 2" xfId="29430"/>
    <cellStyle name="Normal 10 12" xfId="6155"/>
    <cellStyle name="Normal 10 12 2" xfId="29491"/>
    <cellStyle name="Normal 10 13" xfId="6156"/>
    <cellStyle name="Normal 10 14" xfId="6157"/>
    <cellStyle name="Normal 10 15" xfId="176"/>
    <cellStyle name="Normal 10 16" xfId="178"/>
    <cellStyle name="Normal 10 17" xfId="6158"/>
    <cellStyle name="Normal 10 18" xfId="6159"/>
    <cellStyle name="Normal 10 19" xfId="6160"/>
    <cellStyle name="Normal 10 2" xfId="82"/>
    <cellStyle name="Normal 10 2 10" xfId="90"/>
    <cellStyle name="Normal 10 2 10 2" xfId="80"/>
    <cellStyle name="Normal 10 2 10 3" xfId="29593"/>
    <cellStyle name="Normal 10 2 11" xfId="6161"/>
    <cellStyle name="Normal 10 2 12" xfId="6162"/>
    <cellStyle name="Normal 10 2 13" xfId="6163"/>
    <cellStyle name="Normal 10 2 14" xfId="6164"/>
    <cellStyle name="Normal 10 2 15" xfId="6165"/>
    <cellStyle name="Normal 10 2 16" xfId="6166"/>
    <cellStyle name="Normal 10 2 17" xfId="6167"/>
    <cellStyle name="Normal 10 2 18" xfId="6168"/>
    <cellStyle name="Normal 10 2 19" xfId="12900"/>
    <cellStyle name="Normal 10 2 2" xfId="142"/>
    <cellStyle name="Normal 10 2 2 10" xfId="6169"/>
    <cellStyle name="Normal 10 2 2 11" xfId="6170"/>
    <cellStyle name="Normal 10 2 2 12" xfId="6171"/>
    <cellStyle name="Normal 10 2 2 13" xfId="6172"/>
    <cellStyle name="Normal 10 2 2 14" xfId="29245"/>
    <cellStyle name="Normal 10 2 2 2" xfId="6173"/>
    <cellStyle name="Normal 10 2 2 2 10" xfId="6174"/>
    <cellStyle name="Normal 10 2 2 2 11" xfId="6175"/>
    <cellStyle name="Normal 10 2 2 2 12" xfId="6176"/>
    <cellStyle name="Normal 10 2 2 2 13" xfId="18796"/>
    <cellStyle name="Normal 10 2 2 2 14" xfId="25903"/>
    <cellStyle name="Normal 10 2 2 2 15" xfId="29431"/>
    <cellStyle name="Normal 10 2 2 2 2" xfId="6177"/>
    <cellStyle name="Normal 10 2 2 2 2 10" xfId="25904"/>
    <cellStyle name="Normal 10 2 2 2 2 2" xfId="6178"/>
    <cellStyle name="Normal 10 2 2 2 2 2 2" xfId="6179"/>
    <cellStyle name="Normal 10 2 2 2 2 2 2 2" xfId="6180"/>
    <cellStyle name="Normal 10 2 2 2 2 2 2 3" xfId="6181"/>
    <cellStyle name="Normal 10 2 2 2 2 2 2 4" xfId="6182"/>
    <cellStyle name="Normal 10 2 2 2 2 2 2 5" xfId="6183"/>
    <cellStyle name="Normal 10 2 2 2 2 2 2 6" xfId="6184"/>
    <cellStyle name="Normal 10 2 2 2 2 2 2 7" xfId="6185"/>
    <cellStyle name="Normal 10 2 2 2 2 2 3" xfId="6186"/>
    <cellStyle name="Normal 10 2 2 2 2 2 4" xfId="6187"/>
    <cellStyle name="Normal 10 2 2 2 2 2 5" xfId="6188"/>
    <cellStyle name="Normal 10 2 2 2 2 2 6" xfId="6189"/>
    <cellStyle name="Normal 10 2 2 2 2 2 7" xfId="6190"/>
    <cellStyle name="Normal 10 2 2 2 2 3" xfId="6191"/>
    <cellStyle name="Normal 10 2 2 2 2 4" xfId="6192"/>
    <cellStyle name="Normal 10 2 2 2 2 5" xfId="6193"/>
    <cellStyle name="Normal 10 2 2 2 2 6" xfId="6194"/>
    <cellStyle name="Normal 10 2 2 2 2 7" xfId="6195"/>
    <cellStyle name="Normal 10 2 2 2 2 8" xfId="6196"/>
    <cellStyle name="Normal 10 2 2 2 2 9" xfId="18800"/>
    <cellStyle name="Normal 10 2 2 2 3" xfId="6197"/>
    <cellStyle name="Normal 10 2 2 2 4" xfId="6198"/>
    <cellStyle name="Normal 10 2 2 2 5" xfId="6199"/>
    <cellStyle name="Normal 10 2 2 2 6" xfId="6200"/>
    <cellStyle name="Normal 10 2 2 2 7" xfId="6201"/>
    <cellStyle name="Normal 10 2 2 2 8" xfId="6202"/>
    <cellStyle name="Normal 10 2 2 2 9" xfId="6203"/>
    <cellStyle name="Normal 10 2 2 3" xfId="6204"/>
    <cellStyle name="Normal 10 2 2 4" xfId="6205"/>
    <cellStyle name="Normal 10 2 2 5" xfId="6206"/>
    <cellStyle name="Normal 10 2 2 6" xfId="6207"/>
    <cellStyle name="Normal 10 2 2 7" xfId="6208"/>
    <cellStyle name="Normal 10 2 2 8" xfId="6209"/>
    <cellStyle name="Normal 10 2 2 9" xfId="6210"/>
    <cellStyle name="Normal 10 2 20" xfId="21468"/>
    <cellStyle name="Normal 10 2 21" xfId="29236"/>
    <cellStyle name="Normal 10 2 3" xfId="6211"/>
    <cellStyle name="Normal 10 2 3 2" xfId="18834"/>
    <cellStyle name="Normal 10 2 3 2 2" xfId="18835"/>
    <cellStyle name="Normal 10 2 3 2 3" xfId="6212"/>
    <cellStyle name="Normal 10 2 3 2 4" xfId="25906"/>
    <cellStyle name="Normal 10 2 3 3" xfId="18836"/>
    <cellStyle name="Normal 10 2 3 4" xfId="25905"/>
    <cellStyle name="Normal 10 2 4" xfId="6213"/>
    <cellStyle name="Normal 10 2 5" xfId="6214"/>
    <cellStyle name="Normal 10 2 5 2" xfId="6215"/>
    <cellStyle name="Normal 10 2 5 3" xfId="6216"/>
    <cellStyle name="Normal 10 2 5 4" xfId="6217"/>
    <cellStyle name="Normal 10 2 5 5" xfId="6218"/>
    <cellStyle name="Normal 10 2 5 6" xfId="6219"/>
    <cellStyle name="Normal 10 2 6" xfId="6220"/>
    <cellStyle name="Normal 10 2 7" xfId="6221"/>
    <cellStyle name="Normal 10 2 7 2" xfId="6222"/>
    <cellStyle name="Normal 10 2 8" xfId="6223"/>
    <cellStyle name="Normal 10 2 9" xfId="6224"/>
    <cellStyle name="Normal 10 20" xfId="6225"/>
    <cellStyle name="Normal 10 21" xfId="6226"/>
    <cellStyle name="Normal 10 22" xfId="6227"/>
    <cellStyle name="Normal 10 23" xfId="6228"/>
    <cellStyle name="Normal 10 24" xfId="6229"/>
    <cellStyle name="Normal 10 25" xfId="18770"/>
    <cellStyle name="Normal 10 26" xfId="25901"/>
    <cellStyle name="Normal 10 27" xfId="29229"/>
    <cellStyle name="Normal 10 3" xfId="92"/>
    <cellStyle name="Normal 10 3 10" xfId="6230"/>
    <cellStyle name="Normal 10 3 11" xfId="6231"/>
    <cellStyle name="Normal 10 3 12" xfId="6232"/>
    <cellStyle name="Normal 10 3 13" xfId="6233"/>
    <cellStyle name="Normal 10 3 14" xfId="6234"/>
    <cellStyle name="Normal 10 3 15" xfId="6235"/>
    <cellStyle name="Normal 10 3 16" xfId="12901"/>
    <cellStyle name="Normal 10 3 17" xfId="21467"/>
    <cellStyle name="Normal 10 3 2" xfId="6236"/>
    <cellStyle name="Normal 10 3 2 10" xfId="18860"/>
    <cellStyle name="Normal 10 3 2 11" xfId="25907"/>
    <cellStyle name="Normal 10 3 2 12" xfId="29325"/>
    <cellStyle name="Normal 10 3 2 2" xfId="6237"/>
    <cellStyle name="Normal 10 3 2 2 10" xfId="25908"/>
    <cellStyle name="Normal 10 3 2 2 2" xfId="6238"/>
    <cellStyle name="Normal 10 3 2 2 2 2" xfId="6239"/>
    <cellStyle name="Normal 10 3 2 2 2 2 2" xfId="6240"/>
    <cellStyle name="Normal 10 3 2 2 2 2 3" xfId="6241"/>
    <cellStyle name="Normal 10 3 2 2 2 2 4" xfId="6242"/>
    <cellStyle name="Normal 10 3 2 2 2 2 5" xfId="6243"/>
    <cellStyle name="Normal 10 3 2 2 2 2 6" xfId="6244"/>
    <cellStyle name="Normal 10 3 2 2 2 2 7" xfId="6245"/>
    <cellStyle name="Normal 10 3 2 2 2 3" xfId="6246"/>
    <cellStyle name="Normal 10 3 2 2 2 4" xfId="6247"/>
    <cellStyle name="Normal 10 3 2 2 2 5" xfId="6248"/>
    <cellStyle name="Normal 10 3 2 2 2 6" xfId="6249"/>
    <cellStyle name="Normal 10 3 2 2 2 7" xfId="6250"/>
    <cellStyle name="Normal 10 3 2 2 3" xfId="6251"/>
    <cellStyle name="Normal 10 3 2 2 4" xfId="6252"/>
    <cellStyle name="Normal 10 3 2 2 5" xfId="6253"/>
    <cellStyle name="Normal 10 3 2 2 6" xfId="6254"/>
    <cellStyle name="Normal 10 3 2 2 7" xfId="6255"/>
    <cellStyle name="Normal 10 3 2 2 8" xfId="6256"/>
    <cellStyle name="Normal 10 3 2 2 9" xfId="18861"/>
    <cellStyle name="Normal 10 3 2 3" xfId="6257"/>
    <cellStyle name="Normal 10 3 2 4" xfId="6258"/>
    <cellStyle name="Normal 10 3 2 5" xfId="6259"/>
    <cellStyle name="Normal 10 3 2 6" xfId="6260"/>
    <cellStyle name="Normal 10 3 2 7" xfId="6261"/>
    <cellStyle name="Normal 10 3 2 8" xfId="6262"/>
    <cellStyle name="Normal 10 3 2 9" xfId="6263"/>
    <cellStyle name="Normal 10 3 3" xfId="6264"/>
    <cellStyle name="Normal 10 3 3 2" xfId="18889"/>
    <cellStyle name="Normal 10 3 4" xfId="6265"/>
    <cellStyle name="Normal 10 3 4 2" xfId="29637"/>
    <cellStyle name="Normal 10 3 5" xfId="6266"/>
    <cellStyle name="Normal 10 3 5 2" xfId="29729"/>
    <cellStyle name="Normal 10 3 6" xfId="6267"/>
    <cellStyle name="Normal 10 3 6 2" xfId="29785"/>
    <cellStyle name="Normal 10 3 7" xfId="6268"/>
    <cellStyle name="Normal 10 3 8" xfId="6269"/>
    <cellStyle name="Normal 10 3 9" xfId="6270"/>
    <cellStyle name="Normal 10 4" xfId="6271"/>
    <cellStyle name="Normal 10 4 10" xfId="6272"/>
    <cellStyle name="Normal 10 4 11" xfId="6273"/>
    <cellStyle name="Normal 10 4 12" xfId="6274"/>
    <cellStyle name="Normal 10 4 13" xfId="6275"/>
    <cellStyle name="Normal 10 4 14" xfId="12902"/>
    <cellStyle name="Normal 10 4 15" xfId="21466"/>
    <cellStyle name="Normal 10 4 2" xfId="6276"/>
    <cellStyle name="Normal 10 4 2 2" xfId="6277"/>
    <cellStyle name="Normal 10 4 2 2 2" xfId="6278"/>
    <cellStyle name="Normal 10 4 2 2 3" xfId="6279"/>
    <cellStyle name="Normal 10 4 2 2 4" xfId="6280"/>
    <cellStyle name="Normal 10 4 2 2 5" xfId="6281"/>
    <cellStyle name="Normal 10 4 2 2 6" xfId="6282"/>
    <cellStyle name="Normal 10 4 2 2 7" xfId="6283"/>
    <cellStyle name="Normal 10 4 2 3" xfId="6284"/>
    <cellStyle name="Normal 10 4 2 4" xfId="6285"/>
    <cellStyle name="Normal 10 4 2 5" xfId="6286"/>
    <cellStyle name="Normal 10 4 2 6" xfId="6287"/>
    <cellStyle name="Normal 10 4 2 7" xfId="6288"/>
    <cellStyle name="Normal 10 4 2 8" xfId="18900"/>
    <cellStyle name="Normal 10 4 2 9" xfId="25909"/>
    <cellStyle name="Normal 10 4 3" xfId="6289"/>
    <cellStyle name="Normal 10 4 4" xfId="6290"/>
    <cellStyle name="Normal 10 4 4 2" xfId="29642"/>
    <cellStyle name="Normal 10 4 5" xfId="6291"/>
    <cellStyle name="Normal 10 4 5 2" xfId="29736"/>
    <cellStyle name="Normal 10 4 6" xfId="6292"/>
    <cellStyle name="Normal 10 4 6 2" xfId="29791"/>
    <cellStyle name="Normal 10 4 7" xfId="6293"/>
    <cellStyle name="Normal 10 4 8" xfId="6294"/>
    <cellStyle name="Normal 10 4 9" xfId="6295"/>
    <cellStyle name="Normal 10 5" xfId="6296"/>
    <cellStyle name="Normal 10 5 2" xfId="6297"/>
    <cellStyle name="Normal 10 5 3" xfId="18920"/>
    <cellStyle name="Normal 10 5 4" xfId="25910"/>
    <cellStyle name="Normal 10 6" xfId="6298"/>
    <cellStyle name="Normal 10 6 2" xfId="6299"/>
    <cellStyle name="Normal 10 6 2 2" xfId="6300"/>
    <cellStyle name="Normal 10 6 2 3" xfId="18923"/>
    <cellStyle name="Normal 10 6 2 4" xfId="25911"/>
    <cellStyle name="Normal 10 6 3" xfId="6301"/>
    <cellStyle name="Normal 10 6 4" xfId="6302"/>
    <cellStyle name="Normal 10 6 5" xfId="6303"/>
    <cellStyle name="Normal 10 6 6" xfId="6304"/>
    <cellStyle name="Normal 10 7" xfId="6305"/>
    <cellStyle name="Normal 10 8" xfId="6306"/>
    <cellStyle name="Normal 10 9" xfId="6307"/>
    <cellStyle name="Normal 11" xfId="12"/>
    <cellStyle name="Normal 11 10" xfId="6308"/>
    <cellStyle name="Normal 11 11" xfId="6309"/>
    <cellStyle name="Normal 11 12" xfId="6310"/>
    <cellStyle name="Normal 11 13" xfId="6311"/>
    <cellStyle name="Normal 11 14" xfId="6312"/>
    <cellStyle name="Normal 11 15" xfId="12903"/>
    <cellStyle name="Normal 11 16" xfId="21465"/>
    <cellStyle name="Normal 11 2" xfId="13"/>
    <cellStyle name="Normal 11 2 10" xfId="6313"/>
    <cellStyle name="Normal 11 2 11" xfId="6314"/>
    <cellStyle name="Normal 11 2 12" xfId="6315"/>
    <cellStyle name="Normal 11 2 13" xfId="6316"/>
    <cellStyle name="Normal 11 2 14" xfId="6317"/>
    <cellStyle name="Normal 11 2 15" xfId="6318"/>
    <cellStyle name="Normal 11 2 16" xfId="6319"/>
    <cellStyle name="Normal 11 2 17" xfId="6320"/>
    <cellStyle name="Normal 11 2 18" xfId="6321"/>
    <cellStyle name="Normal 11 2 19" xfId="6322"/>
    <cellStyle name="Normal 11 2 2" xfId="6323"/>
    <cellStyle name="Normal 11 2 2 10" xfId="18948"/>
    <cellStyle name="Normal 11 2 2 11" xfId="25913"/>
    <cellStyle name="Normal 11 2 2 12" xfId="29326"/>
    <cellStyle name="Normal 11 2 2 2" xfId="6324"/>
    <cellStyle name="Normal 11 2 2 2 2" xfId="6325"/>
    <cellStyle name="Normal 11 2 2 2 2 2" xfId="6326"/>
    <cellStyle name="Normal 11 2 2 2 2 2 2" xfId="6327"/>
    <cellStyle name="Normal 11 2 2 2 2 2 3" xfId="6328"/>
    <cellStyle name="Normal 11 2 2 2 2 3" xfId="6329"/>
    <cellStyle name="Normal 11 2 2 2 2 4" xfId="6330"/>
    <cellStyle name="Normal 11 2 2 2 3" xfId="6331"/>
    <cellStyle name="Normal 11 2 2 2 4" xfId="6332"/>
    <cellStyle name="Normal 11 2 2 2 5" xfId="6333"/>
    <cellStyle name="Normal 11 2 2 3" xfId="6334"/>
    <cellStyle name="Normal 11 2 2 4" xfId="6335"/>
    <cellStyle name="Normal 11 2 2 5" xfId="6336"/>
    <cellStyle name="Normal 11 2 2 6" xfId="6337"/>
    <cellStyle name="Normal 11 2 2 7" xfId="6338"/>
    <cellStyle name="Normal 11 2 2 8" xfId="6339"/>
    <cellStyle name="Normal 11 2 2 9" xfId="6340"/>
    <cellStyle name="Normal 11 2 20" xfId="18937"/>
    <cellStyle name="Normal 11 2 21" xfId="25912"/>
    <cellStyle name="Normal 11 2 3" xfId="6341"/>
    <cellStyle name="Normal 11 2 3 2" xfId="6342"/>
    <cellStyle name="Normal 11 2 3 3" xfId="6343"/>
    <cellStyle name="Normal 11 2 3 4" xfId="6344"/>
    <cellStyle name="Normal 11 2 3 5" xfId="6345"/>
    <cellStyle name="Normal 11 2 3 6" xfId="6346"/>
    <cellStyle name="Normal 11 2 4" xfId="6347"/>
    <cellStyle name="Normal 11 2 4 2" xfId="18972"/>
    <cellStyle name="Normal 11 2 4 3" xfId="25914"/>
    <cellStyle name="Normal 11 2 4 4" xfId="29327"/>
    <cellStyle name="Normal 11 2 5" xfId="6348"/>
    <cellStyle name="Normal 11 2 5 2" xfId="29436"/>
    <cellStyle name="Normal 11 2 5 2 2" xfId="29594"/>
    <cellStyle name="Normal 11 2 5 3" xfId="29825"/>
    <cellStyle name="Normal 11 2 6" xfId="6349"/>
    <cellStyle name="Normal 11 2 6 2" xfId="29662"/>
    <cellStyle name="Normal 11 2 7" xfId="6350"/>
    <cellStyle name="Normal 11 2 7 2" xfId="29649"/>
    <cellStyle name="Normal 11 2 8" xfId="6351"/>
    <cellStyle name="Normal 11 2 8 2" xfId="29488"/>
    <cellStyle name="Normal 11 2 9" xfId="6352"/>
    <cellStyle name="Normal 11 3" xfId="143"/>
    <cellStyle name="Normal 11 3 10" xfId="6353"/>
    <cellStyle name="Normal 11 3 11" xfId="6354"/>
    <cellStyle name="Normal 11 3 12" xfId="6355"/>
    <cellStyle name="Normal 11 3 13" xfId="18978"/>
    <cellStyle name="Normal 11 3 14" xfId="25915"/>
    <cellStyle name="Normal 11 3 2" xfId="6356"/>
    <cellStyle name="Normal 11 3 2 2" xfId="6357"/>
    <cellStyle name="Normal 11 3 2 2 2" xfId="6358"/>
    <cellStyle name="Normal 11 3 2 2 2 2" xfId="6359"/>
    <cellStyle name="Normal 11 3 2 2 2 3" xfId="6360"/>
    <cellStyle name="Normal 11 3 2 2 2 4" xfId="6361"/>
    <cellStyle name="Normal 11 3 2 2 2 5" xfId="6362"/>
    <cellStyle name="Normal 11 3 2 2 2 6" xfId="6363"/>
    <cellStyle name="Normal 11 3 2 2 2 7" xfId="6364"/>
    <cellStyle name="Normal 11 3 2 2 3" xfId="6365"/>
    <cellStyle name="Normal 11 3 2 2 4" xfId="6366"/>
    <cellStyle name="Normal 11 3 2 2 5" xfId="6367"/>
    <cellStyle name="Normal 11 3 2 2 6" xfId="6368"/>
    <cellStyle name="Normal 11 3 2 2 7" xfId="6369"/>
    <cellStyle name="Normal 11 3 2 3" xfId="6370"/>
    <cellStyle name="Normal 11 3 2 4" xfId="6371"/>
    <cellStyle name="Normal 11 3 2 5" xfId="6372"/>
    <cellStyle name="Normal 11 3 2 6" xfId="6373"/>
    <cellStyle name="Normal 11 3 2 7" xfId="6374"/>
    <cellStyle name="Normal 11 3 2 8" xfId="6375"/>
    <cellStyle name="Normal 11 3 3" xfId="6376"/>
    <cellStyle name="Normal 11 3 3 2" xfId="29487"/>
    <cellStyle name="Normal 11 3 4" xfId="6377"/>
    <cellStyle name="Normal 11 3 5" xfId="6378"/>
    <cellStyle name="Normal 11 3 6" xfId="6379"/>
    <cellStyle name="Normal 11 3 7" xfId="6380"/>
    <cellStyle name="Normal 11 3 8" xfId="6381"/>
    <cellStyle name="Normal 11 3 9" xfId="6382"/>
    <cellStyle name="Normal 11 4" xfId="6383"/>
    <cellStyle name="Normal 11 4 2" xfId="6384"/>
    <cellStyle name="Normal 11 4 3" xfId="6385"/>
    <cellStyle name="Normal 11 4 4" xfId="6386"/>
    <cellStyle name="Normal 11 4 5" xfId="6387"/>
    <cellStyle name="Normal 11 4 6" xfId="6388"/>
    <cellStyle name="Normal 11 4 7" xfId="29551"/>
    <cellStyle name="Normal 11 5" xfId="6389"/>
    <cellStyle name="Normal 11 5 2" xfId="6390"/>
    <cellStyle name="Normal 11 5 3" xfId="19015"/>
    <cellStyle name="Normal 11 5 4" xfId="25916"/>
    <cellStyle name="Normal 11 5 5" xfId="29583"/>
    <cellStyle name="Normal 11 6" xfId="6391"/>
    <cellStyle name="Normal 11 6 2" xfId="29685"/>
    <cellStyle name="Normal 11 7" xfId="6392"/>
    <cellStyle name="Normal 11 8" xfId="6393"/>
    <cellStyle name="Normal 11 9" xfId="6394"/>
    <cellStyle name="Normal 12" xfId="14"/>
    <cellStyle name="Normal 12 10" xfId="6395"/>
    <cellStyle name="Normal 12 11" xfId="6396"/>
    <cellStyle name="Normal 12 12" xfId="6397"/>
    <cellStyle name="Normal 12 13" xfId="6398"/>
    <cellStyle name="Normal 12 14" xfId="6399"/>
    <cellStyle name="Normal 12 15" xfId="6400"/>
    <cellStyle name="Normal 12 16" xfId="6401"/>
    <cellStyle name="Normal 12 2" xfId="15"/>
    <cellStyle name="Normal 12 2 10" xfId="6402"/>
    <cellStyle name="Normal 12 2 11" xfId="6403"/>
    <cellStyle name="Normal 12 2 12" xfId="6404"/>
    <cellStyle name="Normal 12 2 13" xfId="6405"/>
    <cellStyle name="Normal 12 2 14" xfId="6406"/>
    <cellStyle name="Normal 12 2 15" xfId="6407"/>
    <cellStyle name="Normal 12 2 16" xfId="6408"/>
    <cellStyle name="Normal 12 2 17" xfId="6409"/>
    <cellStyle name="Normal 12 2 18" xfId="6410"/>
    <cellStyle name="Normal 12 2 19" xfId="6411"/>
    <cellStyle name="Normal 12 2 2" xfId="6412"/>
    <cellStyle name="Normal 12 2 2 10" xfId="6413"/>
    <cellStyle name="Normal 12 2 2 11" xfId="6414"/>
    <cellStyle name="Normal 12 2 2 12" xfId="29328"/>
    <cellStyle name="Normal 12 2 2 2" xfId="6415"/>
    <cellStyle name="Normal 12 2 2 2 2" xfId="6416"/>
    <cellStyle name="Normal 12 2 2 2 2 2" xfId="6417"/>
    <cellStyle name="Normal 12 2 2 2 2 2 2" xfId="6418"/>
    <cellStyle name="Normal 12 2 2 2 2 2 3" xfId="6419"/>
    <cellStyle name="Normal 12 2 2 2 2 3" xfId="6420"/>
    <cellStyle name="Normal 12 2 2 2 2 4" xfId="6421"/>
    <cellStyle name="Normal 12 2 2 2 2 5" xfId="19043"/>
    <cellStyle name="Normal 12 2 2 2 2 6" xfId="25919"/>
    <cellStyle name="Normal 12 2 2 2 3" xfId="6422"/>
    <cellStyle name="Normal 12 2 2 2 4" xfId="6423"/>
    <cellStyle name="Normal 12 2 2 2 5" xfId="6424"/>
    <cellStyle name="Normal 12 2 2 2 6" xfId="19042"/>
    <cellStyle name="Normal 12 2 2 2 7" xfId="25918"/>
    <cellStyle name="Normal 12 2 2 2 8" xfId="29329"/>
    <cellStyle name="Normal 12 2 2 3" xfId="6425"/>
    <cellStyle name="Normal 12 2 2 4" xfId="6426"/>
    <cellStyle name="Normal 12 2 2 5" xfId="6427"/>
    <cellStyle name="Normal 12 2 2 6" xfId="6428"/>
    <cellStyle name="Normal 12 2 2 7" xfId="6429"/>
    <cellStyle name="Normal 12 2 2 8" xfId="6430"/>
    <cellStyle name="Normal 12 2 2 9" xfId="6431"/>
    <cellStyle name="Normal 12 2 20" xfId="6432"/>
    <cellStyle name="Normal 12 2 21" xfId="19028"/>
    <cellStyle name="Normal 12 2 22" xfId="25917"/>
    <cellStyle name="Normal 12 2 23" xfId="29249"/>
    <cellStyle name="Normal 12 2 3" xfId="6433"/>
    <cellStyle name="Normal 12 2 3 2" xfId="19060"/>
    <cellStyle name="Normal 12 2 3 3" xfId="25920"/>
    <cellStyle name="Normal 12 2 4" xfId="6434"/>
    <cellStyle name="Normal 12 2 4 2" xfId="6435"/>
    <cellStyle name="Normal 12 2 4 3" xfId="6436"/>
    <cellStyle name="Normal 12 2 4 4" xfId="6437"/>
    <cellStyle name="Normal 12 2 4 5" xfId="6438"/>
    <cellStyle name="Normal 12 2 4 6" xfId="6439"/>
    <cellStyle name="Normal 12 2 5" xfId="6440"/>
    <cellStyle name="Normal 12 2 5 2" xfId="6441"/>
    <cellStyle name="Normal 12 2 5 3" xfId="6442"/>
    <cellStyle name="Normal 12 2 5 4" xfId="6443"/>
    <cellStyle name="Normal 12 2 5 5" xfId="6444"/>
    <cellStyle name="Normal 12 2 5 6" xfId="6445"/>
    <cellStyle name="Normal 12 2 6" xfId="6446"/>
    <cellStyle name="Normal 12 2 6 2" xfId="6447"/>
    <cellStyle name="Normal 12 2 6 3" xfId="6448"/>
    <cellStyle name="Normal 12 2 6 4" xfId="6449"/>
    <cellStyle name="Normal 12 2 7" xfId="6450"/>
    <cellStyle name="Normal 12 2 7 2" xfId="29663"/>
    <cellStyle name="Normal 12 2 8" xfId="6451"/>
    <cellStyle name="Normal 12 2 8 2" xfId="29648"/>
    <cellStyle name="Normal 12 2 9" xfId="6452"/>
    <cellStyle name="Normal 12 3" xfId="6453"/>
    <cellStyle name="Normal 12 3 10" xfId="6454"/>
    <cellStyle name="Normal 12 3 11" xfId="6455"/>
    <cellStyle name="Normal 12 3 12" xfId="19080"/>
    <cellStyle name="Normal 12 3 13" xfId="25921"/>
    <cellStyle name="Normal 12 3 2" xfId="6456"/>
    <cellStyle name="Normal 12 3 2 10" xfId="6457"/>
    <cellStyle name="Normal 12 3 2 11" xfId="6458"/>
    <cellStyle name="Normal 12 3 2 12" xfId="6459"/>
    <cellStyle name="Normal 12 3 2 2" xfId="6460"/>
    <cellStyle name="Normal 12 3 2 2 2" xfId="6461"/>
    <cellStyle name="Normal 12 3 2 2 2 2" xfId="6462"/>
    <cellStyle name="Normal 12 3 2 2 2 2 2" xfId="6463"/>
    <cellStyle name="Normal 12 3 2 2 2 3" xfId="6464"/>
    <cellStyle name="Normal 12 3 2 2 3" xfId="6465"/>
    <cellStyle name="Normal 12 3 2 2 4" xfId="6466"/>
    <cellStyle name="Normal 12 3 2 3" xfId="6467"/>
    <cellStyle name="Normal 12 3 2 4" xfId="6468"/>
    <cellStyle name="Normal 12 3 2 4 2" xfId="6469"/>
    <cellStyle name="Normal 12 3 2 4 3" xfId="6470"/>
    <cellStyle name="Normal 12 3 2 4 4" xfId="6471"/>
    <cellStyle name="Normal 12 3 2 5" xfId="6472"/>
    <cellStyle name="Normal 12 3 2 6" xfId="6473"/>
    <cellStyle name="Normal 12 3 2 7" xfId="6474"/>
    <cellStyle name="Normal 12 3 2 8" xfId="6475"/>
    <cellStyle name="Normal 12 3 2 9" xfId="6476"/>
    <cellStyle name="Normal 12 3 3" xfId="6477"/>
    <cellStyle name="Normal 12 3 4" xfId="6478"/>
    <cellStyle name="Normal 12 3 4 2" xfId="6479"/>
    <cellStyle name="Normal 12 3 4 3" xfId="6480"/>
    <cellStyle name="Normal 12 3 4 4" xfId="6481"/>
    <cellStyle name="Normal 12 3 5" xfId="6482"/>
    <cellStyle name="Normal 12 3 6" xfId="6483"/>
    <cellStyle name="Normal 12 3 7" xfId="6484"/>
    <cellStyle name="Normal 12 3 8" xfId="6485"/>
    <cellStyle name="Normal 12 3 9" xfId="6486"/>
    <cellStyle name="Normal 12 4" xfId="6487"/>
    <cellStyle name="Normal 12 4 2" xfId="6488"/>
    <cellStyle name="Normal 12 4 2 2" xfId="6489"/>
    <cellStyle name="Normal 12 4 2 3" xfId="6490"/>
    <cellStyle name="Normal 12 4 2 4" xfId="6491"/>
    <cellStyle name="Normal 12 4 3" xfId="6492"/>
    <cellStyle name="Normal 12 4 3 2" xfId="6493"/>
    <cellStyle name="Normal 12 4 3 3" xfId="6494"/>
    <cellStyle name="Normal 12 4 3 4" xfId="6495"/>
    <cellStyle name="Normal 12 4 4" xfId="6496"/>
    <cellStyle name="Normal 12 4 5" xfId="6497"/>
    <cellStyle name="Normal 12 4 6" xfId="6498"/>
    <cellStyle name="Normal 12 4 7" xfId="6499"/>
    <cellStyle name="Normal 12 4 8" xfId="6500"/>
    <cellStyle name="Normal 12 5" xfId="6501"/>
    <cellStyle name="Normal 12 5 2" xfId="6502"/>
    <cellStyle name="Normal 12 5 3" xfId="6503"/>
    <cellStyle name="Normal 12 5 4" xfId="6504"/>
    <cellStyle name="Normal 12 5 5" xfId="6505"/>
    <cellStyle name="Normal 12 5 6" xfId="6506"/>
    <cellStyle name="Normal 12 6" xfId="6507"/>
    <cellStyle name="Normal 12 7" xfId="6508"/>
    <cellStyle name="Normal 12 7 2" xfId="6509"/>
    <cellStyle name="Normal 12 7 3" xfId="19135"/>
    <cellStyle name="Normal 12 7 4" xfId="25922"/>
    <cellStyle name="Normal 12 8" xfId="6510"/>
    <cellStyle name="Normal 12 9" xfId="6511"/>
    <cellStyle name="Normal 13" xfId="16"/>
    <cellStyle name="Normal 13 10" xfId="6512"/>
    <cellStyle name="Normal 13 10 2" xfId="29482"/>
    <cellStyle name="Normal 13 11" xfId="6513"/>
    <cellStyle name="Normal 13 12" xfId="6514"/>
    <cellStyle name="Normal 13 13" xfId="6515"/>
    <cellStyle name="Normal 13 14" xfId="6516"/>
    <cellStyle name="Normal 13 15" xfId="6517"/>
    <cellStyle name="Normal 13 16" xfId="6518"/>
    <cellStyle name="Normal 13 17" xfId="6519"/>
    <cellStyle name="Normal 13 18" xfId="6520"/>
    <cellStyle name="Normal 13 19" xfId="19139"/>
    <cellStyle name="Normal 13 2" xfId="17"/>
    <cellStyle name="Normal 13 2 10" xfId="6521"/>
    <cellStyle name="Normal 13 2 11" xfId="6522"/>
    <cellStyle name="Normal 13 2 12" xfId="6523"/>
    <cellStyle name="Normal 13 2 13" xfId="6524"/>
    <cellStyle name="Normal 13 2 14" xfId="6525"/>
    <cellStyle name="Normal 13 2 15" xfId="6526"/>
    <cellStyle name="Normal 13 2 2" xfId="18"/>
    <cellStyle name="Normal 13 2 2 10" xfId="6527"/>
    <cellStyle name="Normal 13 2 2 2" xfId="6528"/>
    <cellStyle name="Normal 13 2 2 2 2" xfId="6529"/>
    <cellStyle name="Normal 13 2 2 2 2 2" xfId="6530"/>
    <cellStyle name="Normal 13 2 2 2 2 3" xfId="6531"/>
    <cellStyle name="Normal 13 2 2 2 2 4" xfId="6532"/>
    <cellStyle name="Normal 13 2 2 2 3" xfId="6533"/>
    <cellStyle name="Normal 13 2 2 2 4" xfId="6534"/>
    <cellStyle name="Normal 13 2 2 2 5" xfId="6535"/>
    <cellStyle name="Normal 13 2 2 2 6" xfId="6536"/>
    <cellStyle name="Normal 13 2 2 2 7" xfId="6537"/>
    <cellStyle name="Normal 13 2 2 2 8" xfId="6538"/>
    <cellStyle name="Normal 13 2 2 3" xfId="6539"/>
    <cellStyle name="Normal 13 2 2 3 2" xfId="6540"/>
    <cellStyle name="Normal 13 2 2 3 2 2" xfId="6541"/>
    <cellStyle name="Normal 13 2 2 3 2 3" xfId="6542"/>
    <cellStyle name="Normal 13 2 2 3 2 4" xfId="6543"/>
    <cellStyle name="Normal 13 2 2 3 3" xfId="6544"/>
    <cellStyle name="Normal 13 2 2 3 4" xfId="6545"/>
    <cellStyle name="Normal 13 2 2 3 5" xfId="6546"/>
    <cellStyle name="Normal 13 2 2 3 6" xfId="6547"/>
    <cellStyle name="Normal 13 2 2 3 7" xfId="6548"/>
    <cellStyle name="Normal 13 2 2 3 8" xfId="6549"/>
    <cellStyle name="Normal 13 2 2 4" xfId="6550"/>
    <cellStyle name="Normal 13 2 2 5" xfId="6551"/>
    <cellStyle name="Normal 13 2 2 6" xfId="6552"/>
    <cellStyle name="Normal 13 2 2 7" xfId="6553"/>
    <cellStyle name="Normal 13 2 2 8" xfId="6554"/>
    <cellStyle name="Normal 13 2 2 9" xfId="6555"/>
    <cellStyle name="Normal 13 2 3" xfId="6556"/>
    <cellStyle name="Normal 13 2 3 10" xfId="19186"/>
    <cellStyle name="Normal 13 2 3 11" xfId="25924"/>
    <cellStyle name="Normal 13 2 3 12" xfId="29330"/>
    <cellStyle name="Normal 13 2 3 2" xfId="6557"/>
    <cellStyle name="Normal 13 2 3 2 2" xfId="6558"/>
    <cellStyle name="Normal 13 2 3 2 2 2" xfId="6559"/>
    <cellStyle name="Normal 13 2 3 2 2 3" xfId="19188"/>
    <cellStyle name="Normal 13 2 3 2 2 4" xfId="25926"/>
    <cellStyle name="Normal 13 2 3 2 3" xfId="6560"/>
    <cellStyle name="Normal 13 2 3 2 4" xfId="19187"/>
    <cellStyle name="Normal 13 2 3 2 5" xfId="25925"/>
    <cellStyle name="Normal 13 2 3 2 6" xfId="29331"/>
    <cellStyle name="Normal 13 2 3 3" xfId="6561"/>
    <cellStyle name="Normal 13 2 3 4" xfId="6562"/>
    <cellStyle name="Normal 13 2 3 5" xfId="6563"/>
    <cellStyle name="Normal 13 2 3 6" xfId="6564"/>
    <cellStyle name="Normal 13 2 3 7" xfId="6565"/>
    <cellStyle name="Normal 13 2 3 8" xfId="6566"/>
    <cellStyle name="Normal 13 2 3 9" xfId="6567"/>
    <cellStyle name="Normal 13 2 4" xfId="6568"/>
    <cellStyle name="Normal 13 2 4 2" xfId="6569"/>
    <cellStyle name="Normal 13 2 4 3" xfId="6570"/>
    <cellStyle name="Normal 13 2 4 4" xfId="6571"/>
    <cellStyle name="Normal 13 2 4 5" xfId="6572"/>
    <cellStyle name="Normal 13 2 4 6" xfId="6573"/>
    <cellStyle name="Normal 13 2 4 7" xfId="6574"/>
    <cellStyle name="Normal 13 2 4 8" xfId="6575"/>
    <cellStyle name="Normal 13 2 5" xfId="6576"/>
    <cellStyle name="Normal 13 2 5 2" xfId="6577"/>
    <cellStyle name="Normal 13 2 5 3" xfId="6578"/>
    <cellStyle name="Normal 13 2 5 4" xfId="6579"/>
    <cellStyle name="Normal 13 2 6" xfId="6580"/>
    <cellStyle name="Normal 13 2 6 2" xfId="6581"/>
    <cellStyle name="Normal 13 2 6 3" xfId="6582"/>
    <cellStyle name="Normal 13 2 6 4" xfId="6583"/>
    <cellStyle name="Normal 13 2 7" xfId="6584"/>
    <cellStyle name="Normal 13 2 7 2" xfId="6585"/>
    <cellStyle name="Normal 13 2 7 3" xfId="6586"/>
    <cellStyle name="Normal 13 2 7 4" xfId="6587"/>
    <cellStyle name="Normal 13 2 7 5" xfId="29638"/>
    <cellStyle name="Normal 13 2 8" xfId="6588"/>
    <cellStyle name="Normal 13 2 8 2" xfId="29730"/>
    <cellStyle name="Normal 13 2 9" xfId="6589"/>
    <cellStyle name="Normal 13 2 9 2" xfId="29786"/>
    <cellStyle name="Normal 13 20" xfId="25923"/>
    <cellStyle name="Normal 13 3" xfId="6590"/>
    <cellStyle name="Normal 13 3 2" xfId="6591"/>
    <cellStyle name="Normal 13 3 2 2" xfId="6592"/>
    <cellStyle name="Normal 13 3 2 3" xfId="6593"/>
    <cellStyle name="Normal 13 3 3" xfId="6594"/>
    <cellStyle name="Normal 13 3 4" xfId="6595"/>
    <cellStyle name="Normal 13 3 5" xfId="6596"/>
    <cellStyle name="Normal 13 3 5 2" xfId="29643"/>
    <cellStyle name="Normal 13 3 6" xfId="6597"/>
    <cellStyle name="Normal 13 3 6 2" xfId="29737"/>
    <cellStyle name="Normal 13 3 7" xfId="6598"/>
    <cellStyle name="Normal 13 3 7 2" xfId="29792"/>
    <cellStyle name="Normal 13 3 8" xfId="6599"/>
    <cellStyle name="Normal 13 3 9" xfId="6600"/>
    <cellStyle name="Normal 13 4" xfId="6601"/>
    <cellStyle name="Normal 13 4 10" xfId="25927"/>
    <cellStyle name="Normal 13 4 2" xfId="6602"/>
    <cellStyle name="Normal 13 4 2 2" xfId="6603"/>
    <cellStyle name="Normal 13 4 2 3" xfId="6604"/>
    <cellStyle name="Normal 13 4 2 4" xfId="6605"/>
    <cellStyle name="Normal 13 4 3" xfId="6606"/>
    <cellStyle name="Normal 13 4 3 2" xfId="6607"/>
    <cellStyle name="Normal 13 4 3 3" xfId="6608"/>
    <cellStyle name="Normal 13 4 3 4" xfId="6609"/>
    <cellStyle name="Normal 13 4 4" xfId="6610"/>
    <cellStyle name="Normal 13 4 5" xfId="6611"/>
    <cellStyle name="Normal 13 4 6" xfId="6612"/>
    <cellStyle name="Normal 13 4 7" xfId="6613"/>
    <cellStyle name="Normal 13 4 8" xfId="6614"/>
    <cellStyle name="Normal 13 4 9" xfId="19231"/>
    <cellStyle name="Normal 13 5" xfId="6615"/>
    <cellStyle name="Normal 13 5 2" xfId="6616"/>
    <cellStyle name="Normal 13 5 2 2" xfId="6617"/>
    <cellStyle name="Normal 13 5 2 3" xfId="6618"/>
    <cellStyle name="Normal 13 5 2 4" xfId="6619"/>
    <cellStyle name="Normal 13 5 3" xfId="6620"/>
    <cellStyle name="Normal 13 5 3 2" xfId="6621"/>
    <cellStyle name="Normal 13 5 3 3" xfId="6622"/>
    <cellStyle name="Normal 13 5 3 4" xfId="6623"/>
    <cellStyle name="Normal 13 5 4" xfId="6624"/>
    <cellStyle name="Normal 13 5 5" xfId="6625"/>
    <cellStyle name="Normal 13 5 6" xfId="6626"/>
    <cellStyle name="Normal 13 5 7" xfId="6627"/>
    <cellStyle name="Normal 13 5 8" xfId="6628"/>
    <cellStyle name="Normal 13 6" xfId="6629"/>
    <cellStyle name="Normal 13 6 2" xfId="6630"/>
    <cellStyle name="Normal 13 7" xfId="6631"/>
    <cellStyle name="Normal 13 7 2" xfId="29438"/>
    <cellStyle name="Normal 13 7 2 2" xfId="29595"/>
    <cellStyle name="Normal 13 7 3" xfId="29826"/>
    <cellStyle name="Normal 13 8" xfId="6632"/>
    <cellStyle name="Normal 13 8 2" xfId="29664"/>
    <cellStyle name="Normal 13 9" xfId="6633"/>
    <cellStyle name="Normal 13 9 2" xfId="29647"/>
    <cellStyle name="Normal 14" xfId="19"/>
    <cellStyle name="Normal 14 10" xfId="6634"/>
    <cellStyle name="Normal 14 11" xfId="6635"/>
    <cellStyle name="Normal 14 12" xfId="6636"/>
    <cellStyle name="Normal 14 13" xfId="6637"/>
    <cellStyle name="Normal 14 14" xfId="6638"/>
    <cellStyle name="Normal 14 15" xfId="6639"/>
    <cellStyle name="Normal 14 16" xfId="6640"/>
    <cellStyle name="Normal 14 17" xfId="6641"/>
    <cellStyle name="Normal 14 2" xfId="6642"/>
    <cellStyle name="Normal 14 2 10" xfId="6643"/>
    <cellStyle name="Normal 14 2 11" xfId="6644"/>
    <cellStyle name="Normal 14 2 12" xfId="6645"/>
    <cellStyle name="Normal 14 2 13" xfId="6646"/>
    <cellStyle name="Normal 14 2 14" xfId="6647"/>
    <cellStyle name="Normal 14 2 15" xfId="19272"/>
    <cellStyle name="Normal 14 2 16" xfId="25928"/>
    <cellStyle name="Normal 14 2 2" xfId="6648"/>
    <cellStyle name="Normal 14 2 2 10" xfId="25929"/>
    <cellStyle name="Normal 14 2 2 2" xfId="6649"/>
    <cellStyle name="Normal 14 2 2 2 2" xfId="6650"/>
    <cellStyle name="Normal 14 2 2 2 2 2" xfId="6651"/>
    <cellStyle name="Normal 14 2 2 2 2 3" xfId="6652"/>
    <cellStyle name="Normal 14 2 2 2 2 4" xfId="6653"/>
    <cellStyle name="Normal 14 2 2 2 2 5" xfId="6654"/>
    <cellStyle name="Normal 14 2 2 2 2 6" xfId="6655"/>
    <cellStyle name="Normal 14 2 2 2 2 7" xfId="6656"/>
    <cellStyle name="Normal 14 2 2 2 3" xfId="6657"/>
    <cellStyle name="Normal 14 2 2 2 4" xfId="6658"/>
    <cellStyle name="Normal 14 2 2 2 5" xfId="6659"/>
    <cellStyle name="Normal 14 2 2 2 6" xfId="6660"/>
    <cellStyle name="Normal 14 2 2 2 7" xfId="6661"/>
    <cellStyle name="Normal 14 2 2 3" xfId="6662"/>
    <cellStyle name="Normal 14 2 2 4" xfId="6663"/>
    <cellStyle name="Normal 14 2 2 5" xfId="6664"/>
    <cellStyle name="Normal 14 2 2 6" xfId="6665"/>
    <cellStyle name="Normal 14 2 2 7" xfId="6666"/>
    <cellStyle name="Normal 14 2 2 8" xfId="6667"/>
    <cellStyle name="Normal 14 2 2 9" xfId="19278"/>
    <cellStyle name="Normal 14 2 3" xfId="6668"/>
    <cellStyle name="Normal 14 2 3 2" xfId="6669"/>
    <cellStyle name="Normal 14 2 4" xfId="6670"/>
    <cellStyle name="Normal 14 2 4 2" xfId="6671"/>
    <cellStyle name="Normal 14 2 4 3" xfId="19300"/>
    <cellStyle name="Normal 14 2 4 4" xfId="25930"/>
    <cellStyle name="Normal 14 2 4 5" xfId="29639"/>
    <cellStyle name="Normal 14 2 5" xfId="6672"/>
    <cellStyle name="Normal 14 2 5 2" xfId="6673"/>
    <cellStyle name="Normal 14 2 5 3" xfId="19302"/>
    <cellStyle name="Normal 14 2 5 4" xfId="25931"/>
    <cellStyle name="Normal 14 2 5 5" xfId="29733"/>
    <cellStyle name="Normal 14 2 6" xfId="6674"/>
    <cellStyle name="Normal 14 2 6 2" xfId="29788"/>
    <cellStyle name="Normal 14 2 7" xfId="6675"/>
    <cellStyle name="Normal 14 2 8" xfId="6676"/>
    <cellStyle name="Normal 14 2 9" xfId="6677"/>
    <cellStyle name="Normal 14 3" xfId="6678"/>
    <cellStyle name="Normal 14 3 2" xfId="19308"/>
    <cellStyle name="Normal 14 3 3" xfId="25932"/>
    <cellStyle name="Normal 14 3 4" xfId="29795"/>
    <cellStyle name="Normal 14 4" xfId="6679"/>
    <cellStyle name="Normal 14 4 2" xfId="6680"/>
    <cellStyle name="Normal 14 4 2 2" xfId="6681"/>
    <cellStyle name="Normal 14 4 2 3" xfId="19310"/>
    <cellStyle name="Normal 14 4 2 4" xfId="25934"/>
    <cellStyle name="Normal 14 4 3" xfId="6682"/>
    <cellStyle name="Normal 14 4 4" xfId="6683"/>
    <cellStyle name="Normal 14 4 5" xfId="19309"/>
    <cellStyle name="Normal 14 4 6" xfId="25933"/>
    <cellStyle name="Normal 14 4 7" xfId="29610"/>
    <cellStyle name="Normal 14 5" xfId="6684"/>
    <cellStyle name="Normal 14 5 2" xfId="6685"/>
    <cellStyle name="Normal 14 5 3" xfId="19314"/>
    <cellStyle name="Normal 14 5 4" xfId="25935"/>
    <cellStyle name="Normal 14 5 5" xfId="29691"/>
    <cellStyle name="Normal 14 6" xfId="6686"/>
    <cellStyle name="Normal 14 6 2" xfId="29752"/>
    <cellStyle name="Normal 14 7" xfId="6687"/>
    <cellStyle name="Normal 14 8" xfId="6688"/>
    <cellStyle name="Normal 14 9" xfId="6689"/>
    <cellStyle name="Normal 15" xfId="20"/>
    <cellStyle name="Normal 15 10" xfId="6690"/>
    <cellStyle name="Normal 15 11" xfId="6691"/>
    <cellStyle name="Normal 15 12" xfId="6692"/>
    <cellStyle name="Normal 15 13" xfId="29250"/>
    <cellStyle name="Normal 15 2" xfId="6693"/>
    <cellStyle name="Normal 15 2 10" xfId="25936"/>
    <cellStyle name="Normal 15 2 11" xfId="29332"/>
    <cellStyle name="Normal 15 2 2" xfId="6694"/>
    <cellStyle name="Normal 15 2 2 2" xfId="6695"/>
    <cellStyle name="Normal 15 2 2 2 2" xfId="6696"/>
    <cellStyle name="Normal 15 2 2 2 2 2" xfId="6697"/>
    <cellStyle name="Normal 15 2 2 2 3" xfId="6698"/>
    <cellStyle name="Normal 15 2 2 2 4" xfId="19326"/>
    <cellStyle name="Normal 15 2 2 2 5" xfId="25938"/>
    <cellStyle name="Normal 15 2 2 3" xfId="6699"/>
    <cellStyle name="Normal 15 2 2 4" xfId="6700"/>
    <cellStyle name="Normal 15 2 2 5" xfId="19325"/>
    <cellStyle name="Normal 15 2 2 6" xfId="25937"/>
    <cellStyle name="Normal 15 2 3" xfId="6701"/>
    <cellStyle name="Normal 15 2 4" xfId="6702"/>
    <cellStyle name="Normal 15 2 5" xfId="6703"/>
    <cellStyle name="Normal 15 2 6" xfId="6704"/>
    <cellStyle name="Normal 15 2 7" xfId="6705"/>
    <cellStyle name="Normal 15 2 8" xfId="6706"/>
    <cellStyle name="Normal 15 2 9" xfId="19324"/>
    <cellStyle name="Normal 15 3" xfId="6707"/>
    <cellStyle name="Normal 15 4" xfId="6708"/>
    <cellStyle name="Normal 15 4 2" xfId="6709"/>
    <cellStyle name="Normal 15 4 3" xfId="6710"/>
    <cellStyle name="Normal 15 4 4" xfId="6711"/>
    <cellStyle name="Normal 15 4 5" xfId="6712"/>
    <cellStyle name="Normal 15 4 6" xfId="6713"/>
    <cellStyle name="Normal 15 5" xfId="144"/>
    <cellStyle name="Normal 15 5 10" xfId="6714"/>
    <cellStyle name="Normal 15 5 11" xfId="6715"/>
    <cellStyle name="Normal 15 5 2" xfId="6716"/>
    <cellStyle name="Normal 15 5 3" xfId="6717"/>
    <cellStyle name="Normal 15 5 4" xfId="6718"/>
    <cellStyle name="Normal 15 5 5" xfId="6719"/>
    <cellStyle name="Normal 15 5 6" xfId="6720"/>
    <cellStyle name="Normal 15 5 7" xfId="6721"/>
    <cellStyle name="Normal 15 5 8" xfId="6722"/>
    <cellStyle name="Normal 15 5 9" xfId="6723"/>
    <cellStyle name="Normal 15 6" xfId="6724"/>
    <cellStyle name="Normal 15 6 2" xfId="6725"/>
    <cellStyle name="Normal 15 6 3" xfId="19356"/>
    <cellStyle name="Normal 15 6 4" xfId="25939"/>
    <cellStyle name="Normal 15 6 5" xfId="29441"/>
    <cellStyle name="Normal 15 7" xfId="6726"/>
    <cellStyle name="Normal 15 7 2" xfId="29478"/>
    <cellStyle name="Normal 15 8" xfId="6727"/>
    <cellStyle name="Normal 15 9" xfId="6728"/>
    <cellStyle name="Normal 16" xfId="21"/>
    <cellStyle name="Normal 16 2" xfId="6729"/>
    <cellStyle name="Normal 16 2 2" xfId="6730"/>
    <cellStyle name="Normal 16 2 2 2" xfId="6731"/>
    <cellStyle name="Normal 16 2 3" xfId="6732"/>
    <cellStyle name="Normal 16 2 4" xfId="29443"/>
    <cellStyle name="Normal 16 3" xfId="6733"/>
    <cellStyle name="Normal 16 3 2" xfId="29476"/>
    <cellStyle name="Normal 16 4" xfId="6734"/>
    <cellStyle name="Normal 16 5" xfId="6735"/>
    <cellStyle name="Normal 16 6" xfId="6736"/>
    <cellStyle name="Normal 16 7" xfId="6737"/>
    <cellStyle name="Normal 16 8" xfId="29251"/>
    <cellStyle name="Normal 17" xfId="22"/>
    <cellStyle name="Normal 17 2" xfId="29252"/>
    <cellStyle name="Normal 17 2 2" xfId="29444"/>
    <cellStyle name="Normal 17 3" xfId="29475"/>
    <cellStyle name="Normal 18" xfId="23"/>
    <cellStyle name="Normal 18 2" xfId="24"/>
    <cellStyle name="Normal 18 2 2" xfId="6738"/>
    <cellStyle name="Normal 18 2 2 2" xfId="6739"/>
    <cellStyle name="Normal 18 2 2 3" xfId="6740"/>
    <cellStyle name="Normal 18 2 2 4" xfId="6741"/>
    <cellStyle name="Normal 18 2 2 5" xfId="6742"/>
    <cellStyle name="Normal 18 2 2 6" xfId="6743"/>
    <cellStyle name="Normal 18 2 2 7" xfId="29446"/>
    <cellStyle name="Normal 18 2 3" xfId="6744"/>
    <cellStyle name="Normal 18 2 3 2" xfId="6745"/>
    <cellStyle name="Normal 18 2 3 3" xfId="19379"/>
    <cellStyle name="Normal 18 2 3 4" xfId="25940"/>
    <cellStyle name="Normal 18 2 3 5" xfId="29473"/>
    <cellStyle name="Normal 18 2 4" xfId="6746"/>
    <cellStyle name="Normal 18 2 5" xfId="6747"/>
    <cellStyle name="Normal 18 2 6" xfId="6748"/>
    <cellStyle name="Normal 18 2 7" xfId="6749"/>
    <cellStyle name="Normal 18 2 8" xfId="29253"/>
    <cellStyle name="Normal 18 3" xfId="25"/>
    <cellStyle name="Normal 18 3 2" xfId="75"/>
    <cellStyle name="Normal 18 3 2 2" xfId="19386"/>
    <cellStyle name="Normal 18 3 2 3" xfId="25941"/>
    <cellStyle name="Normal 18 3 2 4" xfId="29447"/>
    <cellStyle name="Normal 18 3 3" xfId="6750"/>
    <cellStyle name="Normal 18 3 3 2" xfId="29472"/>
    <cellStyle name="Normal 18 3 4" xfId="6751"/>
    <cellStyle name="Normal 18 3 5" xfId="6752"/>
    <cellStyle name="Normal 18 3 6" xfId="6753"/>
    <cellStyle name="Normal 18 3 7" xfId="29254"/>
    <cellStyle name="Normal 18 4" xfId="73"/>
    <cellStyle name="Normal 18 4 2" xfId="19391"/>
    <cellStyle name="Normal 18 4 3" xfId="25942"/>
    <cellStyle name="Normal 18 4 4" xfId="29333"/>
    <cellStyle name="Normal 18 5" xfId="6754"/>
    <cellStyle name="Normal 18 6" xfId="6755"/>
    <cellStyle name="Normal 18 7" xfId="12905"/>
    <cellStyle name="Normal 18 7 2" xfId="29445"/>
    <cellStyle name="Normal 18 8" xfId="21464"/>
    <cellStyle name="Normal 18 8 2" xfId="29474"/>
    <cellStyle name="Normal 18 9" xfId="29239"/>
    <cellStyle name="Normal 19" xfId="26"/>
    <cellStyle name="Normal 19 2" xfId="29255"/>
    <cellStyle name="Normal 19 2 2" xfId="29448"/>
    <cellStyle name="Normal 19 3" xfId="29471"/>
    <cellStyle name="Normal 2" xfId="27"/>
    <cellStyle name="Normal 2 10" xfId="145"/>
    <cellStyle name="Normal 2 10 10" xfId="174"/>
    <cellStyle name="Normal 2 10 10 2" xfId="29693"/>
    <cellStyle name="Normal 2 10 11" xfId="6756"/>
    <cellStyle name="Normal 2 10 11 2" xfId="29754"/>
    <cellStyle name="Normal 2 10 12" xfId="6757"/>
    <cellStyle name="Normal 2 10 13" xfId="6758"/>
    <cellStyle name="Normal 2 10 14" xfId="6759"/>
    <cellStyle name="Normal 2 10 15" xfId="6760"/>
    <cellStyle name="Normal 2 10 16" xfId="6761"/>
    <cellStyle name="Normal 2 10 17" xfId="6762"/>
    <cellStyle name="Normal 2 10 18" xfId="6763"/>
    <cellStyle name="Normal 2 10 19" xfId="12907"/>
    <cellStyle name="Normal 2 10 2" xfId="6764"/>
    <cellStyle name="Normal 2 10 2 10" xfId="6765"/>
    <cellStyle name="Normal 2 10 2 11" xfId="6766"/>
    <cellStyle name="Normal 2 10 2 12" xfId="6767"/>
    <cellStyle name="Normal 2 10 2 13" xfId="6768"/>
    <cellStyle name="Normal 2 10 2 14" xfId="6769"/>
    <cellStyle name="Normal 2 10 2 15" xfId="6770"/>
    <cellStyle name="Normal 2 10 2 16" xfId="6771"/>
    <cellStyle name="Normal 2 10 2 17" xfId="6772"/>
    <cellStyle name="Normal 2 10 2 18" xfId="6773"/>
    <cellStyle name="Normal 2 10 2 19" xfId="6774"/>
    <cellStyle name="Normal 2 10 2 2" xfId="6775"/>
    <cellStyle name="Normal 2 10 2 2 10" xfId="6776"/>
    <cellStyle name="Normal 2 10 2 2 11" xfId="6777"/>
    <cellStyle name="Normal 2 10 2 2 12" xfId="6778"/>
    <cellStyle name="Normal 2 10 2 2 13" xfId="6779"/>
    <cellStyle name="Normal 2 10 2 2 14" xfId="6780"/>
    <cellStyle name="Normal 2 10 2 2 15" xfId="19414"/>
    <cellStyle name="Normal 2 10 2 2 16" xfId="25943"/>
    <cellStyle name="Normal 2 10 2 2 2" xfId="6781"/>
    <cellStyle name="Normal 2 10 2 2 2 10" xfId="25944"/>
    <cellStyle name="Normal 2 10 2 2 2 2" xfId="6782"/>
    <cellStyle name="Normal 2 10 2 2 2 2 2" xfId="6783"/>
    <cellStyle name="Normal 2 10 2 2 2 2 2 10" xfId="21416"/>
    <cellStyle name="Normal 2 10 2 2 2 2 2 2" xfId="6784"/>
    <cellStyle name="Normal 2 10 2 2 2 2 2 2 2" xfId="6785"/>
    <cellStyle name="Normal 2 10 2 2 2 2 2 2 3" xfId="6786"/>
    <cellStyle name="Normal 2 10 2 2 2 2 2 2 4" xfId="6787"/>
    <cellStyle name="Normal 2 10 2 2 2 2 2 2 5" xfId="6788"/>
    <cellStyle name="Normal 2 10 2 2 2 2 2 2 6" xfId="6789"/>
    <cellStyle name="Normal 2 10 2 2 2 2 2 2 7" xfId="6790"/>
    <cellStyle name="Normal 2 10 2 2 2 2 2 2 8" xfId="19422"/>
    <cellStyle name="Normal 2 10 2 2 2 2 2 2 9" xfId="25945"/>
    <cellStyle name="Normal 2 10 2 2 2 2 2 3" xfId="6791"/>
    <cellStyle name="Normal 2 10 2 2 2 2 2 4" xfId="6792"/>
    <cellStyle name="Normal 2 10 2 2 2 2 2 5" xfId="6793"/>
    <cellStyle name="Normal 2 10 2 2 2 2 2 6" xfId="6794"/>
    <cellStyle name="Normal 2 10 2 2 2 2 2 7" xfId="6795"/>
    <cellStyle name="Normal 2 10 2 2 2 2 2 8" xfId="6796"/>
    <cellStyle name="Normal 2 10 2 2 2 2 2 9" xfId="12960"/>
    <cellStyle name="Normal 2 10 2 2 2 2 3" xfId="6797"/>
    <cellStyle name="Normal 2 10 2 2 2 2 4" xfId="6798"/>
    <cellStyle name="Normal 2 10 2 2 2 2 5" xfId="6799"/>
    <cellStyle name="Normal 2 10 2 2 2 2 6" xfId="6800"/>
    <cellStyle name="Normal 2 10 2 2 2 2 7" xfId="6801"/>
    <cellStyle name="Normal 2 10 2 2 2 3" xfId="6802"/>
    <cellStyle name="Normal 2 10 2 2 2 4" xfId="6803"/>
    <cellStyle name="Normal 2 10 2 2 2 5" xfId="6804"/>
    <cellStyle name="Normal 2 10 2 2 2 6" xfId="6805"/>
    <cellStyle name="Normal 2 10 2 2 2 7" xfId="6806"/>
    <cellStyle name="Normal 2 10 2 2 2 8" xfId="6807"/>
    <cellStyle name="Normal 2 10 2 2 2 9" xfId="19420"/>
    <cellStyle name="Normal 2 10 2 2 3" xfId="6808"/>
    <cellStyle name="Normal 2 10 2 2 4" xfId="6809"/>
    <cellStyle name="Normal 2 10 2 2 5" xfId="6810"/>
    <cellStyle name="Normal 2 10 2 2 6" xfId="6811"/>
    <cellStyle name="Normal 2 10 2 2 7" xfId="6812"/>
    <cellStyle name="Normal 2 10 2 2 8" xfId="6813"/>
    <cellStyle name="Normal 2 10 2 2 9" xfId="6814"/>
    <cellStyle name="Normal 2 10 2 20" xfId="12908"/>
    <cellStyle name="Normal 2 10 2 21" xfId="21461"/>
    <cellStyle name="Normal 2 10 2 3" xfId="6815"/>
    <cellStyle name="Normal 2 10 2 3 10" xfId="25946"/>
    <cellStyle name="Normal 2 10 2 3 2" xfId="6816"/>
    <cellStyle name="Normal 2 10 2 3 3" xfId="6817"/>
    <cellStyle name="Normal 2 10 2 3 4" xfId="6818"/>
    <cellStyle name="Normal 2 10 2 3 5" xfId="6819"/>
    <cellStyle name="Normal 2 10 2 3 6" xfId="6820"/>
    <cellStyle name="Normal 2 10 2 3 7" xfId="6821"/>
    <cellStyle name="Normal 2 10 2 3 8" xfId="6822"/>
    <cellStyle name="Normal 2 10 2 3 9" xfId="19453"/>
    <cellStyle name="Normal 2 10 2 4" xfId="6823"/>
    <cellStyle name="Normal 2 10 2 4 2" xfId="6824"/>
    <cellStyle name="Normal 2 10 2 5" xfId="6825"/>
    <cellStyle name="Normal 2 10 2 5 2" xfId="6826"/>
    <cellStyle name="Normal 2 10 2 6" xfId="6827"/>
    <cellStyle name="Normal 2 10 2 7" xfId="6828"/>
    <cellStyle name="Normal 2 10 2 8" xfId="6829"/>
    <cellStyle name="Normal 2 10 2 9" xfId="6830"/>
    <cellStyle name="Normal 2 10 20" xfId="21462"/>
    <cellStyle name="Normal 2 10 21" xfId="29334"/>
    <cellStyle name="Normal 2 10 3" xfId="6831"/>
    <cellStyle name="Normal 2 10 3 10" xfId="21460"/>
    <cellStyle name="Normal 2 10 3 2" xfId="6832"/>
    <cellStyle name="Normal 2 10 3 3" xfId="6833"/>
    <cellStyle name="Normal 2 10 3 4" xfId="6834"/>
    <cellStyle name="Normal 2 10 3 5" xfId="6835"/>
    <cellStyle name="Normal 2 10 3 6" xfId="6836"/>
    <cellStyle name="Normal 2 10 3 7" xfId="6837"/>
    <cellStyle name="Normal 2 10 3 8" xfId="6838"/>
    <cellStyle name="Normal 2 10 3 9" xfId="12909"/>
    <cellStyle name="Normal 2 10 4" xfId="6839"/>
    <cellStyle name="Normal 2 10 4 2" xfId="6840"/>
    <cellStyle name="Normal 2 10 4 2 2" xfId="6841"/>
    <cellStyle name="Normal 2 10 4 2 3" xfId="19476"/>
    <cellStyle name="Normal 2 10 4 2 4" xfId="25947"/>
    <cellStyle name="Normal 2 10 4 3" xfId="6842"/>
    <cellStyle name="Normal 2 10 4 4" xfId="6843"/>
    <cellStyle name="Normal 2 10 4 5" xfId="6844"/>
    <cellStyle name="Normal 2 10 4 6" xfId="6845"/>
    <cellStyle name="Normal 2 10 4 7" xfId="12958"/>
    <cellStyle name="Normal 2 10 4 8" xfId="21417"/>
    <cellStyle name="Normal 2 10 5" xfId="6846"/>
    <cellStyle name="Normal 2 10 5 2" xfId="6847"/>
    <cellStyle name="Normal 2 10 6" xfId="6848"/>
    <cellStyle name="Normal 2 10 7" xfId="6849"/>
    <cellStyle name="Normal 2 10 8" xfId="6850"/>
    <cellStyle name="Normal 2 10 9" xfId="6851"/>
    <cellStyle name="Normal 2 10 9 2" xfId="29611"/>
    <cellStyle name="Normal 2 11" xfId="6852"/>
    <cellStyle name="Normal 2 11 10" xfId="19483"/>
    <cellStyle name="Normal 2 11 11" xfId="25948"/>
    <cellStyle name="Normal 2 11 2" xfId="6853"/>
    <cellStyle name="Normal 2 11 2 2" xfId="6854"/>
    <cellStyle name="Normal 2 11 2 2 2" xfId="6855"/>
    <cellStyle name="Normal 2 11 2 3" xfId="6856"/>
    <cellStyle name="Normal 2 11 2 4" xfId="19484"/>
    <cellStyle name="Normal 2 11 2 5" xfId="25949"/>
    <cellStyle name="Normal 2 11 3" xfId="6857"/>
    <cellStyle name="Normal 2 11 3 2" xfId="6858"/>
    <cellStyle name="Normal 2 11 4" xfId="6859"/>
    <cellStyle name="Normal 2 11 5" xfId="177"/>
    <cellStyle name="Normal 2 11 5 2" xfId="6860"/>
    <cellStyle name="Normal 2 11 5 3" xfId="29725"/>
    <cellStyle name="Normal 2 11 6" xfId="6861"/>
    <cellStyle name="Normal 2 11 7" xfId="6862"/>
    <cellStyle name="Normal 2 11 8" xfId="6863"/>
    <cellStyle name="Normal 2 11 9" xfId="6864"/>
    <cellStyle name="Normal 2 12" xfId="6865"/>
    <cellStyle name="Normal 2 12 10" xfId="25950"/>
    <cellStyle name="Normal 2 12 2" xfId="6866"/>
    <cellStyle name="Normal 2 12 2 2" xfId="6867"/>
    <cellStyle name="Normal 2 12 3" xfId="6868"/>
    <cellStyle name="Normal 2 12 4" xfId="6869"/>
    <cellStyle name="Normal 2 12 5" xfId="6870"/>
    <cellStyle name="Normal 2 12 6" xfId="6871"/>
    <cellStyle name="Normal 2 12 7" xfId="6872"/>
    <cellStyle name="Normal 2 12 8" xfId="6873"/>
    <cellStyle name="Normal 2 12 9" xfId="19485"/>
    <cellStyle name="Normal 2 13" xfId="78"/>
    <cellStyle name="Normal 2 13 10" xfId="25951"/>
    <cellStyle name="Normal 2 13 11" xfId="29275"/>
    <cellStyle name="Normal 2 13 2" xfId="6874"/>
    <cellStyle name="Normal 2 13 3" xfId="6875"/>
    <cellStyle name="Normal 2 13 4" xfId="6876"/>
    <cellStyle name="Normal 2 13 5" xfId="6877"/>
    <cellStyle name="Normal 2 13 6" xfId="6878"/>
    <cellStyle name="Normal 2 13 7" xfId="6879"/>
    <cellStyle name="Normal 2 13 8" xfId="6880"/>
    <cellStyle name="Normal 2 13 9" xfId="19487"/>
    <cellStyle name="Normal 2 14" xfId="6881"/>
    <cellStyle name="Normal 2 14 2" xfId="19493"/>
    <cellStyle name="Normal 2 14 2 2" xfId="19494"/>
    <cellStyle name="Normal 2 14 2 3" xfId="25953"/>
    <cellStyle name="Normal 2 14 3" xfId="19495"/>
    <cellStyle name="Normal 2 14 4" xfId="25952"/>
    <cellStyle name="Normal 2 15" xfId="6882"/>
    <cellStyle name="Normal 2 15 2" xfId="19496"/>
    <cellStyle name="Normal 2 15 3" xfId="25954"/>
    <cellStyle name="Normal 2 16" xfId="6883"/>
    <cellStyle name="Normal 2 16 2" xfId="19497"/>
    <cellStyle name="Normal 2 16 3" xfId="25955"/>
    <cellStyle name="Normal 2 17" xfId="6884"/>
    <cellStyle name="Normal 2 18" xfId="6885"/>
    <cellStyle name="Normal 2 19" xfId="6886"/>
    <cellStyle name="Normal 2 19 2" xfId="19500"/>
    <cellStyle name="Normal 2 19 3" xfId="25956"/>
    <cellStyle name="Normal 2 2" xfId="28"/>
    <cellStyle name="Normal 2 2 10" xfId="6887"/>
    <cellStyle name="Normal 2 2 11" xfId="6888"/>
    <cellStyle name="Normal 2 2 12" xfId="6889"/>
    <cellStyle name="Normal 2 2 12 2" xfId="19503"/>
    <cellStyle name="Normal 2 2 12 3" xfId="25957"/>
    <cellStyle name="Normal 2 2 13" xfId="6890"/>
    <cellStyle name="Normal 2 2 14" xfId="6891"/>
    <cellStyle name="Normal 2 2 15" xfId="6892"/>
    <cellStyle name="Normal 2 2 15 2" xfId="19506"/>
    <cellStyle name="Normal 2 2 15 3" xfId="25958"/>
    <cellStyle name="Normal 2 2 15 4" xfId="29335"/>
    <cellStyle name="Normal 2 2 16" xfId="6893"/>
    <cellStyle name="Normal 2 2 16 2" xfId="29550"/>
    <cellStyle name="Normal 2 2 16 3" xfId="29812"/>
    <cellStyle name="Normal 2 2 17" xfId="6894"/>
    <cellStyle name="Normal 2 2 17 2" xfId="29585"/>
    <cellStyle name="Normal 2 2 18" xfId="6895"/>
    <cellStyle name="Normal 2 2 18 2" xfId="29686"/>
    <cellStyle name="Normal 2 2 19" xfId="6896"/>
    <cellStyle name="Normal 2 2 2" xfId="29"/>
    <cellStyle name="Normal 2 2 2 10" xfId="6897"/>
    <cellStyle name="Normal 2 2 2 10 2" xfId="29646"/>
    <cellStyle name="Normal 2 2 2 11" xfId="6898"/>
    <cellStyle name="Normal 2 2 2 12" xfId="6899"/>
    <cellStyle name="Normal 2 2 2 13" xfId="77"/>
    <cellStyle name="Normal 2 2 2 14" xfId="6900"/>
    <cellStyle name="Normal 2 2 2 15" xfId="6901"/>
    <cellStyle name="Normal 2 2 2 16" xfId="6902"/>
    <cellStyle name="Normal 2 2 2 17" xfId="6903"/>
    <cellStyle name="Normal 2 2 2 18" xfId="6904"/>
    <cellStyle name="Normal 2 2 2 19" xfId="6905"/>
    <cellStyle name="Normal 2 2 2 2" xfId="86"/>
    <cellStyle name="Normal 2 2 2 2 10" xfId="6906"/>
    <cellStyle name="Normal 2 2 2 2 11" xfId="6907"/>
    <cellStyle name="Normal 2 2 2 2 12" xfId="6908"/>
    <cellStyle name="Normal 2 2 2 2 13" xfId="6909"/>
    <cellStyle name="Normal 2 2 2 2 14" xfId="6910"/>
    <cellStyle name="Normal 2 2 2 2 15" xfId="6911"/>
    <cellStyle name="Normal 2 2 2 2 16" xfId="6912"/>
    <cellStyle name="Normal 2 2 2 2 17" xfId="19521"/>
    <cellStyle name="Normal 2 2 2 2 18" xfId="25959"/>
    <cellStyle name="Normal 2 2 2 2 19" xfId="29244"/>
    <cellStyle name="Normal 2 2 2 2 2" xfId="6913"/>
    <cellStyle name="Normal 2 2 2 2 2 10" xfId="6914"/>
    <cellStyle name="Normal 2 2 2 2 2 11" xfId="6915"/>
    <cellStyle name="Normal 2 2 2 2 2 12" xfId="6916"/>
    <cellStyle name="Normal 2 2 2 2 2 13" xfId="29336"/>
    <cellStyle name="Normal 2 2 2 2 2 2" xfId="6917"/>
    <cellStyle name="Normal 2 2 2 2 2 2 2" xfId="6918"/>
    <cellStyle name="Normal 2 2 2 2 2 2 2 2" xfId="6919"/>
    <cellStyle name="Normal 2 2 2 2 2 2 2 2 2" xfId="6920"/>
    <cellStyle name="Normal 2 2 2 2 2 2 2 2 3" xfId="6921"/>
    <cellStyle name="Normal 2 2 2 2 2 2 2 3" xfId="6922"/>
    <cellStyle name="Normal 2 2 2 2 2 2 2 4" xfId="6923"/>
    <cellStyle name="Normal 2 2 2 2 2 2 2 5" xfId="19534"/>
    <cellStyle name="Normal 2 2 2 2 2 2 2 6" xfId="25961"/>
    <cellStyle name="Normal 2 2 2 2 2 2 3" xfId="6924"/>
    <cellStyle name="Normal 2 2 2 2 2 2 4" xfId="6925"/>
    <cellStyle name="Normal 2 2 2 2 2 2 5" xfId="6926"/>
    <cellStyle name="Normal 2 2 2 2 2 2 6" xfId="19533"/>
    <cellStyle name="Normal 2 2 2 2 2 2 7" xfId="25960"/>
    <cellStyle name="Normal 2 2 2 2 2 2 8" xfId="29337"/>
    <cellStyle name="Normal 2 2 2 2 2 3" xfId="6927"/>
    <cellStyle name="Normal 2 2 2 2 2 4" xfId="6928"/>
    <cellStyle name="Normal 2 2 2 2 2 5" xfId="6929"/>
    <cellStyle name="Normal 2 2 2 2 2 6" xfId="6930"/>
    <cellStyle name="Normal 2 2 2 2 2 7" xfId="6931"/>
    <cellStyle name="Normal 2 2 2 2 2 8" xfId="6932"/>
    <cellStyle name="Normal 2 2 2 2 2 9" xfId="6933"/>
    <cellStyle name="Normal 2 2 2 2 3" xfId="6934"/>
    <cellStyle name="Normal 2 2 2 2 4" xfId="6935"/>
    <cellStyle name="Normal 2 2 2 2 4 2" xfId="6936"/>
    <cellStyle name="Normal 2 2 2 2 4 3" xfId="6937"/>
    <cellStyle name="Normal 2 2 2 2 4 4" xfId="6938"/>
    <cellStyle name="Normal 2 2 2 2 4 5" xfId="6939"/>
    <cellStyle name="Normal 2 2 2 2 4 6" xfId="6940"/>
    <cellStyle name="Normal 2 2 2 2 5" xfId="6941"/>
    <cellStyle name="Normal 2 2 2 2 5 2" xfId="29597"/>
    <cellStyle name="Normal 2 2 2 2 5 3" xfId="29827"/>
    <cellStyle name="Normal 2 2 2 2 6" xfId="6942"/>
    <cellStyle name="Normal 2 2 2 2 7" xfId="6943"/>
    <cellStyle name="Normal 2 2 2 2 7 2" xfId="29645"/>
    <cellStyle name="Normal 2 2 2 2 8" xfId="6944"/>
    <cellStyle name="Normal 2 2 2 2 8 2" xfId="29465"/>
    <cellStyle name="Normal 2 2 2 2 9" xfId="6945"/>
    <cellStyle name="Normal 2 2 2 20" xfId="6946"/>
    <cellStyle name="Normal 2 2 2 21" xfId="6947"/>
    <cellStyle name="Normal 2 2 2 22" xfId="6948"/>
    <cellStyle name="Normal 2 2 2 23" xfId="12911"/>
    <cellStyle name="Normal 2 2 2 24" xfId="21459"/>
    <cellStyle name="Normal 2 2 2 25" xfId="29256"/>
    <cellStyle name="Normal 2 2 2 3" xfId="6949"/>
    <cellStyle name="Normal 2 2 2 3 10" xfId="6950"/>
    <cellStyle name="Normal 2 2 2 3 11" xfId="6951"/>
    <cellStyle name="Normal 2 2 2 3 12" xfId="6952"/>
    <cellStyle name="Normal 2 2 2 3 13" xfId="6953"/>
    <cellStyle name="Normal 2 2 2 3 14" xfId="19565"/>
    <cellStyle name="Normal 2 2 2 3 15" xfId="25962"/>
    <cellStyle name="Normal 2 2 2 3 2" xfId="6954"/>
    <cellStyle name="Normal 2 2 2 3 2 10" xfId="6955"/>
    <cellStyle name="Normal 2 2 2 3 2 11" xfId="6956"/>
    <cellStyle name="Normal 2 2 2 3 2 12" xfId="6957"/>
    <cellStyle name="Normal 2 2 2 3 2 13" xfId="19570"/>
    <cellStyle name="Normal 2 2 2 3 2 14" xfId="25963"/>
    <cellStyle name="Normal 2 2 2 3 2 15" xfId="29626"/>
    <cellStyle name="Normal 2 2 2 3 2 2" xfId="6958"/>
    <cellStyle name="Normal 2 2 2 3 2 2 10" xfId="25964"/>
    <cellStyle name="Normal 2 2 2 3 2 2 2" xfId="6959"/>
    <cellStyle name="Normal 2 2 2 3 2 2 2 2" xfId="6960"/>
    <cellStyle name="Normal 2 2 2 3 2 2 2 2 2" xfId="6961"/>
    <cellStyle name="Normal 2 2 2 3 2 2 2 2 3" xfId="6962"/>
    <cellStyle name="Normal 2 2 2 3 2 2 2 2 4" xfId="6963"/>
    <cellStyle name="Normal 2 2 2 3 2 2 2 2 5" xfId="6964"/>
    <cellStyle name="Normal 2 2 2 3 2 2 2 2 6" xfId="6965"/>
    <cellStyle name="Normal 2 2 2 3 2 2 2 2 7" xfId="6966"/>
    <cellStyle name="Normal 2 2 2 3 2 2 2 3" xfId="6967"/>
    <cellStyle name="Normal 2 2 2 3 2 2 2 4" xfId="6968"/>
    <cellStyle name="Normal 2 2 2 3 2 2 2 5" xfId="6969"/>
    <cellStyle name="Normal 2 2 2 3 2 2 2 6" xfId="6970"/>
    <cellStyle name="Normal 2 2 2 3 2 2 2 7" xfId="6971"/>
    <cellStyle name="Normal 2 2 2 3 2 2 3" xfId="6972"/>
    <cellStyle name="Normal 2 2 2 3 2 2 4" xfId="6973"/>
    <cellStyle name="Normal 2 2 2 3 2 2 5" xfId="6974"/>
    <cellStyle name="Normal 2 2 2 3 2 2 6" xfId="6975"/>
    <cellStyle name="Normal 2 2 2 3 2 2 7" xfId="6976"/>
    <cellStyle name="Normal 2 2 2 3 2 2 8" xfId="6977"/>
    <cellStyle name="Normal 2 2 2 3 2 2 9" xfId="19574"/>
    <cellStyle name="Normal 2 2 2 3 2 3" xfId="6978"/>
    <cellStyle name="Normal 2 2 2 3 2 4" xfId="6979"/>
    <cellStyle name="Normal 2 2 2 3 2 5" xfId="6980"/>
    <cellStyle name="Normal 2 2 2 3 2 6" xfId="6981"/>
    <cellStyle name="Normal 2 2 2 3 2 7" xfId="6982"/>
    <cellStyle name="Normal 2 2 2 3 2 8" xfId="6983"/>
    <cellStyle name="Normal 2 2 2 3 2 9" xfId="6984"/>
    <cellStyle name="Normal 2 2 2 3 3" xfId="6985"/>
    <cellStyle name="Normal 2 2 2 3 4" xfId="6986"/>
    <cellStyle name="Normal 2 2 2 3 4 2" xfId="29774"/>
    <cellStyle name="Normal 2 2 2 3 5" xfId="6987"/>
    <cellStyle name="Normal 2 2 2 3 6" xfId="6988"/>
    <cellStyle name="Normal 2 2 2 3 7" xfId="6989"/>
    <cellStyle name="Normal 2 2 2 3 8" xfId="6990"/>
    <cellStyle name="Normal 2 2 2 3 9" xfId="6991"/>
    <cellStyle name="Normal 2 2 2 4" xfId="180"/>
    <cellStyle name="Normal 2 2 2 4 2" xfId="6992"/>
    <cellStyle name="Normal 2 2 2 4 2 2" xfId="6993"/>
    <cellStyle name="Normal 2 2 2 4 2 3" xfId="6994"/>
    <cellStyle name="Normal 2 2 2 4 2 4" xfId="19609"/>
    <cellStyle name="Normal 2 2 2 4 2 5" xfId="25965"/>
    <cellStyle name="Normal 2 2 2 4 2 6" xfId="29620"/>
    <cellStyle name="Normal 2 2 2 4 3" xfId="6995"/>
    <cellStyle name="Normal 2 2 2 4 3 2" xfId="29705"/>
    <cellStyle name="Normal 2 2 2 4 4" xfId="6996"/>
    <cellStyle name="Normal 2 2 2 4 4 2" xfId="29764"/>
    <cellStyle name="Normal 2 2 2 4 5" xfId="6997"/>
    <cellStyle name="Normal 2 2 2 4 6" xfId="6998"/>
    <cellStyle name="Normal 2 2 2 4 7" xfId="6999"/>
    <cellStyle name="Normal 2 2 2 5" xfId="7000"/>
    <cellStyle name="Normal 2 2 2 5 2" xfId="7001"/>
    <cellStyle name="Normal 2 2 2 5 3" xfId="7002"/>
    <cellStyle name="Normal 2 2 2 5 4" xfId="7003"/>
    <cellStyle name="Normal 2 2 2 5 5" xfId="7004"/>
    <cellStyle name="Normal 2 2 2 5 6" xfId="7005"/>
    <cellStyle name="Normal 2 2 2 6" xfId="7006"/>
    <cellStyle name="Normal 2 2 2 6 2" xfId="7007"/>
    <cellStyle name="Normal 2 2 2 7" xfId="7008"/>
    <cellStyle name="Normal 2 2 2 8" xfId="7009"/>
    <cellStyle name="Normal 2 2 2 8 2" xfId="7010"/>
    <cellStyle name="Normal 2 2 2 8 3" xfId="7011"/>
    <cellStyle name="Normal 2 2 2 8 4" xfId="7012"/>
    <cellStyle name="Normal 2 2 2 8 5" xfId="29596"/>
    <cellStyle name="Normal 2 2 2 9" xfId="7013"/>
    <cellStyle name="Normal 2 2 2 9 2" xfId="29665"/>
    <cellStyle name="Normal 2 2 20" xfId="7014"/>
    <cellStyle name="Normal 2 2 21" xfId="7015"/>
    <cellStyle name="Normal 2 2 22" xfId="7016"/>
    <cellStyle name="Normal 2 2 23" xfId="7017"/>
    <cellStyle name="Normal 2 2 23 2" xfId="7018"/>
    <cellStyle name="Normal 2 2 24" xfId="7019"/>
    <cellStyle name="Normal 2 2 25" xfId="7020"/>
    <cellStyle name="Normal 2 2 26" xfId="7021"/>
    <cellStyle name="Normal 2 2 27" xfId="7022"/>
    <cellStyle name="Normal 2 2 28" xfId="7023"/>
    <cellStyle name="Normal 2 2 29" xfId="7024"/>
    <cellStyle name="Normal 2 2 3" xfId="30"/>
    <cellStyle name="Normal 2 2 3 10" xfId="7025"/>
    <cellStyle name="Normal 2 2 3 10 2" xfId="19643"/>
    <cellStyle name="Normal 2 2 3 10 3" xfId="25967"/>
    <cellStyle name="Normal 2 2 3 10 4" xfId="29666"/>
    <cellStyle name="Normal 2 2 3 11" xfId="7026"/>
    <cellStyle name="Normal 2 2 3 11 2" xfId="29564"/>
    <cellStyle name="Normal 2 2 3 12" xfId="7027"/>
    <cellStyle name="Normal 2 2 3 12 2" xfId="29546"/>
    <cellStyle name="Normal 2 2 3 13" xfId="7028"/>
    <cellStyle name="Normal 2 2 3 14" xfId="7029"/>
    <cellStyle name="Normal 2 2 3 15" xfId="7030"/>
    <cellStyle name="Normal 2 2 3 16" xfId="7031"/>
    <cellStyle name="Normal 2 2 3 17" xfId="7032"/>
    <cellStyle name="Normal 2 2 3 18" xfId="7033"/>
    <cellStyle name="Normal 2 2 3 19" xfId="7034"/>
    <cellStyle name="Normal 2 2 3 2" xfId="71"/>
    <cellStyle name="Normal 2 2 3 2 10" xfId="7035"/>
    <cellStyle name="Normal 2 2 3 2 11" xfId="7036"/>
    <cellStyle name="Normal 2 2 3 2 12" xfId="7037"/>
    <cellStyle name="Normal 2 2 3 2 13" xfId="7038"/>
    <cellStyle name="Normal 2 2 3 2 14" xfId="7039"/>
    <cellStyle name="Normal 2 2 3 2 15" xfId="19653"/>
    <cellStyle name="Normal 2 2 3 2 16" xfId="25968"/>
    <cellStyle name="Normal 2 2 3 2 17" xfId="29338"/>
    <cellStyle name="Normal 2 2 3 2 2" xfId="7040"/>
    <cellStyle name="Normal 2 2 3 2 2 10" xfId="179"/>
    <cellStyle name="Normal 2 2 3 2 2 11" xfId="7041"/>
    <cellStyle name="Normal 2 2 3 2 2 12" xfId="7042"/>
    <cellStyle name="Normal 2 2 3 2 2 13" xfId="7043"/>
    <cellStyle name="Normal 2 2 3 2 2 14" xfId="19659"/>
    <cellStyle name="Normal 2 2 3 2 2 15" xfId="25969"/>
    <cellStyle name="Normal 2 2 3 2 2 2" xfId="7044"/>
    <cellStyle name="Normal 2 2 3 2 2 2 10" xfId="19664"/>
    <cellStyle name="Normal 2 2 3 2 2 2 11" xfId="25970"/>
    <cellStyle name="Normal 2 2 3 2 2 2 2" xfId="7045"/>
    <cellStyle name="Normal 2 2 3 2 2 2 2 10" xfId="25971"/>
    <cellStyle name="Normal 2 2 3 2 2 2 2 2" xfId="7046"/>
    <cellStyle name="Normal 2 2 3 2 2 2 2 2 2" xfId="7047"/>
    <cellStyle name="Normal 2 2 3 2 2 2 2 2 2 2" xfId="7048"/>
    <cellStyle name="Normal 2 2 3 2 2 2 2 2 2 3" xfId="7049"/>
    <cellStyle name="Normal 2 2 3 2 2 2 2 2 2 4" xfId="7050"/>
    <cellStyle name="Normal 2 2 3 2 2 2 2 2 2 5" xfId="7051"/>
    <cellStyle name="Normal 2 2 3 2 2 2 2 2 2 6" xfId="7052"/>
    <cellStyle name="Normal 2 2 3 2 2 2 2 2 2 7" xfId="7053"/>
    <cellStyle name="Normal 2 2 3 2 2 2 2 2 3" xfId="7054"/>
    <cellStyle name="Normal 2 2 3 2 2 2 2 2 4" xfId="7055"/>
    <cellStyle name="Normal 2 2 3 2 2 2 2 2 5" xfId="7056"/>
    <cellStyle name="Normal 2 2 3 2 2 2 2 2 6" xfId="7057"/>
    <cellStyle name="Normal 2 2 3 2 2 2 2 2 7" xfId="7058"/>
    <cellStyle name="Normal 2 2 3 2 2 2 2 3" xfId="7059"/>
    <cellStyle name="Normal 2 2 3 2 2 2 2 4" xfId="7060"/>
    <cellStyle name="Normal 2 2 3 2 2 2 2 5" xfId="7061"/>
    <cellStyle name="Normal 2 2 3 2 2 2 2 6" xfId="7062"/>
    <cellStyle name="Normal 2 2 3 2 2 2 2 7" xfId="7063"/>
    <cellStyle name="Normal 2 2 3 2 2 2 2 8" xfId="7064"/>
    <cellStyle name="Normal 2 2 3 2 2 2 2 9" xfId="19665"/>
    <cellStyle name="Normal 2 2 3 2 2 2 3" xfId="7065"/>
    <cellStyle name="Normal 2 2 3 2 2 2 4" xfId="7066"/>
    <cellStyle name="Normal 2 2 3 2 2 2 5" xfId="7067"/>
    <cellStyle name="Normal 2 2 3 2 2 2 6" xfId="7068"/>
    <cellStyle name="Normal 2 2 3 2 2 2 7" xfId="7069"/>
    <cellStyle name="Normal 2 2 3 2 2 2 8" xfId="7070"/>
    <cellStyle name="Normal 2 2 3 2 2 2 9" xfId="7071"/>
    <cellStyle name="Normal 2 2 3 2 2 3" xfId="7072"/>
    <cellStyle name="Normal 2 2 3 2 2 4" xfId="7073"/>
    <cellStyle name="Normal 2 2 3 2 2 5" xfId="7074"/>
    <cellStyle name="Normal 2 2 3 2 2 6" xfId="7075"/>
    <cellStyle name="Normal 2 2 3 2 2 7" xfId="7076"/>
    <cellStyle name="Normal 2 2 3 2 2 8" xfId="7077"/>
    <cellStyle name="Normal 2 2 3 2 2 9" xfId="7078"/>
    <cellStyle name="Normal 2 2 3 2 3" xfId="7079"/>
    <cellStyle name="Normal 2 2 3 2 4" xfId="7080"/>
    <cellStyle name="Normal 2 2 3 2 5" xfId="7081"/>
    <cellStyle name="Normal 2 2 3 2 6" xfId="7082"/>
    <cellStyle name="Normal 2 2 3 2 7" xfId="7083"/>
    <cellStyle name="Normal 2 2 3 2 8" xfId="7084"/>
    <cellStyle name="Normal 2 2 3 2 9" xfId="7085"/>
    <cellStyle name="Normal 2 2 3 20" xfId="7086"/>
    <cellStyle name="Normal 2 2 3 21" xfId="7087"/>
    <cellStyle name="Normal 2 2 3 22" xfId="7088"/>
    <cellStyle name="Normal 2 2 3 23" xfId="7089"/>
    <cellStyle name="Normal 2 2 3 24" xfId="19642"/>
    <cellStyle name="Normal 2 2 3 25" xfId="25966"/>
    <cellStyle name="Normal 2 2 3 26" xfId="29238"/>
    <cellStyle name="Normal 2 2 3 3" xfId="7090"/>
    <cellStyle name="Normal 2 2 3 3 2" xfId="7091"/>
    <cellStyle name="Normal 2 2 3 3 2 2" xfId="7092"/>
    <cellStyle name="Normal 2 2 3 3 2 3" xfId="19697"/>
    <cellStyle name="Normal 2 2 3 3 2 4" xfId="25973"/>
    <cellStyle name="Normal 2 2 3 3 3" xfId="7093"/>
    <cellStyle name="Normal 2 2 3 3 4" xfId="7094"/>
    <cellStyle name="Normal 2 2 3 3 5" xfId="7095"/>
    <cellStyle name="Normal 2 2 3 3 6" xfId="7096"/>
    <cellStyle name="Normal 2 2 3 3 7" xfId="19696"/>
    <cellStyle name="Normal 2 2 3 3 8" xfId="25972"/>
    <cellStyle name="Normal 2 2 3 4" xfId="7097"/>
    <cellStyle name="Normal 2 2 3 4 2" xfId="7098"/>
    <cellStyle name="Normal 2 2 3 4 2 2" xfId="7099"/>
    <cellStyle name="Normal 2 2 3 4 2 3" xfId="19698"/>
    <cellStyle name="Normal 2 2 3 4 2 4" xfId="25974"/>
    <cellStyle name="Normal 2 2 3 4 3" xfId="7100"/>
    <cellStyle name="Normal 2 2 3 4 4" xfId="7101"/>
    <cellStyle name="Normal 2 2 3 4 5" xfId="7102"/>
    <cellStyle name="Normal 2 2 3 4 6" xfId="7103"/>
    <cellStyle name="Normal 2 2 3 5" xfId="7104"/>
    <cellStyle name="Normal 2 2 3 6" xfId="7105"/>
    <cellStyle name="Normal 2 2 3 7" xfId="7106"/>
    <cellStyle name="Normal 2 2 3 8" xfId="7107"/>
    <cellStyle name="Normal 2 2 3 9" xfId="7108"/>
    <cellStyle name="Normal 2 2 3 9 2" xfId="29453"/>
    <cellStyle name="Normal 2 2 3 9 2 2" xfId="29598"/>
    <cellStyle name="Normal 2 2 3 9 3" xfId="29828"/>
    <cellStyle name="Normal 2 2 30" xfId="7109"/>
    <cellStyle name="Normal 2 2 31" xfId="7110"/>
    <cellStyle name="Normal 2 2 32" xfId="12910"/>
    <cellStyle name="Normal 2 2 33" xfId="12955"/>
    <cellStyle name="Normal 2 2 34" xfId="29228"/>
    <cellStyle name="Normal 2 2 4" xfId="81"/>
    <cellStyle name="Normal 2 2 4 10" xfId="29243"/>
    <cellStyle name="Normal 2 2 4 2" xfId="7111"/>
    <cellStyle name="Normal 2 2 4 2 10" xfId="19703"/>
    <cellStyle name="Normal 2 2 4 2 11" xfId="25975"/>
    <cellStyle name="Normal 2 2 4 2 12" xfId="29339"/>
    <cellStyle name="Normal 2 2 4 2 2" xfId="7112"/>
    <cellStyle name="Normal 2 2 4 2 2 2" xfId="7113"/>
    <cellStyle name="Normal 2 2 4 2 2 2 2" xfId="7114"/>
    <cellStyle name="Normal 2 2 4 2 2 2 3" xfId="19705"/>
    <cellStyle name="Normal 2 2 4 2 2 2 4" xfId="25976"/>
    <cellStyle name="Normal 2 2 4 2 2 3" xfId="7115"/>
    <cellStyle name="Normal 2 2 4 2 3" xfId="7116"/>
    <cellStyle name="Normal 2 2 4 2 4" xfId="7117"/>
    <cellStyle name="Normal 2 2 4 2 5" xfId="7118"/>
    <cellStyle name="Normal 2 2 4 2 6" xfId="7119"/>
    <cellStyle name="Normal 2 2 4 2 7" xfId="7120"/>
    <cellStyle name="Normal 2 2 4 2 8" xfId="7121"/>
    <cellStyle name="Normal 2 2 4 2 9" xfId="7122"/>
    <cellStyle name="Normal 2 2 4 3" xfId="7123"/>
    <cellStyle name="Normal 2 2 4 3 2" xfId="7124"/>
    <cellStyle name="Normal 2 2 4 3 3" xfId="7125"/>
    <cellStyle name="Normal 2 2 4 3 4" xfId="7126"/>
    <cellStyle name="Normal 2 2 4 3 5" xfId="7127"/>
    <cellStyle name="Normal 2 2 4 3 6" xfId="7128"/>
    <cellStyle name="Normal 2 2 4 3 7" xfId="7129"/>
    <cellStyle name="Normal 2 2 4 3 8" xfId="7130"/>
    <cellStyle name="Normal 2 2 4 4" xfId="7131"/>
    <cellStyle name="Normal 2 2 4 4 2" xfId="7132"/>
    <cellStyle name="Normal 2 2 4 4 3" xfId="7133"/>
    <cellStyle name="Normal 2 2 4 4 4" xfId="7134"/>
    <cellStyle name="Normal 2 2 4 4 5" xfId="7135"/>
    <cellStyle name="Normal 2 2 4 4 6" xfId="7136"/>
    <cellStyle name="Normal 2 2 4 4 7" xfId="29454"/>
    <cellStyle name="Normal 2 2 4 5" xfId="7137"/>
    <cellStyle name="Normal 2 2 4 5 2" xfId="29667"/>
    <cellStyle name="Normal 2 2 4 6" xfId="7138"/>
    <cellStyle name="Normal 2 2 4 6 2" xfId="29565"/>
    <cellStyle name="Normal 2 2 4 7" xfId="7139"/>
    <cellStyle name="Normal 2 2 4 7 2" xfId="29464"/>
    <cellStyle name="Normal 2 2 4 8" xfId="7140"/>
    <cellStyle name="Normal 2 2 4 9" xfId="7141"/>
    <cellStyle name="Normal 2 2 5" xfId="7142"/>
    <cellStyle name="Normal 2 2 5 10" xfId="7143"/>
    <cellStyle name="Normal 2 2 5 11" xfId="7144"/>
    <cellStyle name="Normal 2 2 5 12" xfId="7145"/>
    <cellStyle name="Normal 2 2 5 13" xfId="29340"/>
    <cellStyle name="Normal 2 2 5 2" xfId="7146"/>
    <cellStyle name="Normal 2 2 5 2 10" xfId="19738"/>
    <cellStyle name="Normal 2 2 5 2 11" xfId="25977"/>
    <cellStyle name="Normal 2 2 5 2 12" xfId="29341"/>
    <cellStyle name="Normal 2 2 5 2 2" xfId="7147"/>
    <cellStyle name="Normal 2 2 5 2 2 2" xfId="7148"/>
    <cellStyle name="Normal 2 2 5 2 2 2 2" xfId="7149"/>
    <cellStyle name="Normal 2 2 5 2 2 2 2 2" xfId="7150"/>
    <cellStyle name="Normal 2 2 5 2 2 2 2 2 2" xfId="7151"/>
    <cellStyle name="Normal 2 2 5 2 2 2 2 3" xfId="7152"/>
    <cellStyle name="Normal 2 2 5 2 2 2 3" xfId="7153"/>
    <cellStyle name="Normal 2 2 5 2 2 2 4" xfId="7154"/>
    <cellStyle name="Normal 2 2 5 2 2 2 5" xfId="19740"/>
    <cellStyle name="Normal 2 2 5 2 2 2 6" xfId="25978"/>
    <cellStyle name="Normal 2 2 5 2 2 3" xfId="7155"/>
    <cellStyle name="Normal 2 2 5 2 2 4" xfId="7156"/>
    <cellStyle name="Normal 2 2 5 2 2 5" xfId="7157"/>
    <cellStyle name="Normal 2 2 5 2 2 6" xfId="7158"/>
    <cellStyle name="Normal 2 2 5 2 2 7" xfId="7159"/>
    <cellStyle name="Normal 2 2 5 2 2 8" xfId="7160"/>
    <cellStyle name="Normal 2 2 5 2 3" xfId="7161"/>
    <cellStyle name="Normal 2 2 5 2 4" xfId="7162"/>
    <cellStyle name="Normal 2 2 5 2 5" xfId="7163"/>
    <cellStyle name="Normal 2 2 5 2 6" xfId="7164"/>
    <cellStyle name="Normal 2 2 5 2 7" xfId="7165"/>
    <cellStyle name="Normal 2 2 5 2 8" xfId="7166"/>
    <cellStyle name="Normal 2 2 5 2 9" xfId="7167"/>
    <cellStyle name="Normal 2 2 5 3" xfId="7168"/>
    <cellStyle name="Normal 2 2 5 4" xfId="7169"/>
    <cellStyle name="Normal 2 2 5 4 2" xfId="7170"/>
    <cellStyle name="Normal 2 2 5 4 3" xfId="7171"/>
    <cellStyle name="Normal 2 2 5 4 4" xfId="7172"/>
    <cellStyle name="Normal 2 2 5 4 5" xfId="7173"/>
    <cellStyle name="Normal 2 2 5 4 6" xfId="7174"/>
    <cellStyle name="Normal 2 2 5 5" xfId="7175"/>
    <cellStyle name="Normal 2 2 5 6" xfId="7176"/>
    <cellStyle name="Normal 2 2 5 6 2" xfId="29612"/>
    <cellStyle name="Normal 2 2 5 7" xfId="7177"/>
    <cellStyle name="Normal 2 2 5 7 2" xfId="29694"/>
    <cellStyle name="Normal 2 2 5 8" xfId="7178"/>
    <cellStyle name="Normal 2 2 5 8 2" xfId="29755"/>
    <cellStyle name="Normal 2 2 5 9" xfId="7179"/>
    <cellStyle name="Normal 2 2 6" xfId="7180"/>
    <cellStyle name="Normal 2 2 6 2" xfId="7181"/>
    <cellStyle name="Normal 2 2 6 2 2" xfId="7182"/>
    <cellStyle name="Normal 2 2 6 2 3" xfId="29634"/>
    <cellStyle name="Normal 2 2 6 3" xfId="7183"/>
    <cellStyle name="Normal 2 2 6 3 2" xfId="29724"/>
    <cellStyle name="Normal 2 2 6 4" xfId="7184"/>
    <cellStyle name="Normal 2 2 6 4 2" xfId="29781"/>
    <cellStyle name="Normal 2 2 6 5" xfId="7185"/>
    <cellStyle name="Normal 2 2 6 6" xfId="7186"/>
    <cellStyle name="Normal 2 2 6 7" xfId="19772"/>
    <cellStyle name="Normal 2 2 6 8" xfId="25979"/>
    <cellStyle name="Normal 2 2 7" xfId="7187"/>
    <cellStyle name="Normal 2 2 7 2" xfId="7188"/>
    <cellStyle name="Normal 2 2 7 2 2" xfId="19780"/>
    <cellStyle name="Normal 2 2 7 2 3" xfId="25981"/>
    <cellStyle name="Normal 2 2 7 3" xfId="7189"/>
    <cellStyle name="Normal 2 2 7 3 2" xfId="19781"/>
    <cellStyle name="Normal 2 2 7 3 3" xfId="25982"/>
    <cellStyle name="Normal 2 2 7 4" xfId="7190"/>
    <cellStyle name="Normal 2 2 7 5" xfId="7191"/>
    <cellStyle name="Normal 2 2 7 6" xfId="7192"/>
    <cellStyle name="Normal 2 2 7 7" xfId="19779"/>
    <cellStyle name="Normal 2 2 7 8" xfId="25980"/>
    <cellStyle name="Normal 2 2 8" xfId="7193"/>
    <cellStyle name="Normal 2 2 8 2" xfId="19785"/>
    <cellStyle name="Normal 2 2 8 3" xfId="25983"/>
    <cellStyle name="Normal 2 2 9" xfId="7194"/>
    <cellStyle name="Normal 2 2 9 2" xfId="19786"/>
    <cellStyle name="Normal 2 2 9 3" xfId="25984"/>
    <cellStyle name="Normal 2 20" xfId="7195"/>
    <cellStyle name="Normal 2 20 2" xfId="7196"/>
    <cellStyle name="Normal 2 20 3" xfId="7197"/>
    <cellStyle name="Normal 2 20 4" xfId="7198"/>
    <cellStyle name="Normal 2 21" xfId="7199"/>
    <cellStyle name="Normal 2 21 2" xfId="7200"/>
    <cellStyle name="Normal 2 22" xfId="7201"/>
    <cellStyle name="Normal 2 23" xfId="7202"/>
    <cellStyle name="Normal 2 24" xfId="7203"/>
    <cellStyle name="Normal 2 25" xfId="7204"/>
    <cellStyle name="Normal 2 26" xfId="7205"/>
    <cellStyle name="Normal 2 27" xfId="7206"/>
    <cellStyle name="Normal 2 28" xfId="7207"/>
    <cellStyle name="Normal 2 29" xfId="7208"/>
    <cellStyle name="Normal 2 3" xfId="31"/>
    <cellStyle name="Normal 2 3 10" xfId="181"/>
    <cellStyle name="Normal 2 3 11" xfId="7209"/>
    <cellStyle name="Normal 2 3 11 2" xfId="19800"/>
    <cellStyle name="Normal 2 3 11 3" xfId="25985"/>
    <cellStyle name="Normal 2 3 12" xfId="7210"/>
    <cellStyle name="Normal 2 3 12 2" xfId="7211"/>
    <cellStyle name="Normal 2 3 12 2 2" xfId="29549"/>
    <cellStyle name="Normal 2 3 12 3" xfId="7212"/>
    <cellStyle name="Normal 2 3 12 3 2" xfId="29811"/>
    <cellStyle name="Normal 2 3 12 4" xfId="7213"/>
    <cellStyle name="Normal 2 3 12 5" xfId="19801"/>
    <cellStyle name="Normal 2 3 12 6" xfId="25986"/>
    <cellStyle name="Normal 2 3 12 7" xfId="29271"/>
    <cellStyle name="Normal 2 3 13" xfId="7214"/>
    <cellStyle name="Normal 2 3 13 2" xfId="29455"/>
    <cellStyle name="Normal 2 3 13 2 2" xfId="29553"/>
    <cellStyle name="Normal 2 3 13 3" xfId="29814"/>
    <cellStyle name="Normal 2 3 14" xfId="7215"/>
    <cellStyle name="Normal 2 3 14 2" xfId="29581"/>
    <cellStyle name="Normal 2 3 15" xfId="7216"/>
    <cellStyle name="Normal 2 3 15 2" xfId="29584"/>
    <cellStyle name="Normal 2 3 16" xfId="7217"/>
    <cellStyle name="Normal 2 3 17" xfId="7218"/>
    <cellStyle name="Normal 2 3 18" xfId="7219"/>
    <cellStyle name="Normal 2 3 19" xfId="7220"/>
    <cellStyle name="Normal 2 3 2" xfId="83"/>
    <cellStyle name="Normal 2 3 2 10" xfId="7221"/>
    <cellStyle name="Normal 2 3 2 11" xfId="7222"/>
    <cellStyle name="Normal 2 3 2 12" xfId="7223"/>
    <cellStyle name="Normal 2 3 2 13" xfId="12962"/>
    <cellStyle name="Normal 2 3 2 14" xfId="21415"/>
    <cellStyle name="Normal 2 3 2 15" xfId="29246"/>
    <cellStyle name="Normal 2 3 2 2" xfId="7224"/>
    <cellStyle name="Normal 2 3 2 2 10" xfId="7225"/>
    <cellStyle name="Normal 2 3 2 2 11" xfId="7226"/>
    <cellStyle name="Normal 2 3 2 2 12" xfId="7227"/>
    <cellStyle name="Normal 2 3 2 2 12 2" xfId="29751"/>
    <cellStyle name="Normal 2 3 2 2 13" xfId="7228"/>
    <cellStyle name="Normal 2 3 2 2 14" xfId="7229"/>
    <cellStyle name="Normal 2 3 2 2 15" xfId="7230"/>
    <cellStyle name="Normal 2 3 2 2 16" xfId="12963"/>
    <cellStyle name="Normal 2 3 2 2 17" xfId="21414"/>
    <cellStyle name="Normal 2 3 2 2 2" xfId="91"/>
    <cellStyle name="Normal 2 3 2 2 2 2" xfId="7231"/>
    <cellStyle name="Normal 2 3 2 2 3" xfId="7232"/>
    <cellStyle name="Normal 2 3 2 2 4" xfId="7233"/>
    <cellStyle name="Normal 2 3 2 2 5" xfId="7234"/>
    <cellStyle name="Normal 2 3 2 2 6" xfId="7235"/>
    <cellStyle name="Normal 2 3 2 2 7" xfId="7236"/>
    <cellStyle name="Normal 2 3 2 2 8" xfId="7237"/>
    <cellStyle name="Normal 2 3 2 2 9" xfId="7238"/>
    <cellStyle name="Normal 2 3 2 2 9 2" xfId="7239"/>
    <cellStyle name="Normal 2 3 2 2 9 3" xfId="7240"/>
    <cellStyle name="Normal 2 3 2 2 9 4" xfId="7241"/>
    <cellStyle name="Normal 2 3 2 2 9 5" xfId="19829"/>
    <cellStyle name="Normal 2 3 2 2 9 6" xfId="25987"/>
    <cellStyle name="Normal 2 3 2 2 9 7" xfId="29342"/>
    <cellStyle name="Normal 2 3 2 3" xfId="7242"/>
    <cellStyle name="Normal 2 3 2 3 2" xfId="7243"/>
    <cellStyle name="Normal 2 3 2 3 3" xfId="7244"/>
    <cellStyle name="Normal 2 3 2 3 4" xfId="7245"/>
    <cellStyle name="Normal 2 3 2 3 5" xfId="7246"/>
    <cellStyle name="Normal 2 3 2 3 6" xfId="7247"/>
    <cellStyle name="Normal 2 3 2 3 7" xfId="7248"/>
    <cellStyle name="Normal 2 3 2 3 8" xfId="7249"/>
    <cellStyle name="Normal 2 3 2 4" xfId="7250"/>
    <cellStyle name="Normal 2 3 2 4 10" xfId="25988"/>
    <cellStyle name="Normal 2 3 2 4 2" xfId="7251"/>
    <cellStyle name="Normal 2 3 2 4 2 2" xfId="7252"/>
    <cellStyle name="Normal 2 3 2 4 2 2 2" xfId="7253"/>
    <cellStyle name="Normal 2 3 2 4 2 2 3" xfId="19843"/>
    <cellStyle name="Normal 2 3 2 4 2 2 4" xfId="25990"/>
    <cellStyle name="Normal 2 3 2 4 2 3" xfId="7254"/>
    <cellStyle name="Normal 2 3 2 4 2 4" xfId="7255"/>
    <cellStyle name="Normal 2 3 2 4 2 5" xfId="19842"/>
    <cellStyle name="Normal 2 3 2 4 2 6" xfId="25989"/>
    <cellStyle name="Normal 2 3 2 4 2 7" xfId="29563"/>
    <cellStyle name="Normal 2 3 2 4 3" xfId="7256"/>
    <cellStyle name="Normal 2 3 2 4 4" xfId="7257"/>
    <cellStyle name="Normal 2 3 2 4 5" xfId="7258"/>
    <cellStyle name="Normal 2 3 2 4 6" xfId="7259"/>
    <cellStyle name="Normal 2 3 2 4 7" xfId="7260"/>
    <cellStyle name="Normal 2 3 2 4 8" xfId="7261"/>
    <cellStyle name="Normal 2 3 2 4 9" xfId="19841"/>
    <cellStyle name="Normal 2 3 2 5" xfId="7262"/>
    <cellStyle name="Normal 2 3 2 5 2" xfId="7263"/>
    <cellStyle name="Normal 2 3 2 5 2 2" xfId="7264"/>
    <cellStyle name="Normal 2 3 2 5 2 3" xfId="19854"/>
    <cellStyle name="Normal 2 3 2 5 2 4" xfId="25991"/>
    <cellStyle name="Normal 2 3 2 5 3" xfId="7265"/>
    <cellStyle name="Normal 2 3 2 5 4" xfId="7266"/>
    <cellStyle name="Normal 2 3 2 5 5" xfId="7267"/>
    <cellStyle name="Normal 2 3 2 5 6" xfId="7268"/>
    <cellStyle name="Normal 2 3 2 6" xfId="7269"/>
    <cellStyle name="Normal 2 3 2 6 2" xfId="29570"/>
    <cellStyle name="Normal 2 3 2 7" xfId="7270"/>
    <cellStyle name="Normal 2 3 2 7 2" xfId="29576"/>
    <cellStyle name="Normal 2 3 2 8" xfId="7271"/>
    <cellStyle name="Normal 2 3 2 9" xfId="7272"/>
    <cellStyle name="Normal 2 3 20" xfId="7273"/>
    <cellStyle name="Normal 2 3 21" xfId="7274"/>
    <cellStyle name="Normal 2 3 22" xfId="12912"/>
    <cellStyle name="Normal 2 3 23" xfId="21458"/>
    <cellStyle name="Normal 2 3 24" xfId="29230"/>
    <cellStyle name="Normal 2 3 3" xfId="87"/>
    <cellStyle name="Normal 2 3 3 10" xfId="25992"/>
    <cellStyle name="Normal 2 3 3 11" xfId="29247"/>
    <cellStyle name="Normal 2 3 3 2" xfId="7275"/>
    <cellStyle name="Normal 2 3 3 2 2" xfId="29613"/>
    <cellStyle name="Normal 2 3 3 3" xfId="7276"/>
    <cellStyle name="Normal 2 3 3 3 2" xfId="29695"/>
    <cellStyle name="Normal 2 3 3 4" xfId="7277"/>
    <cellStyle name="Normal 2 3 3 4 2" xfId="29756"/>
    <cellStyle name="Normal 2 3 3 5" xfId="7278"/>
    <cellStyle name="Normal 2 3 3 6" xfId="7279"/>
    <cellStyle name="Normal 2 3 3 7" xfId="7280"/>
    <cellStyle name="Normal 2 3 3 8" xfId="7281"/>
    <cellStyle name="Normal 2 3 3 9" xfId="19866"/>
    <cellStyle name="Normal 2 3 4" xfId="88"/>
    <cellStyle name="Normal 2 3 4 2" xfId="19874"/>
    <cellStyle name="Normal 2 3 4 2 2" xfId="29633"/>
    <cellStyle name="Normal 2 3 4 2 3" xfId="29852"/>
    <cellStyle name="Normal 2 3 4 3" xfId="25993"/>
    <cellStyle name="Normal 2 3 4 3 2" xfId="29723"/>
    <cellStyle name="Normal 2 3 4 4" xfId="29276"/>
    <cellStyle name="Normal 2 3 4 4 2" xfId="29780"/>
    <cellStyle name="Normal 2 3 4 5" xfId="29547"/>
    <cellStyle name="Normal 2 3 5" xfId="7282"/>
    <cellStyle name="Normal 2 3 5 2" xfId="7283"/>
    <cellStyle name="Normal 2 3 5 3" xfId="7284"/>
    <cellStyle name="Normal 2 3 5 4" xfId="29277"/>
    <cellStyle name="Normal 2 3 5 4 2" xfId="29460"/>
    <cellStyle name="Normal 2 3 5 5" xfId="29459"/>
    <cellStyle name="Normal 2 3 6" xfId="7285"/>
    <cellStyle name="Normal 2 3 6 2" xfId="7286"/>
    <cellStyle name="Normal 2 3 6 2 2" xfId="29461"/>
    <cellStyle name="Normal 2 3 6 3" xfId="7287"/>
    <cellStyle name="Normal 2 3 6 3 2" xfId="29458"/>
    <cellStyle name="Normal 2 3 6 4" xfId="7288"/>
    <cellStyle name="Normal 2 3 6 5" xfId="7289"/>
    <cellStyle name="Normal 2 3 6 6" xfId="7290"/>
    <cellStyle name="Normal 2 3 6 7" xfId="19877"/>
    <cellStyle name="Normal 2 3 6 8" xfId="25994"/>
    <cellStyle name="Normal 2 3 6 9" xfId="29278"/>
    <cellStyle name="Normal 2 3 7" xfId="7291"/>
    <cellStyle name="Normal 2 3 7 2" xfId="7292"/>
    <cellStyle name="Normal 2 3 8" xfId="7293"/>
    <cellStyle name="Normal 2 3 9" xfId="7294"/>
    <cellStyle name="Normal 2 30" xfId="7295"/>
    <cellStyle name="Normal 2 31" xfId="7296"/>
    <cellStyle name="Normal 2 32" xfId="7297"/>
    <cellStyle name="Normal 2 33" xfId="7298"/>
    <cellStyle name="Normal 2 34" xfId="7299"/>
    <cellStyle name="Normal 2 35" xfId="7300"/>
    <cellStyle name="Normal 2 36" xfId="7301"/>
    <cellStyle name="Normal 2 37" xfId="7302"/>
    <cellStyle name="Normal 2 38" xfId="12906"/>
    <cellStyle name="Normal 2 39" xfId="21463"/>
    <cellStyle name="Normal 2 4" xfId="32"/>
    <cellStyle name="Normal 2 4 10" xfId="7303"/>
    <cellStyle name="Normal 2 4 11" xfId="7304"/>
    <cellStyle name="Normal 2 4 11 2" xfId="29457"/>
    <cellStyle name="Normal 2 4 12" xfId="7305"/>
    <cellStyle name="Normal 2 4 13" xfId="7306"/>
    <cellStyle name="Normal 2 4 14" xfId="7307"/>
    <cellStyle name="Normal 2 4 15" xfId="7308"/>
    <cellStyle name="Normal 2 4 16" xfId="7309"/>
    <cellStyle name="Normal 2 4 17" xfId="7310"/>
    <cellStyle name="Normal 2 4 18" xfId="7311"/>
    <cellStyle name="Normal 2 4 19" xfId="7312"/>
    <cellStyle name="Normal 2 4 2" xfId="7313"/>
    <cellStyle name="Normal 2 4 2 10" xfId="7314"/>
    <cellStyle name="Normal 2 4 2 11" xfId="7315"/>
    <cellStyle name="Normal 2 4 2 12" xfId="7316"/>
    <cellStyle name="Normal 2 4 2 13" xfId="7317"/>
    <cellStyle name="Normal 2 4 2 14" xfId="7318"/>
    <cellStyle name="Normal 2 4 2 15" xfId="7319"/>
    <cellStyle name="Normal 2 4 2 16" xfId="7320"/>
    <cellStyle name="Normal 2 4 2 17" xfId="19905"/>
    <cellStyle name="Normal 2 4 2 18" xfId="25995"/>
    <cellStyle name="Normal 2 4 2 19" xfId="29273"/>
    <cellStyle name="Normal 2 4 2 2" xfId="7321"/>
    <cellStyle name="Normal 2 4 2 2 10" xfId="7322"/>
    <cellStyle name="Normal 2 4 2 2 11" xfId="19913"/>
    <cellStyle name="Normal 2 4 2 2 12" xfId="25996"/>
    <cellStyle name="Normal 2 4 2 2 13" xfId="29343"/>
    <cellStyle name="Normal 2 4 2 2 2" xfId="7323"/>
    <cellStyle name="Normal 2 4 2 2 2 10" xfId="19915"/>
    <cellStyle name="Normal 2 4 2 2 2 11" xfId="25997"/>
    <cellStyle name="Normal 2 4 2 2 2 12" xfId="29344"/>
    <cellStyle name="Normal 2 4 2 2 2 2" xfId="7324"/>
    <cellStyle name="Normal 2 4 2 2 2 2 10" xfId="25998"/>
    <cellStyle name="Normal 2 4 2 2 2 2 2" xfId="7325"/>
    <cellStyle name="Normal 2 4 2 2 2 2 2 2" xfId="7326"/>
    <cellStyle name="Normal 2 4 2 2 2 2 2 2 2" xfId="7327"/>
    <cellStyle name="Normal 2 4 2 2 2 2 2 2 3" xfId="7328"/>
    <cellStyle name="Normal 2 4 2 2 2 2 2 2 4" xfId="7329"/>
    <cellStyle name="Normal 2 4 2 2 2 2 2 2 5" xfId="7330"/>
    <cellStyle name="Normal 2 4 2 2 2 2 2 2 6" xfId="7331"/>
    <cellStyle name="Normal 2 4 2 2 2 2 2 2 7" xfId="7332"/>
    <cellStyle name="Normal 2 4 2 2 2 2 2 3" xfId="7333"/>
    <cellStyle name="Normal 2 4 2 2 2 2 2 4" xfId="7334"/>
    <cellStyle name="Normal 2 4 2 2 2 2 2 5" xfId="7335"/>
    <cellStyle name="Normal 2 4 2 2 2 2 2 6" xfId="7336"/>
    <cellStyle name="Normal 2 4 2 2 2 2 2 7" xfId="7337"/>
    <cellStyle name="Normal 2 4 2 2 2 2 3" xfId="7338"/>
    <cellStyle name="Normal 2 4 2 2 2 2 4" xfId="7339"/>
    <cellStyle name="Normal 2 4 2 2 2 2 5" xfId="7340"/>
    <cellStyle name="Normal 2 4 2 2 2 2 6" xfId="7341"/>
    <cellStyle name="Normal 2 4 2 2 2 2 7" xfId="7342"/>
    <cellStyle name="Normal 2 4 2 2 2 2 8" xfId="7343"/>
    <cellStyle name="Normal 2 4 2 2 2 2 9" xfId="19916"/>
    <cellStyle name="Normal 2 4 2 2 2 3" xfId="7344"/>
    <cellStyle name="Normal 2 4 2 2 2 4" xfId="7345"/>
    <cellStyle name="Normal 2 4 2 2 2 5" xfId="7346"/>
    <cellStyle name="Normal 2 4 2 2 2 6" xfId="7347"/>
    <cellStyle name="Normal 2 4 2 2 2 7" xfId="7348"/>
    <cellStyle name="Normal 2 4 2 2 2 8" xfId="7349"/>
    <cellStyle name="Normal 2 4 2 2 2 9" xfId="7350"/>
    <cellStyle name="Normal 2 4 2 2 3" xfId="7351"/>
    <cellStyle name="Normal 2 4 2 2 4" xfId="7352"/>
    <cellStyle name="Normal 2 4 2 2 5" xfId="7353"/>
    <cellStyle name="Normal 2 4 2 2 6" xfId="7354"/>
    <cellStyle name="Normal 2 4 2 2 7" xfId="7355"/>
    <cellStyle name="Normal 2 4 2 2 8" xfId="7356"/>
    <cellStyle name="Normal 2 4 2 2 9" xfId="7357"/>
    <cellStyle name="Normal 2 4 2 3" xfId="7358"/>
    <cellStyle name="Normal 2 4 2 3 2" xfId="7359"/>
    <cellStyle name="Normal 2 4 2 4" xfId="7360"/>
    <cellStyle name="Normal 2 4 2 4 2" xfId="7361"/>
    <cellStyle name="Normal 2 4 2 5" xfId="7362"/>
    <cellStyle name="Normal 2 4 2 5 2" xfId="7363"/>
    <cellStyle name="Normal 2 4 2 5 3" xfId="19954"/>
    <cellStyle name="Normal 2 4 2 5 4" xfId="25999"/>
    <cellStyle name="Normal 2 4 2 5 5" xfId="29463"/>
    <cellStyle name="Normal 2 4 2 6" xfId="7364"/>
    <cellStyle name="Normal 2 4 2 6 2" xfId="29456"/>
    <cellStyle name="Normal 2 4 2 7" xfId="7365"/>
    <cellStyle name="Normal 2 4 2 8" xfId="7366"/>
    <cellStyle name="Normal 2 4 2 9" xfId="7367"/>
    <cellStyle name="Normal 2 4 20" xfId="7368"/>
    <cellStyle name="Normal 2 4 21" xfId="7369"/>
    <cellStyle name="Normal 2 4 22" xfId="12914"/>
    <cellStyle name="Normal 2 4 23" xfId="21457"/>
    <cellStyle name="Normal 2 4 24" xfId="29257"/>
    <cellStyle name="Normal 2 4 3" xfId="7370"/>
    <cellStyle name="Normal 2 4 3 10" xfId="26000"/>
    <cellStyle name="Normal 2 4 3 2" xfId="7371"/>
    <cellStyle name="Normal 2 4 3 2 2" xfId="19963"/>
    <cellStyle name="Normal 2 4 3 2 3" xfId="26001"/>
    <cellStyle name="Normal 2 4 3 3" xfId="7372"/>
    <cellStyle name="Normal 2 4 3 4" xfId="7373"/>
    <cellStyle name="Normal 2 4 3 5" xfId="7374"/>
    <cellStyle name="Normal 2 4 3 6" xfId="7375"/>
    <cellStyle name="Normal 2 4 3 7" xfId="7376"/>
    <cellStyle name="Normal 2 4 3 8" xfId="7377"/>
    <cellStyle name="Normal 2 4 3 9" xfId="19962"/>
    <cellStyle name="Normal 2 4 4" xfId="7378"/>
    <cellStyle name="Normal 2 4 4 2" xfId="7379"/>
    <cellStyle name="Normal 2 4 4 2 2" xfId="7380"/>
    <cellStyle name="Normal 2 4 4 2 3" xfId="19971"/>
    <cellStyle name="Normal 2 4 4 2 4" xfId="26002"/>
    <cellStyle name="Normal 2 4 4 3" xfId="7381"/>
    <cellStyle name="Normal 2 4 4 3 2" xfId="19973"/>
    <cellStyle name="Normal 2 4 4 3 3" xfId="26003"/>
    <cellStyle name="Normal 2 4 4 4" xfId="7382"/>
    <cellStyle name="Normal 2 4 4 5" xfId="7383"/>
    <cellStyle name="Normal 2 4 4 6" xfId="7384"/>
    <cellStyle name="Normal 2 4 4 7" xfId="7385"/>
    <cellStyle name="Normal 2 4 4 8" xfId="7386"/>
    <cellStyle name="Normal 2 4 5" xfId="7387"/>
    <cellStyle name="Normal 2 4 5 2" xfId="7388"/>
    <cellStyle name="Normal 2 4 5 2 2" xfId="7389"/>
    <cellStyle name="Normal 2 4 5 2 3" xfId="19980"/>
    <cellStyle name="Normal 2 4 5 2 4" xfId="26005"/>
    <cellStyle name="Normal 2 4 5 3" xfId="7390"/>
    <cellStyle name="Normal 2 4 5 4" xfId="7391"/>
    <cellStyle name="Normal 2 4 5 5" xfId="7392"/>
    <cellStyle name="Normal 2 4 5 6" xfId="7393"/>
    <cellStyle name="Normal 2 4 5 7" xfId="19979"/>
    <cellStyle name="Normal 2 4 5 8" xfId="26004"/>
    <cellStyle name="Normal 2 4 6" xfId="7394"/>
    <cellStyle name="Normal 2 4 6 2" xfId="19986"/>
    <cellStyle name="Normal 2 4 6 3" xfId="26006"/>
    <cellStyle name="Normal 2 4 7" xfId="7395"/>
    <cellStyle name="Normal 2 4 7 2" xfId="19987"/>
    <cellStyle name="Normal 2 4 7 3" xfId="26007"/>
    <cellStyle name="Normal 2 4 8" xfId="7396"/>
    <cellStyle name="Normal 2 4 8 2" xfId="7397"/>
    <cellStyle name="Normal 2 4 8 3" xfId="7398"/>
    <cellStyle name="Normal 2 4 8 4" xfId="7399"/>
    <cellStyle name="Normal 2 4 8 5" xfId="19988"/>
    <cellStyle name="Normal 2 4 8 6" xfId="26008"/>
    <cellStyle name="Normal 2 4 8 7" xfId="29462"/>
    <cellStyle name="Normal 2 4 9" xfId="7400"/>
    <cellStyle name="Normal 2 40" xfId="29227"/>
    <cellStyle name="Normal 2 5" xfId="33"/>
    <cellStyle name="Normal 2 5 10" xfId="7401"/>
    <cellStyle name="Normal 2 5 10 2" xfId="29580"/>
    <cellStyle name="Normal 2 5 11" xfId="7402"/>
    <cellStyle name="Normal 2 5 12" xfId="7403"/>
    <cellStyle name="Normal 2 5 12 2" xfId="29543"/>
    <cellStyle name="Normal 2 5 13" xfId="7404"/>
    <cellStyle name="Normal 2 5 14" xfId="7405"/>
    <cellStyle name="Normal 2 5 15" xfId="7406"/>
    <cellStyle name="Normal 2 5 16" xfId="7407"/>
    <cellStyle name="Normal 2 5 17" xfId="7408"/>
    <cellStyle name="Normal 2 5 18" xfId="7409"/>
    <cellStyle name="Normal 2 5 19" xfId="7410"/>
    <cellStyle name="Normal 2 5 2" xfId="74"/>
    <cellStyle name="Normal 2 5 2 10" xfId="7411"/>
    <cellStyle name="Normal 2 5 2 11" xfId="7412"/>
    <cellStyle name="Normal 2 5 2 12" xfId="7413"/>
    <cellStyle name="Normal 2 5 2 13" xfId="7414"/>
    <cellStyle name="Normal 2 5 2 14" xfId="7415"/>
    <cellStyle name="Normal 2 5 2 15" xfId="7416"/>
    <cellStyle name="Normal 2 5 2 16" xfId="20003"/>
    <cellStyle name="Normal 2 5 2 17" xfId="26009"/>
    <cellStyle name="Normal 2 5 2 2" xfId="7417"/>
    <cellStyle name="Normal 2 5 2 2 10" xfId="7418"/>
    <cellStyle name="Normal 2 5 2 2 11" xfId="7419"/>
    <cellStyle name="Normal 2 5 2 2 12" xfId="7420"/>
    <cellStyle name="Normal 2 5 2 2 13" xfId="7421"/>
    <cellStyle name="Normal 2 5 2 2 14" xfId="7422"/>
    <cellStyle name="Normal 2 5 2 2 15" xfId="7423"/>
    <cellStyle name="Normal 2 5 2 2 16" xfId="20010"/>
    <cellStyle name="Normal 2 5 2 2 17" xfId="26010"/>
    <cellStyle name="Normal 2 5 2 2 18" xfId="29345"/>
    <cellStyle name="Normal 2 5 2 2 2" xfId="7424"/>
    <cellStyle name="Normal 2 5 2 2 2 10" xfId="20017"/>
    <cellStyle name="Normal 2 5 2 2 2 11" xfId="26011"/>
    <cellStyle name="Normal 2 5 2 2 2 12" xfId="29346"/>
    <cellStyle name="Normal 2 5 2 2 2 2" xfId="7425"/>
    <cellStyle name="Normal 2 5 2 2 2 2 10" xfId="26012"/>
    <cellStyle name="Normal 2 5 2 2 2 2 2" xfId="7426"/>
    <cellStyle name="Normal 2 5 2 2 2 2 2 2" xfId="7427"/>
    <cellStyle name="Normal 2 5 2 2 2 2 2 2 2" xfId="7428"/>
    <cellStyle name="Normal 2 5 2 2 2 2 2 2 3" xfId="7429"/>
    <cellStyle name="Normal 2 5 2 2 2 2 2 2 4" xfId="7430"/>
    <cellStyle name="Normal 2 5 2 2 2 2 2 2 5" xfId="7431"/>
    <cellStyle name="Normal 2 5 2 2 2 2 2 2 6" xfId="7432"/>
    <cellStyle name="Normal 2 5 2 2 2 2 2 2 7" xfId="7433"/>
    <cellStyle name="Normal 2 5 2 2 2 2 2 3" xfId="7434"/>
    <cellStyle name="Normal 2 5 2 2 2 2 2 4" xfId="7435"/>
    <cellStyle name="Normal 2 5 2 2 2 2 2 5" xfId="7436"/>
    <cellStyle name="Normal 2 5 2 2 2 2 2 6" xfId="7437"/>
    <cellStyle name="Normal 2 5 2 2 2 2 2 7" xfId="7438"/>
    <cellStyle name="Normal 2 5 2 2 2 2 3" xfId="7439"/>
    <cellStyle name="Normal 2 5 2 2 2 2 4" xfId="7440"/>
    <cellStyle name="Normal 2 5 2 2 2 2 5" xfId="7441"/>
    <cellStyle name="Normal 2 5 2 2 2 2 6" xfId="7442"/>
    <cellStyle name="Normal 2 5 2 2 2 2 7" xfId="7443"/>
    <cellStyle name="Normal 2 5 2 2 2 2 8" xfId="7444"/>
    <cellStyle name="Normal 2 5 2 2 2 2 9" xfId="20018"/>
    <cellStyle name="Normal 2 5 2 2 2 3" xfId="7445"/>
    <cellStyle name="Normal 2 5 2 2 2 4" xfId="7446"/>
    <cellStyle name="Normal 2 5 2 2 2 5" xfId="7447"/>
    <cellStyle name="Normal 2 5 2 2 2 6" xfId="7448"/>
    <cellStyle name="Normal 2 5 2 2 2 7" xfId="7449"/>
    <cellStyle name="Normal 2 5 2 2 2 8" xfId="7450"/>
    <cellStyle name="Normal 2 5 2 2 2 9" xfId="7451"/>
    <cellStyle name="Normal 2 5 2 2 3" xfId="7452"/>
    <cellStyle name="Normal 2 5 2 2 4" xfId="7453"/>
    <cellStyle name="Normal 2 5 2 2 5" xfId="7454"/>
    <cellStyle name="Normal 2 5 2 2 6" xfId="7455"/>
    <cellStyle name="Normal 2 5 2 2 7" xfId="7456"/>
    <cellStyle name="Normal 2 5 2 2 8" xfId="7457"/>
    <cellStyle name="Normal 2 5 2 2 9" xfId="7458"/>
    <cellStyle name="Normal 2 5 2 3" xfId="7459"/>
    <cellStyle name="Normal 2 5 2 3 2" xfId="7460"/>
    <cellStyle name="Normal 2 5 2 3 3" xfId="7461"/>
    <cellStyle name="Normal 2 5 2 3 4" xfId="7462"/>
    <cellStyle name="Normal 2 5 2 3 5" xfId="7463"/>
    <cellStyle name="Normal 2 5 2 3 6" xfId="7464"/>
    <cellStyle name="Normal 2 5 2 3 7" xfId="7465"/>
    <cellStyle name="Normal 2 5 2 3 8" xfId="7466"/>
    <cellStyle name="Normal 2 5 2 4" xfId="7467"/>
    <cellStyle name="Normal 2 5 2 5" xfId="7468"/>
    <cellStyle name="Normal 2 5 2 6" xfId="7469"/>
    <cellStyle name="Normal 2 5 2 7" xfId="7470"/>
    <cellStyle name="Normal 2 5 2 8" xfId="7471"/>
    <cellStyle name="Normal 2 5 2 9" xfId="7472"/>
    <cellStyle name="Normal 2 5 20" xfId="7473"/>
    <cellStyle name="Normal 2 5 21" xfId="7474"/>
    <cellStyle name="Normal 2 5 22" xfId="12915"/>
    <cellStyle name="Normal 2 5 23" xfId="21453"/>
    <cellStyle name="Normal 2 5 24" xfId="29241"/>
    <cellStyle name="Normal 2 5 3" xfId="7475"/>
    <cellStyle name="Normal 2 5 3 2" xfId="7476"/>
    <cellStyle name="Normal 2 5 3 3" xfId="7477"/>
    <cellStyle name="Normal 2 5 3 4" xfId="20068"/>
    <cellStyle name="Normal 2 5 3 5" xfId="26013"/>
    <cellStyle name="Normal 2 5 4" xfId="7478"/>
    <cellStyle name="Normal 2 5 4 2" xfId="7479"/>
    <cellStyle name="Normal 2 5 4 2 2" xfId="7480"/>
    <cellStyle name="Normal 2 5 4 3" xfId="7481"/>
    <cellStyle name="Normal 2 5 4 4" xfId="7482"/>
    <cellStyle name="Normal 2 5 4 5" xfId="7483"/>
    <cellStyle name="Normal 2 5 4 6" xfId="7484"/>
    <cellStyle name="Normal 2 5 4 7" xfId="7485"/>
    <cellStyle name="Normal 2 5 4 8" xfId="7486"/>
    <cellStyle name="Normal 2 5 5" xfId="7487"/>
    <cellStyle name="Normal 2 5 6" xfId="7488"/>
    <cellStyle name="Normal 2 5 7" xfId="7489"/>
    <cellStyle name="Normal 2 5 8" xfId="7490"/>
    <cellStyle name="Normal 2 5 8 2" xfId="7491"/>
    <cellStyle name="Normal 2 5 8 3" xfId="7492"/>
    <cellStyle name="Normal 2 5 8 4" xfId="7493"/>
    <cellStyle name="Normal 2 5 8 5" xfId="20083"/>
    <cellStyle name="Normal 2 5 8 6" xfId="26014"/>
    <cellStyle name="Normal 2 5 8 7" xfId="29270"/>
    <cellStyle name="Normal 2 5 9" xfId="7494"/>
    <cellStyle name="Normal 2 5 9 2" xfId="29393"/>
    <cellStyle name="Normal 2 5 9 2 2" xfId="29554"/>
    <cellStyle name="Normal 2 5 9 3" xfId="29815"/>
    <cellStyle name="Normal 2 6" xfId="34"/>
    <cellStyle name="Normal 2 6 10" xfId="7495"/>
    <cellStyle name="Normal 2 6 10 2" xfId="29668"/>
    <cellStyle name="Normal 2 6 11" xfId="7496"/>
    <cellStyle name="Normal 2 6 11 2" xfId="29566"/>
    <cellStyle name="Normal 2 6 12" xfId="7497"/>
    <cellStyle name="Normal 2 6 13" xfId="7498"/>
    <cellStyle name="Normal 2 6 14" xfId="7499"/>
    <cellStyle name="Normal 2 6 15" xfId="7500"/>
    <cellStyle name="Normal 2 6 16" xfId="7501"/>
    <cellStyle name="Normal 2 6 17" xfId="7502"/>
    <cellStyle name="Normal 2 6 18" xfId="7503"/>
    <cellStyle name="Normal 2 6 19" xfId="7504"/>
    <cellStyle name="Normal 2 6 2" xfId="146"/>
    <cellStyle name="Normal 2 6 2 10" xfId="7505"/>
    <cellStyle name="Normal 2 6 2 11" xfId="7506"/>
    <cellStyle name="Normal 2 6 2 12" xfId="7507"/>
    <cellStyle name="Normal 2 6 2 13" xfId="7508"/>
    <cellStyle name="Normal 2 6 2 14" xfId="7509"/>
    <cellStyle name="Normal 2 6 2 15" xfId="7510"/>
    <cellStyle name="Normal 2 6 2 16" xfId="7511"/>
    <cellStyle name="Normal 2 6 2 17" xfId="20098"/>
    <cellStyle name="Normal 2 6 2 18" xfId="26015"/>
    <cellStyle name="Normal 2 6 2 19" xfId="29347"/>
    <cellStyle name="Normal 2 6 2 2" xfId="7512"/>
    <cellStyle name="Normal 2 6 2 2 10" xfId="7513"/>
    <cellStyle name="Normal 2 6 2 2 11" xfId="7514"/>
    <cellStyle name="Normal 2 6 2 2 12" xfId="7515"/>
    <cellStyle name="Normal 2 6 2 2 2" xfId="7516"/>
    <cellStyle name="Normal 2 6 2 2 2 10" xfId="26016"/>
    <cellStyle name="Normal 2 6 2 2 2 2" xfId="7517"/>
    <cellStyle name="Normal 2 6 2 2 2 2 2" xfId="7518"/>
    <cellStyle name="Normal 2 6 2 2 2 2 2 2" xfId="7519"/>
    <cellStyle name="Normal 2 6 2 2 2 2 2 3" xfId="7520"/>
    <cellStyle name="Normal 2 6 2 2 2 2 2 4" xfId="7521"/>
    <cellStyle name="Normal 2 6 2 2 2 2 2 5" xfId="7522"/>
    <cellStyle name="Normal 2 6 2 2 2 2 2 6" xfId="7523"/>
    <cellStyle name="Normal 2 6 2 2 2 2 2 7" xfId="7524"/>
    <cellStyle name="Normal 2 6 2 2 2 2 3" xfId="7525"/>
    <cellStyle name="Normal 2 6 2 2 2 2 4" xfId="7526"/>
    <cellStyle name="Normal 2 6 2 2 2 2 5" xfId="7527"/>
    <cellStyle name="Normal 2 6 2 2 2 2 6" xfId="7528"/>
    <cellStyle name="Normal 2 6 2 2 2 2 7" xfId="7529"/>
    <cellStyle name="Normal 2 6 2 2 2 3" xfId="7530"/>
    <cellStyle name="Normal 2 6 2 2 2 4" xfId="7531"/>
    <cellStyle name="Normal 2 6 2 2 2 5" xfId="7532"/>
    <cellStyle name="Normal 2 6 2 2 2 6" xfId="7533"/>
    <cellStyle name="Normal 2 6 2 2 2 7" xfId="7534"/>
    <cellStyle name="Normal 2 6 2 2 2 8" xfId="7535"/>
    <cellStyle name="Normal 2 6 2 2 2 9" xfId="20110"/>
    <cellStyle name="Normal 2 6 2 2 3" xfId="7536"/>
    <cellStyle name="Normal 2 6 2 2 4" xfId="7537"/>
    <cellStyle name="Normal 2 6 2 2 5" xfId="7538"/>
    <cellStyle name="Normal 2 6 2 2 6" xfId="7539"/>
    <cellStyle name="Normal 2 6 2 2 7" xfId="7540"/>
    <cellStyle name="Normal 2 6 2 2 8" xfId="7541"/>
    <cellStyle name="Normal 2 6 2 2 9" xfId="7542"/>
    <cellStyle name="Normal 2 6 2 3" xfId="7543"/>
    <cellStyle name="Normal 2 6 2 3 2" xfId="7544"/>
    <cellStyle name="Normal 2 6 2 3 3" xfId="7545"/>
    <cellStyle name="Normal 2 6 2 3 4" xfId="7546"/>
    <cellStyle name="Normal 2 6 2 3 5" xfId="7547"/>
    <cellStyle name="Normal 2 6 2 3 6" xfId="7548"/>
    <cellStyle name="Normal 2 6 2 4" xfId="7549"/>
    <cellStyle name="Normal 2 6 2 5" xfId="7550"/>
    <cellStyle name="Normal 2 6 2 6" xfId="7551"/>
    <cellStyle name="Normal 2 6 2 7" xfId="7552"/>
    <cellStyle name="Normal 2 6 2 8" xfId="7553"/>
    <cellStyle name="Normal 2 6 2 9" xfId="7554"/>
    <cellStyle name="Normal 2 6 20" xfId="7555"/>
    <cellStyle name="Normal 2 6 21" xfId="12916"/>
    <cellStyle name="Normal 2 6 22" xfId="21452"/>
    <cellStyle name="Normal 2 6 23" xfId="29258"/>
    <cellStyle name="Normal 2 6 3" xfId="7556"/>
    <cellStyle name="Normal 2 6 3 2" xfId="7557"/>
    <cellStyle name="Normal 2 6 3 3" xfId="7558"/>
    <cellStyle name="Normal 2 6 4" xfId="7559"/>
    <cellStyle name="Normal 2 6 4 2" xfId="7560"/>
    <cellStyle name="Normal 2 6 4 2 2" xfId="7561"/>
    <cellStyle name="Normal 2 6 4 2 3" xfId="20154"/>
    <cellStyle name="Normal 2 6 4 2 4" xfId="26017"/>
    <cellStyle name="Normal 2 6 4 3" xfId="7562"/>
    <cellStyle name="Normal 2 6 4 4" xfId="7563"/>
    <cellStyle name="Normal 2 6 4 5" xfId="7564"/>
    <cellStyle name="Normal 2 6 4 6" xfId="7565"/>
    <cellStyle name="Normal 2 6 5" xfId="7566"/>
    <cellStyle name="Normal 2 6 6" xfId="7567"/>
    <cellStyle name="Normal 2 6 7" xfId="7568"/>
    <cellStyle name="Normal 2 6 8" xfId="7569"/>
    <cellStyle name="Normal 2 6 9" xfId="7570"/>
    <cellStyle name="Normal 2 6 9 2" xfId="29599"/>
    <cellStyle name="Normal 2 7" xfId="76"/>
    <cellStyle name="Normal 2 7 10" xfId="7571"/>
    <cellStyle name="Normal 2 7 11" xfId="7572"/>
    <cellStyle name="Normal 2 7 12" xfId="7573"/>
    <cellStyle name="Normal 2 7 13" xfId="7574"/>
    <cellStyle name="Normal 2 7 14" xfId="7575"/>
    <cellStyle name="Normal 2 7 15" xfId="7576"/>
    <cellStyle name="Normal 2 7 16" xfId="7577"/>
    <cellStyle name="Normal 2 7 17" xfId="7578"/>
    <cellStyle name="Normal 2 7 18" xfId="7579"/>
    <cellStyle name="Normal 2 7 19" xfId="7580"/>
    <cellStyle name="Normal 2 7 2" xfId="7581"/>
    <cellStyle name="Normal 2 7 2 10" xfId="7582"/>
    <cellStyle name="Normal 2 7 2 11" xfId="7583"/>
    <cellStyle name="Normal 2 7 2 12" xfId="7584"/>
    <cellStyle name="Normal 2 7 2 13" xfId="7585"/>
    <cellStyle name="Normal 2 7 2 14" xfId="7586"/>
    <cellStyle name="Normal 2 7 2 15" xfId="7587"/>
    <cellStyle name="Normal 2 7 2 16" xfId="7588"/>
    <cellStyle name="Normal 2 7 2 2" xfId="7589"/>
    <cellStyle name="Normal 2 7 2 2 2" xfId="7590"/>
    <cellStyle name="Normal 2 7 2 2 2 10" xfId="7591"/>
    <cellStyle name="Normal 2 7 2 2 2 11" xfId="7592"/>
    <cellStyle name="Normal 2 7 2 2 2 12" xfId="7593"/>
    <cellStyle name="Normal 2 7 2 2 2 13" xfId="7594"/>
    <cellStyle name="Normal 2 7 2 2 2 2" xfId="7595"/>
    <cellStyle name="Normal 2 7 2 2 2 2 2" xfId="7596"/>
    <cellStyle name="Normal 2 7 2 2 2 2 3" xfId="7597"/>
    <cellStyle name="Normal 2 7 2 2 2 2 4" xfId="7598"/>
    <cellStyle name="Normal 2 7 2 2 2 2 5" xfId="7599"/>
    <cellStyle name="Normal 2 7 2 2 2 2 6" xfId="7600"/>
    <cellStyle name="Normal 2 7 2 2 2 2 7" xfId="7601"/>
    <cellStyle name="Normal 2 7 2 2 2 2 8" xfId="20188"/>
    <cellStyle name="Normal 2 7 2 2 2 2 9" xfId="26018"/>
    <cellStyle name="Normal 2 7 2 2 2 3" xfId="7602"/>
    <cellStyle name="Normal 2 7 2 2 2 4" xfId="7603"/>
    <cellStyle name="Normal 2 7 2 2 2 5" xfId="7604"/>
    <cellStyle name="Normal 2 7 2 2 2 6" xfId="7605"/>
    <cellStyle name="Normal 2 7 2 2 2 7" xfId="7606"/>
    <cellStyle name="Normal 2 7 2 2 2 8" xfId="7607"/>
    <cellStyle name="Normal 2 7 2 2 2 9" xfId="7608"/>
    <cellStyle name="Normal 2 7 2 2 3" xfId="7609"/>
    <cellStyle name="Normal 2 7 2 2 3 2" xfId="7610"/>
    <cellStyle name="Normal 2 7 2 2 3 3" xfId="7611"/>
    <cellStyle name="Normal 2 7 2 2 3 4" xfId="7612"/>
    <cellStyle name="Normal 2 7 2 2 3 5" xfId="7613"/>
    <cellStyle name="Normal 2 7 2 2 3 6" xfId="7614"/>
    <cellStyle name="Normal 2 7 2 2 3 7" xfId="7615"/>
    <cellStyle name="Normal 2 7 2 2 3 8" xfId="7616"/>
    <cellStyle name="Normal 2 7 2 2 4" xfId="7617"/>
    <cellStyle name="Normal 2 7 2 2 5" xfId="7618"/>
    <cellStyle name="Normal 2 7 2 2 6" xfId="7619"/>
    <cellStyle name="Normal 2 7 2 2 7" xfId="7620"/>
    <cellStyle name="Normal 2 7 2 2 8" xfId="7621"/>
    <cellStyle name="Normal 2 7 2 3" xfId="7622"/>
    <cellStyle name="Normal 2 7 2 3 2" xfId="7623"/>
    <cellStyle name="Normal 2 7 2 3 3" xfId="7624"/>
    <cellStyle name="Normal 2 7 2 3 4" xfId="7625"/>
    <cellStyle name="Normal 2 7 2 3 5" xfId="7626"/>
    <cellStyle name="Normal 2 7 2 3 6" xfId="7627"/>
    <cellStyle name="Normal 2 7 2 3 7" xfId="7628"/>
    <cellStyle name="Normal 2 7 2 3 8" xfId="7629"/>
    <cellStyle name="Normal 2 7 2 4" xfId="7630"/>
    <cellStyle name="Normal 2 7 2 5" xfId="7631"/>
    <cellStyle name="Normal 2 7 2 6" xfId="7632"/>
    <cellStyle name="Normal 2 7 2 7" xfId="7633"/>
    <cellStyle name="Normal 2 7 2 8" xfId="7634"/>
    <cellStyle name="Normal 2 7 2 9" xfId="7635"/>
    <cellStyle name="Normal 2 7 20" xfId="7636"/>
    <cellStyle name="Normal 2 7 21" xfId="7637"/>
    <cellStyle name="Normal 2 7 22" xfId="29259"/>
    <cellStyle name="Normal 2 7 3" xfId="7638"/>
    <cellStyle name="Normal 2 7 3 10" xfId="7639"/>
    <cellStyle name="Normal 2 7 3 2" xfId="7640"/>
    <cellStyle name="Normal 2 7 3 2 2" xfId="7641"/>
    <cellStyle name="Normal 2 7 3 2 3" xfId="7642"/>
    <cellStyle name="Normal 2 7 3 2 4" xfId="7643"/>
    <cellStyle name="Normal 2 7 3 3" xfId="7644"/>
    <cellStyle name="Normal 2 7 3 3 2" xfId="7645"/>
    <cellStyle name="Normal 2 7 3 3 3" xfId="7646"/>
    <cellStyle name="Normal 2 7 3 3 4" xfId="7647"/>
    <cellStyle name="Normal 2 7 3 4" xfId="7648"/>
    <cellStyle name="Normal 2 7 3 5" xfId="7649"/>
    <cellStyle name="Normal 2 7 3 6" xfId="7650"/>
    <cellStyle name="Normal 2 7 3 7" xfId="7651"/>
    <cellStyle name="Normal 2 7 3 8" xfId="7652"/>
    <cellStyle name="Normal 2 7 3 9" xfId="7653"/>
    <cellStyle name="Normal 2 7 4" xfId="7654"/>
    <cellStyle name="Normal 2 7 4 2" xfId="7655"/>
    <cellStyle name="Normal 2 7 5" xfId="7656"/>
    <cellStyle name="Normal 2 7 5 2" xfId="7657"/>
    <cellStyle name="Normal 2 7 5 2 2" xfId="7658"/>
    <cellStyle name="Normal 2 7 5 2 3" xfId="7659"/>
    <cellStyle name="Normal 2 7 5 2 4" xfId="7660"/>
    <cellStyle name="Normal 2 7 5 3" xfId="7661"/>
    <cellStyle name="Normal 2 7 5 4" xfId="7662"/>
    <cellStyle name="Normal 2 7 5 5" xfId="7663"/>
    <cellStyle name="Normal 2 7 5 6" xfId="7664"/>
    <cellStyle name="Normal 2 7 5 7" xfId="7665"/>
    <cellStyle name="Normal 2 7 5 8" xfId="7666"/>
    <cellStyle name="Normal 2 7 6" xfId="7667"/>
    <cellStyle name="Normal 2 7 6 2" xfId="29669"/>
    <cellStyle name="Normal 2 7 7" xfId="7668"/>
    <cellStyle name="Normal 2 7 7 2" xfId="29567"/>
    <cellStyle name="Normal 2 7 8" xfId="7669"/>
    <cellStyle name="Normal 2 7 9" xfId="7670"/>
    <cellStyle name="Normal 2 8" xfId="147"/>
    <cellStyle name="Normal 2 8 10" xfId="7671"/>
    <cellStyle name="Normal 2 8 11" xfId="7672"/>
    <cellStyle name="Normal 2 8 12" xfId="7673"/>
    <cellStyle name="Normal 2 8 13" xfId="7674"/>
    <cellStyle name="Normal 2 8 14" xfId="7675"/>
    <cellStyle name="Normal 2 8 15" xfId="7676"/>
    <cellStyle name="Normal 2 8 16" xfId="7677"/>
    <cellStyle name="Normal 2 8 17" xfId="7678"/>
    <cellStyle name="Normal 2 8 18" xfId="7679"/>
    <cellStyle name="Normal 2 8 19" xfId="12920"/>
    <cellStyle name="Normal 2 8 2" xfId="7680"/>
    <cellStyle name="Normal 2 8 2 10" xfId="7681"/>
    <cellStyle name="Normal 2 8 2 2" xfId="7682"/>
    <cellStyle name="Normal 2 8 2 2 2" xfId="7683"/>
    <cellStyle name="Normal 2 8 2 2 3" xfId="7684"/>
    <cellStyle name="Normal 2 8 2 2 4" xfId="7685"/>
    <cellStyle name="Normal 2 8 2 2 5" xfId="7686"/>
    <cellStyle name="Normal 2 8 2 2 6" xfId="7687"/>
    <cellStyle name="Normal 2 8 2 2 7" xfId="7688"/>
    <cellStyle name="Normal 2 8 2 2 8" xfId="7689"/>
    <cellStyle name="Normal 2 8 2 3" xfId="7690"/>
    <cellStyle name="Normal 2 8 2 3 2" xfId="7691"/>
    <cellStyle name="Normal 2 8 2 3 3" xfId="7692"/>
    <cellStyle name="Normal 2 8 2 3 4" xfId="7693"/>
    <cellStyle name="Normal 2 8 2 3 5" xfId="7694"/>
    <cellStyle name="Normal 2 8 2 3 6" xfId="7695"/>
    <cellStyle name="Normal 2 8 2 3 7" xfId="7696"/>
    <cellStyle name="Normal 2 8 2 3 8" xfId="7697"/>
    <cellStyle name="Normal 2 8 2 4" xfId="7698"/>
    <cellStyle name="Normal 2 8 2 4 2" xfId="7699"/>
    <cellStyle name="Normal 2 8 2 4 2 2" xfId="7700"/>
    <cellStyle name="Normal 2 8 2 4 2 3" xfId="20290"/>
    <cellStyle name="Normal 2 8 2 4 2 4" xfId="26020"/>
    <cellStyle name="Normal 2 8 2 4 3" xfId="7701"/>
    <cellStyle name="Normal 2 8 2 4 4" xfId="7702"/>
    <cellStyle name="Normal 2 8 2 4 5" xfId="20289"/>
    <cellStyle name="Normal 2 8 2 4 6" xfId="26019"/>
    <cellStyle name="Normal 2 8 2 5" xfId="7703"/>
    <cellStyle name="Normal 2 8 2 6" xfId="7704"/>
    <cellStyle name="Normal 2 8 2 7" xfId="7705"/>
    <cellStyle name="Normal 2 8 2 8" xfId="7706"/>
    <cellStyle name="Normal 2 8 2 9" xfId="7707"/>
    <cellStyle name="Normal 2 8 20" xfId="12954"/>
    <cellStyle name="Normal 2 8 3" xfId="7708"/>
    <cellStyle name="Normal 2 8 3 10" xfId="7709"/>
    <cellStyle name="Normal 2 8 3 2" xfId="7710"/>
    <cellStyle name="Normal 2 8 3 2 2" xfId="7711"/>
    <cellStyle name="Normal 2 8 3 2 3" xfId="7712"/>
    <cellStyle name="Normal 2 8 3 2 4" xfId="7713"/>
    <cellStyle name="Normal 2 8 3 2 5" xfId="7714"/>
    <cellStyle name="Normal 2 8 3 2 6" xfId="7715"/>
    <cellStyle name="Normal 2 8 3 2 7" xfId="7716"/>
    <cellStyle name="Normal 2 8 3 2 8" xfId="7717"/>
    <cellStyle name="Normal 2 8 3 3" xfId="7718"/>
    <cellStyle name="Normal 2 8 3 3 2" xfId="7719"/>
    <cellStyle name="Normal 2 8 3 3 3" xfId="7720"/>
    <cellStyle name="Normal 2 8 3 3 4" xfId="7721"/>
    <cellStyle name="Normal 2 8 3 3 5" xfId="7722"/>
    <cellStyle name="Normal 2 8 3 3 6" xfId="7723"/>
    <cellStyle name="Normal 2 8 3 3 7" xfId="7724"/>
    <cellStyle name="Normal 2 8 3 3 8" xfId="7725"/>
    <cellStyle name="Normal 2 8 3 4" xfId="7726"/>
    <cellStyle name="Normal 2 8 3 4 2" xfId="7727"/>
    <cellStyle name="Normal 2 8 3 4 3" xfId="7728"/>
    <cellStyle name="Normal 2 8 3 4 4" xfId="7729"/>
    <cellStyle name="Normal 2 8 3 5" xfId="7730"/>
    <cellStyle name="Normal 2 8 3 6" xfId="7731"/>
    <cellStyle name="Normal 2 8 3 7" xfId="7732"/>
    <cellStyle name="Normal 2 8 3 8" xfId="7733"/>
    <cellStyle name="Normal 2 8 3 9" xfId="7734"/>
    <cellStyle name="Normal 2 8 4" xfId="7735"/>
    <cellStyle name="Normal 2 8 4 2" xfId="7736"/>
    <cellStyle name="Normal 2 8 5" xfId="7737"/>
    <cellStyle name="Normal 2 8 5 2" xfId="7738"/>
    <cellStyle name="Normal 2 8 5 2 2" xfId="7739"/>
    <cellStyle name="Normal 2 8 5 2 3" xfId="20328"/>
    <cellStyle name="Normal 2 8 5 2 4" xfId="26022"/>
    <cellStyle name="Normal 2 8 5 3" xfId="7740"/>
    <cellStyle name="Normal 2 8 5 4" xfId="7741"/>
    <cellStyle name="Normal 2 8 5 5" xfId="20327"/>
    <cellStyle name="Normal 2 8 5 6" xfId="26021"/>
    <cellStyle name="Normal 2 8 5 7" xfId="29466"/>
    <cellStyle name="Normal 2 8 6" xfId="7742"/>
    <cellStyle name="Normal 2 8 7" xfId="7743"/>
    <cellStyle name="Normal 2 8 8" xfId="7744"/>
    <cellStyle name="Normal 2 8 8 2" xfId="29452"/>
    <cellStyle name="Normal 2 8 9" xfId="7745"/>
    <cellStyle name="Normal 2 9" xfId="93"/>
    <cellStyle name="Normal 2 9 10" xfId="7746"/>
    <cellStyle name="Normal 2 9 11" xfId="7747"/>
    <cellStyle name="Normal 2 9 12" xfId="175"/>
    <cellStyle name="Normal 2 9 13" xfId="7748"/>
    <cellStyle name="Normal 2 9 14" xfId="7749"/>
    <cellStyle name="Normal 2 9 15" xfId="7750"/>
    <cellStyle name="Normal 2 9 16" xfId="7751"/>
    <cellStyle name="Normal 2 9 17" xfId="20336"/>
    <cellStyle name="Normal 2 9 18" xfId="26023"/>
    <cellStyle name="Normal 2 9 19" xfId="29240"/>
    <cellStyle name="Normal 2 9 2" xfId="7752"/>
    <cellStyle name="Normal 2 9 2 10" xfId="7753"/>
    <cellStyle name="Normal 2 9 2 11" xfId="7754"/>
    <cellStyle name="Normal 2 9 2 12" xfId="7755"/>
    <cellStyle name="Normal 2 9 2 13" xfId="7756"/>
    <cellStyle name="Normal 2 9 2 14" xfId="7757"/>
    <cellStyle name="Normal 2 9 2 15" xfId="20344"/>
    <cellStyle name="Normal 2 9 2 16" xfId="26024"/>
    <cellStyle name="Normal 2 9 2 17" xfId="29348"/>
    <cellStyle name="Normal 2 9 2 2" xfId="7758"/>
    <cellStyle name="Normal 2 9 2 2 10" xfId="26025"/>
    <cellStyle name="Normal 2 9 2 2 11" xfId="29349"/>
    <cellStyle name="Normal 2 9 2 2 2" xfId="7759"/>
    <cellStyle name="Normal 2 9 2 2 2 2" xfId="7760"/>
    <cellStyle name="Normal 2 9 2 2 2 2 2" xfId="7761"/>
    <cellStyle name="Normal 2 9 2 2 2 2 3" xfId="7762"/>
    <cellStyle name="Normal 2 9 2 2 2 2 4" xfId="7763"/>
    <cellStyle name="Normal 2 9 2 2 2 2 5" xfId="7764"/>
    <cellStyle name="Normal 2 9 2 2 2 2 6" xfId="7765"/>
    <cellStyle name="Normal 2 9 2 2 2 2 7" xfId="7766"/>
    <cellStyle name="Normal 2 9 2 2 2 3" xfId="7767"/>
    <cellStyle name="Normal 2 9 2 2 2 4" xfId="7768"/>
    <cellStyle name="Normal 2 9 2 2 2 5" xfId="7769"/>
    <cellStyle name="Normal 2 9 2 2 2 6" xfId="7770"/>
    <cellStyle name="Normal 2 9 2 2 2 7" xfId="7771"/>
    <cellStyle name="Normal 2 9 2 2 3" xfId="7772"/>
    <cellStyle name="Normal 2 9 2 2 4" xfId="7773"/>
    <cellStyle name="Normal 2 9 2 2 5" xfId="7774"/>
    <cellStyle name="Normal 2 9 2 2 6" xfId="7775"/>
    <cellStyle name="Normal 2 9 2 2 7" xfId="7776"/>
    <cellStyle name="Normal 2 9 2 2 8" xfId="7777"/>
    <cellStyle name="Normal 2 9 2 2 9" xfId="20350"/>
    <cellStyle name="Normal 2 9 2 3" xfId="7778"/>
    <cellStyle name="Normal 2 9 2 4" xfId="7779"/>
    <cellStyle name="Normal 2 9 2 4 2" xfId="7780"/>
    <cellStyle name="Normal 2 9 2 4 3" xfId="20371"/>
    <cellStyle name="Normal 2 9 2 4 4" xfId="26026"/>
    <cellStyle name="Normal 2 9 2 5" xfId="7781"/>
    <cellStyle name="Normal 2 9 2 5 2" xfId="7782"/>
    <cellStyle name="Normal 2 9 2 5 3" xfId="20373"/>
    <cellStyle name="Normal 2 9 2 5 4" xfId="26027"/>
    <cellStyle name="Normal 2 9 2 6" xfId="7783"/>
    <cellStyle name="Normal 2 9 2 7" xfId="7784"/>
    <cellStyle name="Normal 2 9 2 8" xfId="7785"/>
    <cellStyle name="Normal 2 9 2 9" xfId="7786"/>
    <cellStyle name="Normal 2 9 3" xfId="7787"/>
    <cellStyle name="Normal 2 9 3 2" xfId="7788"/>
    <cellStyle name="Normal 2 9 3 3" xfId="7789"/>
    <cellStyle name="Normal 2 9 3 4" xfId="7790"/>
    <cellStyle name="Normal 2 9 3 5" xfId="7791"/>
    <cellStyle name="Normal 2 9 3 6" xfId="7792"/>
    <cellStyle name="Normal 2 9 3 7" xfId="20379"/>
    <cellStyle name="Normal 2 9 3 8" xfId="26028"/>
    <cellStyle name="Normal 2 9 4" xfId="7793"/>
    <cellStyle name="Normal 2 9 4 2" xfId="7794"/>
    <cellStyle name="Normal 2 9 4 2 2" xfId="7795"/>
    <cellStyle name="Normal 2 9 4 2 2 2" xfId="7796"/>
    <cellStyle name="Normal 2 9 4 2 2 3" xfId="20387"/>
    <cellStyle name="Normal 2 9 4 2 2 4" xfId="26031"/>
    <cellStyle name="Normal 2 9 4 2 3" xfId="7797"/>
    <cellStyle name="Normal 2 9 4 2 4" xfId="7798"/>
    <cellStyle name="Normal 2 9 4 2 5" xfId="20386"/>
    <cellStyle name="Normal 2 9 4 2 6" xfId="26030"/>
    <cellStyle name="Normal 2 9 4 3" xfId="7799"/>
    <cellStyle name="Normal 2 9 4 4" xfId="7800"/>
    <cellStyle name="Normal 2 9 4 5" xfId="7801"/>
    <cellStyle name="Normal 2 9 4 6" xfId="7802"/>
    <cellStyle name="Normal 2 9 4 7" xfId="20385"/>
    <cellStyle name="Normal 2 9 4 8" xfId="26029"/>
    <cellStyle name="Normal 2 9 4 9" xfId="29350"/>
    <cellStyle name="Normal 2 9 5" xfId="7803"/>
    <cellStyle name="Normal 2 9 5 2" xfId="29467"/>
    <cellStyle name="Normal 2 9 6" xfId="7804"/>
    <cellStyle name="Normal 2 9 6 2" xfId="29451"/>
    <cellStyle name="Normal 2 9 7" xfId="7805"/>
    <cellStyle name="Normal 2 9 8" xfId="7806"/>
    <cellStyle name="Normal 2 9 9" xfId="7807"/>
    <cellStyle name="Normal 2_1.Tha" xfId="148"/>
    <cellStyle name="Normal 20" xfId="35"/>
    <cellStyle name="Normal 20 2" xfId="29260"/>
    <cellStyle name="Normal 20 2 2" xfId="29468"/>
    <cellStyle name="Normal 20 3" xfId="29450"/>
    <cellStyle name="Normal 21" xfId="36"/>
    <cellStyle name="Normal 21 2" xfId="29261"/>
    <cellStyle name="Normal 21 2 2" xfId="29469"/>
    <cellStyle name="Normal 21 3" xfId="29449"/>
    <cellStyle name="Normal 22" xfId="149"/>
    <cellStyle name="Normal 22 2" xfId="7808"/>
    <cellStyle name="Normal 22 2 2" xfId="7809"/>
    <cellStyle name="Normal 22 2 3" xfId="20403"/>
    <cellStyle name="Normal 22 2 4" xfId="26032"/>
    <cellStyle name="Normal 22 3" xfId="7810"/>
    <cellStyle name="Normal 22 4" xfId="7811"/>
    <cellStyle name="Normal 22 5" xfId="7812"/>
    <cellStyle name="Normal 23" xfId="150"/>
    <cellStyle name="Normal 23 2" xfId="7813"/>
    <cellStyle name="Normal 23 3" xfId="7814"/>
    <cellStyle name="Normal 23 4" xfId="7815"/>
    <cellStyle name="Normal 24" xfId="151"/>
    <cellStyle name="Normal 24 2" xfId="7816"/>
    <cellStyle name="Normal 24 3" xfId="7817"/>
    <cellStyle name="Normal 24 4" xfId="7818"/>
    <cellStyle name="Normal 25" xfId="152"/>
    <cellStyle name="Normal 25 2" xfId="7819"/>
    <cellStyle name="Normal 25 3" xfId="7820"/>
    <cellStyle name="Normal 25 4" xfId="7821"/>
    <cellStyle name="Normal 26" xfId="72"/>
    <cellStyle name="Normal 27" xfId="153"/>
    <cellStyle name="Normal 27 2" xfId="20421"/>
    <cellStyle name="Normal 27 3" xfId="26033"/>
    <cellStyle name="Normal 27 4" xfId="29279"/>
    <cellStyle name="Normal 28" xfId="29391"/>
    <cellStyle name="Normal 29" xfId="29586"/>
    <cellStyle name="Normal 3" xfId="2"/>
    <cellStyle name="Normal 3 10" xfId="7822"/>
    <cellStyle name="Normal 3 10 2" xfId="7823"/>
    <cellStyle name="Normal 3 10 2 2" xfId="20423"/>
    <cellStyle name="Normal 3 10 2 2 2" xfId="20424"/>
    <cellStyle name="Normal 3 10 2 2 3" xfId="26036"/>
    <cellStyle name="Normal 3 10 2 3" xfId="26035"/>
    <cellStyle name="Normal 3 10 3" xfId="20422"/>
    <cellStyle name="Normal 3 10 4" xfId="26034"/>
    <cellStyle name="Normal 3 11" xfId="7824"/>
    <cellStyle name="Normal 3 11 2" xfId="7825"/>
    <cellStyle name="Normal 3 11 3" xfId="20426"/>
    <cellStyle name="Normal 3 11 4" xfId="26037"/>
    <cellStyle name="Normal 3 12" xfId="7826"/>
    <cellStyle name="Normal 3 12 2" xfId="7827"/>
    <cellStyle name="Normal 3 12 3" xfId="20428"/>
    <cellStyle name="Normal 3 12 4" xfId="26038"/>
    <cellStyle name="Normal 3 13" xfId="7828"/>
    <cellStyle name="Normal 3 13 2" xfId="7829"/>
    <cellStyle name="Normal 3 13 3" xfId="20430"/>
    <cellStyle name="Normal 3 13 4" xfId="26039"/>
    <cellStyle name="Normal 3 14" xfId="7830"/>
    <cellStyle name="Normal 3 14 2" xfId="7831"/>
    <cellStyle name="Normal 3 14 3" xfId="7832"/>
    <cellStyle name="Normal 3 14 4" xfId="7833"/>
    <cellStyle name="Normal 3 14 5" xfId="29555"/>
    <cellStyle name="Normal 3 15" xfId="7834"/>
    <cellStyle name="Normal 3 15 2" xfId="20436"/>
    <cellStyle name="Normal 3 15 3" xfId="26040"/>
    <cellStyle name="Normal 3 15 4" xfId="29579"/>
    <cellStyle name="Normal 3 16" xfId="7835"/>
    <cellStyle name="Normal 3 16 2" xfId="29717"/>
    <cellStyle name="Normal 3 17" xfId="7836"/>
    <cellStyle name="Normal 3 18" xfId="7837"/>
    <cellStyle name="Normal 3 19" xfId="7838"/>
    <cellStyle name="Normal 3 2" xfId="37"/>
    <cellStyle name="Normal 3 2 10" xfId="7839"/>
    <cellStyle name="Normal 3 2 10 2" xfId="29578"/>
    <cellStyle name="Normal 3 2 11" xfId="7840"/>
    <cellStyle name="Normal 3 2 11 2" xfId="29683"/>
    <cellStyle name="Normal 3 2 12" xfId="7841"/>
    <cellStyle name="Normal 3 2 12 2" xfId="29442"/>
    <cellStyle name="Normal 3 2 13" xfId="7842"/>
    <cellStyle name="Normal 3 2 14" xfId="7843"/>
    <cellStyle name="Normal 3 2 15" xfId="7844"/>
    <cellStyle name="Normal 3 2 16" xfId="7845"/>
    <cellStyle name="Normal 3 2 17" xfId="7846"/>
    <cellStyle name="Normal 3 2 18" xfId="7847"/>
    <cellStyle name="Normal 3 2 19" xfId="7848"/>
    <cellStyle name="Normal 3 2 2" xfId="84"/>
    <cellStyle name="Normal 3 2 2 10" xfId="7849"/>
    <cellStyle name="Normal 3 2 2 11" xfId="7850"/>
    <cellStyle name="Normal 3 2 2 12" xfId="7851"/>
    <cellStyle name="Normal 3 2 2 13" xfId="7852"/>
    <cellStyle name="Normal 3 2 2 14" xfId="7853"/>
    <cellStyle name="Normal 3 2 2 15" xfId="7854"/>
    <cellStyle name="Normal 3 2 2 16" xfId="7855"/>
    <cellStyle name="Normal 3 2 2 17" xfId="7856"/>
    <cellStyle name="Normal 3 2 2 18" xfId="7857"/>
    <cellStyle name="Normal 3 2 2 19" xfId="20451"/>
    <cellStyle name="Normal 3 2 2 2" xfId="89"/>
    <cellStyle name="Normal 3 2 2 2 10" xfId="7858"/>
    <cellStyle name="Normal 3 2 2 2 11" xfId="7859"/>
    <cellStyle name="Normal 3 2 2 2 12" xfId="7860"/>
    <cellStyle name="Normal 3 2 2 2 13" xfId="7861"/>
    <cellStyle name="Normal 3 2 2 2 14" xfId="7862"/>
    <cellStyle name="Normal 3 2 2 2 15" xfId="7863"/>
    <cellStyle name="Normal 3 2 2 2 16" xfId="7864"/>
    <cellStyle name="Normal 3 2 2 2 2" xfId="7865"/>
    <cellStyle name="Normal 3 2 2 2 2 10" xfId="7866"/>
    <cellStyle name="Normal 3 2 2 2 2 11" xfId="7867"/>
    <cellStyle name="Normal 3 2 2 2 2 12" xfId="7868"/>
    <cellStyle name="Normal 3 2 2 2 2 13" xfId="20469"/>
    <cellStyle name="Normal 3 2 2 2 2 14" xfId="26042"/>
    <cellStyle name="Normal 3 2 2 2 2 2" xfId="7869"/>
    <cellStyle name="Normal 3 2 2 2 2 2 10" xfId="26043"/>
    <cellStyle name="Normal 3 2 2 2 2 2 2" xfId="7870"/>
    <cellStyle name="Normal 3 2 2 2 2 2 2 2" xfId="7871"/>
    <cellStyle name="Normal 3 2 2 2 2 2 2 3" xfId="7872"/>
    <cellStyle name="Normal 3 2 2 2 2 2 2 4" xfId="7873"/>
    <cellStyle name="Normal 3 2 2 2 2 2 2 5" xfId="7874"/>
    <cellStyle name="Normal 3 2 2 2 2 2 2 6" xfId="7875"/>
    <cellStyle name="Normal 3 2 2 2 2 2 2 7" xfId="7876"/>
    <cellStyle name="Normal 3 2 2 2 2 2 3" xfId="7877"/>
    <cellStyle name="Normal 3 2 2 2 2 2 4" xfId="7878"/>
    <cellStyle name="Normal 3 2 2 2 2 2 5" xfId="7879"/>
    <cellStyle name="Normal 3 2 2 2 2 2 6" xfId="7880"/>
    <cellStyle name="Normal 3 2 2 2 2 2 7" xfId="7881"/>
    <cellStyle name="Normal 3 2 2 2 2 2 8" xfId="7882"/>
    <cellStyle name="Normal 3 2 2 2 2 2 9" xfId="20473"/>
    <cellStyle name="Normal 3 2 2 2 2 3" xfId="7883"/>
    <cellStyle name="Normal 3 2 2 2 2 4" xfId="7884"/>
    <cellStyle name="Normal 3 2 2 2 2 5" xfId="7885"/>
    <cellStyle name="Normal 3 2 2 2 2 6" xfId="7886"/>
    <cellStyle name="Normal 3 2 2 2 2 7" xfId="7887"/>
    <cellStyle name="Normal 3 2 2 2 2 8" xfId="7888"/>
    <cellStyle name="Normal 3 2 2 2 2 9" xfId="7889"/>
    <cellStyle name="Normal 3 2 2 2 3" xfId="7890"/>
    <cellStyle name="Normal 3 2 2 2 3 2" xfId="7891"/>
    <cellStyle name="Normal 3 2 2 2 3 3" xfId="7892"/>
    <cellStyle name="Normal 3 2 2 2 3 4" xfId="7893"/>
    <cellStyle name="Normal 3 2 2 2 3 5" xfId="7894"/>
    <cellStyle name="Normal 3 2 2 2 3 6" xfId="7895"/>
    <cellStyle name="Normal 3 2 2 2 4" xfId="154"/>
    <cellStyle name="Normal 3 2 2 2 4 10" xfId="7896"/>
    <cellStyle name="Normal 3 2 2 2 4 11" xfId="7897"/>
    <cellStyle name="Normal 3 2 2 2 4 2" xfId="7898"/>
    <cellStyle name="Normal 3 2 2 2 4 3" xfId="7899"/>
    <cellStyle name="Normal 3 2 2 2 4 4" xfId="7900"/>
    <cellStyle name="Normal 3 2 2 2 4 5" xfId="7901"/>
    <cellStyle name="Normal 3 2 2 2 4 6" xfId="7902"/>
    <cellStyle name="Normal 3 2 2 2 4 7" xfId="7903"/>
    <cellStyle name="Normal 3 2 2 2 4 8" xfId="7904"/>
    <cellStyle name="Normal 3 2 2 2 4 9" xfId="7905"/>
    <cellStyle name="Normal 3 2 2 2 5" xfId="7906"/>
    <cellStyle name="Normal 3 2 2 2 6" xfId="7907"/>
    <cellStyle name="Normal 3 2 2 2 7" xfId="7908"/>
    <cellStyle name="Normal 3 2 2 2 8" xfId="7909"/>
    <cellStyle name="Normal 3 2 2 2 9" xfId="7910"/>
    <cellStyle name="Normal 3 2 2 20" xfId="26041"/>
    <cellStyle name="Normal 3 2 2 21" xfId="29263"/>
    <cellStyle name="Normal 3 2 2 3" xfId="7911"/>
    <cellStyle name="Normal 3 2 2 3 2" xfId="7912"/>
    <cellStyle name="Normal 3 2 2 3 2 2" xfId="7913"/>
    <cellStyle name="Normal 3 2 2 3 2 2 2" xfId="7914"/>
    <cellStyle name="Normal 3 2 2 3 2 3" xfId="7915"/>
    <cellStyle name="Normal 3 2 2 3 3" xfId="7916"/>
    <cellStyle name="Normal 3 2 2 3 4" xfId="7917"/>
    <cellStyle name="Normal 3 2 2 3 5" xfId="7918"/>
    <cellStyle name="Normal 3 2 2 3 6" xfId="7919"/>
    <cellStyle name="Normal 3 2 2 3 7" xfId="7920"/>
    <cellStyle name="Normal 3 2 2 3 8" xfId="7921"/>
    <cellStyle name="Normal 3 2 2 3 9" xfId="7922"/>
    <cellStyle name="Normal 3 2 2 4" xfId="7923"/>
    <cellStyle name="Normal 3 2 2 4 10" xfId="7924"/>
    <cellStyle name="Normal 3 2 2 4 2" xfId="7925"/>
    <cellStyle name="Normal 3 2 2 4 3" xfId="7926"/>
    <cellStyle name="Normal 3 2 2 4 4" xfId="7927"/>
    <cellStyle name="Normal 3 2 2 4 4 2" xfId="7928"/>
    <cellStyle name="Normal 3 2 2 4 4 3" xfId="7929"/>
    <cellStyle name="Normal 3 2 2 4 4 4" xfId="7930"/>
    <cellStyle name="Normal 3 2 2 4 5" xfId="7931"/>
    <cellStyle name="Normal 3 2 2 4 6" xfId="7932"/>
    <cellStyle name="Normal 3 2 2 4 7" xfId="7933"/>
    <cellStyle name="Normal 3 2 2 4 8" xfId="7934"/>
    <cellStyle name="Normal 3 2 2 4 9" xfId="7935"/>
    <cellStyle name="Normal 3 2 2 5" xfId="7936"/>
    <cellStyle name="Normal 3 2 2 6" xfId="7937"/>
    <cellStyle name="Normal 3 2 2 7" xfId="7938"/>
    <cellStyle name="Normal 3 2 2 8" xfId="7939"/>
    <cellStyle name="Normal 3 2 2 9" xfId="7940"/>
    <cellStyle name="Normal 3 2 20" xfId="7941"/>
    <cellStyle name="Normal 3 2 21" xfId="7942"/>
    <cellStyle name="Normal 3 2 22" xfId="7943"/>
    <cellStyle name="Normal 3 2 23" xfId="7944"/>
    <cellStyle name="Normal 3 2 24" xfId="7945"/>
    <cellStyle name="Normal 3 2 25" xfId="12924"/>
    <cellStyle name="Normal 3 2 26" xfId="12953"/>
    <cellStyle name="Normal 3 2 27" xfId="29262"/>
    <cellStyle name="Normal 3 2 3" xfId="7946"/>
    <cellStyle name="Normal 3 2 3 10" xfId="7947"/>
    <cellStyle name="Normal 3 2 3 11" xfId="7948"/>
    <cellStyle name="Normal 3 2 3 12" xfId="7949"/>
    <cellStyle name="Normal 3 2 3 13" xfId="7950"/>
    <cellStyle name="Normal 3 2 3 14" xfId="7951"/>
    <cellStyle name="Normal 3 2 3 15" xfId="7952"/>
    <cellStyle name="Normal 3 2 3 16" xfId="7953"/>
    <cellStyle name="Normal 3 2 3 17" xfId="7954"/>
    <cellStyle name="Normal 3 2 3 18" xfId="20551"/>
    <cellStyle name="Normal 3 2 3 19" xfId="26044"/>
    <cellStyle name="Normal 3 2 3 2" xfId="155"/>
    <cellStyle name="Normal 3 2 3 2 10" xfId="7955"/>
    <cellStyle name="Normal 3 2 3 2 11" xfId="7956"/>
    <cellStyle name="Normal 3 2 3 2 12" xfId="7957"/>
    <cellStyle name="Normal 3 2 3 2 13" xfId="7958"/>
    <cellStyle name="Normal 3 2 3 2 14" xfId="7959"/>
    <cellStyle name="Normal 3 2 3 2 15" xfId="7960"/>
    <cellStyle name="Normal 3 2 3 2 16" xfId="7961"/>
    <cellStyle name="Normal 3 2 3 2 17" xfId="20560"/>
    <cellStyle name="Normal 3 2 3 2 18" xfId="26045"/>
    <cellStyle name="Normal 3 2 3 2 2" xfId="7962"/>
    <cellStyle name="Normal 3 2 3 2 2 10" xfId="20568"/>
    <cellStyle name="Normal 3 2 3 2 2 11" xfId="26046"/>
    <cellStyle name="Normal 3 2 3 2 2 12" xfId="29352"/>
    <cellStyle name="Normal 3 2 3 2 2 2" xfId="7963"/>
    <cellStyle name="Normal 3 2 3 2 2 2 10" xfId="26047"/>
    <cellStyle name="Normal 3 2 3 2 2 2 2" xfId="7964"/>
    <cellStyle name="Normal 3 2 3 2 2 2 2 2" xfId="7965"/>
    <cellStyle name="Normal 3 2 3 2 2 2 2 2 2" xfId="7966"/>
    <cellStyle name="Normal 3 2 3 2 2 2 2 2 3" xfId="7967"/>
    <cellStyle name="Normal 3 2 3 2 2 2 2 2 4" xfId="7968"/>
    <cellStyle name="Normal 3 2 3 2 2 2 2 2 5" xfId="7969"/>
    <cellStyle name="Normal 3 2 3 2 2 2 2 2 6" xfId="7970"/>
    <cellStyle name="Normal 3 2 3 2 2 2 2 2 7" xfId="7971"/>
    <cellStyle name="Normal 3 2 3 2 2 2 2 3" xfId="7972"/>
    <cellStyle name="Normal 3 2 3 2 2 2 2 4" xfId="7973"/>
    <cellStyle name="Normal 3 2 3 2 2 2 2 5" xfId="7974"/>
    <cellStyle name="Normal 3 2 3 2 2 2 2 6" xfId="7975"/>
    <cellStyle name="Normal 3 2 3 2 2 2 2 7" xfId="7976"/>
    <cellStyle name="Normal 3 2 3 2 2 2 3" xfId="7977"/>
    <cellStyle name="Normal 3 2 3 2 2 2 4" xfId="7978"/>
    <cellStyle name="Normal 3 2 3 2 2 2 5" xfId="7979"/>
    <cellStyle name="Normal 3 2 3 2 2 2 6" xfId="7980"/>
    <cellStyle name="Normal 3 2 3 2 2 2 7" xfId="7981"/>
    <cellStyle name="Normal 3 2 3 2 2 2 8" xfId="7982"/>
    <cellStyle name="Normal 3 2 3 2 2 2 9" xfId="20569"/>
    <cellStyle name="Normal 3 2 3 2 2 3" xfId="7983"/>
    <cellStyle name="Normal 3 2 3 2 2 4" xfId="7984"/>
    <cellStyle name="Normal 3 2 3 2 2 5" xfId="7985"/>
    <cellStyle name="Normal 3 2 3 2 2 6" xfId="7986"/>
    <cellStyle name="Normal 3 2 3 2 2 7" xfId="7987"/>
    <cellStyle name="Normal 3 2 3 2 2 8" xfId="7988"/>
    <cellStyle name="Normal 3 2 3 2 2 9" xfId="7989"/>
    <cellStyle name="Normal 3 2 3 2 3" xfId="7990"/>
    <cellStyle name="Normal 3 2 3 2 4" xfId="7991"/>
    <cellStyle name="Normal 3 2 3 2 4 2" xfId="29477"/>
    <cellStyle name="Normal 3 2 3 2 5" xfId="7992"/>
    <cellStyle name="Normal 3 2 3 2 5 2" xfId="29440"/>
    <cellStyle name="Normal 3 2 3 2 6" xfId="7993"/>
    <cellStyle name="Normal 3 2 3 2 7" xfId="7994"/>
    <cellStyle name="Normal 3 2 3 2 8" xfId="7995"/>
    <cellStyle name="Normal 3 2 3 2 9" xfId="7996"/>
    <cellStyle name="Normal 3 2 3 20" xfId="29351"/>
    <cellStyle name="Normal 3 2 3 3" xfId="7997"/>
    <cellStyle name="Normal 3 2 3 3 2" xfId="7998"/>
    <cellStyle name="Normal 3 2 3 4" xfId="7999"/>
    <cellStyle name="Normal 3 2 3 4 2" xfId="8000"/>
    <cellStyle name="Normal 3 2 3 5" xfId="8001"/>
    <cellStyle name="Normal 3 2 3 5 2" xfId="8002"/>
    <cellStyle name="Normal 3 2 3 5 3" xfId="20607"/>
    <cellStyle name="Normal 3 2 3 5 4" xfId="26048"/>
    <cellStyle name="Normal 3 2 3 5 5" xfId="29627"/>
    <cellStyle name="Normal 3 2 3 6" xfId="8003"/>
    <cellStyle name="Normal 3 2 3 6 2" xfId="29715"/>
    <cellStyle name="Normal 3 2 3 7" xfId="8004"/>
    <cellStyle name="Normal 3 2 3 7 2" xfId="29775"/>
    <cellStyle name="Normal 3 2 3 8" xfId="8005"/>
    <cellStyle name="Normal 3 2 3 9" xfId="8006"/>
    <cellStyle name="Normal 3 2 4" xfId="8007"/>
    <cellStyle name="Normal 3 2 4 2" xfId="8008"/>
    <cellStyle name="Normal 3 2 4 2 2" xfId="8009"/>
    <cellStyle name="Normal 3 2 4 2 2 2" xfId="20615"/>
    <cellStyle name="Normal 3 2 4 2 2 3" xfId="26050"/>
    <cellStyle name="Normal 3 2 4 2 3" xfId="20614"/>
    <cellStyle name="Normal 3 2 4 2 4" xfId="26049"/>
    <cellStyle name="Normal 3 2 4 3" xfId="8010"/>
    <cellStyle name="Normal 3 2 4 3 2" xfId="20616"/>
    <cellStyle name="Normal 3 2 4 3 3" xfId="26051"/>
    <cellStyle name="Normal 3 2 4 4" xfId="8011"/>
    <cellStyle name="Normal 3 2 4 5" xfId="8012"/>
    <cellStyle name="Normal 3 2 4 6" xfId="8013"/>
    <cellStyle name="Normal 3 2 4 7" xfId="8014"/>
    <cellStyle name="Normal 3 2 4 8" xfId="8015"/>
    <cellStyle name="Normal 3 2 5" xfId="8016"/>
    <cellStyle name="Normal 3 2 5 10" xfId="26052"/>
    <cellStyle name="Normal 3 2 5 2" xfId="8017"/>
    <cellStyle name="Normal 3 2 5 2 2" xfId="8018"/>
    <cellStyle name="Normal 3 2 5 2 3" xfId="8019"/>
    <cellStyle name="Normal 3 2 5 2 4" xfId="8020"/>
    <cellStyle name="Normal 3 2 5 3" xfId="8021"/>
    <cellStyle name="Normal 3 2 5 4" xfId="8022"/>
    <cellStyle name="Normal 3 2 5 5" xfId="8023"/>
    <cellStyle name="Normal 3 2 5 6" xfId="8024"/>
    <cellStyle name="Normal 3 2 5 7" xfId="8025"/>
    <cellStyle name="Normal 3 2 5 8" xfId="8026"/>
    <cellStyle name="Normal 3 2 5 9" xfId="20622"/>
    <cellStyle name="Normal 3 2 6" xfId="8027"/>
    <cellStyle name="Normal 3 2 7" xfId="8028"/>
    <cellStyle name="Normal 3 2 7 2" xfId="20634"/>
    <cellStyle name="Normal 3 2 7 3" xfId="26053"/>
    <cellStyle name="Normal 3 2 8" xfId="8029"/>
    <cellStyle name="Normal 3 2 8 2" xfId="20635"/>
    <cellStyle name="Normal 3 2 8 3" xfId="26054"/>
    <cellStyle name="Normal 3 2 9" xfId="8030"/>
    <cellStyle name="Normal 3 2 9 2" xfId="20636"/>
    <cellStyle name="Normal 3 2 9 2 2" xfId="29556"/>
    <cellStyle name="Normal 3 2 9 3" xfId="26055"/>
    <cellStyle name="Normal 3 2 9 3 2" xfId="29816"/>
    <cellStyle name="Normal 3 2 9 4" xfId="29470"/>
    <cellStyle name="Normal 3 20" xfId="8031"/>
    <cellStyle name="Normal 3 21" xfId="8032"/>
    <cellStyle name="Normal 3 22" xfId="8033"/>
    <cellStyle name="Normal 3 23" xfId="8034"/>
    <cellStyle name="Normal 3 24" xfId="8035"/>
    <cellStyle name="Normal 3 25" xfId="8036"/>
    <cellStyle name="Normal 3 3" xfId="38"/>
    <cellStyle name="Normal 3 3 10" xfId="8037"/>
    <cellStyle name="Normal 3 3 10 2" xfId="29439"/>
    <cellStyle name="Normal 3 3 11" xfId="8038"/>
    <cellStyle name="Normal 3 3 12" xfId="8039"/>
    <cellStyle name="Normal 3 3 13" xfId="8040"/>
    <cellStyle name="Normal 3 3 14" xfId="8041"/>
    <cellStyle name="Normal 3 3 15" xfId="8042"/>
    <cellStyle name="Normal 3 3 16" xfId="8043"/>
    <cellStyle name="Normal 3 3 17" xfId="8044"/>
    <cellStyle name="Normal 3 3 18" xfId="8045"/>
    <cellStyle name="Normal 3 3 19" xfId="8046"/>
    <cellStyle name="Normal 3 3 2" xfId="8047"/>
    <cellStyle name="Normal 3 3 2 10" xfId="8048"/>
    <cellStyle name="Normal 3 3 2 11" xfId="8049"/>
    <cellStyle name="Normal 3 3 2 12" xfId="8050"/>
    <cellStyle name="Normal 3 3 2 13" xfId="8051"/>
    <cellStyle name="Normal 3 3 2 14" xfId="8052"/>
    <cellStyle name="Normal 3 3 2 15" xfId="8053"/>
    <cellStyle name="Normal 3 3 2 16" xfId="8054"/>
    <cellStyle name="Normal 3 3 2 17" xfId="20653"/>
    <cellStyle name="Normal 3 3 2 18" xfId="26056"/>
    <cellStyle name="Normal 3 3 2 19" xfId="29353"/>
    <cellStyle name="Normal 3 3 2 2" xfId="8055"/>
    <cellStyle name="Normal 3 3 2 2 10" xfId="8056"/>
    <cellStyle name="Normal 3 3 2 2 11" xfId="8057"/>
    <cellStyle name="Normal 3 3 2 2 12" xfId="8058"/>
    <cellStyle name="Normal 3 3 2 2 13" xfId="20661"/>
    <cellStyle name="Normal 3 3 2 2 14" xfId="26057"/>
    <cellStyle name="Normal 3 3 2 2 2" xfId="8059"/>
    <cellStyle name="Normal 3 3 2 2 2 10" xfId="8060"/>
    <cellStyle name="Normal 3 3 2 2 2 11" xfId="8061"/>
    <cellStyle name="Normal 3 3 2 2 2 12" xfId="20665"/>
    <cellStyle name="Normal 3 3 2 2 2 13" xfId="26058"/>
    <cellStyle name="Normal 3 3 2 2 2 2" xfId="8062"/>
    <cellStyle name="Normal 3 3 2 2 2 2 2" xfId="8063"/>
    <cellStyle name="Normal 3 3 2 2 2 2 2 2" xfId="8064"/>
    <cellStyle name="Normal 3 3 2 2 2 2 2 3" xfId="8065"/>
    <cellStyle name="Normal 3 3 2 2 2 2 2 4" xfId="8066"/>
    <cellStyle name="Normal 3 3 2 2 2 2 2 5" xfId="8067"/>
    <cellStyle name="Normal 3 3 2 2 2 2 2 6" xfId="8068"/>
    <cellStyle name="Normal 3 3 2 2 2 2 2 7" xfId="8069"/>
    <cellStyle name="Normal 3 3 2 2 2 2 3" xfId="8070"/>
    <cellStyle name="Normal 3 3 2 2 2 2 4" xfId="8071"/>
    <cellStyle name="Normal 3 3 2 2 2 2 5" xfId="8072"/>
    <cellStyle name="Normal 3 3 2 2 2 2 6" xfId="8073"/>
    <cellStyle name="Normal 3 3 2 2 2 2 7" xfId="8074"/>
    <cellStyle name="Normal 3 3 2 2 2 2 8" xfId="20668"/>
    <cellStyle name="Normal 3 3 2 2 2 2 9" xfId="26059"/>
    <cellStyle name="Normal 3 3 2 2 2 3" xfId="8075"/>
    <cellStyle name="Normal 3 3 2 2 2 4" xfId="8076"/>
    <cellStyle name="Normal 3 3 2 2 2 5" xfId="8077"/>
    <cellStyle name="Normal 3 3 2 2 2 6" xfId="8078"/>
    <cellStyle name="Normal 3 3 2 2 2 7" xfId="8079"/>
    <cellStyle name="Normal 3 3 2 2 2 8" xfId="8080"/>
    <cellStyle name="Normal 3 3 2 2 2 9" xfId="8081"/>
    <cellStyle name="Normal 3 3 2 2 3" xfId="8082"/>
    <cellStyle name="Normal 3 3 2 2 3 2" xfId="29732"/>
    <cellStyle name="Normal 3 3 2 2 4" xfId="8083"/>
    <cellStyle name="Normal 3 3 2 2 5" xfId="8084"/>
    <cellStyle name="Normal 3 3 2 2 6" xfId="8085"/>
    <cellStyle name="Normal 3 3 2 2 7" xfId="8086"/>
    <cellStyle name="Normal 3 3 2 2 8" xfId="8087"/>
    <cellStyle name="Normal 3 3 2 2 9" xfId="8088"/>
    <cellStyle name="Normal 3 3 2 3" xfId="8089"/>
    <cellStyle name="Normal 3 3 2 3 2" xfId="8090"/>
    <cellStyle name="Normal 3 3 2 3 2 2" xfId="29644"/>
    <cellStyle name="Normal 3 3 2 3 3" xfId="8091"/>
    <cellStyle name="Normal 3 3 2 3 3 2" xfId="29739"/>
    <cellStyle name="Normal 3 3 2 3 4" xfId="8092"/>
    <cellStyle name="Normal 3 3 2 3 4 2" xfId="29794"/>
    <cellStyle name="Normal 3 3 2 3 5" xfId="8093"/>
    <cellStyle name="Normal 3 3 2 3 6" xfId="8094"/>
    <cellStyle name="Normal 3 3 2 3 7" xfId="20695"/>
    <cellStyle name="Normal 3 3 2 3 8" xfId="26060"/>
    <cellStyle name="Normal 3 3 2 4" xfId="8095"/>
    <cellStyle name="Normal 3 3 2 4 2" xfId="8096"/>
    <cellStyle name="Normal 3 3 2 4 3" xfId="8097"/>
    <cellStyle name="Normal 3 3 2 4 4" xfId="8098"/>
    <cellStyle name="Normal 3 3 2 4 5" xfId="8099"/>
    <cellStyle name="Normal 3 3 2 4 6" xfId="8100"/>
    <cellStyle name="Normal 3 3 2 5" xfId="8101"/>
    <cellStyle name="Normal 3 3 2 6" xfId="8102"/>
    <cellStyle name="Normal 3 3 2 7" xfId="8103"/>
    <cellStyle name="Normal 3 3 2 7 2" xfId="29561"/>
    <cellStyle name="Normal 3 3 2 8" xfId="8104"/>
    <cellStyle name="Normal 3 3 2 8 2" xfId="29572"/>
    <cellStyle name="Normal 3 3 2 9" xfId="8105"/>
    <cellStyle name="Normal 3 3 2 9 2" xfId="29674"/>
    <cellStyle name="Normal 3 3 20" xfId="12925"/>
    <cellStyle name="Normal 3 3 21" xfId="12952"/>
    <cellStyle name="Normal 3 3 22" xfId="29264"/>
    <cellStyle name="Normal 3 3 3" xfId="8106"/>
    <cellStyle name="Normal 3 3 3 10" xfId="8107"/>
    <cellStyle name="Normal 3 3 3 11" xfId="8108"/>
    <cellStyle name="Normal 3 3 3 12" xfId="8109"/>
    <cellStyle name="Normal 3 3 3 13" xfId="8110"/>
    <cellStyle name="Normal 3 3 3 14" xfId="8111"/>
    <cellStyle name="Normal 3 3 3 15" xfId="8112"/>
    <cellStyle name="Normal 3 3 3 16" xfId="8113"/>
    <cellStyle name="Normal 3 3 3 17" xfId="8114"/>
    <cellStyle name="Normal 3 3 3 18" xfId="8115"/>
    <cellStyle name="Normal 3 3 3 19" xfId="20712"/>
    <cellStyle name="Normal 3 3 3 2" xfId="8116"/>
    <cellStyle name="Normal 3 3 3 2 10" xfId="8117"/>
    <cellStyle name="Normal 3 3 3 2 11" xfId="20722"/>
    <cellStyle name="Normal 3 3 3 2 12" xfId="26062"/>
    <cellStyle name="Normal 3 3 3 2 13" xfId="29355"/>
    <cellStyle name="Normal 3 3 3 2 2" xfId="8118"/>
    <cellStyle name="Normal 3 3 3 2 2 10" xfId="20724"/>
    <cellStyle name="Normal 3 3 3 2 2 11" xfId="26063"/>
    <cellStyle name="Normal 3 3 3 2 2 2" xfId="8119"/>
    <cellStyle name="Normal 3 3 3 2 2 2 2" xfId="8120"/>
    <cellStyle name="Normal 3 3 3 2 2 2 2 2" xfId="8121"/>
    <cellStyle name="Normal 3 3 3 2 2 2 2 2 2" xfId="8122"/>
    <cellStyle name="Normal 3 3 3 2 2 2 2 2 3" xfId="8123"/>
    <cellStyle name="Normal 3 3 3 2 2 2 2 2 4" xfId="8124"/>
    <cellStyle name="Normal 3 3 3 2 2 2 2 2 5" xfId="8125"/>
    <cellStyle name="Normal 3 3 3 2 2 2 2 2 6" xfId="8126"/>
    <cellStyle name="Normal 3 3 3 2 2 2 2 2 7" xfId="8127"/>
    <cellStyle name="Normal 3 3 3 2 2 2 2 3" xfId="8128"/>
    <cellStyle name="Normal 3 3 3 2 2 2 2 4" xfId="8129"/>
    <cellStyle name="Normal 3 3 3 2 2 2 2 5" xfId="8130"/>
    <cellStyle name="Normal 3 3 3 2 2 2 2 6" xfId="8131"/>
    <cellStyle name="Normal 3 3 3 2 2 2 2 7" xfId="8132"/>
    <cellStyle name="Normal 3 3 3 2 2 2 3" xfId="8133"/>
    <cellStyle name="Normal 3 3 3 2 2 2 4" xfId="8134"/>
    <cellStyle name="Normal 3 3 3 2 2 2 5" xfId="8135"/>
    <cellStyle name="Normal 3 3 3 2 2 2 6" xfId="8136"/>
    <cellStyle name="Normal 3 3 3 2 2 2 7" xfId="8137"/>
    <cellStyle name="Normal 3 3 3 2 2 2 8" xfId="8138"/>
    <cellStyle name="Normal 3 3 3 2 2 3" xfId="8139"/>
    <cellStyle name="Normal 3 3 3 2 2 4" xfId="8140"/>
    <cellStyle name="Normal 3 3 3 2 2 5" xfId="8141"/>
    <cellStyle name="Normal 3 3 3 2 2 6" xfId="8142"/>
    <cellStyle name="Normal 3 3 3 2 2 7" xfId="8143"/>
    <cellStyle name="Normal 3 3 3 2 2 8" xfId="8144"/>
    <cellStyle name="Normal 3 3 3 2 2 9" xfId="8145"/>
    <cellStyle name="Normal 3 3 3 2 3" xfId="8146"/>
    <cellStyle name="Normal 3 3 3 2 4" xfId="8147"/>
    <cellStyle name="Normal 3 3 3 2 5" xfId="8148"/>
    <cellStyle name="Normal 3 3 3 2 6" xfId="8149"/>
    <cellStyle name="Normal 3 3 3 2 7" xfId="8150"/>
    <cellStyle name="Normal 3 3 3 2 8" xfId="8151"/>
    <cellStyle name="Normal 3 3 3 2 9" xfId="8152"/>
    <cellStyle name="Normal 3 3 3 20" xfId="26061"/>
    <cellStyle name="Normal 3 3 3 21" xfId="29354"/>
    <cellStyle name="Normal 3 3 3 3" xfId="8153"/>
    <cellStyle name="Normal 3 3 3 4" xfId="8154"/>
    <cellStyle name="Normal 3 3 3 4 2" xfId="8155"/>
    <cellStyle name="Normal 3 3 3 4 3" xfId="8156"/>
    <cellStyle name="Normal 3 3 3 4 4" xfId="8157"/>
    <cellStyle name="Normal 3 3 3 5" xfId="8158"/>
    <cellStyle name="Normal 3 3 3 5 2" xfId="29731"/>
    <cellStyle name="Normal 3 3 3 6" xfId="8159"/>
    <cellStyle name="Normal 3 3 3 6 2" xfId="29787"/>
    <cellStyle name="Normal 3 3 3 7" xfId="8160"/>
    <cellStyle name="Normal 3 3 3 8" xfId="8161"/>
    <cellStyle name="Normal 3 3 3 9" xfId="8162"/>
    <cellStyle name="Normal 3 3 4" xfId="8163"/>
    <cellStyle name="Normal 3 3 4 10" xfId="26064"/>
    <cellStyle name="Normal 3 3 4 2" xfId="8164"/>
    <cellStyle name="Normal 3 3 4 2 2" xfId="8165"/>
    <cellStyle name="Normal 3 3 4 2 3" xfId="8166"/>
    <cellStyle name="Normal 3 3 4 2 4" xfId="8167"/>
    <cellStyle name="Normal 3 3 4 3" xfId="8168"/>
    <cellStyle name="Normal 3 3 4 3 2" xfId="29738"/>
    <cellStyle name="Normal 3 3 4 4" xfId="8169"/>
    <cellStyle name="Normal 3 3 4 4 2" xfId="29793"/>
    <cellStyle name="Normal 3 3 4 5" xfId="8170"/>
    <cellStyle name="Normal 3 3 4 6" xfId="8171"/>
    <cellStyle name="Normal 3 3 4 7" xfId="8172"/>
    <cellStyle name="Normal 3 3 4 8" xfId="8173"/>
    <cellStyle name="Normal 3 3 4 9" xfId="20769"/>
    <cellStyle name="Normal 3 3 5" xfId="8174"/>
    <cellStyle name="Normal 3 3 5 2" xfId="8175"/>
    <cellStyle name="Normal 3 3 5 2 2" xfId="8176"/>
    <cellStyle name="Normal 3 3 5 2 3" xfId="8177"/>
    <cellStyle name="Normal 3 3 5 2 4" xfId="8178"/>
    <cellStyle name="Normal 3 3 5 3" xfId="8179"/>
    <cellStyle name="Normal 3 3 5 4" xfId="8180"/>
    <cellStyle name="Normal 3 3 5 5" xfId="8181"/>
    <cellStyle name="Normal 3 3 5 6" xfId="8182"/>
    <cellStyle name="Normal 3 3 5 7" xfId="8183"/>
    <cellStyle name="Normal 3 3 5 8" xfId="8184"/>
    <cellStyle name="Normal 3 3 6" xfId="8185"/>
    <cellStyle name="Normal 3 3 6 2" xfId="8186"/>
    <cellStyle name="Normal 3 3 6 3" xfId="8187"/>
    <cellStyle name="Normal 3 3 6 4" xfId="8188"/>
    <cellStyle name="Normal 3 3 7" xfId="8189"/>
    <cellStyle name="Normal 3 3 7 2" xfId="8190"/>
    <cellStyle name="Normal 3 3 7 2 2" xfId="29557"/>
    <cellStyle name="Normal 3 3 7 3" xfId="20795"/>
    <cellStyle name="Normal 3 3 7 3 2" xfId="29817"/>
    <cellStyle name="Normal 3 3 7 4" xfId="26065"/>
    <cellStyle name="Normal 3 3 7 5" xfId="29479"/>
    <cellStyle name="Normal 3 3 8" xfId="8191"/>
    <cellStyle name="Normal 3 3 8 2" xfId="29577"/>
    <cellStyle name="Normal 3 3 9" xfId="8192"/>
    <cellStyle name="Normal 3 3 9 2" xfId="29702"/>
    <cellStyle name="Normal 3 4" xfId="156"/>
    <cellStyle name="Normal 3 4 10" xfId="8193"/>
    <cellStyle name="Normal 3 4 2" xfId="8194"/>
    <cellStyle name="Normal 3 4 2 2" xfId="8195"/>
    <cellStyle name="Normal 3 4 2 3" xfId="8196"/>
    <cellStyle name="Normal 3 4 2 4" xfId="8197"/>
    <cellStyle name="Normal 3 4 2 5" xfId="8198"/>
    <cellStyle name="Normal 3 4 2 6" xfId="8199"/>
    <cellStyle name="Normal 3 4 3" xfId="8200"/>
    <cellStyle name="Normal 3 4 3 2" xfId="8201"/>
    <cellStyle name="Normal 3 4 3 3" xfId="8202"/>
    <cellStyle name="Normal 3 4 3 4" xfId="8203"/>
    <cellStyle name="Normal 3 4 3 5" xfId="8204"/>
    <cellStyle name="Normal 3 4 3 6" xfId="8205"/>
    <cellStyle name="Normal 3 4 4" xfId="8206"/>
    <cellStyle name="Normal 3 4 4 2" xfId="8207"/>
    <cellStyle name="Normal 3 4 4 2 2" xfId="8208"/>
    <cellStyle name="Normal 3 4 4 2 3" xfId="20814"/>
    <cellStyle name="Normal 3 4 4 2 4" xfId="26067"/>
    <cellStyle name="Normal 3 4 4 3" xfId="8209"/>
    <cellStyle name="Normal 3 4 4 4" xfId="8210"/>
    <cellStyle name="Normal 3 4 4 5" xfId="20813"/>
    <cellStyle name="Normal 3 4 4 6" xfId="26066"/>
    <cellStyle name="Normal 3 4 5" xfId="8211"/>
    <cellStyle name="Normal 3 4 6" xfId="8212"/>
    <cellStyle name="Normal 3 4 7" xfId="8213"/>
    <cellStyle name="Normal 3 4 8" xfId="8214"/>
    <cellStyle name="Normal 3 4 9" xfId="8215"/>
    <cellStyle name="Normal 3 5" xfId="157"/>
    <cellStyle name="Normal 3 5 10" xfId="8216"/>
    <cellStyle name="Normal 3 5 11" xfId="8217"/>
    <cellStyle name="Normal 3 5 2" xfId="8218"/>
    <cellStyle name="Normal 3 5 2 10" xfId="8219"/>
    <cellStyle name="Normal 3 5 2 11" xfId="8220"/>
    <cellStyle name="Normal 3 5 2 12" xfId="8221"/>
    <cellStyle name="Normal 3 5 2 13" xfId="20826"/>
    <cellStyle name="Normal 3 5 2 14" xfId="26068"/>
    <cellStyle name="Normal 3 5 2 15" xfId="29356"/>
    <cellStyle name="Normal 3 5 2 2" xfId="8222"/>
    <cellStyle name="Normal 3 5 2 2 2" xfId="8223"/>
    <cellStyle name="Normal 3 5 2 2 2 2" xfId="8224"/>
    <cellStyle name="Normal 3 5 2 2 2 2 2" xfId="8225"/>
    <cellStyle name="Normal 3 5 2 2 2 3" xfId="8226"/>
    <cellStyle name="Normal 3 5 2 2 2 4" xfId="20831"/>
    <cellStyle name="Normal 3 5 2 2 2 5" xfId="26070"/>
    <cellStyle name="Normal 3 5 2 2 3" xfId="8227"/>
    <cellStyle name="Normal 3 5 2 2 4" xfId="8228"/>
    <cellStyle name="Normal 3 5 2 2 5" xfId="20830"/>
    <cellStyle name="Normal 3 5 2 2 6" xfId="26069"/>
    <cellStyle name="Normal 3 5 2 2 7" xfId="29357"/>
    <cellStyle name="Normal 3 5 2 3" xfId="8229"/>
    <cellStyle name="Normal 3 5 2 4" xfId="8230"/>
    <cellStyle name="Normal 3 5 2 5" xfId="8231"/>
    <cellStyle name="Normal 3 5 2 6" xfId="8232"/>
    <cellStyle name="Normal 3 5 2 7" xfId="8233"/>
    <cellStyle name="Normal 3 5 2 8" xfId="8234"/>
    <cellStyle name="Normal 3 5 2 9" xfId="8235"/>
    <cellStyle name="Normal 3 5 3" xfId="8236"/>
    <cellStyle name="Normal 3 5 4" xfId="8237"/>
    <cellStyle name="Normal 3 5 4 2" xfId="8238"/>
    <cellStyle name="Normal 3 5 4 3" xfId="8239"/>
    <cellStyle name="Normal 3 5 4 4" xfId="8240"/>
    <cellStyle name="Normal 3 5 4 5" xfId="8241"/>
    <cellStyle name="Normal 3 5 4 6" xfId="8242"/>
    <cellStyle name="Normal 3 5 4 7" xfId="8243"/>
    <cellStyle name="Normal 3 5 4 8" xfId="8244"/>
    <cellStyle name="Normal 3 5 5" xfId="8245"/>
    <cellStyle name="Normal 3 5 5 2" xfId="29480"/>
    <cellStyle name="Normal 3 5 5 2 2" xfId="29614"/>
    <cellStyle name="Normal 3 5 5 3" xfId="29837"/>
    <cellStyle name="Normal 3 5 6" xfId="8246"/>
    <cellStyle name="Normal 3 5 6 2" xfId="29696"/>
    <cellStyle name="Normal 3 5 7" xfId="8247"/>
    <cellStyle name="Normal 3 5 7 2" xfId="29757"/>
    <cellStyle name="Normal 3 5 8" xfId="8248"/>
    <cellStyle name="Normal 3 5 8 2" xfId="29437"/>
    <cellStyle name="Normal 3 5 9" xfId="8249"/>
    <cellStyle name="Normal 3 6" xfId="158"/>
    <cellStyle name="Normal 3 6 10" xfId="8250"/>
    <cellStyle name="Normal 3 6 10 2" xfId="29548"/>
    <cellStyle name="Normal 3 6 11" xfId="8251"/>
    <cellStyle name="Normal 3 6 2" xfId="8252"/>
    <cellStyle name="Normal 3 6 2 2" xfId="8253"/>
    <cellStyle name="Normal 3 6 2 2 2" xfId="8254"/>
    <cellStyle name="Normal 3 6 2 2 3" xfId="20862"/>
    <cellStyle name="Normal 3 6 2 2 4" xfId="26071"/>
    <cellStyle name="Normal 3 6 2 3" xfId="8255"/>
    <cellStyle name="Normal 3 6 2 4" xfId="8256"/>
    <cellStyle name="Normal 3 6 2 5" xfId="8257"/>
    <cellStyle name="Normal 3 6 2 6" xfId="8258"/>
    <cellStyle name="Normal 3 6 3" xfId="8259"/>
    <cellStyle name="Normal 3 6 3 2" xfId="8260"/>
    <cellStyle name="Normal 3 6 3 3" xfId="8261"/>
    <cellStyle name="Normal 3 6 3 4" xfId="8262"/>
    <cellStyle name="Normal 3 6 3 5" xfId="8263"/>
    <cellStyle name="Normal 3 6 3 6" xfId="8264"/>
    <cellStyle name="Normal 3 6 4" xfId="8265"/>
    <cellStyle name="Normal 3 6 5" xfId="8266"/>
    <cellStyle name="Normal 3 6 5 2" xfId="8267"/>
    <cellStyle name="Normal 3 6 5 3" xfId="8268"/>
    <cellStyle name="Normal 3 6 5 4" xfId="8269"/>
    <cellStyle name="Normal 3 6 6" xfId="8270"/>
    <cellStyle name="Normal 3 6 6 2" xfId="8271"/>
    <cellStyle name="Normal 3 6 6 3" xfId="8272"/>
    <cellStyle name="Normal 3 6 6 4" xfId="8273"/>
    <cellStyle name="Normal 3 6 7" xfId="8274"/>
    <cellStyle name="Normal 3 6 7 2" xfId="29481"/>
    <cellStyle name="Normal 3 6 7 2 2" xfId="29632"/>
    <cellStyle name="Normal 3 6 7 3" xfId="29851"/>
    <cellStyle name="Normal 3 6 8" xfId="8275"/>
    <cellStyle name="Normal 3 6 8 2" xfId="29722"/>
    <cellStyle name="Normal 3 6 9" xfId="8276"/>
    <cellStyle name="Normal 3 6 9 2" xfId="29779"/>
    <cellStyle name="Normal 3 7" xfId="159"/>
    <cellStyle name="Normal 3 7 2" xfId="8277"/>
    <cellStyle name="Normal 3 7 2 2" xfId="8278"/>
    <cellStyle name="Normal 3 7 3" xfId="8279"/>
    <cellStyle name="Normal 3 7 4" xfId="8280"/>
    <cellStyle name="Normal 3 7 5" xfId="8281"/>
    <cellStyle name="Normal 3 7 5 2" xfId="29483"/>
    <cellStyle name="Normal 3 7 6" xfId="8282"/>
    <cellStyle name="Normal 3 7 6 2" xfId="29435"/>
    <cellStyle name="Normal 3 7 7" xfId="8283"/>
    <cellStyle name="Normal 3 7 8" xfId="8284"/>
    <cellStyle name="Normal 3 7 9" xfId="8285"/>
    <cellStyle name="Normal 3 8" xfId="160"/>
    <cellStyle name="Normal 3 8 2" xfId="8286"/>
    <cellStyle name="Normal 3 8 2 2" xfId="8287"/>
    <cellStyle name="Normal 3 8 3" xfId="8288"/>
    <cellStyle name="Normal 3 8 4" xfId="8289"/>
    <cellStyle name="Normal 3 8 5" xfId="29484"/>
    <cellStyle name="Normal 3 8 6" xfId="29434"/>
    <cellStyle name="Normal 3 9" xfId="161"/>
    <cellStyle name="Normal 3 9 2" xfId="8290"/>
    <cellStyle name="Normal 3 9 2 2" xfId="8291"/>
    <cellStyle name="Normal 3 9 3" xfId="8292"/>
    <cellStyle name="Normal 3 9 4" xfId="8293"/>
    <cellStyle name="Normal 3 9 5" xfId="29485"/>
    <cellStyle name="Normal 3 9 6" xfId="29433"/>
    <cellStyle name="Normal 3_est" xfId="162"/>
    <cellStyle name="Normal 30" xfId="29687"/>
    <cellStyle name="Normal 39 2" xfId="8294"/>
    <cellStyle name="Normal 4" xfId="39"/>
    <cellStyle name="Normal 4 10" xfId="8295"/>
    <cellStyle name="Normal 4 10 2" xfId="29558"/>
    <cellStyle name="Normal 4 10 3" xfId="29818"/>
    <cellStyle name="Normal 4 11" xfId="8296"/>
    <cellStyle name="Normal 4 11 2" xfId="29575"/>
    <cellStyle name="Normal 4 12" xfId="8297"/>
    <cellStyle name="Normal 4 12 2" xfId="29716"/>
    <cellStyle name="Normal 4 13" xfId="8298"/>
    <cellStyle name="Normal 4 13 2" xfId="20910"/>
    <cellStyle name="Normal 4 13 3" xfId="26072"/>
    <cellStyle name="Normal 4 14" xfId="8299"/>
    <cellStyle name="Normal 4 15" xfId="8300"/>
    <cellStyle name="Normal 4 16" xfId="8301"/>
    <cellStyle name="Normal 4 17" xfId="8302"/>
    <cellStyle name="Normal 4 18" xfId="8303"/>
    <cellStyle name="Normal 4 19" xfId="8304"/>
    <cellStyle name="Normal 4 2" xfId="40"/>
    <cellStyle name="Normal 4 2 10" xfId="8305"/>
    <cellStyle name="Normal 4 2 11" xfId="8306"/>
    <cellStyle name="Normal 4 2 11 2" xfId="20918"/>
    <cellStyle name="Normal 4 2 11 3" xfId="26073"/>
    <cellStyle name="Normal 4 2 12" xfId="8307"/>
    <cellStyle name="Normal 4 2 12 2" xfId="8308"/>
    <cellStyle name="Normal 4 2 12 2 2" xfId="29600"/>
    <cellStyle name="Normal 4 2 12 3" xfId="8309"/>
    <cellStyle name="Normal 4 2 12 3 2" xfId="29829"/>
    <cellStyle name="Normal 4 2 12 4" xfId="8310"/>
    <cellStyle name="Normal 4 2 12 5" xfId="29486"/>
    <cellStyle name="Normal 4 2 13" xfId="8311"/>
    <cellStyle name="Normal 4 2 13 2" xfId="29670"/>
    <cellStyle name="Normal 4 2 14" xfId="8312"/>
    <cellStyle name="Normal 4 2 14 2" xfId="29568"/>
    <cellStyle name="Normal 4 2 15" xfId="8313"/>
    <cellStyle name="Normal 4 2 15 2" xfId="29432"/>
    <cellStyle name="Normal 4 2 16" xfId="8314"/>
    <cellStyle name="Normal 4 2 17" xfId="8315"/>
    <cellStyle name="Normal 4 2 18" xfId="8316"/>
    <cellStyle name="Normal 4 2 19" xfId="8317"/>
    <cellStyle name="Normal 4 2 2" xfId="41"/>
    <cellStyle name="Normal 4 2 2 10" xfId="8318"/>
    <cellStyle name="Normal 4 2 2 11" xfId="8319"/>
    <cellStyle name="Normal 4 2 2 12" xfId="8320"/>
    <cellStyle name="Normal 4 2 2 13" xfId="12928"/>
    <cellStyle name="Normal 4 2 2 14" xfId="21450"/>
    <cellStyle name="Normal 4 2 2 15" xfId="29358"/>
    <cellStyle name="Normal 4 2 2 2" xfId="8321"/>
    <cellStyle name="Normal 4 2 2 2 10" xfId="20933"/>
    <cellStyle name="Normal 4 2 2 2 11" xfId="26074"/>
    <cellStyle name="Normal 4 2 2 2 12" xfId="29359"/>
    <cellStyle name="Normal 4 2 2 2 2" xfId="8322"/>
    <cellStyle name="Normal 4 2 2 2 2 2" xfId="8323"/>
    <cellStyle name="Normal 4 2 2 2 2 2 2" xfId="8324"/>
    <cellStyle name="Normal 4 2 2 2 2 2 3" xfId="20935"/>
    <cellStyle name="Normal 4 2 2 2 2 2 4" xfId="26076"/>
    <cellStyle name="Normal 4 2 2 2 2 3" xfId="8325"/>
    <cellStyle name="Normal 4 2 2 2 2 4" xfId="20934"/>
    <cellStyle name="Normal 4 2 2 2 2 5" xfId="26075"/>
    <cellStyle name="Normal 4 2 2 2 2 6" xfId="29360"/>
    <cellStyle name="Normal 4 2 2 2 3" xfId="8326"/>
    <cellStyle name="Normal 4 2 2 2 4" xfId="8327"/>
    <cellStyle name="Normal 4 2 2 2 5" xfId="8328"/>
    <cellStyle name="Normal 4 2 2 2 6" xfId="8329"/>
    <cellStyle name="Normal 4 2 2 2 7" xfId="8330"/>
    <cellStyle name="Normal 4 2 2 2 8" xfId="8331"/>
    <cellStyle name="Normal 4 2 2 2 9" xfId="8332"/>
    <cellStyle name="Normal 4 2 2 3" xfId="8333"/>
    <cellStyle name="Normal 4 2 2 3 2" xfId="8334"/>
    <cellStyle name="Normal 4 2 2 4" xfId="8335"/>
    <cellStyle name="Normal 4 2 2 4 2" xfId="8336"/>
    <cellStyle name="Normal 4 2 2 5" xfId="8337"/>
    <cellStyle name="Normal 4 2 2 5 2" xfId="8338"/>
    <cellStyle name="Normal 4 2 2 5 3" xfId="8339"/>
    <cellStyle name="Normal 4 2 2 5 4" xfId="8340"/>
    <cellStyle name="Normal 4 2 2 6" xfId="8341"/>
    <cellStyle name="Normal 4 2 2 6 2" xfId="29671"/>
    <cellStyle name="Normal 4 2 2 7" xfId="8342"/>
    <cellStyle name="Normal 4 2 2 7 2" xfId="29569"/>
    <cellStyle name="Normal 4 2 2 8" xfId="8343"/>
    <cellStyle name="Normal 4 2 2 9" xfId="8344"/>
    <cellStyle name="Normal 4 2 20" xfId="8345"/>
    <cellStyle name="Normal 4 2 21" xfId="8346"/>
    <cellStyle name="Normal 4 2 22" xfId="8347"/>
    <cellStyle name="Normal 4 2 23" xfId="8348"/>
    <cellStyle name="Normal 4 2 24" xfId="8349"/>
    <cellStyle name="Normal 4 2 25" xfId="8350"/>
    <cellStyle name="Normal 4 2 26" xfId="8351"/>
    <cellStyle name="Normal 4 2 27" xfId="8352"/>
    <cellStyle name="Normal 4 2 28" xfId="8353"/>
    <cellStyle name="Normal 4 2 29" xfId="8354"/>
    <cellStyle name="Normal 4 2 3" xfId="42"/>
    <cellStyle name="Normal 4 2 3 10" xfId="8355"/>
    <cellStyle name="Normal 4 2 3 11" xfId="12929"/>
    <cellStyle name="Normal 4 2 3 12" xfId="21448"/>
    <cellStyle name="Normal 4 2 3 13" xfId="29361"/>
    <cellStyle name="Normal 4 2 3 2" xfId="8356"/>
    <cellStyle name="Normal 4 2 3 2 10" xfId="29362"/>
    <cellStyle name="Normal 4 2 3 2 2" xfId="8357"/>
    <cellStyle name="Normal 4 2 3 2 2 2" xfId="8358"/>
    <cellStyle name="Normal 4 2 3 2 2 3" xfId="8359"/>
    <cellStyle name="Normal 4 2 3 2 2 4" xfId="20969"/>
    <cellStyle name="Normal 4 2 3 2 2 5" xfId="26078"/>
    <cellStyle name="Normal 4 2 3 2 2 6" xfId="29363"/>
    <cellStyle name="Normal 4 2 3 2 3" xfId="8360"/>
    <cellStyle name="Normal 4 2 3 2 4" xfId="8361"/>
    <cellStyle name="Normal 4 2 3 2 5" xfId="8362"/>
    <cellStyle name="Normal 4 2 3 2 6" xfId="8363"/>
    <cellStyle name="Normal 4 2 3 2 7" xfId="8364"/>
    <cellStyle name="Normal 4 2 3 2 8" xfId="20968"/>
    <cellStyle name="Normal 4 2 3 2 9" xfId="26077"/>
    <cellStyle name="Normal 4 2 3 3" xfId="8365"/>
    <cellStyle name="Normal 4 2 3 4" xfId="8366"/>
    <cellStyle name="Normal 4 2 3 5" xfId="8367"/>
    <cellStyle name="Normal 4 2 3 6" xfId="8368"/>
    <cellStyle name="Normal 4 2 3 7" xfId="8369"/>
    <cellStyle name="Normal 4 2 3 8" xfId="8370"/>
    <cellStyle name="Normal 4 2 3 9" xfId="8371"/>
    <cellStyle name="Normal 4 2 30" xfId="12927"/>
    <cellStyle name="Normal 4 2 31" xfId="12950"/>
    <cellStyle name="Normal 4 2 32" xfId="29265"/>
    <cellStyle name="Normal 4 2 4" xfId="8372"/>
    <cellStyle name="Normal 4 2 4 10" xfId="8373"/>
    <cellStyle name="Normal 4 2 4 10 2" xfId="29429"/>
    <cellStyle name="Normal 4 2 4 11" xfId="8374"/>
    <cellStyle name="Normal 4 2 4 12" xfId="8375"/>
    <cellStyle name="Normal 4 2 4 13" xfId="8376"/>
    <cellStyle name="Normal 4 2 4 14" xfId="8377"/>
    <cellStyle name="Normal 4 2 4 15" xfId="20984"/>
    <cellStyle name="Normal 4 2 4 16" xfId="26079"/>
    <cellStyle name="Normal 4 2 4 17" xfId="29272"/>
    <cellStyle name="Normal 4 2 4 2" xfId="8378"/>
    <cellStyle name="Normal 4 2 4 2 10" xfId="8379"/>
    <cellStyle name="Normal 4 2 4 2 11" xfId="8380"/>
    <cellStyle name="Normal 4 2 4 2 12" xfId="8381"/>
    <cellStyle name="Normal 4 2 4 2 13" xfId="8382"/>
    <cellStyle name="Normal 4 2 4 2 14" xfId="20990"/>
    <cellStyle name="Normal 4 2 4 2 15" xfId="26080"/>
    <cellStyle name="Normal 4 2 4 2 16" xfId="29364"/>
    <cellStyle name="Normal 4 2 4 2 2" xfId="8383"/>
    <cellStyle name="Normal 4 2 4 2 2 2" xfId="8384"/>
    <cellStyle name="Normal 4 2 4 2 2 2 2" xfId="8385"/>
    <cellStyle name="Normal 4 2 4 2 2 2 2 2" xfId="8386"/>
    <cellStyle name="Normal 4 2 4 2 2 2 2 2 2" xfId="8387"/>
    <cellStyle name="Normal 4 2 4 2 2 2 2 3" xfId="8388"/>
    <cellStyle name="Normal 4 2 4 2 2 2 3" xfId="8389"/>
    <cellStyle name="Normal 4 2 4 2 2 2 4" xfId="8390"/>
    <cellStyle name="Normal 4 2 4 2 2 2 5" xfId="20996"/>
    <cellStyle name="Normal 4 2 4 2 2 2 6" xfId="26082"/>
    <cellStyle name="Normal 4 2 4 2 2 3" xfId="8391"/>
    <cellStyle name="Normal 4 2 4 2 2 4" xfId="8392"/>
    <cellStyle name="Normal 4 2 4 2 2 5" xfId="8393"/>
    <cellStyle name="Normal 4 2 4 2 2 6" xfId="20995"/>
    <cellStyle name="Normal 4 2 4 2 2 7" xfId="26081"/>
    <cellStyle name="Normal 4 2 4 2 2 8" xfId="29365"/>
    <cellStyle name="Normal 4 2 4 2 3" xfId="8394"/>
    <cellStyle name="Normal 4 2 4 2 4" xfId="8395"/>
    <cellStyle name="Normal 4 2 4 2 4 2" xfId="8396"/>
    <cellStyle name="Normal 4 2 4 2 4 3" xfId="8397"/>
    <cellStyle name="Normal 4 2 4 2 4 4" xfId="8398"/>
    <cellStyle name="Normal 4 2 4 2 5" xfId="8399"/>
    <cellStyle name="Normal 4 2 4 2 6" xfId="8400"/>
    <cellStyle name="Normal 4 2 4 2 7" xfId="8401"/>
    <cellStyle name="Normal 4 2 4 2 8" xfId="8402"/>
    <cellStyle name="Normal 4 2 4 2 9" xfId="8403"/>
    <cellStyle name="Normal 4 2 4 3" xfId="8404"/>
    <cellStyle name="Normal 4 2 4 3 10" xfId="8405"/>
    <cellStyle name="Normal 4 2 4 3 2" xfId="8406"/>
    <cellStyle name="Normal 4 2 4 3 2 2" xfId="8407"/>
    <cellStyle name="Normal 4 2 4 3 3" xfId="8408"/>
    <cellStyle name="Normal 4 2 4 3 4" xfId="8409"/>
    <cellStyle name="Normal 4 2 4 3 4 2" xfId="8410"/>
    <cellStyle name="Normal 4 2 4 3 4 3" xfId="8411"/>
    <cellStyle name="Normal 4 2 4 3 4 4" xfId="8412"/>
    <cellStyle name="Normal 4 2 4 3 5" xfId="8413"/>
    <cellStyle name="Normal 4 2 4 3 6" xfId="8414"/>
    <cellStyle name="Normal 4 2 4 3 7" xfId="8415"/>
    <cellStyle name="Normal 4 2 4 3 8" xfId="8416"/>
    <cellStyle name="Normal 4 2 4 3 9" xfId="8417"/>
    <cellStyle name="Normal 4 2 4 4" xfId="8418"/>
    <cellStyle name="Normal 4 2 4 4 2" xfId="8419"/>
    <cellStyle name="Normal 4 2 4 4 2 2" xfId="8420"/>
    <cellStyle name="Normal 4 2 4 4 2 3" xfId="8421"/>
    <cellStyle name="Normal 4 2 4 4 2 4" xfId="8422"/>
    <cellStyle name="Normal 4 2 4 4 3" xfId="8423"/>
    <cellStyle name="Normal 4 2 4 4 4" xfId="8424"/>
    <cellStyle name="Normal 4 2 4 4 5" xfId="8425"/>
    <cellStyle name="Normal 4 2 4 4 6" xfId="8426"/>
    <cellStyle name="Normal 4 2 4 4 7" xfId="8427"/>
    <cellStyle name="Normal 4 2 4 4 8" xfId="8428"/>
    <cellStyle name="Normal 4 2 4 5" xfId="8429"/>
    <cellStyle name="Normal 4 2 4 5 2" xfId="8430"/>
    <cellStyle name="Normal 4 2 4 5 3" xfId="8431"/>
    <cellStyle name="Normal 4 2 4 5 4" xfId="8432"/>
    <cellStyle name="Normal 4 2 4 6" xfId="8433"/>
    <cellStyle name="Normal 4 2 4 6 2" xfId="8434"/>
    <cellStyle name="Normal 4 2 4 6 3" xfId="8435"/>
    <cellStyle name="Normal 4 2 4 6 4" xfId="8436"/>
    <cellStyle name="Normal 4 2 4 7" xfId="8437"/>
    <cellStyle name="Normal 4 2 4 7 2" xfId="29489"/>
    <cellStyle name="Normal 4 2 4 7 2 2" xfId="29616"/>
    <cellStyle name="Normal 4 2 4 7 3" xfId="29839"/>
    <cellStyle name="Normal 4 2 4 8" xfId="8438"/>
    <cellStyle name="Normal 4 2 4 9" xfId="8439"/>
    <cellStyle name="Normal 4 2 5" xfId="8440"/>
    <cellStyle name="Normal 4 2 5 2" xfId="8441"/>
    <cellStyle name="Normal 4 2 5 2 2" xfId="8442"/>
    <cellStyle name="Normal 4 2 5 2 2 2" xfId="8443"/>
    <cellStyle name="Normal 4 2 5 2 2 3" xfId="21054"/>
    <cellStyle name="Normal 4 2 5 2 2 4" xfId="26084"/>
    <cellStyle name="Normal 4 2 5 2 3" xfId="8444"/>
    <cellStyle name="Normal 4 2 5 2 4" xfId="8445"/>
    <cellStyle name="Normal 4 2 5 2 5" xfId="8446"/>
    <cellStyle name="Normal 4 2 5 2 6" xfId="8447"/>
    <cellStyle name="Normal 4 2 5 3" xfId="8448"/>
    <cellStyle name="Normal 4 2 5 3 2" xfId="29720"/>
    <cellStyle name="Normal 4 2 5 4" xfId="8449"/>
    <cellStyle name="Normal 4 2 5 5" xfId="8450"/>
    <cellStyle name="Normal 4 2 5 6" xfId="8451"/>
    <cellStyle name="Normal 4 2 5 7" xfId="8452"/>
    <cellStyle name="Normal 4 2 5 8" xfId="21052"/>
    <cellStyle name="Normal 4 2 5 9" xfId="26083"/>
    <cellStyle name="Normal 4 2 6" xfId="8453"/>
    <cellStyle name="Normal 4 2 6 2" xfId="8454"/>
    <cellStyle name="Normal 4 2 6 2 2" xfId="21066"/>
    <cellStyle name="Normal 4 2 6 2 3" xfId="26085"/>
    <cellStyle name="Normal 4 2 6 3" xfId="8455"/>
    <cellStyle name="Normal 4 2 6 3 2" xfId="21067"/>
    <cellStyle name="Normal 4 2 6 3 3" xfId="26086"/>
    <cellStyle name="Normal 4 2 6 4" xfId="8456"/>
    <cellStyle name="Normal 4 2 6 5" xfId="8457"/>
    <cellStyle name="Normal 4 2 6 6" xfId="8458"/>
    <cellStyle name="Normal 4 2 7" xfId="8459"/>
    <cellStyle name="Normal 4 2 7 2" xfId="8460"/>
    <cellStyle name="Normal 4 2 7 2 2" xfId="8461"/>
    <cellStyle name="Normal 4 2 7 2 3" xfId="21072"/>
    <cellStyle name="Normal 4 2 7 2 4" xfId="26088"/>
    <cellStyle name="Normal 4 2 7 3" xfId="8462"/>
    <cellStyle name="Normal 4 2 7 4" xfId="8463"/>
    <cellStyle name="Normal 4 2 7 5" xfId="8464"/>
    <cellStyle name="Normal 4 2 7 6" xfId="8465"/>
    <cellStyle name="Normal 4 2 7 7" xfId="21071"/>
    <cellStyle name="Normal 4 2 7 8" xfId="26087"/>
    <cellStyle name="Normal 4 2 8" xfId="8466"/>
    <cellStyle name="Normal 4 2 8 2" xfId="8467"/>
    <cellStyle name="Normal 4 2 8 3" xfId="21078"/>
    <cellStyle name="Normal 4 2 8 4" xfId="26089"/>
    <cellStyle name="Normal 4 2 9" xfId="8468"/>
    <cellStyle name="Normal 4 2 9 2" xfId="21080"/>
    <cellStyle name="Normal 4 2 9 3" xfId="26090"/>
    <cellStyle name="Normal 4 20" xfId="8469"/>
    <cellStyle name="Normal 4 21" xfId="8470"/>
    <cellStyle name="Normal 4 22" xfId="8471"/>
    <cellStyle name="Normal 4 23" xfId="8472"/>
    <cellStyle name="Normal 4 24" xfId="8473"/>
    <cellStyle name="Normal 4 25" xfId="8474"/>
    <cellStyle name="Normal 4 26" xfId="8475"/>
    <cellStyle name="Normal 4 27" xfId="12926"/>
    <cellStyle name="Normal 4 28" xfId="12951"/>
    <cellStyle name="Normal 4 29" xfId="29231"/>
    <cellStyle name="Normal 4 3" xfId="43"/>
    <cellStyle name="Normal 4 3 10" xfId="8476"/>
    <cellStyle name="Normal 4 3 11" xfId="8477"/>
    <cellStyle name="Normal 4 3 12" xfId="8478"/>
    <cellStyle name="Normal 4 3 13" xfId="8479"/>
    <cellStyle name="Normal 4 3 14" xfId="8480"/>
    <cellStyle name="Normal 4 3 15" xfId="8481"/>
    <cellStyle name="Normal 4 3 16" xfId="8482"/>
    <cellStyle name="Normal 4 3 17" xfId="21088"/>
    <cellStyle name="Normal 4 3 18" xfId="26091"/>
    <cellStyle name="Normal 4 3 19" xfId="29266"/>
    <cellStyle name="Normal 4 3 2" xfId="8483"/>
    <cellStyle name="Normal 4 3 2 10" xfId="29366"/>
    <cellStyle name="Normal 4 3 2 2" xfId="8484"/>
    <cellStyle name="Normal 4 3 2 2 2" xfId="8485"/>
    <cellStyle name="Normal 4 3 2 2 2 2" xfId="8486"/>
    <cellStyle name="Normal 4 3 2 2 2 3" xfId="8487"/>
    <cellStyle name="Normal 4 3 2 2 2 4" xfId="8488"/>
    <cellStyle name="Normal 4 3 2 2 2 5" xfId="8489"/>
    <cellStyle name="Normal 4 3 2 2 2 6" xfId="8490"/>
    <cellStyle name="Normal 4 3 2 2 2 7" xfId="8491"/>
    <cellStyle name="Normal 4 3 2 2 3" xfId="8492"/>
    <cellStyle name="Normal 4 3 2 2 4" xfId="8493"/>
    <cellStyle name="Normal 4 3 2 2 5" xfId="8494"/>
    <cellStyle name="Normal 4 3 2 2 6" xfId="8495"/>
    <cellStyle name="Normal 4 3 2 2 7" xfId="8496"/>
    <cellStyle name="Normal 4 3 2 2 8" xfId="8497"/>
    <cellStyle name="Normal 4 3 2 3" xfId="8498"/>
    <cellStyle name="Normal 4 3 2 4" xfId="8499"/>
    <cellStyle name="Normal 4 3 2 5" xfId="8500"/>
    <cellStyle name="Normal 4 3 2 6" xfId="8501"/>
    <cellStyle name="Normal 4 3 2 7" xfId="8502"/>
    <cellStyle name="Normal 4 3 2 8" xfId="8503"/>
    <cellStyle name="Normal 4 3 2 9" xfId="8504"/>
    <cellStyle name="Normal 4 3 3" xfId="8505"/>
    <cellStyle name="Normal 4 3 3 2" xfId="8506"/>
    <cellStyle name="Normal 4 3 3 2 2" xfId="21119"/>
    <cellStyle name="Normal 4 3 3 2 2 2" xfId="21120"/>
    <cellStyle name="Normal 4 3 3 2 2 3" xfId="26093"/>
    <cellStyle name="Normal 4 3 3 2 3" xfId="26092"/>
    <cellStyle name="Normal 4 3 3 3" xfId="21121"/>
    <cellStyle name="Normal 4 3 4" xfId="8507"/>
    <cellStyle name="Normal 4 3 4 2" xfId="8508"/>
    <cellStyle name="Normal 4 3 5" xfId="8509"/>
    <cellStyle name="Normal 4 3 5 2" xfId="8510"/>
    <cellStyle name="Normal 4 3 5 2 2" xfId="29615"/>
    <cellStyle name="Normal 4 3 5 3" xfId="21124"/>
    <cellStyle name="Normal 4 3 5 3 2" xfId="29838"/>
    <cellStyle name="Normal 4 3 5 4" xfId="26094"/>
    <cellStyle name="Normal 4 3 5 5" xfId="29490"/>
    <cellStyle name="Normal 4 3 6" xfId="8511"/>
    <cellStyle name="Normal 4 3 6 2" xfId="21126"/>
    <cellStyle name="Normal 4 3 6 3" xfId="26095"/>
    <cellStyle name="Normal 4 3 6 4" xfId="29697"/>
    <cellStyle name="Normal 4 3 7" xfId="8512"/>
    <cellStyle name="Normal 4 3 7 2" xfId="21127"/>
    <cellStyle name="Normal 4 3 7 3" xfId="26096"/>
    <cellStyle name="Normal 4 3 7 4" xfId="29758"/>
    <cellStyle name="Normal 4 3 8" xfId="8513"/>
    <cellStyle name="Normal 4 3 8 2" xfId="29428"/>
    <cellStyle name="Normal 4 3 9" xfId="8514"/>
    <cellStyle name="Normal 4 4" xfId="44"/>
    <cellStyle name="Normal 4 4 10" xfId="8515"/>
    <cellStyle name="Normal 4 4 10 2" xfId="29413"/>
    <cellStyle name="Normal 4 4 11" xfId="8516"/>
    <cellStyle name="Normal 4 4 12" xfId="21130"/>
    <cellStyle name="Normal 4 4 13" xfId="26097"/>
    <cellStyle name="Normal 4 4 14" xfId="29267"/>
    <cellStyle name="Normal 4 4 2" xfId="8517"/>
    <cellStyle name="Normal 4 4 2 2" xfId="8518"/>
    <cellStyle name="Normal 4 4 2 2 2" xfId="21134"/>
    <cellStyle name="Normal 4 4 2 2 3" xfId="26098"/>
    <cellStyle name="Normal 4 4 2 3" xfId="21135"/>
    <cellStyle name="Normal 4 4 3" xfId="8519"/>
    <cellStyle name="Normal 4 4 3 2" xfId="8520"/>
    <cellStyle name="Normal 4 4 3 3" xfId="21136"/>
    <cellStyle name="Normal 4 4 3 4" xfId="26099"/>
    <cellStyle name="Normal 4 4 4" xfId="8521"/>
    <cellStyle name="Normal 4 4 4 2" xfId="8522"/>
    <cellStyle name="Normal 4 4 4 3" xfId="21138"/>
    <cellStyle name="Normal 4 4 4 4" xfId="26100"/>
    <cellStyle name="Normal 4 4 5" xfId="8523"/>
    <cellStyle name="Normal 4 4 6" xfId="8524"/>
    <cellStyle name="Normal 4 4 7" xfId="8525"/>
    <cellStyle name="Normal 4 4 7 2" xfId="21142"/>
    <cellStyle name="Normal 4 4 7 2 2" xfId="29631"/>
    <cellStyle name="Normal 4 4 7 3" xfId="26101"/>
    <cellStyle name="Normal 4 4 7 3 2" xfId="29850"/>
    <cellStyle name="Normal 4 4 7 4" xfId="29492"/>
    <cellStyle name="Normal 4 4 8" xfId="8526"/>
    <cellStyle name="Normal 4 4 8 2" xfId="29721"/>
    <cellStyle name="Normal 4 4 9" xfId="8527"/>
    <cellStyle name="Normal 4 4 9 2" xfId="29778"/>
    <cellStyle name="Normal 4 5" xfId="45"/>
    <cellStyle name="Normal 4 5 10" xfId="8528"/>
    <cellStyle name="Normal 4 5 11" xfId="8529"/>
    <cellStyle name="Normal 4 5 12" xfId="21145"/>
    <cellStyle name="Normal 4 5 13" xfId="26102"/>
    <cellStyle name="Normal 4 5 14" xfId="29268"/>
    <cellStyle name="Normal 4 5 2" xfId="8530"/>
    <cellStyle name="Normal 4 5 2 2" xfId="8531"/>
    <cellStyle name="Normal 4 5 2 2 2" xfId="21149"/>
    <cellStyle name="Normal 4 5 2 2 3" xfId="26103"/>
    <cellStyle name="Normal 4 5 2 3" xfId="21150"/>
    <cellStyle name="Normal 4 5 3" xfId="8532"/>
    <cellStyle name="Normal 4 5 3 2" xfId="8533"/>
    <cellStyle name="Normal 4 5 3 3" xfId="21151"/>
    <cellStyle name="Normal 4 5 3 4" xfId="26104"/>
    <cellStyle name="Normal 4 5 4" xfId="8534"/>
    <cellStyle name="Normal 4 5 4 2" xfId="8535"/>
    <cellStyle name="Normal 4 5 4 3" xfId="21153"/>
    <cellStyle name="Normal 4 5 4 4" xfId="26105"/>
    <cellStyle name="Normal 4 5 5" xfId="8536"/>
    <cellStyle name="Normal 4 5 6" xfId="8537"/>
    <cellStyle name="Normal 4 5 7" xfId="8538"/>
    <cellStyle name="Normal 4 5 7 2" xfId="21157"/>
    <cellStyle name="Normal 4 5 7 3" xfId="26106"/>
    <cellStyle name="Normal 4 5 7 4" xfId="29493"/>
    <cellStyle name="Normal 4 5 8" xfId="8539"/>
    <cellStyle name="Normal 4 5 8 2" xfId="29411"/>
    <cellStyle name="Normal 4 5 9" xfId="8540"/>
    <cellStyle name="Normal 4 6" xfId="46"/>
    <cellStyle name="Normal 4 6 10" xfId="8541"/>
    <cellStyle name="Normal 4 6 11" xfId="8542"/>
    <cellStyle name="Normal 4 6 12" xfId="21160"/>
    <cellStyle name="Normal 4 6 13" xfId="26107"/>
    <cellStyle name="Normal 4 6 14" xfId="29269"/>
    <cellStyle name="Normal 4 6 2" xfId="8543"/>
    <cellStyle name="Normal 4 6 2 2" xfId="8544"/>
    <cellStyle name="Normal 4 6 2 2 2" xfId="21164"/>
    <cellStyle name="Normal 4 6 2 2 3" xfId="26108"/>
    <cellStyle name="Normal 4 6 2 3" xfId="21165"/>
    <cellStyle name="Normal 4 6 3" xfId="8545"/>
    <cellStyle name="Normal 4 6 3 2" xfId="8546"/>
    <cellStyle name="Normal 4 6 3 3" xfId="21166"/>
    <cellStyle name="Normal 4 6 3 4" xfId="26109"/>
    <cellStyle name="Normal 4 6 4" xfId="8547"/>
    <cellStyle name="Normal 4 6 4 2" xfId="8548"/>
    <cellStyle name="Normal 4 6 4 3" xfId="21168"/>
    <cellStyle name="Normal 4 6 4 4" xfId="26110"/>
    <cellStyle name="Normal 4 6 5" xfId="8549"/>
    <cellStyle name="Normal 4 6 6" xfId="8550"/>
    <cellStyle name="Normal 4 6 7" xfId="8551"/>
    <cellStyle name="Normal 4 6 7 2" xfId="21172"/>
    <cellStyle name="Normal 4 6 7 3" xfId="26111"/>
    <cellStyle name="Normal 4 6 7 4" xfId="29494"/>
    <cellStyle name="Normal 4 6 8" xfId="8552"/>
    <cellStyle name="Normal 4 6 8 2" xfId="29410"/>
    <cellStyle name="Normal 4 6 9" xfId="8553"/>
    <cellStyle name="Normal 4 7" xfId="163"/>
    <cellStyle name="Normal 4 7 2" xfId="8554"/>
    <cellStyle name="Normal 4 7 2 2" xfId="8555"/>
    <cellStyle name="Normal 4 7 2 3" xfId="21176"/>
    <cellStyle name="Normal 4 7 2 4" xfId="26112"/>
    <cellStyle name="Normal 4 7 2 5" xfId="29495"/>
    <cellStyle name="Normal 4 7 3" xfId="8556"/>
    <cellStyle name="Normal 4 7 3 2" xfId="29401"/>
    <cellStyle name="Normal 4 7 4" xfId="8557"/>
    <cellStyle name="Normal 4 7 5" xfId="8558"/>
    <cellStyle name="Normal 4 7 6" xfId="8559"/>
    <cellStyle name="Normal 4 8" xfId="8560"/>
    <cellStyle name="Normal 4 8 2" xfId="8561"/>
    <cellStyle name="Normal 4 8 2 2" xfId="21183"/>
    <cellStyle name="Normal 4 8 2 2 2" xfId="21184"/>
    <cellStyle name="Normal 4 8 2 2 3" xfId="26115"/>
    <cellStyle name="Normal 4 8 2 3" xfId="26114"/>
    <cellStyle name="Normal 4 8 3" xfId="8562"/>
    <cellStyle name="Normal 4 8 3 2" xfId="21185"/>
    <cellStyle name="Normal 4 8 3 3" xfId="26116"/>
    <cellStyle name="Normal 4 8 4" xfId="8563"/>
    <cellStyle name="Normal 4 8 5" xfId="8564"/>
    <cellStyle name="Normal 4 8 6" xfId="8565"/>
    <cellStyle name="Normal 4 8 7" xfId="21182"/>
    <cellStyle name="Normal 4 8 8" xfId="26113"/>
    <cellStyle name="Normal 4 9" xfId="8566"/>
    <cellStyle name="Normal 4 9 2" xfId="8567"/>
    <cellStyle name="Normal 4 9 3" xfId="8568"/>
    <cellStyle name="Normal 4 9 4" xfId="8569"/>
    <cellStyle name="Normal 4 9 5" xfId="21189"/>
    <cellStyle name="Normal 4 9 6" xfId="26117"/>
    <cellStyle name="Normal 4_02-01 BOQ-STN FINAL" xfId="8570"/>
    <cellStyle name="Normal 47 2" xfId="8571"/>
    <cellStyle name="Normal 49" xfId="8572"/>
    <cellStyle name="Normal 5" xfId="47"/>
    <cellStyle name="Normal 5 10" xfId="8573"/>
    <cellStyle name="Normal 5 10 2" xfId="8574"/>
    <cellStyle name="Normal 5 11" xfId="8575"/>
    <cellStyle name="Normal 5 11 2" xfId="8576"/>
    <cellStyle name="Normal 5 12" xfId="8577"/>
    <cellStyle name="Normal 5 13" xfId="8578"/>
    <cellStyle name="Normal 5 13 2" xfId="29559"/>
    <cellStyle name="Normal 5 14" xfId="8579"/>
    <cellStyle name="Normal 5 14 2" xfId="29574"/>
    <cellStyle name="Normal 5 15" xfId="8580"/>
    <cellStyle name="Normal 5 15 2" xfId="29680"/>
    <cellStyle name="Normal 5 16" xfId="8581"/>
    <cellStyle name="Normal 5 17" xfId="8582"/>
    <cellStyle name="Normal 5 18" xfId="8583"/>
    <cellStyle name="Normal 5 19" xfId="8584"/>
    <cellStyle name="Normal 5 2" xfId="48"/>
    <cellStyle name="Normal 5 2 10" xfId="8585"/>
    <cellStyle name="Normal 5 2 10 2" xfId="29672"/>
    <cellStyle name="Normal 5 2 11" xfId="8586"/>
    <cellStyle name="Normal 5 2 11 2" xfId="29740"/>
    <cellStyle name="Normal 5 2 12" xfId="8587"/>
    <cellStyle name="Normal 5 2 12 2" xfId="29400"/>
    <cellStyle name="Normal 5 2 13" xfId="8588"/>
    <cellStyle name="Normal 5 2 14" xfId="8589"/>
    <cellStyle name="Normal 5 2 15" xfId="8590"/>
    <cellStyle name="Normal 5 2 16" xfId="8591"/>
    <cellStyle name="Normal 5 2 17" xfId="8592"/>
    <cellStyle name="Normal 5 2 18" xfId="8593"/>
    <cellStyle name="Normal 5 2 19" xfId="8594"/>
    <cellStyle name="Normal 5 2 2" xfId="49"/>
    <cellStyle name="Normal 5 2 2 10" xfId="8595"/>
    <cellStyle name="Normal 5 2 2 11" xfId="8596"/>
    <cellStyle name="Normal 5 2 2 12" xfId="8597"/>
    <cellStyle name="Normal 5 2 2 13" xfId="8598"/>
    <cellStyle name="Normal 5 2 2 14" xfId="8599"/>
    <cellStyle name="Normal 5 2 2 15" xfId="8600"/>
    <cellStyle name="Normal 5 2 2 16" xfId="21217"/>
    <cellStyle name="Normal 5 2 2 17" xfId="26118"/>
    <cellStyle name="Normal 5 2 2 2" xfId="8601"/>
    <cellStyle name="Normal 5 2 2 2 2" xfId="8602"/>
    <cellStyle name="Normal 5 2 2 2 2 2" xfId="8603"/>
    <cellStyle name="Normal 5 2 2 2 2 3" xfId="8604"/>
    <cellStyle name="Normal 5 2 2 2 2 4" xfId="8605"/>
    <cellStyle name="Normal 5 2 2 2 3" xfId="8606"/>
    <cellStyle name="Normal 5 2 2 2 4" xfId="8607"/>
    <cellStyle name="Normal 5 2 2 2 5" xfId="8608"/>
    <cellStyle name="Normal 5 2 2 2 6" xfId="8609"/>
    <cellStyle name="Normal 5 2 2 2 7" xfId="8610"/>
    <cellStyle name="Normal 5 2 2 2 8" xfId="8611"/>
    <cellStyle name="Normal 5 2 2 3" xfId="8612"/>
    <cellStyle name="Normal 5 2 2 3 2" xfId="8613"/>
    <cellStyle name="Normal 5 2 2 3 2 2" xfId="8614"/>
    <cellStyle name="Normal 5 2 2 3 2 3" xfId="8615"/>
    <cellStyle name="Normal 5 2 2 3 2 4" xfId="8616"/>
    <cellStyle name="Normal 5 2 2 3 3" xfId="8617"/>
    <cellStyle name="Normal 5 2 2 3 4" xfId="8618"/>
    <cellStyle name="Normal 5 2 2 3 5" xfId="8619"/>
    <cellStyle name="Normal 5 2 2 3 6" xfId="8620"/>
    <cellStyle name="Normal 5 2 2 3 7" xfId="8621"/>
    <cellStyle name="Normal 5 2 2 3 8" xfId="8622"/>
    <cellStyle name="Normal 5 2 2 4" xfId="8623"/>
    <cellStyle name="Normal 5 2 2 4 2" xfId="8624"/>
    <cellStyle name="Normal 5 2 2 4 3" xfId="8625"/>
    <cellStyle name="Normal 5 2 2 4 4" xfId="8626"/>
    <cellStyle name="Normal 5 2 2 5" xfId="8627"/>
    <cellStyle name="Normal 5 2 2 6" xfId="8628"/>
    <cellStyle name="Normal 5 2 2 7" xfId="8629"/>
    <cellStyle name="Normal 5 2 2 8" xfId="8630"/>
    <cellStyle name="Normal 5 2 2 9" xfId="8631"/>
    <cellStyle name="Normal 5 2 20" xfId="8632"/>
    <cellStyle name="Normal 5 2 21" xfId="8633"/>
    <cellStyle name="Normal 5 2 22" xfId="8634"/>
    <cellStyle name="Normal 5 2 23" xfId="12932"/>
    <cellStyle name="Normal 5 2 24" xfId="21446"/>
    <cellStyle name="Normal 5 2 3" xfId="8635"/>
    <cellStyle name="Normal 5 2 3 10" xfId="8636"/>
    <cellStyle name="Normal 5 2 3 11" xfId="8637"/>
    <cellStyle name="Normal 5 2 3 12" xfId="21257"/>
    <cellStyle name="Normal 5 2 3 13" xfId="26119"/>
    <cellStyle name="Normal 5 2 3 14" xfId="29367"/>
    <cellStyle name="Normal 5 2 3 2" xfId="8638"/>
    <cellStyle name="Normal 5 2 3 2 2" xfId="8639"/>
    <cellStyle name="Normal 5 2 3 2 2 2" xfId="8640"/>
    <cellStyle name="Normal 5 2 3 2 2 3" xfId="21259"/>
    <cellStyle name="Normal 5 2 3 2 2 4" xfId="26121"/>
    <cellStyle name="Normal 5 2 3 2 3" xfId="8641"/>
    <cellStyle name="Normal 5 2 3 2 4" xfId="21258"/>
    <cellStyle name="Normal 5 2 3 2 5" xfId="26120"/>
    <cellStyle name="Normal 5 2 3 2 6" xfId="29368"/>
    <cellStyle name="Normal 5 2 3 3" xfId="8642"/>
    <cellStyle name="Normal 5 2 3 4" xfId="8643"/>
    <cellStyle name="Normal 5 2 3 4 2" xfId="8644"/>
    <cellStyle name="Normal 5 2 3 4 3" xfId="8645"/>
    <cellStyle name="Normal 5 2 3 4 4" xfId="8646"/>
    <cellStyle name="Normal 5 2 3 5" xfId="8647"/>
    <cellStyle name="Normal 5 2 3 6" xfId="8648"/>
    <cellStyle name="Normal 5 2 3 7" xfId="8649"/>
    <cellStyle name="Normal 5 2 3 8" xfId="8650"/>
    <cellStyle name="Normal 5 2 3 9" xfId="8651"/>
    <cellStyle name="Normal 5 2 4" xfId="8652"/>
    <cellStyle name="Normal 5 2 4 2" xfId="8653"/>
    <cellStyle name="Normal 5 2 4 2 2" xfId="8654"/>
    <cellStyle name="Normal 5 2 4 2 3" xfId="8655"/>
    <cellStyle name="Normal 5 2 4 2 4" xfId="8656"/>
    <cellStyle name="Normal 5 2 4 3" xfId="8657"/>
    <cellStyle name="Normal 5 2 4 4" xfId="8658"/>
    <cellStyle name="Normal 5 2 4 5" xfId="8659"/>
    <cellStyle name="Normal 5 2 4 6" xfId="8660"/>
    <cellStyle name="Normal 5 2 4 7" xfId="8661"/>
    <cellStyle name="Normal 5 2 4 8" xfId="8662"/>
    <cellStyle name="Normal 5 2 5" xfId="8663"/>
    <cellStyle name="Normal 5 2 5 2" xfId="8664"/>
    <cellStyle name="Normal 5 2 6" xfId="8665"/>
    <cellStyle name="Normal 5 2 7" xfId="8666"/>
    <cellStyle name="Normal 5 2 8" xfId="8667"/>
    <cellStyle name="Normal 5 2 9" xfId="8668"/>
    <cellStyle name="Normal 5 2 9 2" xfId="8669"/>
    <cellStyle name="Normal 5 2 9 2 2" xfId="29601"/>
    <cellStyle name="Normal 5 2 9 3" xfId="8670"/>
    <cellStyle name="Normal 5 2 9 3 2" xfId="29830"/>
    <cellStyle name="Normal 5 2 9 4" xfId="8671"/>
    <cellStyle name="Normal 5 2 9 5" xfId="29497"/>
    <cellStyle name="Normal 5 20" xfId="8672"/>
    <cellStyle name="Normal 5 21" xfId="8673"/>
    <cellStyle name="Normal 5 22" xfId="8674"/>
    <cellStyle name="Normal 5 23" xfId="8675"/>
    <cellStyle name="Normal 5 24" xfId="8676"/>
    <cellStyle name="Normal 5 25" xfId="8677"/>
    <cellStyle name="Normal 5 26" xfId="12931"/>
    <cellStyle name="Normal 5 27" xfId="21447"/>
    <cellStyle name="Normal 5 28" xfId="29232"/>
    <cellStyle name="Normal 5 3" xfId="50"/>
    <cellStyle name="Normal 5 3 10" xfId="8678"/>
    <cellStyle name="Normal 5 3 10 2" xfId="29673"/>
    <cellStyle name="Normal 5 3 11" xfId="8679"/>
    <cellStyle name="Normal 5 3 11 2" xfId="29741"/>
    <cellStyle name="Normal 5 3 12" xfId="8680"/>
    <cellStyle name="Normal 5 3 12 2" xfId="29399"/>
    <cellStyle name="Normal 5 3 13" xfId="8681"/>
    <cellStyle name="Normal 5 3 14" xfId="8682"/>
    <cellStyle name="Normal 5 3 15" xfId="8683"/>
    <cellStyle name="Normal 5 3 16" xfId="8684"/>
    <cellStyle name="Normal 5 3 17" xfId="8685"/>
    <cellStyle name="Normal 5 3 18" xfId="8686"/>
    <cellStyle name="Normal 5 3 19" xfId="8687"/>
    <cellStyle name="Normal 5 3 2" xfId="8688"/>
    <cellStyle name="Normal 5 3 2 10" xfId="8689"/>
    <cellStyle name="Normal 5 3 2 11" xfId="8690"/>
    <cellStyle name="Normal 5 3 2 12" xfId="8691"/>
    <cellStyle name="Normal 5 3 2 13" xfId="8692"/>
    <cellStyle name="Normal 5 3 2 14" xfId="21262"/>
    <cellStyle name="Normal 5 3 2 15" xfId="26122"/>
    <cellStyle name="Normal 5 3 2 2" xfId="8693"/>
    <cellStyle name="Normal 5 3 2 2 10" xfId="8694"/>
    <cellStyle name="Normal 5 3 2 2 11" xfId="8695"/>
    <cellStyle name="Normal 5 3 2 2 12" xfId="8696"/>
    <cellStyle name="Normal 5 3 2 2 13" xfId="21263"/>
    <cellStyle name="Normal 5 3 2 2 14" xfId="26123"/>
    <cellStyle name="Normal 5 3 2 2 2" xfId="8697"/>
    <cellStyle name="Normal 5 3 2 2 2 10" xfId="26124"/>
    <cellStyle name="Normal 5 3 2 2 2 2" xfId="8698"/>
    <cellStyle name="Normal 5 3 2 2 2 2 2" xfId="8699"/>
    <cellStyle name="Normal 5 3 2 2 2 2 2 2" xfId="8700"/>
    <cellStyle name="Normal 5 3 2 2 2 2 2 3" xfId="8701"/>
    <cellStyle name="Normal 5 3 2 2 2 2 2 4" xfId="8702"/>
    <cellStyle name="Normal 5 3 2 2 2 2 2 5" xfId="8703"/>
    <cellStyle name="Normal 5 3 2 2 2 2 2 6" xfId="8704"/>
    <cellStyle name="Normal 5 3 2 2 2 2 2 7" xfId="8705"/>
    <cellStyle name="Normal 5 3 2 2 2 2 3" xfId="8706"/>
    <cellStyle name="Normal 5 3 2 2 2 2 4" xfId="8707"/>
    <cellStyle name="Normal 5 3 2 2 2 2 5" xfId="8708"/>
    <cellStyle name="Normal 5 3 2 2 2 2 6" xfId="8709"/>
    <cellStyle name="Normal 5 3 2 2 2 2 7" xfId="8710"/>
    <cellStyle name="Normal 5 3 2 2 2 3" xfId="8711"/>
    <cellStyle name="Normal 5 3 2 2 2 4" xfId="8712"/>
    <cellStyle name="Normal 5 3 2 2 2 5" xfId="8713"/>
    <cellStyle name="Normal 5 3 2 2 2 6" xfId="8714"/>
    <cellStyle name="Normal 5 3 2 2 2 7" xfId="8715"/>
    <cellStyle name="Normal 5 3 2 2 2 8" xfId="8716"/>
    <cellStyle name="Normal 5 3 2 2 2 9" xfId="21264"/>
    <cellStyle name="Normal 5 3 2 2 3" xfId="8717"/>
    <cellStyle name="Normal 5 3 2 2 4" xfId="8718"/>
    <cellStyle name="Normal 5 3 2 2 5" xfId="8719"/>
    <cellStyle name="Normal 5 3 2 2 6" xfId="8720"/>
    <cellStyle name="Normal 5 3 2 2 7" xfId="8721"/>
    <cellStyle name="Normal 5 3 2 2 8" xfId="8722"/>
    <cellStyle name="Normal 5 3 2 2 9" xfId="8723"/>
    <cellStyle name="Normal 5 3 2 3" xfId="8724"/>
    <cellStyle name="Normal 5 3 2 4" xfId="8725"/>
    <cellStyle name="Normal 5 3 2 5" xfId="8726"/>
    <cellStyle name="Normal 5 3 2 6" xfId="8727"/>
    <cellStyle name="Normal 5 3 2 7" xfId="8728"/>
    <cellStyle name="Normal 5 3 2 8" xfId="8729"/>
    <cellStyle name="Normal 5 3 2 9" xfId="8730"/>
    <cellStyle name="Normal 5 3 20" xfId="8731"/>
    <cellStyle name="Normal 5 3 21" xfId="12933"/>
    <cellStyle name="Normal 5 3 22" xfId="21445"/>
    <cellStyle name="Normal 5 3 3" xfId="8732"/>
    <cellStyle name="Normal 5 3 4" xfId="8733"/>
    <cellStyle name="Normal 5 3 4 2" xfId="8734"/>
    <cellStyle name="Normal 5 3 4 3" xfId="8735"/>
    <cellStyle name="Normal 5 3 4 4" xfId="8736"/>
    <cellStyle name="Normal 5 3 4 5" xfId="8737"/>
    <cellStyle name="Normal 5 3 4 6" xfId="8738"/>
    <cellStyle name="Normal 5 3 5" xfId="8739"/>
    <cellStyle name="Normal 5 3 6" xfId="8740"/>
    <cellStyle name="Normal 5 3 7" xfId="8741"/>
    <cellStyle name="Normal 5 3 8" xfId="8742"/>
    <cellStyle name="Normal 5 3 9" xfId="8743"/>
    <cellStyle name="Normal 5 3 9 2" xfId="8744"/>
    <cellStyle name="Normal 5 3 9 2 2" xfId="29602"/>
    <cellStyle name="Normal 5 3 9 3" xfId="8745"/>
    <cellStyle name="Normal 5 3 9 3 2" xfId="29831"/>
    <cellStyle name="Normal 5 3 9 4" xfId="8746"/>
    <cellStyle name="Normal 5 3 9 5" xfId="29509"/>
    <cellStyle name="Normal 5 4" xfId="51"/>
    <cellStyle name="Normal 5 4 10" xfId="8747"/>
    <cellStyle name="Normal 5 4 11" xfId="8748"/>
    <cellStyle name="Normal 5 4 12" xfId="12934"/>
    <cellStyle name="Normal 5 4 13" xfId="21444"/>
    <cellStyle name="Normal 5 4 2" xfId="8749"/>
    <cellStyle name="Normal 5 4 2 10" xfId="21267"/>
    <cellStyle name="Normal 5 4 2 11" xfId="26125"/>
    <cellStyle name="Normal 5 4 2 2" xfId="8750"/>
    <cellStyle name="Normal 5 4 2 2 2" xfId="8751"/>
    <cellStyle name="Normal 5 4 2 2 2 2" xfId="8752"/>
    <cellStyle name="Normal 5 4 2 2 2 3" xfId="8753"/>
    <cellStyle name="Normal 5 4 2 2 2 4" xfId="8754"/>
    <cellStyle name="Normal 5 4 2 2 2 5" xfId="8755"/>
    <cellStyle name="Normal 5 4 2 2 2 6" xfId="8756"/>
    <cellStyle name="Normal 5 4 2 2 2 7" xfId="8757"/>
    <cellStyle name="Normal 5 4 2 2 3" xfId="8758"/>
    <cellStyle name="Normal 5 4 2 2 4" xfId="8759"/>
    <cellStyle name="Normal 5 4 2 2 5" xfId="8760"/>
    <cellStyle name="Normal 5 4 2 2 6" xfId="8761"/>
    <cellStyle name="Normal 5 4 2 2 7" xfId="8762"/>
    <cellStyle name="Normal 5 4 2 3" xfId="8763"/>
    <cellStyle name="Normal 5 4 2 4" xfId="8764"/>
    <cellStyle name="Normal 5 4 2 5" xfId="8765"/>
    <cellStyle name="Normal 5 4 2 6" xfId="8766"/>
    <cellStyle name="Normal 5 4 2 7" xfId="8767"/>
    <cellStyle name="Normal 5 4 2 8" xfId="8768"/>
    <cellStyle name="Normal 5 4 2 9" xfId="8769"/>
    <cellStyle name="Normal 5 4 3" xfId="8770"/>
    <cellStyle name="Normal 5 4 3 2" xfId="21269"/>
    <cellStyle name="Normal 5 4 3 3" xfId="26126"/>
    <cellStyle name="Normal 5 4 4" xfId="8771"/>
    <cellStyle name="Normal 5 4 4 2" xfId="8772"/>
    <cellStyle name="Normal 5 4 5" xfId="8773"/>
    <cellStyle name="Normal 5 4 6" xfId="8774"/>
    <cellStyle name="Normal 5 4 6 2" xfId="29398"/>
    <cellStyle name="Normal 5 4 7" xfId="8775"/>
    <cellStyle name="Normal 5 4 8" xfId="8776"/>
    <cellStyle name="Normal 5 4 9" xfId="8777"/>
    <cellStyle name="Normal 5 5" xfId="52"/>
    <cellStyle name="Normal 5 5 10" xfId="8778"/>
    <cellStyle name="Normal 5 5 11" xfId="8779"/>
    <cellStyle name="Normal 5 5 12" xfId="8780"/>
    <cellStyle name="Normal 5 5 13" xfId="8781"/>
    <cellStyle name="Normal 5 5 14" xfId="8782"/>
    <cellStyle name="Normal 5 5 15" xfId="8783"/>
    <cellStyle name="Normal 5 5 16" xfId="8784"/>
    <cellStyle name="Normal 5 5 17" xfId="8785"/>
    <cellStyle name="Normal 5 5 18" xfId="21270"/>
    <cellStyle name="Normal 5 5 19" xfId="26127"/>
    <cellStyle name="Normal 5 5 2" xfId="8786"/>
    <cellStyle name="Normal 5 5 2 10" xfId="8787"/>
    <cellStyle name="Normal 5 5 2 11" xfId="8788"/>
    <cellStyle name="Normal 5 5 2 12" xfId="8789"/>
    <cellStyle name="Normal 5 5 2 13" xfId="8790"/>
    <cellStyle name="Normal 5 5 2 14" xfId="8791"/>
    <cellStyle name="Normal 5 5 2 15" xfId="21272"/>
    <cellStyle name="Normal 5 5 2 16" xfId="26128"/>
    <cellStyle name="Normal 5 5 2 2" xfId="8792"/>
    <cellStyle name="Normal 5 5 2 2 2" xfId="8793"/>
    <cellStyle name="Normal 5 5 2 2 2 2" xfId="8794"/>
    <cellStyle name="Normal 5 5 2 2 2 2 2" xfId="8795"/>
    <cellStyle name="Normal 5 5 2 2 2 2 3" xfId="8796"/>
    <cellStyle name="Normal 5 5 2 2 2 2 4" xfId="8797"/>
    <cellStyle name="Normal 5 5 2 2 2 2 5" xfId="8798"/>
    <cellStyle name="Normal 5 5 2 2 2 2 6" xfId="8799"/>
    <cellStyle name="Normal 5 5 2 2 2 2 7" xfId="8800"/>
    <cellStyle name="Normal 5 5 2 2 2 3" xfId="8801"/>
    <cellStyle name="Normal 5 5 2 2 2 4" xfId="8802"/>
    <cellStyle name="Normal 5 5 2 2 2 5" xfId="8803"/>
    <cellStyle name="Normal 5 5 2 2 2 6" xfId="8804"/>
    <cellStyle name="Normal 5 5 2 2 2 7" xfId="8805"/>
    <cellStyle name="Normal 5 5 2 2 3" xfId="8806"/>
    <cellStyle name="Normal 5 5 2 2 4" xfId="8807"/>
    <cellStyle name="Normal 5 5 2 2 5" xfId="8808"/>
    <cellStyle name="Normal 5 5 2 2 6" xfId="8809"/>
    <cellStyle name="Normal 5 5 2 2 7" xfId="8810"/>
    <cellStyle name="Normal 5 5 2 2 8" xfId="8811"/>
    <cellStyle name="Normal 5 5 2 3" xfId="8812"/>
    <cellStyle name="Normal 5 5 2 4" xfId="8813"/>
    <cellStyle name="Normal 5 5 2 5" xfId="8814"/>
    <cellStyle name="Normal 5 5 2 6" xfId="8815"/>
    <cellStyle name="Normal 5 5 2 7" xfId="8816"/>
    <cellStyle name="Normal 5 5 2 8" xfId="8817"/>
    <cellStyle name="Normal 5 5 2 9" xfId="8818"/>
    <cellStyle name="Normal 5 5 3" xfId="8819"/>
    <cellStyle name="Normal 5 5 3 2" xfId="8820"/>
    <cellStyle name="Normal 5 5 3 3" xfId="21277"/>
    <cellStyle name="Normal 5 5 3 4" xfId="26129"/>
    <cellStyle name="Normal 5 5 4" xfId="8821"/>
    <cellStyle name="Normal 5 5 4 2" xfId="8822"/>
    <cellStyle name="Normal 5 5 5" xfId="8823"/>
    <cellStyle name="Normal 5 5 5 2" xfId="8824"/>
    <cellStyle name="Normal 5 5 5 3" xfId="8825"/>
    <cellStyle name="Normal 5 5 5 4" xfId="8826"/>
    <cellStyle name="Normal 5 5 6" xfId="8827"/>
    <cellStyle name="Normal 5 5 6 2" xfId="29701"/>
    <cellStyle name="Normal 5 5 7" xfId="8828"/>
    <cellStyle name="Normal 5 5 7 2" xfId="29762"/>
    <cellStyle name="Normal 5 5 8" xfId="8829"/>
    <cellStyle name="Normal 5 5 9" xfId="8830"/>
    <cellStyle name="Normal 5 6" xfId="53"/>
    <cellStyle name="Normal 5 6 10" xfId="8831"/>
    <cellStyle name="Normal 5 6 11" xfId="8832"/>
    <cellStyle name="Normal 5 6 2" xfId="8833"/>
    <cellStyle name="Normal 5 6 2 2" xfId="8834"/>
    <cellStyle name="Normal 5 6 2 3" xfId="8835"/>
    <cellStyle name="Normal 5 6 2 4" xfId="8836"/>
    <cellStyle name="Normal 5 6 3" xfId="8837"/>
    <cellStyle name="Normal 5 6 3 2" xfId="8838"/>
    <cellStyle name="Normal 5 6 3 3" xfId="8839"/>
    <cellStyle name="Normal 5 6 3 4" xfId="8840"/>
    <cellStyle name="Normal 5 6 4" xfId="8841"/>
    <cellStyle name="Normal 5 6 4 2" xfId="8842"/>
    <cellStyle name="Normal 5 6 4 2 2" xfId="8843"/>
    <cellStyle name="Normal 5 6 4 2 3" xfId="21301"/>
    <cellStyle name="Normal 5 6 4 2 4" xfId="26131"/>
    <cellStyle name="Normal 5 6 4 3" xfId="8844"/>
    <cellStyle name="Normal 5 6 4 4" xfId="8845"/>
    <cellStyle name="Normal 5 6 4 5" xfId="21300"/>
    <cellStyle name="Normal 5 6 4 6" xfId="26130"/>
    <cellStyle name="Normal 5 6 5" xfId="8846"/>
    <cellStyle name="Normal 5 6 5 2" xfId="8847"/>
    <cellStyle name="Normal 5 6 5 3" xfId="21304"/>
    <cellStyle name="Normal 5 6 5 4" xfId="26132"/>
    <cellStyle name="Normal 5 6 5 5" xfId="29700"/>
    <cellStyle name="Normal 5 6 6" xfId="8848"/>
    <cellStyle name="Normal 5 6 6 2" xfId="29761"/>
    <cellStyle name="Normal 5 6 7" xfId="8849"/>
    <cellStyle name="Normal 5 6 8" xfId="8850"/>
    <cellStyle name="Normal 5 6 9" xfId="8851"/>
    <cellStyle name="Normal 5 7" xfId="54"/>
    <cellStyle name="Normal 5 7 10" xfId="8852"/>
    <cellStyle name="Normal 5 7 2" xfId="8853"/>
    <cellStyle name="Normal 5 7 2 2" xfId="8854"/>
    <cellStyle name="Normal 5 7 2 3" xfId="8855"/>
    <cellStyle name="Normal 5 7 2 4" xfId="8856"/>
    <cellStyle name="Normal 5 7 3" xfId="8857"/>
    <cellStyle name="Normal 5 7 3 2" xfId="8858"/>
    <cellStyle name="Normal 5 7 3 3" xfId="8859"/>
    <cellStyle name="Normal 5 7 3 4" xfId="8860"/>
    <cellStyle name="Normal 5 7 4" xfId="8861"/>
    <cellStyle name="Normal 5 7 4 2" xfId="8862"/>
    <cellStyle name="Normal 5 7 4 2 2" xfId="8863"/>
    <cellStyle name="Normal 5 7 4 2 3" xfId="21306"/>
    <cellStyle name="Normal 5 7 4 2 4" xfId="26134"/>
    <cellStyle name="Normal 5 7 4 3" xfId="8864"/>
    <cellStyle name="Normal 5 7 4 4" xfId="8865"/>
    <cellStyle name="Normal 5 7 4 5" xfId="21305"/>
    <cellStyle name="Normal 5 7 4 6" xfId="26133"/>
    <cellStyle name="Normal 5 7 5" xfId="8866"/>
    <cellStyle name="Normal 5 7 5 2" xfId="8867"/>
    <cellStyle name="Normal 5 7 5 3" xfId="21307"/>
    <cellStyle name="Normal 5 7 5 4" xfId="26135"/>
    <cellStyle name="Normal 5 7 6" xfId="8868"/>
    <cellStyle name="Normal 5 7 7" xfId="8869"/>
    <cellStyle name="Normal 5 7 8" xfId="8870"/>
    <cellStyle name="Normal 5 7 9" xfId="8871"/>
    <cellStyle name="Normal 5 8" xfId="8872"/>
    <cellStyle name="Normal 5 8 2" xfId="8873"/>
    <cellStyle name="Normal 5 8 3" xfId="8874"/>
    <cellStyle name="Normal 5 8 4" xfId="8875"/>
    <cellStyle name="Normal 5 9" xfId="8876"/>
    <cellStyle name="Normal 5 9 2" xfId="8877"/>
    <cellStyle name="Normal 5 9 3" xfId="8878"/>
    <cellStyle name="Normal 5 9 4" xfId="8879"/>
    <cellStyle name="Normal 5_4th 11-12" xfId="55"/>
    <cellStyle name="Normal 50" xfId="8880"/>
    <cellStyle name="Normal 51" xfId="8881"/>
    <cellStyle name="Normal 55" xfId="8882"/>
    <cellStyle name="Normal 56" xfId="8883"/>
    <cellStyle name="Normal 57" xfId="8884"/>
    <cellStyle name="Normal 6" xfId="56"/>
    <cellStyle name="Normal 6 10" xfId="8885"/>
    <cellStyle name="Normal 6 11" xfId="8886"/>
    <cellStyle name="Normal 6 12" xfId="8887"/>
    <cellStyle name="Normal 6 12 2" xfId="8888"/>
    <cellStyle name="Normal 6 12 3" xfId="8889"/>
    <cellStyle name="Normal 6 12 4" xfId="8890"/>
    <cellStyle name="Normal 6 13" xfId="8891"/>
    <cellStyle name="Normal 6 13 2" xfId="29573"/>
    <cellStyle name="Normal 6 14" xfId="8892"/>
    <cellStyle name="Normal 6 14 2" xfId="29679"/>
    <cellStyle name="Normal 6 15" xfId="8893"/>
    <cellStyle name="Normal 6 16" xfId="8894"/>
    <cellStyle name="Normal 6 17" xfId="8895"/>
    <cellStyle name="Normal 6 18" xfId="8896"/>
    <cellStyle name="Normal 6 19" xfId="8897"/>
    <cellStyle name="Normal 6 2" xfId="57"/>
    <cellStyle name="Normal 6 2 2" xfId="8898"/>
    <cellStyle name="Normal 6 2 2 10" xfId="8899"/>
    <cellStyle name="Normal 6 2 2 11" xfId="8900"/>
    <cellStyle name="Normal 6 2 2 12" xfId="8901"/>
    <cellStyle name="Normal 6 2 2 13" xfId="8902"/>
    <cellStyle name="Normal 6 2 2 14" xfId="8903"/>
    <cellStyle name="Normal 6 2 2 15" xfId="8904"/>
    <cellStyle name="Normal 6 2 2 2" xfId="8905"/>
    <cellStyle name="Normal 6 2 2 3" xfId="8906"/>
    <cellStyle name="Normal 6 2 2 4" xfId="8907"/>
    <cellStyle name="Normal 6 2 2 5" xfId="8908"/>
    <cellStyle name="Normal 6 2 2 6" xfId="8909"/>
    <cellStyle name="Normal 6 2 2 7" xfId="8910"/>
    <cellStyle name="Normal 6 2 2 8" xfId="8911"/>
    <cellStyle name="Normal 6 2 2 9" xfId="8912"/>
    <cellStyle name="Normal 6 2 3" xfId="8913"/>
    <cellStyle name="Normal 6 2 3 2" xfId="8914"/>
    <cellStyle name="Normal 6 2 3 2 2" xfId="8915"/>
    <cellStyle name="Normal 6 2 3 2 3" xfId="8916"/>
    <cellStyle name="Normal 6 2 3 3" xfId="8917"/>
    <cellStyle name="Normal 6 2 3 4" xfId="8918"/>
    <cellStyle name="Normal 6 2 4" xfId="8919"/>
    <cellStyle name="Normal 6 2 5" xfId="8920"/>
    <cellStyle name="Normal 6 2 6" xfId="8921"/>
    <cellStyle name="Normal 6 2 7" xfId="21310"/>
    <cellStyle name="Normal 6 2 8" xfId="26136"/>
    <cellStyle name="Normal 6 20" xfId="8922"/>
    <cellStyle name="Normal 6 21" xfId="8923"/>
    <cellStyle name="Normal 6 22" xfId="8924"/>
    <cellStyle name="Normal 6 23" xfId="8925"/>
    <cellStyle name="Normal 6 24" xfId="8926"/>
    <cellStyle name="Normal 6 25" xfId="8927"/>
    <cellStyle name="Normal 6 26" xfId="8928"/>
    <cellStyle name="Normal 6 27" xfId="8929"/>
    <cellStyle name="Normal 6 28" xfId="8930"/>
    <cellStyle name="Normal 6 29" xfId="8931"/>
    <cellStyle name="Normal 6 3" xfId="8932"/>
    <cellStyle name="Normal 6 3 10" xfId="8933"/>
    <cellStyle name="Normal 6 3 11" xfId="8934"/>
    <cellStyle name="Normal 6 3 12" xfId="8935"/>
    <cellStyle name="Normal 6 3 13" xfId="8936"/>
    <cellStyle name="Normal 6 3 14" xfId="8937"/>
    <cellStyle name="Normal 6 3 15" xfId="8938"/>
    <cellStyle name="Normal 6 3 16" xfId="8939"/>
    <cellStyle name="Normal 6 3 17" xfId="8940"/>
    <cellStyle name="Normal 6 3 2" xfId="8941"/>
    <cellStyle name="Normal 6 3 2 10" xfId="8942"/>
    <cellStyle name="Normal 6 3 2 11" xfId="8943"/>
    <cellStyle name="Normal 6 3 2 12" xfId="8944"/>
    <cellStyle name="Normal 6 3 2 13" xfId="21312"/>
    <cellStyle name="Normal 6 3 2 14" xfId="26137"/>
    <cellStyle name="Normal 6 3 2 2" xfId="8945"/>
    <cellStyle name="Normal 6 3 2 2 10" xfId="26138"/>
    <cellStyle name="Normal 6 3 2 2 2" xfId="8946"/>
    <cellStyle name="Normal 6 3 2 2 2 2" xfId="8947"/>
    <cellStyle name="Normal 6 3 2 2 2 2 2" xfId="8948"/>
    <cellStyle name="Normal 6 3 2 2 2 2 3" xfId="8949"/>
    <cellStyle name="Normal 6 3 2 2 2 2 4" xfId="8950"/>
    <cellStyle name="Normal 6 3 2 2 2 2 5" xfId="8951"/>
    <cellStyle name="Normal 6 3 2 2 2 2 6" xfId="8952"/>
    <cellStyle name="Normal 6 3 2 2 2 2 7" xfId="8953"/>
    <cellStyle name="Normal 6 3 2 2 2 3" xfId="8954"/>
    <cellStyle name="Normal 6 3 2 2 2 4" xfId="8955"/>
    <cellStyle name="Normal 6 3 2 2 2 5" xfId="8956"/>
    <cellStyle name="Normal 6 3 2 2 2 6" xfId="8957"/>
    <cellStyle name="Normal 6 3 2 2 2 7" xfId="8958"/>
    <cellStyle name="Normal 6 3 2 2 3" xfId="8959"/>
    <cellStyle name="Normal 6 3 2 2 4" xfId="8960"/>
    <cellStyle name="Normal 6 3 2 2 5" xfId="8961"/>
    <cellStyle name="Normal 6 3 2 2 6" xfId="8962"/>
    <cellStyle name="Normal 6 3 2 2 7" xfId="8963"/>
    <cellStyle name="Normal 6 3 2 2 8" xfId="8964"/>
    <cellStyle name="Normal 6 3 2 2 9" xfId="21313"/>
    <cellStyle name="Normal 6 3 2 3" xfId="8965"/>
    <cellStyle name="Normal 6 3 2 4" xfId="8966"/>
    <cellStyle name="Normal 6 3 2 5" xfId="8967"/>
    <cellStyle name="Normal 6 3 2 6" xfId="8968"/>
    <cellStyle name="Normal 6 3 2 7" xfId="8969"/>
    <cellStyle name="Normal 6 3 2 8" xfId="8970"/>
    <cellStyle name="Normal 6 3 2 9" xfId="8971"/>
    <cellStyle name="Normal 6 3 3" xfId="8972"/>
    <cellStyle name="Normal 6 3 3 2" xfId="8973"/>
    <cellStyle name="Normal 6 3 3 3" xfId="8974"/>
    <cellStyle name="Normal 6 3 3 4" xfId="8975"/>
    <cellStyle name="Normal 6 3 3 5" xfId="8976"/>
    <cellStyle name="Normal 6 3 3 6" xfId="8977"/>
    <cellStyle name="Normal 6 3 4" xfId="8978"/>
    <cellStyle name="Normal 6 3 4 2" xfId="8979"/>
    <cellStyle name="Normal 6 3 4 2 2" xfId="8980"/>
    <cellStyle name="Normal 6 3 4 2 3" xfId="21316"/>
    <cellStyle name="Normal 6 3 4 2 4" xfId="26140"/>
    <cellStyle name="Normal 6 3 4 3" xfId="8981"/>
    <cellStyle name="Normal 6 3 4 4" xfId="8982"/>
    <cellStyle name="Normal 6 3 4 5" xfId="21315"/>
    <cellStyle name="Normal 6 3 4 6" xfId="26139"/>
    <cellStyle name="Normal 6 3 5" xfId="8983"/>
    <cellStyle name="Normal 6 3 5 2" xfId="8984"/>
    <cellStyle name="Normal 6 3 5 3" xfId="21318"/>
    <cellStyle name="Normal 6 3 5 4" xfId="26141"/>
    <cellStyle name="Normal 6 3 5 5" xfId="29675"/>
    <cellStyle name="Normal 6 3 6" xfId="8985"/>
    <cellStyle name="Normal 6 3 6 2" xfId="29742"/>
    <cellStyle name="Normal 6 3 7" xfId="8986"/>
    <cellStyle name="Normal 6 3 8" xfId="8987"/>
    <cellStyle name="Normal 6 3 9" xfId="8988"/>
    <cellStyle name="Normal 6 4" xfId="8989"/>
    <cellStyle name="Normal 6 4 10" xfId="8990"/>
    <cellStyle name="Normal 6 4 11" xfId="8991"/>
    <cellStyle name="Normal 6 4 12" xfId="8992"/>
    <cellStyle name="Normal 6 4 13" xfId="8993"/>
    <cellStyle name="Normal 6 4 14" xfId="8994"/>
    <cellStyle name="Normal 6 4 15" xfId="8995"/>
    <cellStyle name="Normal 6 4 16" xfId="8996"/>
    <cellStyle name="Normal 6 4 2" xfId="8997"/>
    <cellStyle name="Normal 6 4 2 10" xfId="8998"/>
    <cellStyle name="Normal 6 4 2 11" xfId="8999"/>
    <cellStyle name="Normal 6 4 2 12" xfId="9000"/>
    <cellStyle name="Normal 6 4 2 13" xfId="9001"/>
    <cellStyle name="Normal 6 4 2 14" xfId="9002"/>
    <cellStyle name="Normal 6 4 2 15" xfId="21319"/>
    <cellStyle name="Normal 6 4 2 16" xfId="26142"/>
    <cellStyle name="Normal 6 4 2 2" xfId="9003"/>
    <cellStyle name="Normal 6 4 2 2 10" xfId="9004"/>
    <cellStyle name="Normal 6 4 2 2 11" xfId="21320"/>
    <cellStyle name="Normal 6 4 2 2 12" xfId="26143"/>
    <cellStyle name="Normal 6 4 2 2 2" xfId="9005"/>
    <cellStyle name="Normal 6 4 2 2 2 2" xfId="9006"/>
    <cellStyle name="Normal 6 4 2 2 2 2 2" xfId="9007"/>
    <cellStyle name="Normal 6 4 2 2 2 2 2 2" xfId="9008"/>
    <cellStyle name="Normal 6 4 2 2 2 2 2 3" xfId="9009"/>
    <cellStyle name="Normal 6 4 2 2 2 2 2 4" xfId="9010"/>
    <cellStyle name="Normal 6 4 2 2 2 2 2 5" xfId="9011"/>
    <cellStyle name="Normal 6 4 2 2 2 2 2 6" xfId="9012"/>
    <cellStyle name="Normal 6 4 2 2 2 2 2 7" xfId="9013"/>
    <cellStyle name="Normal 6 4 2 2 2 2 3" xfId="9014"/>
    <cellStyle name="Normal 6 4 2 2 2 2 4" xfId="9015"/>
    <cellStyle name="Normal 6 4 2 2 2 2 5" xfId="9016"/>
    <cellStyle name="Normal 6 4 2 2 2 2 6" xfId="9017"/>
    <cellStyle name="Normal 6 4 2 2 2 2 7" xfId="9018"/>
    <cellStyle name="Normal 6 4 2 2 2 3" xfId="9019"/>
    <cellStyle name="Normal 6 4 2 2 2 4" xfId="9020"/>
    <cellStyle name="Normal 6 4 2 2 2 5" xfId="9021"/>
    <cellStyle name="Normal 6 4 2 2 2 6" xfId="9022"/>
    <cellStyle name="Normal 6 4 2 2 2 7" xfId="9023"/>
    <cellStyle name="Normal 6 4 2 2 2 8" xfId="9024"/>
    <cellStyle name="Normal 6 4 2 2 3" xfId="9025"/>
    <cellStyle name="Normal 6 4 2 2 4" xfId="9026"/>
    <cellStyle name="Normal 6 4 2 2 5" xfId="9027"/>
    <cellStyle name="Normal 6 4 2 2 6" xfId="9028"/>
    <cellStyle name="Normal 6 4 2 2 7" xfId="9029"/>
    <cellStyle name="Normal 6 4 2 2 8" xfId="9030"/>
    <cellStyle name="Normal 6 4 2 2 9" xfId="9031"/>
    <cellStyle name="Normal 6 4 2 3" xfId="9032"/>
    <cellStyle name="Normal 6 4 2 4" xfId="9033"/>
    <cellStyle name="Normal 6 4 2 5" xfId="9034"/>
    <cellStyle name="Normal 6 4 2 6" xfId="9035"/>
    <cellStyle name="Normal 6 4 2 7" xfId="9036"/>
    <cellStyle name="Normal 6 4 2 8" xfId="9037"/>
    <cellStyle name="Normal 6 4 2 9" xfId="9038"/>
    <cellStyle name="Normal 6 4 3" xfId="9039"/>
    <cellStyle name="Normal 6 4 4" xfId="9040"/>
    <cellStyle name="Normal 6 4 5" xfId="9041"/>
    <cellStyle name="Normal 6 4 6" xfId="9042"/>
    <cellStyle name="Normal 6 4 7" xfId="9043"/>
    <cellStyle name="Normal 6 4 8" xfId="9044"/>
    <cellStyle name="Normal 6 4 9" xfId="9045"/>
    <cellStyle name="Normal 6 5" xfId="9046"/>
    <cellStyle name="Normal 6 5 2" xfId="9047"/>
    <cellStyle name="Normal 6 5 3" xfId="9048"/>
    <cellStyle name="Normal 6 5 4" xfId="9049"/>
    <cellStyle name="Normal 6 5 5" xfId="9050"/>
    <cellStyle name="Normal 6 5 6" xfId="9051"/>
    <cellStyle name="Normal 6 5 7" xfId="21323"/>
    <cellStyle name="Normal 6 5 8" xfId="26144"/>
    <cellStyle name="Normal 6 6" xfId="9052"/>
    <cellStyle name="Normal 6 6 2" xfId="9053"/>
    <cellStyle name="Normal 6 6 2 2" xfId="9054"/>
    <cellStyle name="Normal 6 6 2 3" xfId="21324"/>
    <cellStyle name="Normal 6 6 2 4" xfId="26145"/>
    <cellStyle name="Normal 6 6 3" xfId="9055"/>
    <cellStyle name="Normal 6 6 4" xfId="9056"/>
    <cellStyle name="Normal 6 6 5" xfId="9057"/>
    <cellStyle name="Normal 6 6 6" xfId="9058"/>
    <cellStyle name="Normal 6 7" xfId="9059"/>
    <cellStyle name="Normal 6 7 2" xfId="9060"/>
    <cellStyle name="Normal 6 8" xfId="9061"/>
    <cellStyle name="Normal 6 9" xfId="9062"/>
    <cellStyle name="Normal 60" xfId="9063"/>
    <cellStyle name="Normal 61" xfId="9064"/>
    <cellStyle name="Normal 62" xfId="9065"/>
    <cellStyle name="Normal 65" xfId="9066"/>
    <cellStyle name="Normal 7" xfId="164"/>
    <cellStyle name="Normal 7 10" xfId="9067"/>
    <cellStyle name="Normal 7 10 2" xfId="9068"/>
    <cellStyle name="Normal 7 10 3" xfId="9069"/>
    <cellStyle name="Normal 7 10 4" xfId="9070"/>
    <cellStyle name="Normal 7 11" xfId="9071"/>
    <cellStyle name="Normal 7 11 2" xfId="29532"/>
    <cellStyle name="Normal 7 11 2 2" xfId="29603"/>
    <cellStyle name="Normal 7 11 3" xfId="29832"/>
    <cellStyle name="Normal 7 12" xfId="9072"/>
    <cellStyle name="Normal 7 12 2" xfId="29676"/>
    <cellStyle name="Normal 7 13" xfId="9073"/>
    <cellStyle name="Normal 7 13 2" xfId="29743"/>
    <cellStyle name="Normal 7 14" xfId="9074"/>
    <cellStyle name="Normal 7 14 2" xfId="29396"/>
    <cellStyle name="Normal 7 15" xfId="9075"/>
    <cellStyle name="Normal 7 16" xfId="9076"/>
    <cellStyle name="Normal 7 17" xfId="9077"/>
    <cellStyle name="Normal 7 18" xfId="9078"/>
    <cellStyle name="Normal 7 19" xfId="9079"/>
    <cellStyle name="Normal 7 2" xfId="58"/>
    <cellStyle name="Normal 7 2 10" xfId="9080"/>
    <cellStyle name="Normal 7 2 11" xfId="9081"/>
    <cellStyle name="Normal 7 2 12" xfId="9082"/>
    <cellStyle name="Normal 7 2 13" xfId="9083"/>
    <cellStyle name="Normal 7 2 14" xfId="9084"/>
    <cellStyle name="Normal 7 2 15" xfId="9085"/>
    <cellStyle name="Normal 7 2 16" xfId="9086"/>
    <cellStyle name="Normal 7 2 17" xfId="9087"/>
    <cellStyle name="Normal 7 2 18" xfId="9088"/>
    <cellStyle name="Normal 7 2 19" xfId="9089"/>
    <cellStyle name="Normal 7 2 2" xfId="59"/>
    <cellStyle name="Normal 7 2 2 10" xfId="9090"/>
    <cellStyle name="Normal 7 2 2 11" xfId="9091"/>
    <cellStyle name="Normal 7 2 2 12" xfId="9092"/>
    <cellStyle name="Normal 7 2 2 13" xfId="9093"/>
    <cellStyle name="Normal 7 2 2 14" xfId="9094"/>
    <cellStyle name="Normal 7 2 2 15" xfId="9095"/>
    <cellStyle name="Normal 7 2 2 2" xfId="9096"/>
    <cellStyle name="Normal 7 2 2 2 10" xfId="21327"/>
    <cellStyle name="Normal 7 2 2 2 11" xfId="26146"/>
    <cellStyle name="Normal 7 2 2 2 12" xfId="29369"/>
    <cellStyle name="Normal 7 2 2 2 2" xfId="9097"/>
    <cellStyle name="Normal 7 2 2 2 2 2" xfId="9098"/>
    <cellStyle name="Normal 7 2 2 2 2 2 2" xfId="9099"/>
    <cellStyle name="Normal 7 2 2 2 2 2 2 2" xfId="9100"/>
    <cellStyle name="Normal 7 2 2 2 2 2 2 2 2" xfId="9101"/>
    <cellStyle name="Normal 7 2 2 2 2 2 2 3" xfId="9102"/>
    <cellStyle name="Normal 7 2 2 2 2 2 3" xfId="9103"/>
    <cellStyle name="Normal 7 2 2 2 2 2 4" xfId="9104"/>
    <cellStyle name="Normal 7 2 2 2 2 2 5" xfId="21328"/>
    <cellStyle name="Normal 7 2 2 2 2 2 6" xfId="26147"/>
    <cellStyle name="Normal 7 2 2 2 2 3" xfId="9105"/>
    <cellStyle name="Normal 7 2 2 2 2 4" xfId="9106"/>
    <cellStyle name="Normal 7 2 2 2 2 5" xfId="9107"/>
    <cellStyle name="Normal 7 2 2 2 3" xfId="9108"/>
    <cellStyle name="Normal 7 2 2 2 4" xfId="9109"/>
    <cellStyle name="Normal 7 2 2 2 5" xfId="9110"/>
    <cellStyle name="Normal 7 2 2 2 6" xfId="9111"/>
    <cellStyle name="Normal 7 2 2 2 7" xfId="9112"/>
    <cellStyle name="Normal 7 2 2 2 8" xfId="9113"/>
    <cellStyle name="Normal 7 2 2 2 9" xfId="9114"/>
    <cellStyle name="Normal 7 2 2 3" xfId="9115"/>
    <cellStyle name="Normal 7 2 2 3 2" xfId="9116"/>
    <cellStyle name="Normal 7 2 2 3 3" xfId="9117"/>
    <cellStyle name="Normal 7 2 2 3 4" xfId="9118"/>
    <cellStyle name="Normal 7 2 2 3 5" xfId="9119"/>
    <cellStyle name="Normal 7 2 2 3 6" xfId="9120"/>
    <cellStyle name="Normal 7 2 2 4" xfId="9121"/>
    <cellStyle name="Normal 7 2 2 5" xfId="9122"/>
    <cellStyle name="Normal 7 2 2 6" xfId="9123"/>
    <cellStyle name="Normal 7 2 2 7" xfId="9124"/>
    <cellStyle name="Normal 7 2 2 8" xfId="9125"/>
    <cellStyle name="Normal 7 2 2 9" xfId="9126"/>
    <cellStyle name="Normal 7 2 20" xfId="9127"/>
    <cellStyle name="Normal 7 2 21" xfId="12936"/>
    <cellStyle name="Normal 7 2 22" xfId="21442"/>
    <cellStyle name="Normal 7 2 23" xfId="29234"/>
    <cellStyle name="Normal 7 2 3" xfId="60"/>
    <cellStyle name="Normal 7 2 3 2" xfId="9128"/>
    <cellStyle name="Normal 7 2 3 3" xfId="9129"/>
    <cellStyle name="Normal 7 2 3 4" xfId="9130"/>
    <cellStyle name="Normal 7 2 3 5" xfId="9131"/>
    <cellStyle name="Normal 7 2 3 6" xfId="9132"/>
    <cellStyle name="Normal 7 2 4" xfId="9133"/>
    <cellStyle name="Normal 7 2 4 10" xfId="26148"/>
    <cellStyle name="Normal 7 2 4 2" xfId="9134"/>
    <cellStyle name="Normal 7 2 4 2 2" xfId="9135"/>
    <cellStyle name="Normal 7 2 4 2 2 2" xfId="21332"/>
    <cellStyle name="Normal 7 2 4 2 2 3" xfId="26150"/>
    <cellStyle name="Normal 7 2 4 2 3" xfId="9136"/>
    <cellStyle name="Normal 7 2 4 2 4" xfId="9137"/>
    <cellStyle name="Normal 7 2 4 2 5" xfId="21331"/>
    <cellStyle name="Normal 7 2 4 2 6" xfId="26149"/>
    <cellStyle name="Normal 7 2 4 3" xfId="9138"/>
    <cellStyle name="Normal 7 2 4 3 2" xfId="21333"/>
    <cellStyle name="Normal 7 2 4 3 3" xfId="26151"/>
    <cellStyle name="Normal 7 2 4 4" xfId="9139"/>
    <cellStyle name="Normal 7 2 4 5" xfId="9140"/>
    <cellStyle name="Normal 7 2 4 6" xfId="9141"/>
    <cellStyle name="Normal 7 2 4 7" xfId="9142"/>
    <cellStyle name="Normal 7 2 4 8" xfId="9143"/>
    <cellStyle name="Normal 7 2 4 9" xfId="21330"/>
    <cellStyle name="Normal 7 2 5" xfId="9144"/>
    <cellStyle name="Normal 7 2 5 2" xfId="9145"/>
    <cellStyle name="Normal 7 2 5 3" xfId="9146"/>
    <cellStyle name="Normal 7 2 5 4" xfId="9147"/>
    <cellStyle name="Normal 7 2 5 5" xfId="21334"/>
    <cellStyle name="Normal 7 2 5 6" xfId="26152"/>
    <cellStyle name="Normal 7 2 6" xfId="9148"/>
    <cellStyle name="Normal 7 2 7" xfId="9149"/>
    <cellStyle name="Normal 7 2 7 2" xfId="9150"/>
    <cellStyle name="Normal 7 2 7 2 2" xfId="29604"/>
    <cellStyle name="Normal 7 2 7 3" xfId="9151"/>
    <cellStyle name="Normal 7 2 7 3 2" xfId="29833"/>
    <cellStyle name="Normal 7 2 7 4" xfId="9152"/>
    <cellStyle name="Normal 7 2 7 5" xfId="21335"/>
    <cellStyle name="Normal 7 2 7 6" xfId="26153"/>
    <cellStyle name="Normal 7 2 8" xfId="9153"/>
    <cellStyle name="Normal 7 2 8 2" xfId="29677"/>
    <cellStyle name="Normal 7 2 9" xfId="9154"/>
    <cellStyle name="Normal 7 2 9 2" xfId="21336"/>
    <cellStyle name="Normal 7 2 9 3" xfId="26154"/>
    <cellStyle name="Normal 7 2 9 4" xfId="29744"/>
    <cellStyle name="Normal 7 20" xfId="9155"/>
    <cellStyle name="Normal 7 21" xfId="9156"/>
    <cellStyle name="Normal 7 22" xfId="9157"/>
    <cellStyle name="Normal 7 23" xfId="9158"/>
    <cellStyle name="Normal 7 24" xfId="12935"/>
    <cellStyle name="Normal 7 25" xfId="21443"/>
    <cellStyle name="Normal 7 26" xfId="29233"/>
    <cellStyle name="Normal 7 3" xfId="61"/>
    <cellStyle name="Normal 7 3 10" xfId="9159"/>
    <cellStyle name="Normal 7 3 11" xfId="9160"/>
    <cellStyle name="Normal 7 3 12" xfId="9161"/>
    <cellStyle name="Normal 7 3 13" xfId="9162"/>
    <cellStyle name="Normal 7 3 14" xfId="9163"/>
    <cellStyle name="Normal 7 3 15" xfId="12937"/>
    <cellStyle name="Normal 7 3 16" xfId="21441"/>
    <cellStyle name="Normal 7 3 17" xfId="29242"/>
    <cellStyle name="Normal 7 3 2" xfId="165"/>
    <cellStyle name="Normal 7 3 2 2" xfId="9164"/>
    <cellStyle name="Normal 7 3 2 2 2" xfId="9165"/>
    <cellStyle name="Normal 7 3 2 2 2 2" xfId="21340"/>
    <cellStyle name="Normal 7 3 2 2 2 2 2" xfId="24473"/>
    <cellStyle name="Normal 7 3 2 2 2 2 3" xfId="29226"/>
    <cellStyle name="Normal 7 3 2 2 2 3" xfId="26157"/>
    <cellStyle name="Normal 7 3 2 2 3" xfId="9166"/>
    <cellStyle name="Normal 7 3 2 2 4" xfId="9167"/>
    <cellStyle name="Normal 7 3 2 2 5" xfId="21339"/>
    <cellStyle name="Normal 7 3 2 2 6" xfId="26156"/>
    <cellStyle name="Normal 7 3 2 3" xfId="9168"/>
    <cellStyle name="Normal 7 3 2 3 2" xfId="9169"/>
    <cellStyle name="Normal 7 3 2 3 3" xfId="9170"/>
    <cellStyle name="Normal 7 3 2 3 4" xfId="9171"/>
    <cellStyle name="Normal 7 3 2 3 5" xfId="21341"/>
    <cellStyle name="Normal 7 3 2 3 6" xfId="26158"/>
    <cellStyle name="Normal 7 3 2 4" xfId="21338"/>
    <cellStyle name="Normal 7 3 2 5" xfId="26155"/>
    <cellStyle name="Normal 7 3 2 6" xfId="29370"/>
    <cellStyle name="Normal 7 3 3" xfId="9172"/>
    <cellStyle name="Normal 7 3 3 2" xfId="9173"/>
    <cellStyle name="Normal 7 3 3 3" xfId="9174"/>
    <cellStyle name="Normal 7 3 3 4" xfId="9175"/>
    <cellStyle name="Normal 7 3 3 5" xfId="21342"/>
    <cellStyle name="Normal 7 3 3 6" xfId="26159"/>
    <cellStyle name="Normal 7 3 4" xfId="9176"/>
    <cellStyle name="Normal 7 3 5" xfId="9177"/>
    <cellStyle name="Normal 7 3 5 2" xfId="21343"/>
    <cellStyle name="Normal 7 3 5 2 2" xfId="29628"/>
    <cellStyle name="Normal 7 3 5 3" xfId="26160"/>
    <cellStyle name="Normal 7 3 5 3 2" xfId="29847"/>
    <cellStyle name="Normal 7 3 5 4" xfId="29539"/>
    <cellStyle name="Normal 7 3 6" xfId="9178"/>
    <cellStyle name="Normal 7 3 6 2" xfId="21344"/>
    <cellStyle name="Normal 7 3 6 3" xfId="26161"/>
    <cellStyle name="Normal 7 3 7" xfId="9179"/>
    <cellStyle name="Normal 7 3 7 2" xfId="21345"/>
    <cellStyle name="Normal 7 3 7 3" xfId="26162"/>
    <cellStyle name="Normal 7 3 8" xfId="9180"/>
    <cellStyle name="Normal 7 3 8 2" xfId="29395"/>
    <cellStyle name="Normal 7 3 9" xfId="9181"/>
    <cellStyle name="Normal 7 4" xfId="9182"/>
    <cellStyle name="Normal 7 4 10" xfId="9183"/>
    <cellStyle name="Normal 7 4 2" xfId="9184"/>
    <cellStyle name="Normal 7 4 2 2" xfId="9185"/>
    <cellStyle name="Normal 7 4 2 3" xfId="9186"/>
    <cellStyle name="Normal 7 4 2 4" xfId="9187"/>
    <cellStyle name="Normal 7 4 3" xfId="9188"/>
    <cellStyle name="Normal 7 4 3 2" xfId="9189"/>
    <cellStyle name="Normal 7 4 3 3" xfId="9190"/>
    <cellStyle name="Normal 7 4 3 4" xfId="9191"/>
    <cellStyle name="Normal 7 4 4" xfId="9192"/>
    <cellStyle name="Normal 7 4 5" xfId="9193"/>
    <cellStyle name="Normal 7 4 6" xfId="9194"/>
    <cellStyle name="Normal 7 4 7" xfId="9195"/>
    <cellStyle name="Normal 7 4 8" xfId="9196"/>
    <cellStyle name="Normal 7 4 9" xfId="9197"/>
    <cellStyle name="Normal 7 5" xfId="9198"/>
    <cellStyle name="Normal 7 5 2" xfId="9199"/>
    <cellStyle name="Normal 7 5 2 2" xfId="9200"/>
    <cellStyle name="Normal 7 5 2 3" xfId="9201"/>
    <cellStyle name="Normal 7 5 2 4" xfId="9202"/>
    <cellStyle name="Normal 7 5 3" xfId="9203"/>
    <cellStyle name="Normal 7 5 4" xfId="9204"/>
    <cellStyle name="Normal 7 5 5" xfId="9205"/>
    <cellStyle name="Normal 7 5 6" xfId="9206"/>
    <cellStyle name="Normal 7 5 7" xfId="9207"/>
    <cellStyle name="Normal 7 5 8" xfId="9208"/>
    <cellStyle name="Normal 7 6" xfId="9209"/>
    <cellStyle name="Normal 7 6 2" xfId="9210"/>
    <cellStyle name="Normal 7 6 3" xfId="9211"/>
    <cellStyle name="Normal 7 6 4" xfId="9212"/>
    <cellStyle name="Normal 7 7" xfId="9213"/>
    <cellStyle name="Normal 7 7 2" xfId="9214"/>
    <cellStyle name="Normal 7 7 3" xfId="9215"/>
    <cellStyle name="Normal 7 7 4" xfId="9216"/>
    <cellStyle name="Normal 7 8" xfId="9217"/>
    <cellStyle name="Normal 7 9" xfId="9218"/>
    <cellStyle name="Normal 8" xfId="62"/>
    <cellStyle name="Normal 8 10" xfId="9219"/>
    <cellStyle name="Normal 8 10 2" xfId="21348"/>
    <cellStyle name="Normal 8 10 3" xfId="26163"/>
    <cellStyle name="Normal 8 11" xfId="9220"/>
    <cellStyle name="Normal 8 12" xfId="9221"/>
    <cellStyle name="Normal 8 12 2" xfId="9222"/>
    <cellStyle name="Normal 8 12 3" xfId="9223"/>
    <cellStyle name="Normal 8 12 4" xfId="9224"/>
    <cellStyle name="Normal 8 12 5" xfId="29540"/>
    <cellStyle name="Normal 8 13" xfId="9225"/>
    <cellStyle name="Normal 8 14" xfId="9226"/>
    <cellStyle name="Normal 8 15" xfId="9227"/>
    <cellStyle name="Normal 8 15 2" xfId="29394"/>
    <cellStyle name="Normal 8 16" xfId="9228"/>
    <cellStyle name="Normal 8 17" xfId="9229"/>
    <cellStyle name="Normal 8 18" xfId="9230"/>
    <cellStyle name="Normal 8 19" xfId="9231"/>
    <cellStyle name="Normal 8 2" xfId="166"/>
    <cellStyle name="Normal 8 2 10" xfId="9232"/>
    <cellStyle name="Normal 8 2 11" xfId="9233"/>
    <cellStyle name="Normal 8 2 12" xfId="9234"/>
    <cellStyle name="Normal 8 2 13" xfId="9235"/>
    <cellStyle name="Normal 8 2 14" xfId="9236"/>
    <cellStyle name="Normal 8 2 15" xfId="9237"/>
    <cellStyle name="Normal 8 2 16" xfId="9238"/>
    <cellStyle name="Normal 8 2 17" xfId="9239"/>
    <cellStyle name="Normal 8 2 18" xfId="9240"/>
    <cellStyle name="Normal 8 2 19" xfId="9241"/>
    <cellStyle name="Normal 8 2 2" xfId="9242"/>
    <cellStyle name="Normal 8 2 2 10" xfId="9243"/>
    <cellStyle name="Normal 8 2 2 11" xfId="9244"/>
    <cellStyle name="Normal 8 2 2 12" xfId="9245"/>
    <cellStyle name="Normal 8 2 2 13" xfId="9246"/>
    <cellStyle name="Normal 8 2 2 14" xfId="9247"/>
    <cellStyle name="Normal 8 2 2 15" xfId="9248"/>
    <cellStyle name="Normal 8 2 2 16" xfId="9249"/>
    <cellStyle name="Normal 8 2 2 17" xfId="21349"/>
    <cellStyle name="Normal 8 2 2 18" xfId="26164"/>
    <cellStyle name="Normal 8 2 2 19" xfId="29371"/>
    <cellStyle name="Normal 8 2 2 2" xfId="9250"/>
    <cellStyle name="Normal 8 2 2 2 10" xfId="29372"/>
    <cellStyle name="Normal 8 2 2 2 2" xfId="9251"/>
    <cellStyle name="Normal 8 2 2 2 2 10" xfId="26165"/>
    <cellStyle name="Normal 8 2 2 2 2 2" xfId="9252"/>
    <cellStyle name="Normal 8 2 2 2 2 2 2" xfId="9253"/>
    <cellStyle name="Normal 8 2 2 2 2 2 2 2" xfId="9254"/>
    <cellStyle name="Normal 8 2 2 2 2 2 2 3" xfId="9255"/>
    <cellStyle name="Normal 8 2 2 2 2 2 2 4" xfId="9256"/>
    <cellStyle name="Normal 8 2 2 2 2 2 2 5" xfId="9257"/>
    <cellStyle name="Normal 8 2 2 2 2 2 2 6" xfId="9258"/>
    <cellStyle name="Normal 8 2 2 2 2 2 2 7" xfId="9259"/>
    <cellStyle name="Normal 8 2 2 2 2 2 3" xfId="9260"/>
    <cellStyle name="Normal 8 2 2 2 2 2 4" xfId="9261"/>
    <cellStyle name="Normal 8 2 2 2 2 2 5" xfId="9262"/>
    <cellStyle name="Normal 8 2 2 2 2 2 6" xfId="9263"/>
    <cellStyle name="Normal 8 2 2 2 2 2 7" xfId="9264"/>
    <cellStyle name="Normal 8 2 2 2 2 3" xfId="9265"/>
    <cellStyle name="Normal 8 2 2 2 2 4" xfId="9266"/>
    <cellStyle name="Normal 8 2 2 2 2 5" xfId="9267"/>
    <cellStyle name="Normal 8 2 2 2 2 6" xfId="9268"/>
    <cellStyle name="Normal 8 2 2 2 2 7" xfId="9269"/>
    <cellStyle name="Normal 8 2 2 2 2 8" xfId="9270"/>
    <cellStyle name="Normal 8 2 2 2 2 9" xfId="21351"/>
    <cellStyle name="Normal 8 2 2 2 3" xfId="9271"/>
    <cellStyle name="Normal 8 2 2 2 4" xfId="9272"/>
    <cellStyle name="Normal 8 2 2 2 5" xfId="9273"/>
    <cellStyle name="Normal 8 2 2 2 6" xfId="9274"/>
    <cellStyle name="Normal 8 2 2 2 7" xfId="9275"/>
    <cellStyle name="Normal 8 2 2 2 8" xfId="9276"/>
    <cellStyle name="Normal 8 2 2 2 9" xfId="9277"/>
    <cellStyle name="Normal 8 2 2 3" xfId="9278"/>
    <cellStyle name="Normal 8 2 2 3 2" xfId="9279"/>
    <cellStyle name="Normal 8 2 2 4" xfId="9280"/>
    <cellStyle name="Normal 8 2 2 5" xfId="9281"/>
    <cellStyle name="Normal 8 2 2 6" xfId="9282"/>
    <cellStyle name="Normal 8 2 2 7" xfId="9283"/>
    <cellStyle name="Normal 8 2 2 8" xfId="9284"/>
    <cellStyle name="Normal 8 2 2 9" xfId="9285"/>
    <cellStyle name="Normal 8 2 20" xfId="12939"/>
    <cellStyle name="Normal 8 2 21" xfId="21439"/>
    <cellStyle name="Normal 8 2 22" xfId="29237"/>
    <cellStyle name="Normal 8 2 3" xfId="9286"/>
    <cellStyle name="Normal 8 2 3 10" xfId="26166"/>
    <cellStyle name="Normal 8 2 3 2" xfId="9287"/>
    <cellStyle name="Normal 8 2 3 3" xfId="9288"/>
    <cellStyle name="Normal 8 2 3 4" xfId="9289"/>
    <cellStyle name="Normal 8 2 3 5" xfId="9290"/>
    <cellStyle name="Normal 8 2 3 6" xfId="9291"/>
    <cellStyle name="Normal 8 2 3 7" xfId="9292"/>
    <cellStyle name="Normal 8 2 3 8" xfId="9293"/>
    <cellStyle name="Normal 8 2 3 9" xfId="21353"/>
    <cellStyle name="Normal 8 2 4" xfId="9294"/>
    <cellStyle name="Normal 8 2 4 2" xfId="9295"/>
    <cellStyle name="Normal 8 2 4 3" xfId="9296"/>
    <cellStyle name="Normal 8 2 4 4" xfId="9297"/>
    <cellStyle name="Normal 8 2 4 5" xfId="9298"/>
    <cellStyle name="Normal 8 2 4 6" xfId="9299"/>
    <cellStyle name="Normal 8 2 5" xfId="9300"/>
    <cellStyle name="Normal 8 2 5 2" xfId="9301"/>
    <cellStyle name="Normal 8 2 5 3" xfId="9302"/>
    <cellStyle name="Normal 8 2 5 4" xfId="9303"/>
    <cellStyle name="Normal 8 2 5 5" xfId="9304"/>
    <cellStyle name="Normal 8 2 5 6" xfId="9305"/>
    <cellStyle name="Normal 8 2 6" xfId="9306"/>
    <cellStyle name="Normal 8 2 7" xfId="9307"/>
    <cellStyle name="Normal 8 2 7 2" xfId="29605"/>
    <cellStyle name="Normal 8 2 8" xfId="9308"/>
    <cellStyle name="Normal 8 2 8 2" xfId="29678"/>
    <cellStyle name="Normal 8 2 9" xfId="9309"/>
    <cellStyle name="Normal 8 2 9 2" xfId="29745"/>
    <cellStyle name="Normal 8 20" xfId="9310"/>
    <cellStyle name="Normal 8 21" xfId="9311"/>
    <cellStyle name="Normal 8 22" xfId="9312"/>
    <cellStyle name="Normal 8 23" xfId="9313"/>
    <cellStyle name="Normal 8 24" xfId="9314"/>
    <cellStyle name="Normal 8 25" xfId="9315"/>
    <cellStyle name="Normal 8 26" xfId="9316"/>
    <cellStyle name="Normal 8 27" xfId="12938"/>
    <cellStyle name="Normal 8 28" xfId="21440"/>
    <cellStyle name="Normal 8 3" xfId="9317"/>
    <cellStyle name="Normal 8 4" xfId="9318"/>
    <cellStyle name="Normal 8 5" xfId="9319"/>
    <cellStyle name="Normal 8 5 10" xfId="9320"/>
    <cellStyle name="Normal 8 5 11" xfId="9321"/>
    <cellStyle name="Normal 8 5 12" xfId="9322"/>
    <cellStyle name="Normal 8 5 13" xfId="9323"/>
    <cellStyle name="Normal 8 5 14" xfId="9324"/>
    <cellStyle name="Normal 8 5 15" xfId="9325"/>
    <cellStyle name="Normal 8 5 16" xfId="21355"/>
    <cellStyle name="Normal 8 5 17" xfId="26167"/>
    <cellStyle name="Normal 8 5 18" xfId="29373"/>
    <cellStyle name="Normal 8 5 2" xfId="9326"/>
    <cellStyle name="Normal 8 5 2 10" xfId="26168"/>
    <cellStyle name="Normal 8 5 2 2" xfId="9327"/>
    <cellStyle name="Normal 8 5 2 2 2" xfId="9328"/>
    <cellStyle name="Normal 8 5 2 2 2 2" xfId="9329"/>
    <cellStyle name="Normal 8 5 2 2 2 3" xfId="9330"/>
    <cellStyle name="Normal 8 5 2 2 2 4" xfId="9331"/>
    <cellStyle name="Normal 8 5 2 2 2 5" xfId="9332"/>
    <cellStyle name="Normal 8 5 2 2 2 6" xfId="9333"/>
    <cellStyle name="Normal 8 5 2 2 2 7" xfId="9334"/>
    <cellStyle name="Normal 8 5 2 2 3" xfId="9335"/>
    <cellStyle name="Normal 8 5 2 2 4" xfId="9336"/>
    <cellStyle name="Normal 8 5 2 2 5" xfId="9337"/>
    <cellStyle name="Normal 8 5 2 2 6" xfId="9338"/>
    <cellStyle name="Normal 8 5 2 2 7" xfId="9339"/>
    <cellStyle name="Normal 8 5 2 3" xfId="9340"/>
    <cellStyle name="Normal 8 5 2 4" xfId="9341"/>
    <cellStyle name="Normal 8 5 2 5" xfId="9342"/>
    <cellStyle name="Normal 8 5 2 6" xfId="9343"/>
    <cellStyle name="Normal 8 5 2 7" xfId="9344"/>
    <cellStyle name="Normal 8 5 2 8" xfId="9345"/>
    <cellStyle name="Normal 8 5 2 9" xfId="21356"/>
    <cellStyle name="Normal 8 5 3" xfId="9346"/>
    <cellStyle name="Normal 8 5 3 2" xfId="21358"/>
    <cellStyle name="Normal 8 5 3 3" xfId="26169"/>
    <cellStyle name="Normal 8 5 4" xfId="9347"/>
    <cellStyle name="Normal 8 5 5" xfId="9348"/>
    <cellStyle name="Normal 8 5 6" xfId="9349"/>
    <cellStyle name="Normal 8 5 7" xfId="9350"/>
    <cellStyle name="Normal 8 5 8" xfId="9351"/>
    <cellStyle name="Normal 8 5 9" xfId="9352"/>
    <cellStyle name="Normal 8 6" xfId="9353"/>
    <cellStyle name="Normal 8 6 2" xfId="9354"/>
    <cellStyle name="Normal 8 6 2 2" xfId="9355"/>
    <cellStyle name="Normal 8 6 2 3" xfId="21360"/>
    <cellStyle name="Normal 8 6 2 4" xfId="26171"/>
    <cellStyle name="Normal 8 6 2 5" xfId="29619"/>
    <cellStyle name="Normal 8 6 3" xfId="9356"/>
    <cellStyle name="Normal 8 6 3 2" xfId="29703"/>
    <cellStyle name="Normal 8 6 4" xfId="9357"/>
    <cellStyle name="Normal 8 6 4 2" xfId="29763"/>
    <cellStyle name="Normal 8 6 5" xfId="9358"/>
    <cellStyle name="Normal 8 6 6" xfId="9359"/>
    <cellStyle name="Normal 8 6 7" xfId="21359"/>
    <cellStyle name="Normal 8 6 8" xfId="26170"/>
    <cellStyle name="Normal 8 7" xfId="9360"/>
    <cellStyle name="Normal 8 7 2" xfId="9361"/>
    <cellStyle name="Normal 8 7 3" xfId="21361"/>
    <cellStyle name="Normal 8 7 4" xfId="26172"/>
    <cellStyle name="Normal 8 8" xfId="9362"/>
    <cellStyle name="Normal 8 8 2" xfId="21363"/>
    <cellStyle name="Normal 8 8 3" xfId="26173"/>
    <cellStyle name="Normal 8 9" xfId="9363"/>
    <cellStyle name="Normal 8 9 2" xfId="21364"/>
    <cellStyle name="Normal 8 9 3" xfId="26174"/>
    <cellStyle name="Normal 9" xfId="63"/>
    <cellStyle name="Normal 9 10" xfId="9364"/>
    <cellStyle name="Normal 9 11" xfId="9365"/>
    <cellStyle name="Normal 9 12" xfId="9366"/>
    <cellStyle name="Normal 9 12 2" xfId="9367"/>
    <cellStyle name="Normal 9 12 2 2" xfId="29606"/>
    <cellStyle name="Normal 9 12 3" xfId="9368"/>
    <cellStyle name="Normal 9 12 3 2" xfId="29834"/>
    <cellStyle name="Normal 9 12 4" xfId="9369"/>
    <cellStyle name="Normal 9 12 5" xfId="29392"/>
    <cellStyle name="Normal 9 13" xfId="9370"/>
    <cellStyle name="Normal 9 13 2" xfId="29681"/>
    <cellStyle name="Normal 9 14" xfId="9371"/>
    <cellStyle name="Normal 9 14 2" xfId="29746"/>
    <cellStyle name="Normal 9 15" xfId="9372"/>
    <cellStyle name="Normal 9 15 2" xfId="29544"/>
    <cellStyle name="Normal 9 16" xfId="9373"/>
    <cellStyle name="Normal 9 17" xfId="9374"/>
    <cellStyle name="Normal 9 18" xfId="9375"/>
    <cellStyle name="Normal 9 19" xfId="9376"/>
    <cellStyle name="Normal 9 2" xfId="9377"/>
    <cellStyle name="Normal 9 2 10" xfId="9378"/>
    <cellStyle name="Normal 9 2 11" xfId="9379"/>
    <cellStyle name="Normal 9 2 12" xfId="9380"/>
    <cellStyle name="Normal 9 2 13" xfId="9381"/>
    <cellStyle name="Normal 9 2 14" xfId="9382"/>
    <cellStyle name="Normal 9 2 15" xfId="9383"/>
    <cellStyle name="Normal 9 2 16" xfId="12941"/>
    <cellStyle name="Normal 9 2 17" xfId="21437"/>
    <cellStyle name="Normal 9 2 18" xfId="29374"/>
    <cellStyle name="Normal 9 2 2" xfId="9384"/>
    <cellStyle name="Normal 9 2 2 10" xfId="9385"/>
    <cellStyle name="Normal 9 2 2 11" xfId="9386"/>
    <cellStyle name="Normal 9 2 2 12" xfId="9387"/>
    <cellStyle name="Normal 9 2 2 13" xfId="21365"/>
    <cellStyle name="Normal 9 2 2 14" xfId="26175"/>
    <cellStyle name="Normal 9 2 2 2" xfId="9388"/>
    <cellStyle name="Normal 9 2 2 2 10" xfId="9389"/>
    <cellStyle name="Normal 9 2 2 2 11" xfId="9390"/>
    <cellStyle name="Normal 9 2 2 2 12" xfId="21366"/>
    <cellStyle name="Normal 9 2 2 2 13" xfId="26176"/>
    <cellStyle name="Normal 9 2 2 2 2" xfId="9391"/>
    <cellStyle name="Normal 9 2 2 2 2 2" xfId="9392"/>
    <cellStyle name="Normal 9 2 2 2 2 3" xfId="9393"/>
    <cellStyle name="Normal 9 2 2 2 2 4" xfId="9394"/>
    <cellStyle name="Normal 9 2 2 2 2 5" xfId="9395"/>
    <cellStyle name="Normal 9 2 2 2 2 6" xfId="9396"/>
    <cellStyle name="Normal 9 2 2 2 2 7" xfId="9397"/>
    <cellStyle name="Normal 9 2 2 2 2 8" xfId="21367"/>
    <cellStyle name="Normal 9 2 2 2 2 9" xfId="26177"/>
    <cellStyle name="Normal 9 2 2 2 3" xfId="9398"/>
    <cellStyle name="Normal 9 2 2 2 4" xfId="9399"/>
    <cellStyle name="Normal 9 2 2 2 5" xfId="9400"/>
    <cellStyle name="Normal 9 2 2 2 6" xfId="9401"/>
    <cellStyle name="Normal 9 2 2 2 7" xfId="9402"/>
    <cellStyle name="Normal 9 2 2 2 8" xfId="9403"/>
    <cellStyle name="Normal 9 2 2 2 9" xfId="9404"/>
    <cellStyle name="Normal 9 2 2 3" xfId="9405"/>
    <cellStyle name="Normal 9 2 2 4" xfId="9406"/>
    <cellStyle name="Normal 9 2 2 5" xfId="9407"/>
    <cellStyle name="Normal 9 2 2 6" xfId="9408"/>
    <cellStyle name="Normal 9 2 2 7" xfId="9409"/>
    <cellStyle name="Normal 9 2 2 8" xfId="9410"/>
    <cellStyle name="Normal 9 2 2 9" xfId="9411"/>
    <cellStyle name="Normal 9 2 3" xfId="9412"/>
    <cellStyle name="Normal 9 2 4" xfId="9413"/>
    <cellStyle name="Normal 9 2 4 2" xfId="9414"/>
    <cellStyle name="Normal 9 2 4 3" xfId="9415"/>
    <cellStyle name="Normal 9 2 4 4" xfId="9416"/>
    <cellStyle name="Normal 9 2 4 5" xfId="9417"/>
    <cellStyle name="Normal 9 2 4 6" xfId="9418"/>
    <cellStyle name="Normal 9 2 5" xfId="9419"/>
    <cellStyle name="Normal 9 2 5 2" xfId="9420"/>
    <cellStyle name="Normal 9 2 5 3" xfId="9421"/>
    <cellStyle name="Normal 9 2 5 4" xfId="9422"/>
    <cellStyle name="Normal 9 2 6" xfId="9423"/>
    <cellStyle name="Normal 9 2 6 2" xfId="29682"/>
    <cellStyle name="Normal 9 2 7" xfId="9424"/>
    <cellStyle name="Normal 9 2 7 2" xfId="29747"/>
    <cellStyle name="Normal 9 2 8" xfId="9425"/>
    <cellStyle name="Normal 9 2 9" xfId="9426"/>
    <cellStyle name="Normal 9 20" xfId="9427"/>
    <cellStyle name="Normal 9 21" xfId="9428"/>
    <cellStyle name="Normal 9 22" xfId="9429"/>
    <cellStyle name="Normal 9 23" xfId="9430"/>
    <cellStyle name="Normal 9 24" xfId="9431"/>
    <cellStyle name="Normal 9 25" xfId="12940"/>
    <cellStyle name="Normal 9 26" xfId="21438"/>
    <cellStyle name="Normal 9 3" xfId="9432"/>
    <cellStyle name="Normal 9 3 2" xfId="9433"/>
    <cellStyle name="Normal 9 3 3" xfId="9434"/>
    <cellStyle name="Normal 9 4" xfId="9435"/>
    <cellStyle name="Normal 9 5" xfId="9436"/>
    <cellStyle name="Normal 9 5 10" xfId="9437"/>
    <cellStyle name="Normal 9 5 11" xfId="9438"/>
    <cellStyle name="Normal 9 5 12" xfId="9439"/>
    <cellStyle name="Normal 9 5 13" xfId="9440"/>
    <cellStyle name="Normal 9 5 14" xfId="9441"/>
    <cellStyle name="Normal 9 5 15" xfId="12942"/>
    <cellStyle name="Normal 9 5 16" xfId="21436"/>
    <cellStyle name="Normal 9 5 17" xfId="29375"/>
    <cellStyle name="Normal 9 5 2" xfId="9442"/>
    <cellStyle name="Normal 9 5 2 10" xfId="9443"/>
    <cellStyle name="Normal 9 5 2 11" xfId="9444"/>
    <cellStyle name="Normal 9 5 2 12" xfId="9445"/>
    <cellStyle name="Normal 9 5 2 13" xfId="9446"/>
    <cellStyle name="Normal 9 5 2 14" xfId="21370"/>
    <cellStyle name="Normal 9 5 2 15" xfId="26178"/>
    <cellStyle name="Normal 9 5 2 2" xfId="9447"/>
    <cellStyle name="Normal 9 5 2 2 2" xfId="9448"/>
    <cellStyle name="Normal 9 5 2 2 2 10" xfId="26179"/>
    <cellStyle name="Normal 9 5 2 2 2 2" xfId="9449"/>
    <cellStyle name="Normal 9 5 2 2 2 2 2" xfId="9450"/>
    <cellStyle name="Normal 9 5 2 2 2 2 2 2" xfId="9451"/>
    <cellStyle name="Normal 9 5 2 2 2 2 2 3" xfId="9452"/>
    <cellStyle name="Normal 9 5 2 2 2 2 2 4" xfId="9453"/>
    <cellStyle name="Normal 9 5 2 2 2 2 2 5" xfId="9454"/>
    <cellStyle name="Normal 9 5 2 2 2 2 2 6" xfId="9455"/>
    <cellStyle name="Normal 9 5 2 2 2 2 2 7" xfId="9456"/>
    <cellStyle name="Normal 9 5 2 2 2 2 3" xfId="9457"/>
    <cellStyle name="Normal 9 5 2 2 2 2 4" xfId="9458"/>
    <cellStyle name="Normal 9 5 2 2 2 2 5" xfId="9459"/>
    <cellStyle name="Normal 9 5 2 2 2 2 6" xfId="9460"/>
    <cellStyle name="Normal 9 5 2 2 2 2 7" xfId="9461"/>
    <cellStyle name="Normal 9 5 2 2 2 3" xfId="9462"/>
    <cellStyle name="Normal 9 5 2 2 2 4" xfId="9463"/>
    <cellStyle name="Normal 9 5 2 2 2 5" xfId="9464"/>
    <cellStyle name="Normal 9 5 2 2 2 6" xfId="9465"/>
    <cellStyle name="Normal 9 5 2 2 2 7" xfId="9466"/>
    <cellStyle name="Normal 9 5 2 2 2 8" xfId="9467"/>
    <cellStyle name="Normal 9 5 2 2 2 9" xfId="21371"/>
    <cellStyle name="Normal 9 5 2 2 3" xfId="9468"/>
    <cellStyle name="Normal 9 5 2 2 4" xfId="9469"/>
    <cellStyle name="Normal 9 5 2 2 5" xfId="9470"/>
    <cellStyle name="Normal 9 5 2 2 6" xfId="9471"/>
    <cellStyle name="Normal 9 5 2 2 7" xfId="9472"/>
    <cellStyle name="Normal 9 5 2 2 8" xfId="9473"/>
    <cellStyle name="Normal 9 5 2 2 9" xfId="9474"/>
    <cellStyle name="Normal 9 5 2 3" xfId="9475"/>
    <cellStyle name="Normal 9 5 2 4" xfId="9476"/>
    <cellStyle name="Normal 9 5 2 5" xfId="9477"/>
    <cellStyle name="Normal 9 5 2 6" xfId="9478"/>
    <cellStyle name="Normal 9 5 2 7" xfId="9479"/>
    <cellStyle name="Normal 9 5 2 8" xfId="9480"/>
    <cellStyle name="Normal 9 5 2 9" xfId="9481"/>
    <cellStyle name="Normal 9 5 3" xfId="9482"/>
    <cellStyle name="Normal 9 5 4" xfId="9483"/>
    <cellStyle name="Normal 9 5 5" xfId="9484"/>
    <cellStyle name="Normal 9 5 6" xfId="9485"/>
    <cellStyle name="Normal 9 5 7" xfId="9486"/>
    <cellStyle name="Normal 9 5 8" xfId="9487"/>
    <cellStyle name="Normal 9 5 9" xfId="9488"/>
    <cellStyle name="Normal 9 6" xfId="9489"/>
    <cellStyle name="Normal 9 6 2" xfId="9490"/>
    <cellStyle name="Normal 9 6 2 2" xfId="9491"/>
    <cellStyle name="Normal 9 6 2 3" xfId="21374"/>
    <cellStyle name="Normal 9 6 2 4" xfId="26180"/>
    <cellStyle name="Normal 9 6 3" xfId="9492"/>
    <cellStyle name="Normal 9 6 4" xfId="9493"/>
    <cellStyle name="Normal 9 6 5" xfId="9494"/>
    <cellStyle name="Normal 9 6 6" xfId="9495"/>
    <cellStyle name="Normal 9 6 7" xfId="12943"/>
    <cellStyle name="Normal 9 6 8" xfId="21435"/>
    <cellStyle name="Normal 9 7" xfId="9496"/>
    <cellStyle name="Normal 9 7 2" xfId="9497"/>
    <cellStyle name="Normal 9 7 3" xfId="9498"/>
    <cellStyle name="Normal 9 7 4" xfId="9499"/>
    <cellStyle name="Normal 9 7 5" xfId="9500"/>
    <cellStyle name="Normal 9 7 6" xfId="9501"/>
    <cellStyle name="Normal 9 8" xfId="9502"/>
    <cellStyle name="Normal 9 9" xfId="9503"/>
    <cellStyle name="Normal_Abstract" xfId="85"/>
    <cellStyle name="Normal_Alandur Detail 2" xfId="4"/>
    <cellStyle name="Normal_Phase XI QS 2" xfId="1"/>
    <cellStyle name="Normal_Phase XI QS 2 2" xfId="3"/>
    <cellStyle name="Normal_Phase XI QS 2 2 2" xfId="79"/>
    <cellStyle name="Normal_Sheet2" xfId="94"/>
    <cellStyle name="Note 10" xfId="9504"/>
    <cellStyle name="Note 10 2" xfId="21375"/>
    <cellStyle name="Note 10 3" xfId="26181"/>
    <cellStyle name="Note 11" xfId="9505"/>
    <cellStyle name="Note 11 2" xfId="21376"/>
    <cellStyle name="Note 11 3" xfId="26182"/>
    <cellStyle name="Note 2" xfId="167"/>
    <cellStyle name="Note 2 2" xfId="21377"/>
    <cellStyle name="Note 2 3" xfId="26183"/>
    <cellStyle name="Note 3" xfId="9506"/>
    <cellStyle name="Note 3 2" xfId="21378"/>
    <cellStyle name="Note 3 3" xfId="26184"/>
    <cellStyle name="Note 4" xfId="9507"/>
    <cellStyle name="Note 4 2" xfId="21379"/>
    <cellStyle name="Note 4 3" xfId="26185"/>
    <cellStyle name="Note 5" xfId="9508"/>
    <cellStyle name="Note 5 2" xfId="21380"/>
    <cellStyle name="Note 5 3" xfId="26186"/>
    <cellStyle name="Note 6" xfId="9509"/>
    <cellStyle name="Note 6 2" xfId="21381"/>
    <cellStyle name="Note 6 3" xfId="26187"/>
    <cellStyle name="Note 7" xfId="9510"/>
    <cellStyle name="Note 7 2" xfId="21382"/>
    <cellStyle name="Note 7 3" xfId="26188"/>
    <cellStyle name="Note 8" xfId="9511"/>
    <cellStyle name="Note 8 2" xfId="21383"/>
    <cellStyle name="Note 8 3" xfId="26189"/>
    <cellStyle name="Note 9" xfId="9512"/>
    <cellStyle name="Note 9 2" xfId="21384"/>
    <cellStyle name="Note 9 3" xfId="26190"/>
    <cellStyle name="Output 10" xfId="9513"/>
    <cellStyle name="Output 10 2" xfId="9514"/>
    <cellStyle name="Output 10 2 2" xfId="21386"/>
    <cellStyle name="Output 10 2 3" xfId="26192"/>
    <cellStyle name="Output 10 3" xfId="21385"/>
    <cellStyle name="Output 10 4" xfId="26191"/>
    <cellStyle name="Output 11" xfId="9515"/>
    <cellStyle name="Output 11 2" xfId="21387"/>
    <cellStyle name="Output 11 3" xfId="26193"/>
    <cellStyle name="Output 2" xfId="168"/>
    <cellStyle name="Output 2 2" xfId="9516"/>
    <cellStyle name="Output 2 2 2" xfId="21389"/>
    <cellStyle name="Output 2 2 3" xfId="26195"/>
    <cellStyle name="Output 2 3" xfId="9517"/>
    <cellStyle name="Output 2 3 2" xfId="21390"/>
    <cellStyle name="Output 2 3 3" xfId="26196"/>
    <cellStyle name="Output 2 4" xfId="21388"/>
    <cellStyle name="Output 2 5" xfId="26194"/>
    <cellStyle name="Output 3" xfId="9518"/>
    <cellStyle name="Output 3 2" xfId="9519"/>
    <cellStyle name="Output 3 2 2" xfId="21392"/>
    <cellStyle name="Output 3 2 3" xfId="26198"/>
    <cellStyle name="Output 3 3" xfId="9520"/>
    <cellStyle name="Output 3 3 2" xfId="21393"/>
    <cellStyle name="Output 3 3 3" xfId="26199"/>
    <cellStyle name="Output 3 4" xfId="21391"/>
    <cellStyle name="Output 3 5" xfId="26197"/>
    <cellStyle name="Output 4" xfId="9521"/>
    <cellStyle name="Output 4 2" xfId="9522"/>
    <cellStyle name="Output 4 2 2" xfId="21395"/>
    <cellStyle name="Output 4 2 3" xfId="26201"/>
    <cellStyle name="Output 4 3" xfId="9523"/>
    <cellStyle name="Output 4 3 2" xfId="21396"/>
    <cellStyle name="Output 4 3 3" xfId="26202"/>
    <cellStyle name="Output 4 4" xfId="21394"/>
    <cellStyle name="Output 4 5" xfId="26200"/>
    <cellStyle name="Output 5" xfId="9524"/>
    <cellStyle name="Output 5 2" xfId="9525"/>
    <cellStyle name="Output 5 2 2" xfId="21398"/>
    <cellStyle name="Output 5 2 3" xfId="26204"/>
    <cellStyle name="Output 5 3" xfId="9526"/>
    <cellStyle name="Output 5 3 2" xfId="21399"/>
    <cellStyle name="Output 5 3 3" xfId="26205"/>
    <cellStyle name="Output 5 4" xfId="21397"/>
    <cellStyle name="Output 5 5" xfId="26203"/>
    <cellStyle name="Output 6" xfId="9527"/>
    <cellStyle name="Output 6 2" xfId="9528"/>
    <cellStyle name="Output 6 2 2" xfId="21401"/>
    <cellStyle name="Output 6 2 3" xfId="26207"/>
    <cellStyle name="Output 6 3" xfId="9529"/>
    <cellStyle name="Output 6 3 2" xfId="21402"/>
    <cellStyle name="Output 6 3 3" xfId="26208"/>
    <cellStyle name="Output 6 4" xfId="21400"/>
    <cellStyle name="Output 6 5" xfId="26206"/>
    <cellStyle name="Output 7" xfId="9530"/>
    <cellStyle name="Output 7 2" xfId="9531"/>
    <cellStyle name="Output 7 2 2" xfId="21404"/>
    <cellStyle name="Output 7 2 3" xfId="26210"/>
    <cellStyle name="Output 7 3" xfId="9532"/>
    <cellStyle name="Output 7 3 2" xfId="21405"/>
    <cellStyle name="Output 7 3 3" xfId="26211"/>
    <cellStyle name="Output 7 4" xfId="21403"/>
    <cellStyle name="Output 7 5" xfId="26209"/>
    <cellStyle name="Output 8" xfId="9533"/>
    <cellStyle name="Output 8 2" xfId="9534"/>
    <cellStyle name="Output 8 2 2" xfId="21407"/>
    <cellStyle name="Output 8 2 3" xfId="26213"/>
    <cellStyle name="Output 8 3" xfId="9535"/>
    <cellStyle name="Output 8 3 2" xfId="21408"/>
    <cellStyle name="Output 8 3 3" xfId="26214"/>
    <cellStyle name="Output 8 4" xfId="21406"/>
    <cellStyle name="Output 8 5" xfId="26212"/>
    <cellStyle name="Output 9" xfId="9536"/>
    <cellStyle name="Output 9 2" xfId="9537"/>
    <cellStyle name="Output 9 2 2" xfId="21410"/>
    <cellStyle name="Output 9 2 3" xfId="26216"/>
    <cellStyle name="Output 9 3" xfId="9538"/>
    <cellStyle name="Output 9 3 2" xfId="21411"/>
    <cellStyle name="Output 9 3 3" xfId="26217"/>
    <cellStyle name="Output 9 4" xfId="21409"/>
    <cellStyle name="Output 9 5" xfId="26215"/>
    <cellStyle name="Percent [2]" xfId="169"/>
    <cellStyle name="Percent [2] 2" xfId="9539"/>
    <cellStyle name="Percent [2] 3" xfId="9540"/>
    <cellStyle name="Percent [2] 4" xfId="9541"/>
    <cellStyle name="Percent 2" xfId="64"/>
    <cellStyle name="Percent 2 10" xfId="12945"/>
    <cellStyle name="Percent 2 11" xfId="21427"/>
    <cellStyle name="Percent 2 12" xfId="29235"/>
    <cellStyle name="Percent 2 2" xfId="65"/>
    <cellStyle name="Percent 2 2 10" xfId="9542"/>
    <cellStyle name="Percent 2 2 11" xfId="9543"/>
    <cellStyle name="Percent 2 2 12" xfId="12946"/>
    <cellStyle name="Percent 2 2 13" xfId="21424"/>
    <cellStyle name="Percent 2 2 2" xfId="9544"/>
    <cellStyle name="Percent 2 2 2 2" xfId="9545"/>
    <cellStyle name="Percent 2 2 2 2 2" xfId="9546"/>
    <cellStyle name="Percent 2 2 2 2 3" xfId="9547"/>
    <cellStyle name="Percent 2 2 2 2 4" xfId="9548"/>
    <cellStyle name="Percent 2 2 2 2 5" xfId="9549"/>
    <cellStyle name="Percent 2 2 2 3" xfId="9550"/>
    <cellStyle name="Percent 2 2 2 3 2" xfId="9551"/>
    <cellStyle name="Percent 2 2 2 3 3" xfId="9552"/>
    <cellStyle name="Percent 2 2 2 3 4" xfId="9553"/>
    <cellStyle name="Percent 2 2 2 4" xfId="9554"/>
    <cellStyle name="Percent 2 2 2 5" xfId="9555"/>
    <cellStyle name="Percent 2 2 2 6" xfId="9556"/>
    <cellStyle name="Percent 2 2 2 7" xfId="9557"/>
    <cellStyle name="Percent 2 2 2 8" xfId="9558"/>
    <cellStyle name="Percent 2 2 2 9" xfId="9559"/>
    <cellStyle name="Percent 2 2 3" xfId="9560"/>
    <cellStyle name="Percent 2 2 3 2" xfId="9561"/>
    <cellStyle name="Percent 2 2 3 3" xfId="9562"/>
    <cellStyle name="Percent 2 2 3 4" xfId="9563"/>
    <cellStyle name="Percent 2 2 3 5" xfId="9564"/>
    <cellStyle name="Percent 2 2 3 6" xfId="9565"/>
    <cellStyle name="Percent 2 2 3 7" xfId="9566"/>
    <cellStyle name="Percent 2 2 3 8" xfId="9567"/>
    <cellStyle name="Percent 2 2 4" xfId="9568"/>
    <cellStyle name="Percent 2 2 4 2" xfId="9569"/>
    <cellStyle name="Percent 2 2 5" xfId="9570"/>
    <cellStyle name="Percent 2 2 6" xfId="9571"/>
    <cellStyle name="Percent 2 2 7" xfId="9572"/>
    <cellStyle name="Percent 2 2 8" xfId="9573"/>
    <cellStyle name="Percent 2 2 9" xfId="9574"/>
    <cellStyle name="Percent 2 3" xfId="66"/>
    <cellStyle name="Percent 2 3 10" xfId="12947"/>
    <cellStyle name="Percent 2 3 11" xfId="21423"/>
    <cellStyle name="Percent 2 3 2" xfId="9575"/>
    <cellStyle name="Percent 2 3 2 2" xfId="9576"/>
    <cellStyle name="Percent 2 3 2 2 2" xfId="9577"/>
    <cellStyle name="Percent 2 3 2 2 3" xfId="9578"/>
    <cellStyle name="Percent 2 3 2 2 4" xfId="9579"/>
    <cellStyle name="Percent 2 3 2 3" xfId="9580"/>
    <cellStyle name="Percent 2 3 2 3 2" xfId="9581"/>
    <cellStyle name="Percent 2 3 2 3 3" xfId="9582"/>
    <cellStyle name="Percent 2 3 2 3 4" xfId="9583"/>
    <cellStyle name="Percent 2 3 2 4" xfId="9584"/>
    <cellStyle name="Percent 2 3 2 5" xfId="9585"/>
    <cellStyle name="Percent 2 3 2 6" xfId="9586"/>
    <cellStyle name="Percent 2 3 2 7" xfId="9587"/>
    <cellStyle name="Percent 2 3 2 8" xfId="9588"/>
    <cellStyle name="Percent 2 3 3" xfId="9589"/>
    <cellStyle name="Percent 2 3 3 2" xfId="9590"/>
    <cellStyle name="Percent 2 3 3 3" xfId="9591"/>
    <cellStyle name="Percent 2 3 3 4" xfId="9592"/>
    <cellStyle name="Percent 2 3 3 5" xfId="9593"/>
    <cellStyle name="Percent 2 3 3 6" xfId="9594"/>
    <cellStyle name="Percent 2 3 3 7" xfId="9595"/>
    <cellStyle name="Percent 2 3 3 8" xfId="9596"/>
    <cellStyle name="Percent 2 3 4" xfId="9597"/>
    <cellStyle name="Percent 2 3 4 2" xfId="9598"/>
    <cellStyle name="Percent 2 3 5" xfId="9599"/>
    <cellStyle name="Percent 2 3 6" xfId="9600"/>
    <cellStyle name="Percent 2 3 7" xfId="9601"/>
    <cellStyle name="Percent 2 3 8" xfId="9602"/>
    <cellStyle name="Percent 2 3 9" xfId="9603"/>
    <cellStyle name="Percent 2 4" xfId="9604"/>
    <cellStyle name="Percent 2 5" xfId="9605"/>
    <cellStyle name="Percent 2 5 2" xfId="9606"/>
    <cellStyle name="Percent 2 5 3" xfId="9607"/>
    <cellStyle name="Percent 2 5 4" xfId="9608"/>
    <cellStyle name="Percent 2 6" xfId="9609"/>
    <cellStyle name="Percent 2 6 2" xfId="9610"/>
    <cellStyle name="Percent 2 6 3" xfId="9611"/>
    <cellStyle name="Percent 2 6 4" xfId="9612"/>
    <cellStyle name="Percent 2 7" xfId="9613"/>
    <cellStyle name="Percent 2 7 2" xfId="9614"/>
    <cellStyle name="Percent 2 7 3" xfId="9615"/>
    <cellStyle name="Percent 2 7 4" xfId="9616"/>
    <cellStyle name="Percent 2 8" xfId="9617"/>
    <cellStyle name="Percent 2 9" xfId="9618"/>
    <cellStyle name="Percent 2 9 2" xfId="29796"/>
    <cellStyle name="Percent 3" xfId="67"/>
    <cellStyle name="Percent 3 10" xfId="12948"/>
    <cellStyle name="Percent 3 11" xfId="21422"/>
    <cellStyle name="Percent 3 2" xfId="68"/>
    <cellStyle name="Percent 3 2 10" xfId="9619"/>
    <cellStyle name="Percent 3 2 11" xfId="9620"/>
    <cellStyle name="Percent 3 2 12" xfId="12949"/>
    <cellStyle name="Percent 3 2 13" xfId="21421"/>
    <cellStyle name="Percent 3 2 2" xfId="9621"/>
    <cellStyle name="Percent 3 2 2 2" xfId="9622"/>
    <cellStyle name="Percent 3 2 2 2 2" xfId="9623"/>
    <cellStyle name="Percent 3 2 2 2 3" xfId="9624"/>
    <cellStyle name="Percent 3 2 2 2 4" xfId="9625"/>
    <cellStyle name="Percent 3 2 2 2 5" xfId="9626"/>
    <cellStyle name="Percent 3 2 2 2 6" xfId="9627"/>
    <cellStyle name="Percent 3 2 2 3" xfId="9628"/>
    <cellStyle name="Percent 3 2 2 4" xfId="9629"/>
    <cellStyle name="Percent 3 2 2 5" xfId="9630"/>
    <cellStyle name="Percent 3 2 2 6" xfId="9631"/>
    <cellStyle name="Percent 3 2 2 7" xfId="9632"/>
    <cellStyle name="Percent 3 2 2 8" xfId="21420"/>
    <cellStyle name="Percent 3 2 2 9" xfId="26218"/>
    <cellStyle name="Percent 3 2 3" xfId="9633"/>
    <cellStyle name="Percent 3 2 3 2" xfId="21425"/>
    <cellStyle name="Percent 3 2 3 3" xfId="26219"/>
    <cellStyle name="Percent 3 2 4" xfId="9634"/>
    <cellStyle name="Percent 3 2 4 2" xfId="9635"/>
    <cellStyle name="Percent 3 2 4 3" xfId="9636"/>
    <cellStyle name="Percent 3 2 4 4" xfId="9637"/>
    <cellStyle name="Percent 3 2 4 5" xfId="9638"/>
    <cellStyle name="Percent 3 2 4 6" xfId="9639"/>
    <cellStyle name="Percent 3 2 4 7" xfId="21426"/>
    <cellStyle name="Percent 3 2 4 8" xfId="26220"/>
    <cellStyle name="Percent 3 2 5" xfId="9640"/>
    <cellStyle name="Percent 3 2 5 2" xfId="21428"/>
    <cellStyle name="Percent 3 2 5 3" xfId="26221"/>
    <cellStyle name="Percent 3 2 6" xfId="9641"/>
    <cellStyle name="Percent 3 2 6 2" xfId="21429"/>
    <cellStyle name="Percent 3 2 6 3" xfId="26222"/>
    <cellStyle name="Percent 3 2 7" xfId="9642"/>
    <cellStyle name="Percent 3 2 7 2" xfId="21430"/>
    <cellStyle name="Percent 3 2 7 3" xfId="26223"/>
    <cellStyle name="Percent 3 2 8" xfId="9643"/>
    <cellStyle name="Percent 3 2 8 2" xfId="21431"/>
    <cellStyle name="Percent 3 2 8 3" xfId="26224"/>
    <cellStyle name="Percent 3 2 9" xfId="9644"/>
    <cellStyle name="Percent 3 3" xfId="9645"/>
    <cellStyle name="Percent 3 3 2" xfId="9646"/>
    <cellStyle name="Percent 3 3 2 2" xfId="9647"/>
    <cellStyle name="Percent 3 3 2 2 2" xfId="9648"/>
    <cellStyle name="Percent 3 3 2 2 3" xfId="9649"/>
    <cellStyle name="Percent 3 3 2 2 4" xfId="21434"/>
    <cellStyle name="Percent 3 3 2 2 5" xfId="26227"/>
    <cellStyle name="Percent 3 3 2 3" xfId="9650"/>
    <cellStyle name="Percent 3 3 2 4" xfId="9651"/>
    <cellStyle name="Percent 3 3 2 5" xfId="21433"/>
    <cellStyle name="Percent 3 3 2 6" xfId="26226"/>
    <cellStyle name="Percent 3 3 3" xfId="9652"/>
    <cellStyle name="Percent 3 3 4" xfId="9653"/>
    <cellStyle name="Percent 3 3 5" xfId="9654"/>
    <cellStyle name="Percent 3 3 6" xfId="9655"/>
    <cellStyle name="Percent 3 3 7" xfId="21432"/>
    <cellStyle name="Percent 3 3 8" xfId="26225"/>
    <cellStyle name="Percent 3 4" xfId="9656"/>
    <cellStyle name="Percent 3 5" xfId="9657"/>
    <cellStyle name="Percent 3 6" xfId="9658"/>
    <cellStyle name="Percent 3 7" xfId="9659"/>
    <cellStyle name="Percent 3 8" xfId="9660"/>
    <cellStyle name="Percent 3 9" xfId="9661"/>
    <cellStyle name="Percent 4" xfId="69"/>
    <cellStyle name="Percent 4 2" xfId="9662"/>
    <cellStyle name="Percent 4 2 2" xfId="9663"/>
    <cellStyle name="Percent 4 3" xfId="9664"/>
    <cellStyle name="Percent 4 4" xfId="9665"/>
    <cellStyle name="Percent 4 5" xfId="9666"/>
    <cellStyle name="Percent 5" xfId="9667"/>
    <cellStyle name="Percent 5 2" xfId="21449"/>
    <cellStyle name="Percent 5 3" xfId="26228"/>
    <cellStyle name="Percent 6" xfId="9668"/>
    <cellStyle name="Popis" xfId="9669"/>
    <cellStyle name="Reset  - Style7" xfId="9670"/>
    <cellStyle name="Sledovaný hypertextový odkaz" xfId="9671"/>
    <cellStyle name="Sledovaný hypertextový odkaz 2" xfId="9672"/>
    <cellStyle name="Sledovaný hypertextový odkaz 3" xfId="9673"/>
    <cellStyle name="Sledovaný hypertextový odkaz 4" xfId="9674"/>
    <cellStyle name="Standard_aktuell" xfId="9675"/>
    <cellStyle name="STYL1 - Style1" xfId="9676"/>
    <cellStyle name="Style 1" xfId="70"/>
    <cellStyle name="Style 1 10" xfId="9677"/>
    <cellStyle name="Style 1 10 2" xfId="21451"/>
    <cellStyle name="Style 1 10 2 2" xfId="29869"/>
    <cellStyle name="Style 1 10 3" xfId="26229"/>
    <cellStyle name="Style 1 10 4" xfId="29688"/>
    <cellStyle name="Style 1 11" xfId="9678"/>
    <cellStyle name="Style 1 11 2" xfId="29748"/>
    <cellStyle name="Style 1 12" xfId="9679"/>
    <cellStyle name="Style 1 13" xfId="9680"/>
    <cellStyle name="Style 1 14" xfId="9681"/>
    <cellStyle name="Style 1 15" xfId="9682"/>
    <cellStyle name="Style 1 15 2" xfId="9683"/>
    <cellStyle name="Style 1 15 2 2" xfId="21455"/>
    <cellStyle name="Style 1 15 2 3" xfId="26231"/>
    <cellStyle name="Style 1 15 3" xfId="9684"/>
    <cellStyle name="Style 1 15 3 2" xfId="21456"/>
    <cellStyle name="Style 1 15 3 3" xfId="26232"/>
    <cellStyle name="Style 1 15 4" xfId="21454"/>
    <cellStyle name="Style 1 15 5" xfId="26230"/>
    <cellStyle name="Style 1 16" xfId="9685"/>
    <cellStyle name="Style 1 17" xfId="9686"/>
    <cellStyle name="Style 1 18" xfId="9687"/>
    <cellStyle name="Style 1 19" xfId="9688"/>
    <cellStyle name="Style 1 2" xfId="9689"/>
    <cellStyle name="Style 1 2 2" xfId="9690"/>
    <cellStyle name="Style 1 2 2 2" xfId="9691"/>
    <cellStyle name="Style 1 2 2 2 2" xfId="9692"/>
    <cellStyle name="Style 1 2 2 2 2 2" xfId="9693"/>
    <cellStyle name="Style 1 2 2 2 2 3" xfId="9694"/>
    <cellStyle name="Style 1 2 2 2 3" xfId="9695"/>
    <cellStyle name="Style 1 2 2 2 4" xfId="9696"/>
    <cellStyle name="Style 1 2 2 3" xfId="9697"/>
    <cellStyle name="Style 1 2 2 4" xfId="9698"/>
    <cellStyle name="Style 1 2 2 5" xfId="9699"/>
    <cellStyle name="Style 1 2 3" xfId="9700"/>
    <cellStyle name="Style 1 2 4" xfId="9701"/>
    <cellStyle name="Style 1 2 5" xfId="9702"/>
    <cellStyle name="Style 1 2 6" xfId="9703"/>
    <cellStyle name="Style 1 20" xfId="9704"/>
    <cellStyle name="Style 1 3" xfId="9705"/>
    <cellStyle name="Style 1 3 10" xfId="9706"/>
    <cellStyle name="Style 1 3 10 2" xfId="21471"/>
    <cellStyle name="Style 1 3 10 3" xfId="26234"/>
    <cellStyle name="Style 1 3 11" xfId="9707"/>
    <cellStyle name="Style 1 3 11 2" xfId="21472"/>
    <cellStyle name="Style 1 3 11 3" xfId="26235"/>
    <cellStyle name="Style 1 3 12" xfId="9708"/>
    <cellStyle name="Style 1 3 13" xfId="9709"/>
    <cellStyle name="Style 1 3 14" xfId="9710"/>
    <cellStyle name="Style 1 3 15" xfId="9711"/>
    <cellStyle name="Style 1 3 16" xfId="9712"/>
    <cellStyle name="Style 1 3 17" xfId="21470"/>
    <cellStyle name="Style 1 3 18" xfId="26233"/>
    <cellStyle name="Style 1 3 19" xfId="29376"/>
    <cellStyle name="Style 1 3 2" xfId="9713"/>
    <cellStyle name="Style 1 3 2 10" xfId="9714"/>
    <cellStyle name="Style 1 3 2 10 2" xfId="21474"/>
    <cellStyle name="Style 1 3 2 10 3" xfId="26237"/>
    <cellStyle name="Style 1 3 2 11" xfId="9715"/>
    <cellStyle name="Style 1 3 2 11 2" xfId="21475"/>
    <cellStyle name="Style 1 3 2 11 3" xfId="26238"/>
    <cellStyle name="Style 1 3 2 12" xfId="9716"/>
    <cellStyle name="Style 1 3 2 12 2" xfId="21476"/>
    <cellStyle name="Style 1 3 2 12 3" xfId="26239"/>
    <cellStyle name="Style 1 3 2 13" xfId="21473"/>
    <cellStyle name="Style 1 3 2 14" xfId="26236"/>
    <cellStyle name="Style 1 3 2 2" xfId="9717"/>
    <cellStyle name="Style 1 3 2 2 10" xfId="9718"/>
    <cellStyle name="Style 1 3 2 2 11" xfId="9719"/>
    <cellStyle name="Style 1 3 2 2 12" xfId="9720"/>
    <cellStyle name="Style 1 3 2 2 13" xfId="9721"/>
    <cellStyle name="Style 1 3 2 2 14" xfId="9722"/>
    <cellStyle name="Style 1 3 2 2 15" xfId="21477"/>
    <cellStyle name="Style 1 3 2 2 16" xfId="26240"/>
    <cellStyle name="Style 1 3 2 2 2" xfId="9723"/>
    <cellStyle name="Style 1 3 2 2 2 2" xfId="9724"/>
    <cellStyle name="Style 1 3 2 2 2 2 2" xfId="9725"/>
    <cellStyle name="Style 1 3 2 2 2 2 3" xfId="9726"/>
    <cellStyle name="Style 1 3 2 2 2 2 4" xfId="9727"/>
    <cellStyle name="Style 1 3 2 2 2 2 5" xfId="9728"/>
    <cellStyle name="Style 1 3 2 2 2 2 6" xfId="9729"/>
    <cellStyle name="Style 1 3 2 2 2 2 7" xfId="9730"/>
    <cellStyle name="Style 1 3 2 2 2 2 8" xfId="21481"/>
    <cellStyle name="Style 1 3 2 2 2 2 9" xfId="26241"/>
    <cellStyle name="Style 1 3 2 2 2 3" xfId="9731"/>
    <cellStyle name="Style 1 3 2 2 2 3 2" xfId="21484"/>
    <cellStyle name="Style 1 3 2 2 2 3 3" xfId="26242"/>
    <cellStyle name="Style 1 3 2 2 2 4" xfId="9732"/>
    <cellStyle name="Style 1 3 2 2 2 4 2" xfId="21485"/>
    <cellStyle name="Style 1 3 2 2 2 4 3" xfId="26243"/>
    <cellStyle name="Style 1 3 2 2 2 5" xfId="9733"/>
    <cellStyle name="Style 1 3 2 2 2 5 2" xfId="21486"/>
    <cellStyle name="Style 1 3 2 2 2 5 3" xfId="26244"/>
    <cellStyle name="Style 1 3 2 2 2 6" xfId="9734"/>
    <cellStyle name="Style 1 3 2 2 2 6 2" xfId="21487"/>
    <cellStyle name="Style 1 3 2 2 2 6 3" xfId="26245"/>
    <cellStyle name="Style 1 3 2 2 2 7" xfId="9735"/>
    <cellStyle name="Style 1 3 2 2 2 7 2" xfId="21488"/>
    <cellStyle name="Style 1 3 2 2 2 7 3" xfId="26246"/>
    <cellStyle name="Style 1 3 2 2 3" xfId="9736"/>
    <cellStyle name="Style 1 3 2 2 4" xfId="9737"/>
    <cellStyle name="Style 1 3 2 2 5" xfId="9738"/>
    <cellStyle name="Style 1 3 2 2 5 2" xfId="9739"/>
    <cellStyle name="Style 1 3 2 2 5 2 2" xfId="21490"/>
    <cellStyle name="Style 1 3 2 2 5 2 3" xfId="26248"/>
    <cellStyle name="Style 1 3 2 2 5 3" xfId="21489"/>
    <cellStyle name="Style 1 3 2 2 5 4" xfId="26247"/>
    <cellStyle name="Style 1 3 2 2 6" xfId="9740"/>
    <cellStyle name="Style 1 3 2 2 6 2" xfId="9741"/>
    <cellStyle name="Style 1 3 2 2 6 2 2" xfId="21492"/>
    <cellStyle name="Style 1 3 2 2 6 2 3" xfId="26250"/>
    <cellStyle name="Style 1 3 2 2 6 3" xfId="21491"/>
    <cellStyle name="Style 1 3 2 2 6 4" xfId="26249"/>
    <cellStyle name="Style 1 3 2 2 7" xfId="9742"/>
    <cellStyle name="Style 1 3 2 2 8" xfId="9743"/>
    <cellStyle name="Style 1 3 2 2 9" xfId="9744"/>
    <cellStyle name="Style 1 3 2 2 9 2" xfId="21494"/>
    <cellStyle name="Style 1 3 2 2 9 3" xfId="26251"/>
    <cellStyle name="Style 1 3 2 3" xfId="9745"/>
    <cellStyle name="Style 1 3 2 4" xfId="9746"/>
    <cellStyle name="Style 1 3 2 4 2" xfId="9747"/>
    <cellStyle name="Style 1 3 2 4 2 2" xfId="9748"/>
    <cellStyle name="Style 1 3 2 4 2 2 2" xfId="21497"/>
    <cellStyle name="Style 1 3 2 4 2 2 3" xfId="26254"/>
    <cellStyle name="Style 1 3 2 4 2 3" xfId="21496"/>
    <cellStyle name="Style 1 3 2 4 2 4" xfId="26253"/>
    <cellStyle name="Style 1 3 2 4 3" xfId="9749"/>
    <cellStyle name="Style 1 3 2 4 3 2" xfId="9750"/>
    <cellStyle name="Style 1 3 2 4 3 2 2" xfId="21499"/>
    <cellStyle name="Style 1 3 2 4 3 2 3" xfId="26256"/>
    <cellStyle name="Style 1 3 2 4 3 3" xfId="21498"/>
    <cellStyle name="Style 1 3 2 4 3 4" xfId="26255"/>
    <cellStyle name="Style 1 3 2 4 4" xfId="9751"/>
    <cellStyle name="Style 1 3 2 4 4 2" xfId="21500"/>
    <cellStyle name="Style 1 3 2 4 4 3" xfId="26257"/>
    <cellStyle name="Style 1 3 2 4 5" xfId="21495"/>
    <cellStyle name="Style 1 3 2 4 6" xfId="26252"/>
    <cellStyle name="Style 1 3 2 5" xfId="9752"/>
    <cellStyle name="Style 1 3 2 5 2" xfId="9753"/>
    <cellStyle name="Style 1 3 2 5 2 2" xfId="9754"/>
    <cellStyle name="Style 1 3 2 5 2 2 2" xfId="21503"/>
    <cellStyle name="Style 1 3 2 5 2 2 3" xfId="26260"/>
    <cellStyle name="Style 1 3 2 5 2 3" xfId="21502"/>
    <cellStyle name="Style 1 3 2 5 2 4" xfId="26259"/>
    <cellStyle name="Style 1 3 2 5 3" xfId="9755"/>
    <cellStyle name="Style 1 3 2 5 3 2" xfId="9756"/>
    <cellStyle name="Style 1 3 2 5 3 2 2" xfId="21505"/>
    <cellStyle name="Style 1 3 2 5 3 2 3" xfId="26262"/>
    <cellStyle name="Style 1 3 2 5 3 3" xfId="21504"/>
    <cellStyle name="Style 1 3 2 5 3 4" xfId="26261"/>
    <cellStyle name="Style 1 3 2 5 4" xfId="9757"/>
    <cellStyle name="Style 1 3 2 5 4 2" xfId="21506"/>
    <cellStyle name="Style 1 3 2 5 4 3" xfId="26263"/>
    <cellStyle name="Style 1 3 2 5 5" xfId="21501"/>
    <cellStyle name="Style 1 3 2 5 6" xfId="26258"/>
    <cellStyle name="Style 1 3 2 6" xfId="9758"/>
    <cellStyle name="Style 1 3 2 6 2" xfId="9759"/>
    <cellStyle name="Style 1 3 2 6 2 2" xfId="21508"/>
    <cellStyle name="Style 1 3 2 6 2 3" xfId="26265"/>
    <cellStyle name="Style 1 3 2 6 3" xfId="21507"/>
    <cellStyle name="Style 1 3 2 6 4" xfId="26264"/>
    <cellStyle name="Style 1 3 2 7" xfId="9760"/>
    <cellStyle name="Style 1 3 2 7 2" xfId="9761"/>
    <cellStyle name="Style 1 3 2 7 2 2" xfId="21510"/>
    <cellStyle name="Style 1 3 2 7 2 3" xfId="26267"/>
    <cellStyle name="Style 1 3 2 7 3" xfId="21509"/>
    <cellStyle name="Style 1 3 2 7 4" xfId="26266"/>
    <cellStyle name="Style 1 3 2 8" xfId="9762"/>
    <cellStyle name="Style 1 3 2 8 2" xfId="21511"/>
    <cellStyle name="Style 1 3 2 8 3" xfId="26268"/>
    <cellStyle name="Style 1 3 2 9" xfId="9763"/>
    <cellStyle name="Style 1 3 2 9 2" xfId="21512"/>
    <cellStyle name="Style 1 3 2 9 3" xfId="26269"/>
    <cellStyle name="Style 1 3 3" xfId="9764"/>
    <cellStyle name="Style 1 3 4" xfId="9765"/>
    <cellStyle name="Style 1 3 4 2" xfId="9766"/>
    <cellStyle name="Style 1 3 4 2 2" xfId="9767"/>
    <cellStyle name="Style 1 3 4 2 2 2" xfId="9768"/>
    <cellStyle name="Style 1 3 4 2 2 2 2" xfId="21515"/>
    <cellStyle name="Style 1 3 4 2 2 2 3" xfId="26272"/>
    <cellStyle name="Style 1 3 4 2 2 3" xfId="21514"/>
    <cellStyle name="Style 1 3 4 2 2 4" xfId="26271"/>
    <cellStyle name="Style 1 3 4 2 3" xfId="9769"/>
    <cellStyle name="Style 1 3 4 2 3 2" xfId="9770"/>
    <cellStyle name="Style 1 3 4 2 3 2 2" xfId="21517"/>
    <cellStyle name="Style 1 3 4 2 3 2 3" xfId="26274"/>
    <cellStyle name="Style 1 3 4 2 3 3" xfId="21516"/>
    <cellStyle name="Style 1 3 4 2 3 4" xfId="26273"/>
    <cellStyle name="Style 1 3 4 2 4" xfId="9771"/>
    <cellStyle name="Style 1 3 4 2 4 2" xfId="21518"/>
    <cellStyle name="Style 1 3 4 2 4 3" xfId="26275"/>
    <cellStyle name="Style 1 3 4 2 5" xfId="21513"/>
    <cellStyle name="Style 1 3 4 2 6" xfId="26270"/>
    <cellStyle name="Style 1 3 4 3" xfId="9772"/>
    <cellStyle name="Style 1 3 4 3 2" xfId="9773"/>
    <cellStyle name="Style 1 3 4 3 2 2" xfId="9774"/>
    <cellStyle name="Style 1 3 4 3 2 2 2" xfId="21521"/>
    <cellStyle name="Style 1 3 4 3 2 2 3" xfId="26278"/>
    <cellStyle name="Style 1 3 4 3 2 3" xfId="21520"/>
    <cellStyle name="Style 1 3 4 3 2 4" xfId="26277"/>
    <cellStyle name="Style 1 3 4 3 3" xfId="9775"/>
    <cellStyle name="Style 1 3 4 3 3 2" xfId="9776"/>
    <cellStyle name="Style 1 3 4 3 3 2 2" xfId="21523"/>
    <cellStyle name="Style 1 3 4 3 3 2 3" xfId="26280"/>
    <cellStyle name="Style 1 3 4 3 3 3" xfId="21522"/>
    <cellStyle name="Style 1 3 4 3 3 4" xfId="26279"/>
    <cellStyle name="Style 1 3 4 3 4" xfId="9777"/>
    <cellStyle name="Style 1 3 4 3 4 2" xfId="21524"/>
    <cellStyle name="Style 1 3 4 3 4 3" xfId="26281"/>
    <cellStyle name="Style 1 3 4 3 5" xfId="21519"/>
    <cellStyle name="Style 1 3 4 3 6" xfId="26276"/>
    <cellStyle name="Style 1 3 4 4" xfId="9778"/>
    <cellStyle name="Style 1 3 4 4 2" xfId="9779"/>
    <cellStyle name="Style 1 3 4 4 2 2" xfId="9780"/>
    <cellStyle name="Style 1 3 4 4 2 2 2" xfId="21527"/>
    <cellStyle name="Style 1 3 4 4 2 2 3" xfId="26284"/>
    <cellStyle name="Style 1 3 4 4 2 3" xfId="21526"/>
    <cellStyle name="Style 1 3 4 4 2 4" xfId="26283"/>
    <cellStyle name="Style 1 3 4 4 3" xfId="9781"/>
    <cellStyle name="Style 1 3 4 4 3 2" xfId="9782"/>
    <cellStyle name="Style 1 3 4 4 3 2 2" xfId="21529"/>
    <cellStyle name="Style 1 3 4 4 3 2 3" xfId="26286"/>
    <cellStyle name="Style 1 3 4 4 3 3" xfId="21528"/>
    <cellStyle name="Style 1 3 4 4 3 4" xfId="26285"/>
    <cellStyle name="Style 1 3 4 4 4" xfId="9783"/>
    <cellStyle name="Style 1 3 4 4 4 2" xfId="21530"/>
    <cellStyle name="Style 1 3 4 4 4 3" xfId="26287"/>
    <cellStyle name="Style 1 3 4 4 5" xfId="21525"/>
    <cellStyle name="Style 1 3 4 4 6" xfId="26282"/>
    <cellStyle name="Style 1 3 4 5" xfId="9784"/>
    <cellStyle name="Style 1 3 4 5 2" xfId="9785"/>
    <cellStyle name="Style 1 3 4 5 2 2" xfId="21532"/>
    <cellStyle name="Style 1 3 4 5 2 3" xfId="26289"/>
    <cellStyle name="Style 1 3 4 5 3" xfId="21531"/>
    <cellStyle name="Style 1 3 4 5 4" xfId="26288"/>
    <cellStyle name="Style 1 3 4 6" xfId="9786"/>
    <cellStyle name="Style 1 3 4 6 2" xfId="9787"/>
    <cellStyle name="Style 1 3 4 6 2 2" xfId="21534"/>
    <cellStyle name="Style 1 3 4 6 2 3" xfId="26291"/>
    <cellStyle name="Style 1 3 4 6 3" xfId="21533"/>
    <cellStyle name="Style 1 3 4 6 4" xfId="26290"/>
    <cellStyle name="Style 1 3 5" xfId="9788"/>
    <cellStyle name="Style 1 3 6" xfId="9789"/>
    <cellStyle name="Style 1 3 7" xfId="9790"/>
    <cellStyle name="Style 1 3 8" xfId="9791"/>
    <cellStyle name="Style 1 3 9" xfId="9792"/>
    <cellStyle name="Style 1 4" xfId="9793"/>
    <cellStyle name="Style 1 4 10" xfId="9794"/>
    <cellStyle name="Style 1 4 10 2" xfId="21536"/>
    <cellStyle name="Style 1 4 10 3" xfId="26293"/>
    <cellStyle name="Style 1 4 11" xfId="21535"/>
    <cellStyle name="Style 1 4 12" xfId="26292"/>
    <cellStyle name="Style 1 4 13" xfId="29377"/>
    <cellStyle name="Style 1 4 2" xfId="9795"/>
    <cellStyle name="Style 1 4 2 2" xfId="9796"/>
    <cellStyle name="Style 1 4 2 3" xfId="9797"/>
    <cellStyle name="Style 1 4 2 4" xfId="9798"/>
    <cellStyle name="Style 1 4 2 5" xfId="9799"/>
    <cellStyle name="Style 1 4 2 5 2" xfId="21539"/>
    <cellStyle name="Style 1 4 2 5 3" xfId="26295"/>
    <cellStyle name="Style 1 4 2 6" xfId="21537"/>
    <cellStyle name="Style 1 4 2 7" xfId="26294"/>
    <cellStyle name="Style 1 4 2 8" xfId="29542"/>
    <cellStyle name="Style 1 4 3" xfId="9800"/>
    <cellStyle name="Style 1 4 4" xfId="9801"/>
    <cellStyle name="Style 1 4 5" xfId="9802"/>
    <cellStyle name="Style 1 4 5 2" xfId="9803"/>
    <cellStyle name="Style 1 4 5 2 2" xfId="21541"/>
    <cellStyle name="Style 1 4 5 2 3" xfId="26297"/>
    <cellStyle name="Style 1 4 5 3" xfId="21540"/>
    <cellStyle name="Style 1 4 5 4" xfId="26296"/>
    <cellStyle name="Style 1 4 5 5" xfId="29797"/>
    <cellStyle name="Style 1 4 6" xfId="9804"/>
    <cellStyle name="Style 1 4 6 2" xfId="9805"/>
    <cellStyle name="Style 1 4 6 2 2" xfId="21543"/>
    <cellStyle name="Style 1 4 6 2 3" xfId="26299"/>
    <cellStyle name="Style 1 4 6 3" xfId="21542"/>
    <cellStyle name="Style 1 4 6 4" xfId="26298"/>
    <cellStyle name="Style 1 4 7" xfId="9806"/>
    <cellStyle name="Style 1 4 8" xfId="9807"/>
    <cellStyle name="Style 1 4 9" xfId="9808"/>
    <cellStyle name="Style 1 4 9 2" xfId="21544"/>
    <cellStyle name="Style 1 4 9 3" xfId="26300"/>
    <cellStyle name="Style 1 5" xfId="9809"/>
    <cellStyle name="Style 1 5 2" xfId="9810"/>
    <cellStyle name="Style 1 5 2 2" xfId="9811"/>
    <cellStyle name="Style 1 5 2 2 2" xfId="9812"/>
    <cellStyle name="Style 1 5 2 2 2 2" xfId="21548"/>
    <cellStyle name="Style 1 5 2 2 2 3" xfId="26304"/>
    <cellStyle name="Style 1 5 2 2 3" xfId="21547"/>
    <cellStyle name="Style 1 5 2 2 4" xfId="26303"/>
    <cellStyle name="Style 1 5 2 3" xfId="9813"/>
    <cellStyle name="Style 1 5 2 3 2" xfId="9814"/>
    <cellStyle name="Style 1 5 2 3 2 2" xfId="21550"/>
    <cellStyle name="Style 1 5 2 3 2 3" xfId="26306"/>
    <cellStyle name="Style 1 5 2 3 3" xfId="21549"/>
    <cellStyle name="Style 1 5 2 3 4" xfId="26305"/>
    <cellStyle name="Style 1 5 2 4" xfId="9815"/>
    <cellStyle name="Style 1 5 2 4 2" xfId="21551"/>
    <cellStyle name="Style 1 5 2 4 3" xfId="26307"/>
    <cellStyle name="Style 1 5 2 5" xfId="21546"/>
    <cellStyle name="Style 1 5 2 6" xfId="26302"/>
    <cellStyle name="Style 1 5 3" xfId="9816"/>
    <cellStyle name="Style 1 5 3 2" xfId="9817"/>
    <cellStyle name="Style 1 5 3 2 2" xfId="9818"/>
    <cellStyle name="Style 1 5 3 2 2 2" xfId="21554"/>
    <cellStyle name="Style 1 5 3 2 2 3" xfId="26310"/>
    <cellStyle name="Style 1 5 3 2 3" xfId="21553"/>
    <cellStyle name="Style 1 5 3 2 4" xfId="26309"/>
    <cellStyle name="Style 1 5 3 3" xfId="9819"/>
    <cellStyle name="Style 1 5 3 3 2" xfId="9820"/>
    <cellStyle name="Style 1 5 3 3 2 2" xfId="21556"/>
    <cellStyle name="Style 1 5 3 3 2 3" xfId="26312"/>
    <cellStyle name="Style 1 5 3 3 3" xfId="21555"/>
    <cellStyle name="Style 1 5 3 3 4" xfId="26311"/>
    <cellStyle name="Style 1 5 3 4" xfId="9821"/>
    <cellStyle name="Style 1 5 3 4 2" xfId="21557"/>
    <cellStyle name="Style 1 5 3 4 3" xfId="26313"/>
    <cellStyle name="Style 1 5 3 5" xfId="21552"/>
    <cellStyle name="Style 1 5 3 6" xfId="26308"/>
    <cellStyle name="Style 1 5 4" xfId="9822"/>
    <cellStyle name="Style 1 5 4 2" xfId="9823"/>
    <cellStyle name="Style 1 5 4 2 2" xfId="9824"/>
    <cellStyle name="Style 1 5 4 2 2 2" xfId="21560"/>
    <cellStyle name="Style 1 5 4 2 2 3" xfId="26316"/>
    <cellStyle name="Style 1 5 4 2 3" xfId="21559"/>
    <cellStyle name="Style 1 5 4 2 4" xfId="26315"/>
    <cellStyle name="Style 1 5 4 3" xfId="9825"/>
    <cellStyle name="Style 1 5 4 3 2" xfId="9826"/>
    <cellStyle name="Style 1 5 4 3 2 2" xfId="21562"/>
    <cellStyle name="Style 1 5 4 3 2 3" xfId="26318"/>
    <cellStyle name="Style 1 5 4 3 3" xfId="21561"/>
    <cellStyle name="Style 1 5 4 3 4" xfId="26317"/>
    <cellStyle name="Style 1 5 4 4" xfId="9827"/>
    <cellStyle name="Style 1 5 4 4 2" xfId="21563"/>
    <cellStyle name="Style 1 5 4 4 3" xfId="26319"/>
    <cellStyle name="Style 1 5 4 5" xfId="21558"/>
    <cellStyle name="Style 1 5 4 6" xfId="26314"/>
    <cellStyle name="Style 1 5 5" xfId="9828"/>
    <cellStyle name="Style 1 5 5 2" xfId="9829"/>
    <cellStyle name="Style 1 5 5 2 2" xfId="21565"/>
    <cellStyle name="Style 1 5 5 2 3" xfId="26321"/>
    <cellStyle name="Style 1 5 5 3" xfId="21564"/>
    <cellStyle name="Style 1 5 5 4" xfId="26320"/>
    <cellStyle name="Style 1 5 6" xfId="9830"/>
    <cellStyle name="Style 1 5 6 2" xfId="9831"/>
    <cellStyle name="Style 1 5 6 2 2" xfId="21567"/>
    <cellStyle name="Style 1 5 6 2 3" xfId="26323"/>
    <cellStyle name="Style 1 5 6 3" xfId="21566"/>
    <cellStyle name="Style 1 5 6 4" xfId="26322"/>
    <cellStyle name="Style 1 5 7" xfId="21545"/>
    <cellStyle name="Style 1 5 8" xfId="26301"/>
    <cellStyle name="Style 1 6" xfId="9832"/>
    <cellStyle name="Style 1 6 2" xfId="9833"/>
    <cellStyle name="Style 1 6 2 2" xfId="9834"/>
    <cellStyle name="Style 1 6 2 2 2" xfId="9835"/>
    <cellStyle name="Style 1 6 2 2 2 2" xfId="21571"/>
    <cellStyle name="Style 1 6 2 2 2 3" xfId="26327"/>
    <cellStyle name="Style 1 6 2 2 3" xfId="21570"/>
    <cellStyle name="Style 1 6 2 2 4" xfId="26326"/>
    <cellStyle name="Style 1 6 2 3" xfId="9836"/>
    <cellStyle name="Style 1 6 2 3 2" xfId="9837"/>
    <cellStyle name="Style 1 6 2 3 2 2" xfId="21573"/>
    <cellStyle name="Style 1 6 2 3 2 3" xfId="26329"/>
    <cellStyle name="Style 1 6 2 3 3" xfId="21572"/>
    <cellStyle name="Style 1 6 2 3 4" xfId="26328"/>
    <cellStyle name="Style 1 6 2 4" xfId="9838"/>
    <cellStyle name="Style 1 6 2 4 2" xfId="21574"/>
    <cellStyle name="Style 1 6 2 4 3" xfId="26330"/>
    <cellStyle name="Style 1 6 2 5" xfId="21569"/>
    <cellStyle name="Style 1 6 2 6" xfId="26325"/>
    <cellStyle name="Style 1 6 3" xfId="9839"/>
    <cellStyle name="Style 1 6 3 2" xfId="9840"/>
    <cellStyle name="Style 1 6 3 2 2" xfId="9841"/>
    <cellStyle name="Style 1 6 3 2 2 2" xfId="21577"/>
    <cellStyle name="Style 1 6 3 2 2 3" xfId="26333"/>
    <cellStyle name="Style 1 6 3 2 3" xfId="21576"/>
    <cellStyle name="Style 1 6 3 2 4" xfId="26332"/>
    <cellStyle name="Style 1 6 3 3" xfId="9842"/>
    <cellStyle name="Style 1 6 3 3 2" xfId="9843"/>
    <cellStyle name="Style 1 6 3 3 2 2" xfId="21579"/>
    <cellStyle name="Style 1 6 3 3 2 3" xfId="26335"/>
    <cellStyle name="Style 1 6 3 3 3" xfId="21578"/>
    <cellStyle name="Style 1 6 3 3 4" xfId="26334"/>
    <cellStyle name="Style 1 6 3 4" xfId="9844"/>
    <cellStyle name="Style 1 6 3 4 2" xfId="21580"/>
    <cellStyle name="Style 1 6 3 4 3" xfId="26336"/>
    <cellStyle name="Style 1 6 3 5" xfId="21575"/>
    <cellStyle name="Style 1 6 3 6" xfId="26331"/>
    <cellStyle name="Style 1 6 4" xfId="9845"/>
    <cellStyle name="Style 1 6 4 2" xfId="9846"/>
    <cellStyle name="Style 1 6 4 2 2" xfId="9847"/>
    <cellStyle name="Style 1 6 4 2 2 2" xfId="21583"/>
    <cellStyle name="Style 1 6 4 2 2 3" xfId="26339"/>
    <cellStyle name="Style 1 6 4 2 3" xfId="21582"/>
    <cellStyle name="Style 1 6 4 2 4" xfId="26338"/>
    <cellStyle name="Style 1 6 4 3" xfId="9848"/>
    <cellStyle name="Style 1 6 4 3 2" xfId="9849"/>
    <cellStyle name="Style 1 6 4 3 2 2" xfId="21585"/>
    <cellStyle name="Style 1 6 4 3 2 3" xfId="26341"/>
    <cellStyle name="Style 1 6 4 3 3" xfId="21584"/>
    <cellStyle name="Style 1 6 4 3 4" xfId="26340"/>
    <cellStyle name="Style 1 6 4 4" xfId="9850"/>
    <cellStyle name="Style 1 6 4 4 2" xfId="21586"/>
    <cellStyle name="Style 1 6 4 4 3" xfId="26342"/>
    <cellStyle name="Style 1 6 4 5" xfId="21581"/>
    <cellStyle name="Style 1 6 4 6" xfId="26337"/>
    <cellStyle name="Style 1 6 5" xfId="9851"/>
    <cellStyle name="Style 1 6 5 2" xfId="9852"/>
    <cellStyle name="Style 1 6 5 2 2" xfId="21588"/>
    <cellStyle name="Style 1 6 5 2 3" xfId="26344"/>
    <cellStyle name="Style 1 6 5 3" xfId="21587"/>
    <cellStyle name="Style 1 6 5 4" xfId="26343"/>
    <cellStyle name="Style 1 6 6" xfId="9853"/>
    <cellStyle name="Style 1 6 6 2" xfId="9854"/>
    <cellStyle name="Style 1 6 6 2 2" xfId="21590"/>
    <cellStyle name="Style 1 6 6 2 3" xfId="26346"/>
    <cellStyle name="Style 1 6 6 3" xfId="21589"/>
    <cellStyle name="Style 1 6 6 4" xfId="26345"/>
    <cellStyle name="Style 1 6 7" xfId="21568"/>
    <cellStyle name="Style 1 6 8" xfId="26324"/>
    <cellStyle name="Style 1 7" xfId="9855"/>
    <cellStyle name="Style 1 7 2" xfId="21591"/>
    <cellStyle name="Style 1 7 3" xfId="26347"/>
    <cellStyle name="Style 1 8" xfId="9856"/>
    <cellStyle name="Style 1 8 2" xfId="9857"/>
    <cellStyle name="Style 1 8 2 2" xfId="9858"/>
    <cellStyle name="Style 1 8 2 2 2" xfId="21594"/>
    <cellStyle name="Style 1 8 2 2 3" xfId="26350"/>
    <cellStyle name="Style 1 8 2 3" xfId="21593"/>
    <cellStyle name="Style 1 8 2 4" xfId="26349"/>
    <cellStyle name="Style 1 8 2 5" xfId="29545"/>
    <cellStyle name="Style 1 8 3" xfId="9859"/>
    <cellStyle name="Style 1 8 3 2" xfId="9860"/>
    <cellStyle name="Style 1 8 3 2 2" xfId="21596"/>
    <cellStyle name="Style 1 8 3 2 3" xfId="26352"/>
    <cellStyle name="Style 1 8 3 3" xfId="21595"/>
    <cellStyle name="Style 1 8 3 4" xfId="26351"/>
    <cellStyle name="Style 1 8 3 5" xfId="29798"/>
    <cellStyle name="Style 1 8 4" xfId="9861"/>
    <cellStyle name="Style 1 8 4 2" xfId="9862"/>
    <cellStyle name="Style 1 8 4 2 2" xfId="21598"/>
    <cellStyle name="Style 1 8 4 2 3" xfId="26354"/>
    <cellStyle name="Style 1 8 4 3" xfId="21597"/>
    <cellStyle name="Style 1 8 4 4" xfId="26353"/>
    <cellStyle name="Style 1 8 5" xfId="9863"/>
    <cellStyle name="Style 1 8 5 2" xfId="21599"/>
    <cellStyle name="Style 1 8 5 3" xfId="26355"/>
    <cellStyle name="Style 1 8 6" xfId="9864"/>
    <cellStyle name="Style 1 8 6 2" xfId="21600"/>
    <cellStyle name="Style 1 8 6 3" xfId="26356"/>
    <cellStyle name="Style 1 8 7" xfId="21592"/>
    <cellStyle name="Style 1 8 8" xfId="26348"/>
    <cellStyle name="Style 1 8 9" xfId="29378"/>
    <cellStyle name="Style 1 9" xfId="9865"/>
    <cellStyle name="Style 1 9 2" xfId="9866"/>
    <cellStyle name="Style 1 9 3" xfId="9867"/>
    <cellStyle name="Style 1 9 4" xfId="9868"/>
    <cellStyle name="Style 1 9 5" xfId="21601"/>
    <cellStyle name="Style 1 9 6" xfId="26357"/>
    <cellStyle name="Style 1 9 7" xfId="29607"/>
    <cellStyle name="Table  - Style6" xfId="9869"/>
    <cellStyle name="Table  - Style6 10" xfId="9870"/>
    <cellStyle name="Table  - Style6 10 10" xfId="29799"/>
    <cellStyle name="Table  - Style6 10 2" xfId="9871"/>
    <cellStyle name="Table  - Style6 10 2 2" xfId="9872"/>
    <cellStyle name="Table  - Style6 10 2 2 2" xfId="9873"/>
    <cellStyle name="Table  - Style6 10 2 2 2 2" xfId="9874"/>
    <cellStyle name="Table  - Style6 10 2 2 2 2 2" xfId="21607"/>
    <cellStyle name="Table  - Style6 10 2 2 2 2 3" xfId="26362"/>
    <cellStyle name="Table  - Style6 10 2 2 2 3" xfId="9875"/>
    <cellStyle name="Table  - Style6 10 2 2 2 3 2" xfId="21608"/>
    <cellStyle name="Table  - Style6 10 2 2 2 3 3" xfId="26363"/>
    <cellStyle name="Table  - Style6 10 2 2 2 4" xfId="9876"/>
    <cellStyle name="Table  - Style6 10 2 2 2 4 2" xfId="21609"/>
    <cellStyle name="Table  - Style6 10 2 2 2 4 3" xfId="26364"/>
    <cellStyle name="Table  - Style6 10 2 2 2 5" xfId="21606"/>
    <cellStyle name="Table  - Style6 10 2 2 2 6" xfId="26361"/>
    <cellStyle name="Table  - Style6 10 2 2 3" xfId="9877"/>
    <cellStyle name="Table  - Style6 10 2 2 3 2" xfId="21610"/>
    <cellStyle name="Table  - Style6 10 2 2 3 3" xfId="26365"/>
    <cellStyle name="Table  - Style6 10 2 2 4" xfId="9878"/>
    <cellStyle name="Table  - Style6 10 2 2 4 2" xfId="21611"/>
    <cellStyle name="Table  - Style6 10 2 2 4 3" xfId="26366"/>
    <cellStyle name="Table  - Style6 10 2 2 5" xfId="9879"/>
    <cellStyle name="Table  - Style6 10 2 2 5 2" xfId="21612"/>
    <cellStyle name="Table  - Style6 10 2 2 5 3" xfId="26367"/>
    <cellStyle name="Table  - Style6 10 2 2 6" xfId="21605"/>
    <cellStyle name="Table  - Style6 10 2 2 7" xfId="26360"/>
    <cellStyle name="Table  - Style6 10 2 3" xfId="9880"/>
    <cellStyle name="Table  - Style6 10 2 3 2" xfId="9881"/>
    <cellStyle name="Table  - Style6 10 2 3 2 2" xfId="21614"/>
    <cellStyle name="Table  - Style6 10 2 3 2 3" xfId="26369"/>
    <cellStyle name="Table  - Style6 10 2 3 3" xfId="9882"/>
    <cellStyle name="Table  - Style6 10 2 3 3 2" xfId="21615"/>
    <cellStyle name="Table  - Style6 10 2 3 3 3" xfId="26370"/>
    <cellStyle name="Table  - Style6 10 2 3 4" xfId="9883"/>
    <cellStyle name="Table  - Style6 10 2 3 4 2" xfId="21616"/>
    <cellStyle name="Table  - Style6 10 2 3 4 3" xfId="26371"/>
    <cellStyle name="Table  - Style6 10 2 3 5" xfId="21613"/>
    <cellStyle name="Table  - Style6 10 2 3 6" xfId="26368"/>
    <cellStyle name="Table  - Style6 10 2 4" xfId="9884"/>
    <cellStyle name="Table  - Style6 10 2 4 2" xfId="21617"/>
    <cellStyle name="Table  - Style6 10 2 4 3" xfId="26372"/>
    <cellStyle name="Table  - Style6 10 2 5" xfId="9885"/>
    <cellStyle name="Table  - Style6 10 2 5 2" xfId="21618"/>
    <cellStyle name="Table  - Style6 10 2 5 3" xfId="26373"/>
    <cellStyle name="Table  - Style6 10 2 6" xfId="9886"/>
    <cellStyle name="Table  - Style6 10 2 6 2" xfId="21619"/>
    <cellStyle name="Table  - Style6 10 2 6 3" xfId="26374"/>
    <cellStyle name="Table  - Style6 10 2 7" xfId="21604"/>
    <cellStyle name="Table  - Style6 10 2 8" xfId="26359"/>
    <cellStyle name="Table  - Style6 10 3" xfId="9887"/>
    <cellStyle name="Table  - Style6 10 3 2" xfId="9888"/>
    <cellStyle name="Table  - Style6 10 3 2 2" xfId="9889"/>
    <cellStyle name="Table  - Style6 10 3 2 2 2" xfId="21622"/>
    <cellStyle name="Table  - Style6 10 3 2 2 3" xfId="26377"/>
    <cellStyle name="Table  - Style6 10 3 2 3" xfId="9890"/>
    <cellStyle name="Table  - Style6 10 3 2 3 2" xfId="21623"/>
    <cellStyle name="Table  - Style6 10 3 2 3 3" xfId="26378"/>
    <cellStyle name="Table  - Style6 10 3 2 4" xfId="9891"/>
    <cellStyle name="Table  - Style6 10 3 2 4 2" xfId="21624"/>
    <cellStyle name="Table  - Style6 10 3 2 4 3" xfId="26379"/>
    <cellStyle name="Table  - Style6 10 3 2 5" xfId="21621"/>
    <cellStyle name="Table  - Style6 10 3 2 6" xfId="26376"/>
    <cellStyle name="Table  - Style6 10 3 3" xfId="9892"/>
    <cellStyle name="Table  - Style6 10 3 3 2" xfId="21625"/>
    <cellStyle name="Table  - Style6 10 3 3 3" xfId="26380"/>
    <cellStyle name="Table  - Style6 10 3 4" xfId="9893"/>
    <cellStyle name="Table  - Style6 10 3 4 2" xfId="21626"/>
    <cellStyle name="Table  - Style6 10 3 4 3" xfId="26381"/>
    <cellStyle name="Table  - Style6 10 3 5" xfId="9894"/>
    <cellStyle name="Table  - Style6 10 3 5 2" xfId="21627"/>
    <cellStyle name="Table  - Style6 10 3 5 3" xfId="26382"/>
    <cellStyle name="Table  - Style6 10 3 6" xfId="21620"/>
    <cellStyle name="Table  - Style6 10 3 7" xfId="26375"/>
    <cellStyle name="Table  - Style6 10 4" xfId="9895"/>
    <cellStyle name="Table  - Style6 10 4 2" xfId="9896"/>
    <cellStyle name="Table  - Style6 10 4 2 2" xfId="21629"/>
    <cellStyle name="Table  - Style6 10 4 2 3" xfId="26384"/>
    <cellStyle name="Table  - Style6 10 4 3" xfId="9897"/>
    <cellStyle name="Table  - Style6 10 4 3 2" xfId="21630"/>
    <cellStyle name="Table  - Style6 10 4 3 3" xfId="26385"/>
    <cellStyle name="Table  - Style6 10 4 4" xfId="9898"/>
    <cellStyle name="Table  - Style6 10 4 4 2" xfId="21631"/>
    <cellStyle name="Table  - Style6 10 4 4 3" xfId="26386"/>
    <cellStyle name="Table  - Style6 10 4 5" xfId="21628"/>
    <cellStyle name="Table  - Style6 10 4 6" xfId="26383"/>
    <cellStyle name="Table  - Style6 10 5" xfId="9899"/>
    <cellStyle name="Table  - Style6 10 5 2" xfId="21632"/>
    <cellStyle name="Table  - Style6 10 5 3" xfId="26387"/>
    <cellStyle name="Table  - Style6 10 6" xfId="9900"/>
    <cellStyle name="Table  - Style6 10 6 2" xfId="21633"/>
    <cellStyle name="Table  - Style6 10 6 3" xfId="26388"/>
    <cellStyle name="Table  - Style6 10 7" xfId="9901"/>
    <cellStyle name="Table  - Style6 10 7 2" xfId="21634"/>
    <cellStyle name="Table  - Style6 10 7 3" xfId="26389"/>
    <cellStyle name="Table  - Style6 10 8" xfId="21603"/>
    <cellStyle name="Table  - Style6 10 9" xfId="26358"/>
    <cellStyle name="Table  - Style6 11" xfId="9902"/>
    <cellStyle name="Table  - Style6 11 2" xfId="9903"/>
    <cellStyle name="Table  - Style6 11 2 2" xfId="9904"/>
    <cellStyle name="Table  - Style6 11 2 2 2" xfId="9905"/>
    <cellStyle name="Table  - Style6 11 2 2 2 2" xfId="9906"/>
    <cellStyle name="Table  - Style6 11 2 2 2 2 2" xfId="21639"/>
    <cellStyle name="Table  - Style6 11 2 2 2 2 3" xfId="26394"/>
    <cellStyle name="Table  - Style6 11 2 2 2 3" xfId="9907"/>
    <cellStyle name="Table  - Style6 11 2 2 2 3 2" xfId="21640"/>
    <cellStyle name="Table  - Style6 11 2 2 2 3 3" xfId="26395"/>
    <cellStyle name="Table  - Style6 11 2 2 2 4" xfId="9908"/>
    <cellStyle name="Table  - Style6 11 2 2 2 4 2" xfId="21641"/>
    <cellStyle name="Table  - Style6 11 2 2 2 4 3" xfId="26396"/>
    <cellStyle name="Table  - Style6 11 2 2 2 5" xfId="21638"/>
    <cellStyle name="Table  - Style6 11 2 2 2 6" xfId="26393"/>
    <cellStyle name="Table  - Style6 11 2 2 3" xfId="9909"/>
    <cellStyle name="Table  - Style6 11 2 2 3 2" xfId="21642"/>
    <cellStyle name="Table  - Style6 11 2 2 3 3" xfId="26397"/>
    <cellStyle name="Table  - Style6 11 2 2 4" xfId="9910"/>
    <cellStyle name="Table  - Style6 11 2 2 4 2" xfId="21643"/>
    <cellStyle name="Table  - Style6 11 2 2 4 3" xfId="26398"/>
    <cellStyle name="Table  - Style6 11 2 2 5" xfId="9911"/>
    <cellStyle name="Table  - Style6 11 2 2 5 2" xfId="21644"/>
    <cellStyle name="Table  - Style6 11 2 2 5 3" xfId="26399"/>
    <cellStyle name="Table  - Style6 11 2 2 6" xfId="21637"/>
    <cellStyle name="Table  - Style6 11 2 2 7" xfId="26392"/>
    <cellStyle name="Table  - Style6 11 2 3" xfId="9912"/>
    <cellStyle name="Table  - Style6 11 2 3 2" xfId="9913"/>
    <cellStyle name="Table  - Style6 11 2 3 2 2" xfId="21646"/>
    <cellStyle name="Table  - Style6 11 2 3 2 3" xfId="26401"/>
    <cellStyle name="Table  - Style6 11 2 3 3" xfId="9914"/>
    <cellStyle name="Table  - Style6 11 2 3 3 2" xfId="21647"/>
    <cellStyle name="Table  - Style6 11 2 3 3 3" xfId="26402"/>
    <cellStyle name="Table  - Style6 11 2 3 4" xfId="9915"/>
    <cellStyle name="Table  - Style6 11 2 3 4 2" xfId="21648"/>
    <cellStyle name="Table  - Style6 11 2 3 4 3" xfId="26403"/>
    <cellStyle name="Table  - Style6 11 2 3 5" xfId="21645"/>
    <cellStyle name="Table  - Style6 11 2 3 6" xfId="26400"/>
    <cellStyle name="Table  - Style6 11 2 4" xfId="9916"/>
    <cellStyle name="Table  - Style6 11 2 4 2" xfId="21649"/>
    <cellStyle name="Table  - Style6 11 2 4 3" xfId="26404"/>
    <cellStyle name="Table  - Style6 11 2 5" xfId="9917"/>
    <cellStyle name="Table  - Style6 11 2 5 2" xfId="21650"/>
    <cellStyle name="Table  - Style6 11 2 5 3" xfId="26405"/>
    <cellStyle name="Table  - Style6 11 2 6" xfId="9918"/>
    <cellStyle name="Table  - Style6 11 2 6 2" xfId="21651"/>
    <cellStyle name="Table  - Style6 11 2 6 3" xfId="26406"/>
    <cellStyle name="Table  - Style6 11 2 7" xfId="21636"/>
    <cellStyle name="Table  - Style6 11 2 8" xfId="26391"/>
    <cellStyle name="Table  - Style6 11 3" xfId="9919"/>
    <cellStyle name="Table  - Style6 11 3 2" xfId="9920"/>
    <cellStyle name="Table  - Style6 11 3 2 2" xfId="9921"/>
    <cellStyle name="Table  - Style6 11 3 2 2 2" xfId="21654"/>
    <cellStyle name="Table  - Style6 11 3 2 2 3" xfId="26409"/>
    <cellStyle name="Table  - Style6 11 3 2 3" xfId="9922"/>
    <cellStyle name="Table  - Style6 11 3 2 3 2" xfId="21655"/>
    <cellStyle name="Table  - Style6 11 3 2 3 3" xfId="26410"/>
    <cellStyle name="Table  - Style6 11 3 2 4" xfId="9923"/>
    <cellStyle name="Table  - Style6 11 3 2 4 2" xfId="21656"/>
    <cellStyle name="Table  - Style6 11 3 2 4 3" xfId="26411"/>
    <cellStyle name="Table  - Style6 11 3 2 5" xfId="21653"/>
    <cellStyle name="Table  - Style6 11 3 2 6" xfId="26408"/>
    <cellStyle name="Table  - Style6 11 3 3" xfId="9924"/>
    <cellStyle name="Table  - Style6 11 3 3 2" xfId="21657"/>
    <cellStyle name="Table  - Style6 11 3 3 3" xfId="26412"/>
    <cellStyle name="Table  - Style6 11 3 4" xfId="9925"/>
    <cellStyle name="Table  - Style6 11 3 4 2" xfId="21658"/>
    <cellStyle name="Table  - Style6 11 3 4 3" xfId="26413"/>
    <cellStyle name="Table  - Style6 11 3 5" xfId="9926"/>
    <cellStyle name="Table  - Style6 11 3 5 2" xfId="21659"/>
    <cellStyle name="Table  - Style6 11 3 5 3" xfId="26414"/>
    <cellStyle name="Table  - Style6 11 3 6" xfId="21652"/>
    <cellStyle name="Table  - Style6 11 3 7" xfId="26407"/>
    <cellStyle name="Table  - Style6 11 4" xfId="9927"/>
    <cellStyle name="Table  - Style6 11 4 2" xfId="9928"/>
    <cellStyle name="Table  - Style6 11 4 2 2" xfId="21661"/>
    <cellStyle name="Table  - Style6 11 4 2 3" xfId="26416"/>
    <cellStyle name="Table  - Style6 11 4 3" xfId="9929"/>
    <cellStyle name="Table  - Style6 11 4 3 2" xfId="21662"/>
    <cellStyle name="Table  - Style6 11 4 3 3" xfId="26417"/>
    <cellStyle name="Table  - Style6 11 4 4" xfId="9930"/>
    <cellStyle name="Table  - Style6 11 4 4 2" xfId="21663"/>
    <cellStyle name="Table  - Style6 11 4 4 3" xfId="26418"/>
    <cellStyle name="Table  - Style6 11 4 5" xfId="21660"/>
    <cellStyle name="Table  - Style6 11 4 6" xfId="26415"/>
    <cellStyle name="Table  - Style6 11 5" xfId="9931"/>
    <cellStyle name="Table  - Style6 11 5 2" xfId="21664"/>
    <cellStyle name="Table  - Style6 11 5 3" xfId="26419"/>
    <cellStyle name="Table  - Style6 11 6" xfId="9932"/>
    <cellStyle name="Table  - Style6 11 6 2" xfId="21665"/>
    <cellStyle name="Table  - Style6 11 6 3" xfId="26420"/>
    <cellStyle name="Table  - Style6 11 7" xfId="9933"/>
    <cellStyle name="Table  - Style6 11 7 2" xfId="21666"/>
    <cellStyle name="Table  - Style6 11 7 3" xfId="26421"/>
    <cellStyle name="Table  - Style6 11 8" xfId="21635"/>
    <cellStyle name="Table  - Style6 11 9" xfId="26390"/>
    <cellStyle name="Table  - Style6 12" xfId="9934"/>
    <cellStyle name="Table  - Style6 12 2" xfId="9935"/>
    <cellStyle name="Table  - Style6 12 2 2" xfId="9936"/>
    <cellStyle name="Table  - Style6 12 2 2 2" xfId="9937"/>
    <cellStyle name="Table  - Style6 12 2 2 2 2" xfId="9938"/>
    <cellStyle name="Table  - Style6 12 2 2 2 2 2" xfId="21671"/>
    <cellStyle name="Table  - Style6 12 2 2 2 2 3" xfId="26426"/>
    <cellStyle name="Table  - Style6 12 2 2 2 3" xfId="9939"/>
    <cellStyle name="Table  - Style6 12 2 2 2 3 2" xfId="21672"/>
    <cellStyle name="Table  - Style6 12 2 2 2 3 3" xfId="26427"/>
    <cellStyle name="Table  - Style6 12 2 2 2 4" xfId="9940"/>
    <cellStyle name="Table  - Style6 12 2 2 2 4 2" xfId="21673"/>
    <cellStyle name="Table  - Style6 12 2 2 2 4 3" xfId="26428"/>
    <cellStyle name="Table  - Style6 12 2 2 2 5" xfId="21670"/>
    <cellStyle name="Table  - Style6 12 2 2 2 6" xfId="26425"/>
    <cellStyle name="Table  - Style6 12 2 2 3" xfId="9941"/>
    <cellStyle name="Table  - Style6 12 2 2 3 2" xfId="21674"/>
    <cellStyle name="Table  - Style6 12 2 2 3 3" xfId="26429"/>
    <cellStyle name="Table  - Style6 12 2 2 4" xfId="9942"/>
    <cellStyle name="Table  - Style6 12 2 2 4 2" xfId="21675"/>
    <cellStyle name="Table  - Style6 12 2 2 4 3" xfId="26430"/>
    <cellStyle name="Table  - Style6 12 2 2 5" xfId="9943"/>
    <cellStyle name="Table  - Style6 12 2 2 5 2" xfId="21676"/>
    <cellStyle name="Table  - Style6 12 2 2 5 3" xfId="26431"/>
    <cellStyle name="Table  - Style6 12 2 2 6" xfId="21669"/>
    <cellStyle name="Table  - Style6 12 2 2 7" xfId="26424"/>
    <cellStyle name="Table  - Style6 12 2 3" xfId="9944"/>
    <cellStyle name="Table  - Style6 12 2 3 2" xfId="9945"/>
    <cellStyle name="Table  - Style6 12 2 3 2 2" xfId="21678"/>
    <cellStyle name="Table  - Style6 12 2 3 2 3" xfId="26433"/>
    <cellStyle name="Table  - Style6 12 2 3 3" xfId="9946"/>
    <cellStyle name="Table  - Style6 12 2 3 3 2" xfId="21679"/>
    <cellStyle name="Table  - Style6 12 2 3 3 3" xfId="26434"/>
    <cellStyle name="Table  - Style6 12 2 3 4" xfId="9947"/>
    <cellStyle name="Table  - Style6 12 2 3 4 2" xfId="21680"/>
    <cellStyle name="Table  - Style6 12 2 3 4 3" xfId="26435"/>
    <cellStyle name="Table  - Style6 12 2 3 5" xfId="21677"/>
    <cellStyle name="Table  - Style6 12 2 3 6" xfId="26432"/>
    <cellStyle name="Table  - Style6 12 2 4" xfId="9948"/>
    <cellStyle name="Table  - Style6 12 2 4 2" xfId="21681"/>
    <cellStyle name="Table  - Style6 12 2 4 3" xfId="26436"/>
    <cellStyle name="Table  - Style6 12 2 5" xfId="9949"/>
    <cellStyle name="Table  - Style6 12 2 5 2" xfId="21682"/>
    <cellStyle name="Table  - Style6 12 2 5 3" xfId="26437"/>
    <cellStyle name="Table  - Style6 12 2 6" xfId="9950"/>
    <cellStyle name="Table  - Style6 12 2 6 2" xfId="21683"/>
    <cellStyle name="Table  - Style6 12 2 6 3" xfId="26438"/>
    <cellStyle name="Table  - Style6 12 2 7" xfId="21668"/>
    <cellStyle name="Table  - Style6 12 2 8" xfId="26423"/>
    <cellStyle name="Table  - Style6 12 3" xfId="9951"/>
    <cellStyle name="Table  - Style6 12 3 2" xfId="9952"/>
    <cellStyle name="Table  - Style6 12 3 2 2" xfId="9953"/>
    <cellStyle name="Table  - Style6 12 3 2 2 2" xfId="21686"/>
    <cellStyle name="Table  - Style6 12 3 2 2 3" xfId="26441"/>
    <cellStyle name="Table  - Style6 12 3 2 3" xfId="9954"/>
    <cellStyle name="Table  - Style6 12 3 2 3 2" xfId="21687"/>
    <cellStyle name="Table  - Style6 12 3 2 3 3" xfId="26442"/>
    <cellStyle name="Table  - Style6 12 3 2 4" xfId="9955"/>
    <cellStyle name="Table  - Style6 12 3 2 4 2" xfId="21688"/>
    <cellStyle name="Table  - Style6 12 3 2 4 3" xfId="26443"/>
    <cellStyle name="Table  - Style6 12 3 2 5" xfId="21685"/>
    <cellStyle name="Table  - Style6 12 3 2 6" xfId="26440"/>
    <cellStyle name="Table  - Style6 12 3 3" xfId="9956"/>
    <cellStyle name="Table  - Style6 12 3 3 2" xfId="21689"/>
    <cellStyle name="Table  - Style6 12 3 3 3" xfId="26444"/>
    <cellStyle name="Table  - Style6 12 3 4" xfId="9957"/>
    <cellStyle name="Table  - Style6 12 3 4 2" xfId="21690"/>
    <cellStyle name="Table  - Style6 12 3 4 3" xfId="26445"/>
    <cellStyle name="Table  - Style6 12 3 5" xfId="9958"/>
    <cellStyle name="Table  - Style6 12 3 5 2" xfId="21691"/>
    <cellStyle name="Table  - Style6 12 3 5 3" xfId="26446"/>
    <cellStyle name="Table  - Style6 12 3 6" xfId="21684"/>
    <cellStyle name="Table  - Style6 12 3 7" xfId="26439"/>
    <cellStyle name="Table  - Style6 12 4" xfId="9959"/>
    <cellStyle name="Table  - Style6 12 4 2" xfId="9960"/>
    <cellStyle name="Table  - Style6 12 4 2 2" xfId="21693"/>
    <cellStyle name="Table  - Style6 12 4 2 3" xfId="26448"/>
    <cellStyle name="Table  - Style6 12 4 3" xfId="9961"/>
    <cellStyle name="Table  - Style6 12 4 3 2" xfId="21694"/>
    <cellStyle name="Table  - Style6 12 4 3 3" xfId="26449"/>
    <cellStyle name="Table  - Style6 12 4 4" xfId="9962"/>
    <cellStyle name="Table  - Style6 12 4 4 2" xfId="21695"/>
    <cellStyle name="Table  - Style6 12 4 4 3" xfId="26450"/>
    <cellStyle name="Table  - Style6 12 4 5" xfId="21692"/>
    <cellStyle name="Table  - Style6 12 4 6" xfId="26447"/>
    <cellStyle name="Table  - Style6 12 5" xfId="9963"/>
    <cellStyle name="Table  - Style6 12 5 2" xfId="21696"/>
    <cellStyle name="Table  - Style6 12 5 3" xfId="26451"/>
    <cellStyle name="Table  - Style6 12 6" xfId="9964"/>
    <cellStyle name="Table  - Style6 12 6 2" xfId="21697"/>
    <cellStyle name="Table  - Style6 12 6 3" xfId="26452"/>
    <cellStyle name="Table  - Style6 12 7" xfId="9965"/>
    <cellStyle name="Table  - Style6 12 7 2" xfId="21698"/>
    <cellStyle name="Table  - Style6 12 7 3" xfId="26453"/>
    <cellStyle name="Table  - Style6 12 8" xfId="21667"/>
    <cellStyle name="Table  - Style6 12 9" xfId="26422"/>
    <cellStyle name="Table  - Style6 13" xfId="9966"/>
    <cellStyle name="Table  - Style6 13 2" xfId="9967"/>
    <cellStyle name="Table  - Style6 13 2 2" xfId="9968"/>
    <cellStyle name="Table  - Style6 13 2 2 2" xfId="9969"/>
    <cellStyle name="Table  - Style6 13 2 2 2 2" xfId="9970"/>
    <cellStyle name="Table  - Style6 13 2 2 2 2 2" xfId="21703"/>
    <cellStyle name="Table  - Style6 13 2 2 2 2 3" xfId="26458"/>
    <cellStyle name="Table  - Style6 13 2 2 2 3" xfId="9971"/>
    <cellStyle name="Table  - Style6 13 2 2 2 3 2" xfId="21704"/>
    <cellStyle name="Table  - Style6 13 2 2 2 3 3" xfId="26459"/>
    <cellStyle name="Table  - Style6 13 2 2 2 4" xfId="9972"/>
    <cellStyle name="Table  - Style6 13 2 2 2 4 2" xfId="21705"/>
    <cellStyle name="Table  - Style6 13 2 2 2 4 3" xfId="26460"/>
    <cellStyle name="Table  - Style6 13 2 2 2 5" xfId="21702"/>
    <cellStyle name="Table  - Style6 13 2 2 2 6" xfId="26457"/>
    <cellStyle name="Table  - Style6 13 2 2 3" xfId="9973"/>
    <cellStyle name="Table  - Style6 13 2 2 3 2" xfId="21706"/>
    <cellStyle name="Table  - Style6 13 2 2 3 3" xfId="26461"/>
    <cellStyle name="Table  - Style6 13 2 2 4" xfId="9974"/>
    <cellStyle name="Table  - Style6 13 2 2 4 2" xfId="21707"/>
    <cellStyle name="Table  - Style6 13 2 2 4 3" xfId="26462"/>
    <cellStyle name="Table  - Style6 13 2 2 5" xfId="9975"/>
    <cellStyle name="Table  - Style6 13 2 2 5 2" xfId="21708"/>
    <cellStyle name="Table  - Style6 13 2 2 5 3" xfId="26463"/>
    <cellStyle name="Table  - Style6 13 2 2 6" xfId="21701"/>
    <cellStyle name="Table  - Style6 13 2 2 7" xfId="26456"/>
    <cellStyle name="Table  - Style6 13 2 3" xfId="9976"/>
    <cellStyle name="Table  - Style6 13 2 3 2" xfId="9977"/>
    <cellStyle name="Table  - Style6 13 2 3 2 2" xfId="21710"/>
    <cellStyle name="Table  - Style6 13 2 3 2 3" xfId="26465"/>
    <cellStyle name="Table  - Style6 13 2 3 3" xfId="9978"/>
    <cellStyle name="Table  - Style6 13 2 3 3 2" xfId="21711"/>
    <cellStyle name="Table  - Style6 13 2 3 3 3" xfId="26466"/>
    <cellStyle name="Table  - Style6 13 2 3 4" xfId="9979"/>
    <cellStyle name="Table  - Style6 13 2 3 4 2" xfId="21712"/>
    <cellStyle name="Table  - Style6 13 2 3 4 3" xfId="26467"/>
    <cellStyle name="Table  - Style6 13 2 3 5" xfId="21709"/>
    <cellStyle name="Table  - Style6 13 2 3 6" xfId="26464"/>
    <cellStyle name="Table  - Style6 13 2 4" xfId="9980"/>
    <cellStyle name="Table  - Style6 13 2 4 2" xfId="21713"/>
    <cellStyle name="Table  - Style6 13 2 4 3" xfId="26468"/>
    <cellStyle name="Table  - Style6 13 2 5" xfId="9981"/>
    <cellStyle name="Table  - Style6 13 2 5 2" xfId="21714"/>
    <cellStyle name="Table  - Style6 13 2 5 3" xfId="26469"/>
    <cellStyle name="Table  - Style6 13 2 6" xfId="9982"/>
    <cellStyle name="Table  - Style6 13 2 6 2" xfId="21715"/>
    <cellStyle name="Table  - Style6 13 2 6 3" xfId="26470"/>
    <cellStyle name="Table  - Style6 13 2 7" xfId="21700"/>
    <cellStyle name="Table  - Style6 13 2 8" xfId="26455"/>
    <cellStyle name="Table  - Style6 13 3" xfId="9983"/>
    <cellStyle name="Table  - Style6 13 3 2" xfId="9984"/>
    <cellStyle name="Table  - Style6 13 3 2 2" xfId="9985"/>
    <cellStyle name="Table  - Style6 13 3 2 2 2" xfId="21718"/>
    <cellStyle name="Table  - Style6 13 3 2 2 3" xfId="26473"/>
    <cellStyle name="Table  - Style6 13 3 2 3" xfId="9986"/>
    <cellStyle name="Table  - Style6 13 3 2 3 2" xfId="21719"/>
    <cellStyle name="Table  - Style6 13 3 2 3 3" xfId="26474"/>
    <cellStyle name="Table  - Style6 13 3 2 4" xfId="9987"/>
    <cellStyle name="Table  - Style6 13 3 2 4 2" xfId="21720"/>
    <cellStyle name="Table  - Style6 13 3 2 4 3" xfId="26475"/>
    <cellStyle name="Table  - Style6 13 3 2 5" xfId="21717"/>
    <cellStyle name="Table  - Style6 13 3 2 6" xfId="26472"/>
    <cellStyle name="Table  - Style6 13 3 3" xfId="9988"/>
    <cellStyle name="Table  - Style6 13 3 3 2" xfId="21721"/>
    <cellStyle name="Table  - Style6 13 3 3 3" xfId="26476"/>
    <cellStyle name="Table  - Style6 13 3 4" xfId="9989"/>
    <cellStyle name="Table  - Style6 13 3 4 2" xfId="21722"/>
    <cellStyle name="Table  - Style6 13 3 4 3" xfId="26477"/>
    <cellStyle name="Table  - Style6 13 3 5" xfId="9990"/>
    <cellStyle name="Table  - Style6 13 3 5 2" xfId="21723"/>
    <cellStyle name="Table  - Style6 13 3 5 3" xfId="26478"/>
    <cellStyle name="Table  - Style6 13 3 6" xfId="21716"/>
    <cellStyle name="Table  - Style6 13 3 7" xfId="26471"/>
    <cellStyle name="Table  - Style6 13 4" xfId="9991"/>
    <cellStyle name="Table  - Style6 13 4 2" xfId="9992"/>
    <cellStyle name="Table  - Style6 13 4 2 2" xfId="21725"/>
    <cellStyle name="Table  - Style6 13 4 2 3" xfId="26480"/>
    <cellStyle name="Table  - Style6 13 4 3" xfId="9993"/>
    <cellStyle name="Table  - Style6 13 4 3 2" xfId="21726"/>
    <cellStyle name="Table  - Style6 13 4 3 3" xfId="26481"/>
    <cellStyle name="Table  - Style6 13 4 4" xfId="9994"/>
    <cellStyle name="Table  - Style6 13 4 4 2" xfId="21727"/>
    <cellStyle name="Table  - Style6 13 4 4 3" xfId="26482"/>
    <cellStyle name="Table  - Style6 13 4 5" xfId="21724"/>
    <cellStyle name="Table  - Style6 13 4 6" xfId="26479"/>
    <cellStyle name="Table  - Style6 13 5" xfId="9995"/>
    <cellStyle name="Table  - Style6 13 5 2" xfId="21728"/>
    <cellStyle name="Table  - Style6 13 5 3" xfId="26483"/>
    <cellStyle name="Table  - Style6 13 6" xfId="9996"/>
    <cellStyle name="Table  - Style6 13 6 2" xfId="21729"/>
    <cellStyle name="Table  - Style6 13 6 3" xfId="26484"/>
    <cellStyle name="Table  - Style6 13 7" xfId="9997"/>
    <cellStyle name="Table  - Style6 13 7 2" xfId="21730"/>
    <cellStyle name="Table  - Style6 13 7 3" xfId="26485"/>
    <cellStyle name="Table  - Style6 13 8" xfId="21699"/>
    <cellStyle name="Table  - Style6 13 9" xfId="26454"/>
    <cellStyle name="Table  - Style6 14" xfId="9998"/>
    <cellStyle name="Table  - Style6 14 2" xfId="9999"/>
    <cellStyle name="Table  - Style6 14 2 2" xfId="10000"/>
    <cellStyle name="Table  - Style6 14 2 2 2" xfId="21733"/>
    <cellStyle name="Table  - Style6 14 2 2 3" xfId="26488"/>
    <cellStyle name="Table  - Style6 14 2 3" xfId="10001"/>
    <cellStyle name="Table  - Style6 14 2 3 2" xfId="21734"/>
    <cellStyle name="Table  - Style6 14 2 3 3" xfId="26489"/>
    <cellStyle name="Table  - Style6 14 2 4" xfId="10002"/>
    <cellStyle name="Table  - Style6 14 2 4 2" xfId="21735"/>
    <cellStyle name="Table  - Style6 14 2 4 3" xfId="26490"/>
    <cellStyle name="Table  - Style6 14 2 5" xfId="21732"/>
    <cellStyle name="Table  - Style6 14 2 6" xfId="26487"/>
    <cellStyle name="Table  - Style6 14 3" xfId="10003"/>
    <cellStyle name="Table  - Style6 14 3 2" xfId="21736"/>
    <cellStyle name="Table  - Style6 14 3 3" xfId="26491"/>
    <cellStyle name="Table  - Style6 14 4" xfId="10004"/>
    <cellStyle name="Table  - Style6 14 4 2" xfId="21737"/>
    <cellStyle name="Table  - Style6 14 4 3" xfId="26492"/>
    <cellStyle name="Table  - Style6 14 5" xfId="10005"/>
    <cellStyle name="Table  - Style6 14 5 2" xfId="21738"/>
    <cellStyle name="Table  - Style6 14 5 3" xfId="26493"/>
    <cellStyle name="Table  - Style6 14 6" xfId="21731"/>
    <cellStyle name="Table  - Style6 14 7" xfId="26486"/>
    <cellStyle name="Table  - Style6 15" xfId="10006"/>
    <cellStyle name="Table  - Style6 15 2" xfId="10007"/>
    <cellStyle name="Table  - Style6 15 2 2" xfId="10008"/>
    <cellStyle name="Table  - Style6 15 2 2 2" xfId="21741"/>
    <cellStyle name="Table  - Style6 15 2 2 3" xfId="26496"/>
    <cellStyle name="Table  - Style6 15 2 3" xfId="10009"/>
    <cellStyle name="Table  - Style6 15 2 3 2" xfId="21742"/>
    <cellStyle name="Table  - Style6 15 2 3 3" xfId="26497"/>
    <cellStyle name="Table  - Style6 15 2 4" xfId="10010"/>
    <cellStyle name="Table  - Style6 15 2 4 2" xfId="21743"/>
    <cellStyle name="Table  - Style6 15 2 4 3" xfId="26498"/>
    <cellStyle name="Table  - Style6 15 2 5" xfId="21740"/>
    <cellStyle name="Table  - Style6 15 2 6" xfId="26495"/>
    <cellStyle name="Table  - Style6 15 3" xfId="10011"/>
    <cellStyle name="Table  - Style6 15 3 2" xfId="21744"/>
    <cellStyle name="Table  - Style6 15 3 3" xfId="26499"/>
    <cellStyle name="Table  - Style6 15 4" xfId="10012"/>
    <cellStyle name="Table  - Style6 15 4 2" xfId="21745"/>
    <cellStyle name="Table  - Style6 15 4 3" xfId="26500"/>
    <cellStyle name="Table  - Style6 15 5" xfId="10013"/>
    <cellStyle name="Table  - Style6 15 5 2" xfId="21746"/>
    <cellStyle name="Table  - Style6 15 5 3" xfId="26501"/>
    <cellStyle name="Table  - Style6 15 6" xfId="21739"/>
    <cellStyle name="Table  - Style6 15 7" xfId="26494"/>
    <cellStyle name="Table  - Style6 16" xfId="10014"/>
    <cellStyle name="Table  - Style6 16 2" xfId="10015"/>
    <cellStyle name="Table  - Style6 16 2 2" xfId="21748"/>
    <cellStyle name="Table  - Style6 16 2 3" xfId="26503"/>
    <cellStyle name="Table  - Style6 16 3" xfId="10016"/>
    <cellStyle name="Table  - Style6 16 3 2" xfId="21749"/>
    <cellStyle name="Table  - Style6 16 3 3" xfId="26504"/>
    <cellStyle name="Table  - Style6 16 4" xfId="10017"/>
    <cellStyle name="Table  - Style6 16 4 2" xfId="21750"/>
    <cellStyle name="Table  - Style6 16 4 3" xfId="26505"/>
    <cellStyle name="Table  - Style6 16 5" xfId="21747"/>
    <cellStyle name="Table  - Style6 16 6" xfId="26502"/>
    <cellStyle name="Table  - Style6 17" xfId="12956"/>
    <cellStyle name="Table  - Style6 18" xfId="21419"/>
    <cellStyle name="Table  - Style6 19" xfId="29379"/>
    <cellStyle name="Table  - Style6 2" xfId="10018"/>
    <cellStyle name="Table  - Style6 2 10" xfId="10019"/>
    <cellStyle name="Table  - Style6 2 10 2" xfId="10020"/>
    <cellStyle name="Table  - Style6 2 10 2 2" xfId="21753"/>
    <cellStyle name="Table  - Style6 2 10 2 3" xfId="26508"/>
    <cellStyle name="Table  - Style6 2 10 3" xfId="10021"/>
    <cellStyle name="Table  - Style6 2 10 3 2" xfId="21754"/>
    <cellStyle name="Table  - Style6 2 10 3 3" xfId="26509"/>
    <cellStyle name="Table  - Style6 2 10 4" xfId="10022"/>
    <cellStyle name="Table  - Style6 2 10 4 2" xfId="21755"/>
    <cellStyle name="Table  - Style6 2 10 4 3" xfId="26510"/>
    <cellStyle name="Table  - Style6 2 10 5" xfId="21752"/>
    <cellStyle name="Table  - Style6 2 10 6" xfId="26507"/>
    <cellStyle name="Table  - Style6 2 11" xfId="10023"/>
    <cellStyle name="Table  - Style6 2 11 2" xfId="21756"/>
    <cellStyle name="Table  - Style6 2 11 3" xfId="26511"/>
    <cellStyle name="Table  - Style6 2 12" xfId="10024"/>
    <cellStyle name="Table  - Style6 2 12 2" xfId="21757"/>
    <cellStyle name="Table  - Style6 2 12 3" xfId="26512"/>
    <cellStyle name="Table  - Style6 2 13" xfId="10025"/>
    <cellStyle name="Table  - Style6 2 13 2" xfId="21758"/>
    <cellStyle name="Table  - Style6 2 13 3" xfId="26513"/>
    <cellStyle name="Table  - Style6 2 14" xfId="21751"/>
    <cellStyle name="Table  - Style6 2 15" xfId="26506"/>
    <cellStyle name="Table  - Style6 2 16" xfId="29380"/>
    <cellStyle name="Table  - Style6 2 2" xfId="10026"/>
    <cellStyle name="Table  - Style6 2 2 10" xfId="10027"/>
    <cellStyle name="Table  - Style6 2 2 10 2" xfId="21760"/>
    <cellStyle name="Table  - Style6 2 2 10 3" xfId="26515"/>
    <cellStyle name="Table  - Style6 2 2 11" xfId="21759"/>
    <cellStyle name="Table  - Style6 2 2 12" xfId="26514"/>
    <cellStyle name="Table  - Style6 2 2 13" xfId="29635"/>
    <cellStyle name="Table  - Style6 2 2 2" xfId="10028"/>
    <cellStyle name="Table  - Style6 2 2 2 10" xfId="29853"/>
    <cellStyle name="Table  - Style6 2 2 2 2" xfId="10029"/>
    <cellStyle name="Table  - Style6 2 2 2 2 2" xfId="10030"/>
    <cellStyle name="Table  - Style6 2 2 2 2 2 2" xfId="10031"/>
    <cellStyle name="Table  - Style6 2 2 2 2 2 2 2" xfId="10032"/>
    <cellStyle name="Table  - Style6 2 2 2 2 2 2 2 2" xfId="21765"/>
    <cellStyle name="Table  - Style6 2 2 2 2 2 2 2 3" xfId="26520"/>
    <cellStyle name="Table  - Style6 2 2 2 2 2 2 3" xfId="10033"/>
    <cellStyle name="Table  - Style6 2 2 2 2 2 2 3 2" xfId="21766"/>
    <cellStyle name="Table  - Style6 2 2 2 2 2 2 3 3" xfId="26521"/>
    <cellStyle name="Table  - Style6 2 2 2 2 2 2 4" xfId="10034"/>
    <cellStyle name="Table  - Style6 2 2 2 2 2 2 4 2" xfId="21767"/>
    <cellStyle name="Table  - Style6 2 2 2 2 2 2 4 3" xfId="26522"/>
    <cellStyle name="Table  - Style6 2 2 2 2 2 2 5" xfId="21764"/>
    <cellStyle name="Table  - Style6 2 2 2 2 2 2 6" xfId="26519"/>
    <cellStyle name="Table  - Style6 2 2 2 2 2 3" xfId="10035"/>
    <cellStyle name="Table  - Style6 2 2 2 2 2 3 2" xfId="21768"/>
    <cellStyle name="Table  - Style6 2 2 2 2 2 3 3" xfId="26523"/>
    <cellStyle name="Table  - Style6 2 2 2 2 2 4" xfId="10036"/>
    <cellStyle name="Table  - Style6 2 2 2 2 2 4 2" xfId="21769"/>
    <cellStyle name="Table  - Style6 2 2 2 2 2 4 3" xfId="26524"/>
    <cellStyle name="Table  - Style6 2 2 2 2 2 5" xfId="10037"/>
    <cellStyle name="Table  - Style6 2 2 2 2 2 5 2" xfId="21770"/>
    <cellStyle name="Table  - Style6 2 2 2 2 2 5 3" xfId="26525"/>
    <cellStyle name="Table  - Style6 2 2 2 2 2 6" xfId="21763"/>
    <cellStyle name="Table  - Style6 2 2 2 2 2 7" xfId="26518"/>
    <cellStyle name="Table  - Style6 2 2 2 2 3" xfId="10038"/>
    <cellStyle name="Table  - Style6 2 2 2 2 3 2" xfId="10039"/>
    <cellStyle name="Table  - Style6 2 2 2 2 3 2 2" xfId="21772"/>
    <cellStyle name="Table  - Style6 2 2 2 2 3 2 3" xfId="26527"/>
    <cellStyle name="Table  - Style6 2 2 2 2 3 3" xfId="10040"/>
    <cellStyle name="Table  - Style6 2 2 2 2 3 3 2" xfId="21773"/>
    <cellStyle name="Table  - Style6 2 2 2 2 3 3 3" xfId="26528"/>
    <cellStyle name="Table  - Style6 2 2 2 2 3 4" xfId="10041"/>
    <cellStyle name="Table  - Style6 2 2 2 2 3 4 2" xfId="21774"/>
    <cellStyle name="Table  - Style6 2 2 2 2 3 4 3" xfId="26529"/>
    <cellStyle name="Table  - Style6 2 2 2 2 3 5" xfId="21771"/>
    <cellStyle name="Table  - Style6 2 2 2 2 3 6" xfId="26526"/>
    <cellStyle name="Table  - Style6 2 2 2 2 4" xfId="10042"/>
    <cellStyle name="Table  - Style6 2 2 2 2 4 2" xfId="21775"/>
    <cellStyle name="Table  - Style6 2 2 2 2 4 3" xfId="26530"/>
    <cellStyle name="Table  - Style6 2 2 2 2 5" xfId="10043"/>
    <cellStyle name="Table  - Style6 2 2 2 2 5 2" xfId="21776"/>
    <cellStyle name="Table  - Style6 2 2 2 2 5 3" xfId="26531"/>
    <cellStyle name="Table  - Style6 2 2 2 2 6" xfId="10044"/>
    <cellStyle name="Table  - Style6 2 2 2 2 6 2" xfId="21777"/>
    <cellStyle name="Table  - Style6 2 2 2 2 6 3" xfId="26532"/>
    <cellStyle name="Table  - Style6 2 2 2 2 7" xfId="21762"/>
    <cellStyle name="Table  - Style6 2 2 2 2 8" xfId="26517"/>
    <cellStyle name="Table  - Style6 2 2 2 3" xfId="10045"/>
    <cellStyle name="Table  - Style6 2 2 2 3 2" xfId="10046"/>
    <cellStyle name="Table  - Style6 2 2 2 3 2 2" xfId="10047"/>
    <cellStyle name="Table  - Style6 2 2 2 3 2 2 2" xfId="21780"/>
    <cellStyle name="Table  - Style6 2 2 2 3 2 2 3" xfId="26535"/>
    <cellStyle name="Table  - Style6 2 2 2 3 2 3" xfId="10048"/>
    <cellStyle name="Table  - Style6 2 2 2 3 2 3 2" xfId="21781"/>
    <cellStyle name="Table  - Style6 2 2 2 3 2 3 3" xfId="26536"/>
    <cellStyle name="Table  - Style6 2 2 2 3 2 4" xfId="10049"/>
    <cellStyle name="Table  - Style6 2 2 2 3 2 4 2" xfId="21782"/>
    <cellStyle name="Table  - Style6 2 2 2 3 2 4 3" xfId="26537"/>
    <cellStyle name="Table  - Style6 2 2 2 3 2 5" xfId="21779"/>
    <cellStyle name="Table  - Style6 2 2 2 3 2 6" xfId="26534"/>
    <cellStyle name="Table  - Style6 2 2 2 3 3" xfId="10050"/>
    <cellStyle name="Table  - Style6 2 2 2 3 3 2" xfId="21783"/>
    <cellStyle name="Table  - Style6 2 2 2 3 3 3" xfId="26538"/>
    <cellStyle name="Table  - Style6 2 2 2 3 4" xfId="10051"/>
    <cellStyle name="Table  - Style6 2 2 2 3 4 2" xfId="21784"/>
    <cellStyle name="Table  - Style6 2 2 2 3 4 3" xfId="26539"/>
    <cellStyle name="Table  - Style6 2 2 2 3 5" xfId="10052"/>
    <cellStyle name="Table  - Style6 2 2 2 3 5 2" xfId="21785"/>
    <cellStyle name="Table  - Style6 2 2 2 3 5 3" xfId="26540"/>
    <cellStyle name="Table  - Style6 2 2 2 3 6" xfId="21778"/>
    <cellStyle name="Table  - Style6 2 2 2 3 7" xfId="26533"/>
    <cellStyle name="Table  - Style6 2 2 2 4" xfId="10053"/>
    <cellStyle name="Table  - Style6 2 2 2 4 2" xfId="10054"/>
    <cellStyle name="Table  - Style6 2 2 2 4 2 2" xfId="21787"/>
    <cellStyle name="Table  - Style6 2 2 2 4 2 3" xfId="26542"/>
    <cellStyle name="Table  - Style6 2 2 2 4 3" xfId="10055"/>
    <cellStyle name="Table  - Style6 2 2 2 4 3 2" xfId="21788"/>
    <cellStyle name="Table  - Style6 2 2 2 4 3 3" xfId="26543"/>
    <cellStyle name="Table  - Style6 2 2 2 4 4" xfId="10056"/>
    <cellStyle name="Table  - Style6 2 2 2 4 4 2" xfId="21789"/>
    <cellStyle name="Table  - Style6 2 2 2 4 4 3" xfId="26544"/>
    <cellStyle name="Table  - Style6 2 2 2 4 5" xfId="21786"/>
    <cellStyle name="Table  - Style6 2 2 2 4 6" xfId="26541"/>
    <cellStyle name="Table  - Style6 2 2 2 5" xfId="10057"/>
    <cellStyle name="Table  - Style6 2 2 2 5 2" xfId="21790"/>
    <cellStyle name="Table  - Style6 2 2 2 5 3" xfId="26545"/>
    <cellStyle name="Table  - Style6 2 2 2 6" xfId="10058"/>
    <cellStyle name="Table  - Style6 2 2 2 6 2" xfId="21791"/>
    <cellStyle name="Table  - Style6 2 2 2 6 3" xfId="26546"/>
    <cellStyle name="Table  - Style6 2 2 2 7" xfId="10059"/>
    <cellStyle name="Table  - Style6 2 2 2 7 2" xfId="21792"/>
    <cellStyle name="Table  - Style6 2 2 2 7 3" xfId="26547"/>
    <cellStyle name="Table  - Style6 2 2 2 8" xfId="21761"/>
    <cellStyle name="Table  - Style6 2 2 2 9" xfId="26516"/>
    <cellStyle name="Table  - Style6 2 2 3" xfId="10060"/>
    <cellStyle name="Table  - Style6 2 2 3 2" xfId="10061"/>
    <cellStyle name="Table  - Style6 2 2 3 2 2" xfId="10062"/>
    <cellStyle name="Table  - Style6 2 2 3 2 2 2" xfId="10063"/>
    <cellStyle name="Table  - Style6 2 2 3 2 2 2 2" xfId="10064"/>
    <cellStyle name="Table  - Style6 2 2 3 2 2 2 2 2" xfId="21797"/>
    <cellStyle name="Table  - Style6 2 2 3 2 2 2 2 3" xfId="26552"/>
    <cellStyle name="Table  - Style6 2 2 3 2 2 2 3" xfId="10065"/>
    <cellStyle name="Table  - Style6 2 2 3 2 2 2 3 2" xfId="21798"/>
    <cellStyle name="Table  - Style6 2 2 3 2 2 2 3 3" xfId="26553"/>
    <cellStyle name="Table  - Style6 2 2 3 2 2 2 4" xfId="10066"/>
    <cellStyle name="Table  - Style6 2 2 3 2 2 2 4 2" xfId="21799"/>
    <cellStyle name="Table  - Style6 2 2 3 2 2 2 4 3" xfId="26554"/>
    <cellStyle name="Table  - Style6 2 2 3 2 2 2 5" xfId="21796"/>
    <cellStyle name="Table  - Style6 2 2 3 2 2 2 6" xfId="26551"/>
    <cellStyle name="Table  - Style6 2 2 3 2 2 3" xfId="10067"/>
    <cellStyle name="Table  - Style6 2 2 3 2 2 3 2" xfId="21800"/>
    <cellStyle name="Table  - Style6 2 2 3 2 2 3 3" xfId="26555"/>
    <cellStyle name="Table  - Style6 2 2 3 2 2 4" xfId="10068"/>
    <cellStyle name="Table  - Style6 2 2 3 2 2 4 2" xfId="21801"/>
    <cellStyle name="Table  - Style6 2 2 3 2 2 4 3" xfId="26556"/>
    <cellStyle name="Table  - Style6 2 2 3 2 2 5" xfId="10069"/>
    <cellStyle name="Table  - Style6 2 2 3 2 2 5 2" xfId="21802"/>
    <cellStyle name="Table  - Style6 2 2 3 2 2 5 3" xfId="26557"/>
    <cellStyle name="Table  - Style6 2 2 3 2 2 6" xfId="21795"/>
    <cellStyle name="Table  - Style6 2 2 3 2 2 7" xfId="26550"/>
    <cellStyle name="Table  - Style6 2 2 3 2 3" xfId="10070"/>
    <cellStyle name="Table  - Style6 2 2 3 2 3 2" xfId="10071"/>
    <cellStyle name="Table  - Style6 2 2 3 2 3 2 2" xfId="21804"/>
    <cellStyle name="Table  - Style6 2 2 3 2 3 2 3" xfId="26559"/>
    <cellStyle name="Table  - Style6 2 2 3 2 3 3" xfId="10072"/>
    <cellStyle name="Table  - Style6 2 2 3 2 3 3 2" xfId="21805"/>
    <cellStyle name="Table  - Style6 2 2 3 2 3 3 3" xfId="26560"/>
    <cellStyle name="Table  - Style6 2 2 3 2 3 4" xfId="10073"/>
    <cellStyle name="Table  - Style6 2 2 3 2 3 4 2" xfId="21806"/>
    <cellStyle name="Table  - Style6 2 2 3 2 3 4 3" xfId="26561"/>
    <cellStyle name="Table  - Style6 2 2 3 2 3 5" xfId="21803"/>
    <cellStyle name="Table  - Style6 2 2 3 2 3 6" xfId="26558"/>
    <cellStyle name="Table  - Style6 2 2 3 2 4" xfId="10074"/>
    <cellStyle name="Table  - Style6 2 2 3 2 4 2" xfId="21807"/>
    <cellStyle name="Table  - Style6 2 2 3 2 4 3" xfId="26562"/>
    <cellStyle name="Table  - Style6 2 2 3 2 5" xfId="10075"/>
    <cellStyle name="Table  - Style6 2 2 3 2 5 2" xfId="21808"/>
    <cellStyle name="Table  - Style6 2 2 3 2 5 3" xfId="26563"/>
    <cellStyle name="Table  - Style6 2 2 3 2 6" xfId="10076"/>
    <cellStyle name="Table  - Style6 2 2 3 2 6 2" xfId="21809"/>
    <cellStyle name="Table  - Style6 2 2 3 2 6 3" xfId="26564"/>
    <cellStyle name="Table  - Style6 2 2 3 2 7" xfId="21794"/>
    <cellStyle name="Table  - Style6 2 2 3 2 8" xfId="26549"/>
    <cellStyle name="Table  - Style6 2 2 3 3" xfId="10077"/>
    <cellStyle name="Table  - Style6 2 2 3 3 2" xfId="10078"/>
    <cellStyle name="Table  - Style6 2 2 3 3 2 2" xfId="10079"/>
    <cellStyle name="Table  - Style6 2 2 3 3 2 2 2" xfId="21812"/>
    <cellStyle name="Table  - Style6 2 2 3 3 2 2 3" xfId="26567"/>
    <cellStyle name="Table  - Style6 2 2 3 3 2 3" xfId="10080"/>
    <cellStyle name="Table  - Style6 2 2 3 3 2 3 2" xfId="21813"/>
    <cellStyle name="Table  - Style6 2 2 3 3 2 3 3" xfId="26568"/>
    <cellStyle name="Table  - Style6 2 2 3 3 2 4" xfId="10081"/>
    <cellStyle name="Table  - Style6 2 2 3 3 2 4 2" xfId="21814"/>
    <cellStyle name="Table  - Style6 2 2 3 3 2 4 3" xfId="26569"/>
    <cellStyle name="Table  - Style6 2 2 3 3 2 5" xfId="21811"/>
    <cellStyle name="Table  - Style6 2 2 3 3 2 6" xfId="26566"/>
    <cellStyle name="Table  - Style6 2 2 3 3 3" xfId="10082"/>
    <cellStyle name="Table  - Style6 2 2 3 3 3 2" xfId="21815"/>
    <cellStyle name="Table  - Style6 2 2 3 3 3 3" xfId="26570"/>
    <cellStyle name="Table  - Style6 2 2 3 3 4" xfId="10083"/>
    <cellStyle name="Table  - Style6 2 2 3 3 4 2" xfId="21816"/>
    <cellStyle name="Table  - Style6 2 2 3 3 4 3" xfId="26571"/>
    <cellStyle name="Table  - Style6 2 2 3 3 5" xfId="10084"/>
    <cellStyle name="Table  - Style6 2 2 3 3 5 2" xfId="21817"/>
    <cellStyle name="Table  - Style6 2 2 3 3 5 3" xfId="26572"/>
    <cellStyle name="Table  - Style6 2 2 3 3 6" xfId="21810"/>
    <cellStyle name="Table  - Style6 2 2 3 3 7" xfId="26565"/>
    <cellStyle name="Table  - Style6 2 2 3 4" xfId="10085"/>
    <cellStyle name="Table  - Style6 2 2 3 4 2" xfId="10086"/>
    <cellStyle name="Table  - Style6 2 2 3 4 2 2" xfId="21819"/>
    <cellStyle name="Table  - Style6 2 2 3 4 2 3" xfId="26574"/>
    <cellStyle name="Table  - Style6 2 2 3 4 3" xfId="10087"/>
    <cellStyle name="Table  - Style6 2 2 3 4 3 2" xfId="21820"/>
    <cellStyle name="Table  - Style6 2 2 3 4 3 3" xfId="26575"/>
    <cellStyle name="Table  - Style6 2 2 3 4 4" xfId="10088"/>
    <cellStyle name="Table  - Style6 2 2 3 4 4 2" xfId="21821"/>
    <cellStyle name="Table  - Style6 2 2 3 4 4 3" xfId="26576"/>
    <cellStyle name="Table  - Style6 2 2 3 4 5" xfId="21818"/>
    <cellStyle name="Table  - Style6 2 2 3 4 6" xfId="26573"/>
    <cellStyle name="Table  - Style6 2 2 3 5" xfId="10089"/>
    <cellStyle name="Table  - Style6 2 2 3 5 2" xfId="21822"/>
    <cellStyle name="Table  - Style6 2 2 3 5 3" xfId="26577"/>
    <cellStyle name="Table  - Style6 2 2 3 6" xfId="10090"/>
    <cellStyle name="Table  - Style6 2 2 3 6 2" xfId="21823"/>
    <cellStyle name="Table  - Style6 2 2 3 6 3" xfId="26578"/>
    <cellStyle name="Table  - Style6 2 2 3 7" xfId="10091"/>
    <cellStyle name="Table  - Style6 2 2 3 7 2" xfId="21824"/>
    <cellStyle name="Table  - Style6 2 2 3 7 3" xfId="26579"/>
    <cellStyle name="Table  - Style6 2 2 3 8" xfId="21793"/>
    <cellStyle name="Table  - Style6 2 2 3 9" xfId="26548"/>
    <cellStyle name="Table  - Style6 2 2 4" xfId="10092"/>
    <cellStyle name="Table  - Style6 2 2 4 2" xfId="10093"/>
    <cellStyle name="Table  - Style6 2 2 4 2 2" xfId="10094"/>
    <cellStyle name="Table  - Style6 2 2 4 2 2 2" xfId="10095"/>
    <cellStyle name="Table  - Style6 2 2 4 2 2 2 2" xfId="10096"/>
    <cellStyle name="Table  - Style6 2 2 4 2 2 2 2 2" xfId="21829"/>
    <cellStyle name="Table  - Style6 2 2 4 2 2 2 2 3" xfId="26584"/>
    <cellStyle name="Table  - Style6 2 2 4 2 2 2 3" xfId="10097"/>
    <cellStyle name="Table  - Style6 2 2 4 2 2 2 3 2" xfId="21830"/>
    <cellStyle name="Table  - Style6 2 2 4 2 2 2 3 3" xfId="26585"/>
    <cellStyle name="Table  - Style6 2 2 4 2 2 2 4" xfId="10098"/>
    <cellStyle name="Table  - Style6 2 2 4 2 2 2 4 2" xfId="21831"/>
    <cellStyle name="Table  - Style6 2 2 4 2 2 2 4 3" xfId="26586"/>
    <cellStyle name="Table  - Style6 2 2 4 2 2 2 5" xfId="21828"/>
    <cellStyle name="Table  - Style6 2 2 4 2 2 2 6" xfId="26583"/>
    <cellStyle name="Table  - Style6 2 2 4 2 2 3" xfId="10099"/>
    <cellStyle name="Table  - Style6 2 2 4 2 2 3 2" xfId="21832"/>
    <cellStyle name="Table  - Style6 2 2 4 2 2 3 3" xfId="26587"/>
    <cellStyle name="Table  - Style6 2 2 4 2 2 4" xfId="10100"/>
    <cellStyle name="Table  - Style6 2 2 4 2 2 4 2" xfId="21833"/>
    <cellStyle name="Table  - Style6 2 2 4 2 2 4 3" xfId="26588"/>
    <cellStyle name="Table  - Style6 2 2 4 2 2 5" xfId="10101"/>
    <cellStyle name="Table  - Style6 2 2 4 2 2 5 2" xfId="21834"/>
    <cellStyle name="Table  - Style6 2 2 4 2 2 5 3" xfId="26589"/>
    <cellStyle name="Table  - Style6 2 2 4 2 2 6" xfId="21827"/>
    <cellStyle name="Table  - Style6 2 2 4 2 2 7" xfId="26582"/>
    <cellStyle name="Table  - Style6 2 2 4 2 3" xfId="10102"/>
    <cellStyle name="Table  - Style6 2 2 4 2 3 2" xfId="10103"/>
    <cellStyle name="Table  - Style6 2 2 4 2 3 2 2" xfId="21836"/>
    <cellStyle name="Table  - Style6 2 2 4 2 3 2 3" xfId="26591"/>
    <cellStyle name="Table  - Style6 2 2 4 2 3 3" xfId="10104"/>
    <cellStyle name="Table  - Style6 2 2 4 2 3 3 2" xfId="21837"/>
    <cellStyle name="Table  - Style6 2 2 4 2 3 3 3" xfId="26592"/>
    <cellStyle name="Table  - Style6 2 2 4 2 3 4" xfId="10105"/>
    <cellStyle name="Table  - Style6 2 2 4 2 3 4 2" xfId="21838"/>
    <cellStyle name="Table  - Style6 2 2 4 2 3 4 3" xfId="26593"/>
    <cellStyle name="Table  - Style6 2 2 4 2 3 5" xfId="21835"/>
    <cellStyle name="Table  - Style6 2 2 4 2 3 6" xfId="26590"/>
    <cellStyle name="Table  - Style6 2 2 4 2 4" xfId="10106"/>
    <cellStyle name="Table  - Style6 2 2 4 2 4 2" xfId="21839"/>
    <cellStyle name="Table  - Style6 2 2 4 2 4 3" xfId="26594"/>
    <cellStyle name="Table  - Style6 2 2 4 2 5" xfId="10107"/>
    <cellStyle name="Table  - Style6 2 2 4 2 5 2" xfId="21840"/>
    <cellStyle name="Table  - Style6 2 2 4 2 5 3" xfId="26595"/>
    <cellStyle name="Table  - Style6 2 2 4 2 6" xfId="10108"/>
    <cellStyle name="Table  - Style6 2 2 4 2 6 2" xfId="21841"/>
    <cellStyle name="Table  - Style6 2 2 4 2 6 3" xfId="26596"/>
    <cellStyle name="Table  - Style6 2 2 4 2 7" xfId="21826"/>
    <cellStyle name="Table  - Style6 2 2 4 2 8" xfId="26581"/>
    <cellStyle name="Table  - Style6 2 2 4 3" xfId="10109"/>
    <cellStyle name="Table  - Style6 2 2 4 3 2" xfId="10110"/>
    <cellStyle name="Table  - Style6 2 2 4 3 2 2" xfId="10111"/>
    <cellStyle name="Table  - Style6 2 2 4 3 2 2 2" xfId="21844"/>
    <cellStyle name="Table  - Style6 2 2 4 3 2 2 3" xfId="26599"/>
    <cellStyle name="Table  - Style6 2 2 4 3 2 3" xfId="10112"/>
    <cellStyle name="Table  - Style6 2 2 4 3 2 3 2" xfId="21845"/>
    <cellStyle name="Table  - Style6 2 2 4 3 2 3 3" xfId="26600"/>
    <cellStyle name="Table  - Style6 2 2 4 3 2 4" xfId="10113"/>
    <cellStyle name="Table  - Style6 2 2 4 3 2 4 2" xfId="21846"/>
    <cellStyle name="Table  - Style6 2 2 4 3 2 4 3" xfId="26601"/>
    <cellStyle name="Table  - Style6 2 2 4 3 2 5" xfId="21843"/>
    <cellStyle name="Table  - Style6 2 2 4 3 2 6" xfId="26598"/>
    <cellStyle name="Table  - Style6 2 2 4 3 3" xfId="10114"/>
    <cellStyle name="Table  - Style6 2 2 4 3 3 2" xfId="21847"/>
    <cellStyle name="Table  - Style6 2 2 4 3 3 3" xfId="26602"/>
    <cellStyle name="Table  - Style6 2 2 4 3 4" xfId="10115"/>
    <cellStyle name="Table  - Style6 2 2 4 3 4 2" xfId="21848"/>
    <cellStyle name="Table  - Style6 2 2 4 3 4 3" xfId="26603"/>
    <cellStyle name="Table  - Style6 2 2 4 3 5" xfId="10116"/>
    <cellStyle name="Table  - Style6 2 2 4 3 5 2" xfId="21849"/>
    <cellStyle name="Table  - Style6 2 2 4 3 5 3" xfId="26604"/>
    <cellStyle name="Table  - Style6 2 2 4 3 6" xfId="21842"/>
    <cellStyle name="Table  - Style6 2 2 4 3 7" xfId="26597"/>
    <cellStyle name="Table  - Style6 2 2 4 4" xfId="10117"/>
    <cellStyle name="Table  - Style6 2 2 4 4 2" xfId="10118"/>
    <cellStyle name="Table  - Style6 2 2 4 4 2 2" xfId="21851"/>
    <cellStyle name="Table  - Style6 2 2 4 4 2 3" xfId="26606"/>
    <cellStyle name="Table  - Style6 2 2 4 4 3" xfId="10119"/>
    <cellStyle name="Table  - Style6 2 2 4 4 3 2" xfId="21852"/>
    <cellStyle name="Table  - Style6 2 2 4 4 3 3" xfId="26607"/>
    <cellStyle name="Table  - Style6 2 2 4 4 4" xfId="10120"/>
    <cellStyle name="Table  - Style6 2 2 4 4 4 2" xfId="21853"/>
    <cellStyle name="Table  - Style6 2 2 4 4 4 3" xfId="26608"/>
    <cellStyle name="Table  - Style6 2 2 4 4 5" xfId="21850"/>
    <cellStyle name="Table  - Style6 2 2 4 4 6" xfId="26605"/>
    <cellStyle name="Table  - Style6 2 2 4 5" xfId="10121"/>
    <cellStyle name="Table  - Style6 2 2 4 5 2" xfId="21854"/>
    <cellStyle name="Table  - Style6 2 2 4 5 3" xfId="26609"/>
    <cellStyle name="Table  - Style6 2 2 4 6" xfId="10122"/>
    <cellStyle name="Table  - Style6 2 2 4 6 2" xfId="21855"/>
    <cellStyle name="Table  - Style6 2 2 4 6 3" xfId="26610"/>
    <cellStyle name="Table  - Style6 2 2 4 7" xfId="10123"/>
    <cellStyle name="Table  - Style6 2 2 4 7 2" xfId="21856"/>
    <cellStyle name="Table  - Style6 2 2 4 7 3" xfId="26611"/>
    <cellStyle name="Table  - Style6 2 2 4 8" xfId="21825"/>
    <cellStyle name="Table  - Style6 2 2 4 9" xfId="26580"/>
    <cellStyle name="Table  - Style6 2 2 5" xfId="10124"/>
    <cellStyle name="Table  - Style6 2 2 5 2" xfId="10125"/>
    <cellStyle name="Table  - Style6 2 2 5 2 2" xfId="10126"/>
    <cellStyle name="Table  - Style6 2 2 5 2 2 2" xfId="10127"/>
    <cellStyle name="Table  - Style6 2 2 5 2 2 2 2" xfId="21860"/>
    <cellStyle name="Table  - Style6 2 2 5 2 2 2 3" xfId="26615"/>
    <cellStyle name="Table  - Style6 2 2 5 2 2 3" xfId="10128"/>
    <cellStyle name="Table  - Style6 2 2 5 2 2 3 2" xfId="21861"/>
    <cellStyle name="Table  - Style6 2 2 5 2 2 3 3" xfId="26616"/>
    <cellStyle name="Table  - Style6 2 2 5 2 2 4" xfId="10129"/>
    <cellStyle name="Table  - Style6 2 2 5 2 2 4 2" xfId="21862"/>
    <cellStyle name="Table  - Style6 2 2 5 2 2 4 3" xfId="26617"/>
    <cellStyle name="Table  - Style6 2 2 5 2 2 5" xfId="21859"/>
    <cellStyle name="Table  - Style6 2 2 5 2 2 6" xfId="26614"/>
    <cellStyle name="Table  - Style6 2 2 5 2 3" xfId="10130"/>
    <cellStyle name="Table  - Style6 2 2 5 2 3 2" xfId="21863"/>
    <cellStyle name="Table  - Style6 2 2 5 2 3 3" xfId="26618"/>
    <cellStyle name="Table  - Style6 2 2 5 2 4" xfId="10131"/>
    <cellStyle name="Table  - Style6 2 2 5 2 4 2" xfId="21864"/>
    <cellStyle name="Table  - Style6 2 2 5 2 4 3" xfId="26619"/>
    <cellStyle name="Table  - Style6 2 2 5 2 5" xfId="10132"/>
    <cellStyle name="Table  - Style6 2 2 5 2 5 2" xfId="21865"/>
    <cellStyle name="Table  - Style6 2 2 5 2 5 3" xfId="26620"/>
    <cellStyle name="Table  - Style6 2 2 5 2 6" xfId="21858"/>
    <cellStyle name="Table  - Style6 2 2 5 2 7" xfId="26613"/>
    <cellStyle name="Table  - Style6 2 2 5 3" xfId="10133"/>
    <cellStyle name="Table  - Style6 2 2 5 3 2" xfId="10134"/>
    <cellStyle name="Table  - Style6 2 2 5 3 2 2" xfId="21867"/>
    <cellStyle name="Table  - Style6 2 2 5 3 2 3" xfId="26622"/>
    <cellStyle name="Table  - Style6 2 2 5 3 3" xfId="10135"/>
    <cellStyle name="Table  - Style6 2 2 5 3 3 2" xfId="21868"/>
    <cellStyle name="Table  - Style6 2 2 5 3 3 3" xfId="26623"/>
    <cellStyle name="Table  - Style6 2 2 5 3 4" xfId="10136"/>
    <cellStyle name="Table  - Style6 2 2 5 3 4 2" xfId="21869"/>
    <cellStyle name="Table  - Style6 2 2 5 3 4 3" xfId="26624"/>
    <cellStyle name="Table  - Style6 2 2 5 3 5" xfId="21866"/>
    <cellStyle name="Table  - Style6 2 2 5 3 6" xfId="26621"/>
    <cellStyle name="Table  - Style6 2 2 5 4" xfId="10137"/>
    <cellStyle name="Table  - Style6 2 2 5 4 2" xfId="21870"/>
    <cellStyle name="Table  - Style6 2 2 5 4 3" xfId="26625"/>
    <cellStyle name="Table  - Style6 2 2 5 5" xfId="10138"/>
    <cellStyle name="Table  - Style6 2 2 5 5 2" xfId="21871"/>
    <cellStyle name="Table  - Style6 2 2 5 5 3" xfId="26626"/>
    <cellStyle name="Table  - Style6 2 2 5 6" xfId="10139"/>
    <cellStyle name="Table  - Style6 2 2 5 6 2" xfId="21872"/>
    <cellStyle name="Table  - Style6 2 2 5 6 3" xfId="26627"/>
    <cellStyle name="Table  - Style6 2 2 5 7" xfId="21857"/>
    <cellStyle name="Table  - Style6 2 2 5 8" xfId="26612"/>
    <cellStyle name="Table  - Style6 2 2 6" xfId="10140"/>
    <cellStyle name="Table  - Style6 2 2 6 2" xfId="10141"/>
    <cellStyle name="Table  - Style6 2 2 6 2 2" xfId="10142"/>
    <cellStyle name="Table  - Style6 2 2 6 2 2 2" xfId="21875"/>
    <cellStyle name="Table  - Style6 2 2 6 2 2 3" xfId="26630"/>
    <cellStyle name="Table  - Style6 2 2 6 2 3" xfId="10143"/>
    <cellStyle name="Table  - Style6 2 2 6 2 3 2" xfId="21876"/>
    <cellStyle name="Table  - Style6 2 2 6 2 3 3" xfId="26631"/>
    <cellStyle name="Table  - Style6 2 2 6 2 4" xfId="10144"/>
    <cellStyle name="Table  - Style6 2 2 6 2 4 2" xfId="21877"/>
    <cellStyle name="Table  - Style6 2 2 6 2 4 3" xfId="26632"/>
    <cellStyle name="Table  - Style6 2 2 6 2 5" xfId="21874"/>
    <cellStyle name="Table  - Style6 2 2 6 2 6" xfId="26629"/>
    <cellStyle name="Table  - Style6 2 2 6 3" xfId="10145"/>
    <cellStyle name="Table  - Style6 2 2 6 3 2" xfId="21878"/>
    <cellStyle name="Table  - Style6 2 2 6 3 3" xfId="26633"/>
    <cellStyle name="Table  - Style6 2 2 6 4" xfId="10146"/>
    <cellStyle name="Table  - Style6 2 2 6 4 2" xfId="21879"/>
    <cellStyle name="Table  - Style6 2 2 6 4 3" xfId="26634"/>
    <cellStyle name="Table  - Style6 2 2 6 5" xfId="10147"/>
    <cellStyle name="Table  - Style6 2 2 6 5 2" xfId="21880"/>
    <cellStyle name="Table  - Style6 2 2 6 5 3" xfId="26635"/>
    <cellStyle name="Table  - Style6 2 2 6 6" xfId="21873"/>
    <cellStyle name="Table  - Style6 2 2 6 7" xfId="26628"/>
    <cellStyle name="Table  - Style6 2 2 7" xfId="10148"/>
    <cellStyle name="Table  - Style6 2 2 7 2" xfId="10149"/>
    <cellStyle name="Table  - Style6 2 2 7 2 2" xfId="21882"/>
    <cellStyle name="Table  - Style6 2 2 7 2 3" xfId="26637"/>
    <cellStyle name="Table  - Style6 2 2 7 3" xfId="10150"/>
    <cellStyle name="Table  - Style6 2 2 7 3 2" xfId="21883"/>
    <cellStyle name="Table  - Style6 2 2 7 3 3" xfId="26638"/>
    <cellStyle name="Table  - Style6 2 2 7 4" xfId="10151"/>
    <cellStyle name="Table  - Style6 2 2 7 4 2" xfId="21884"/>
    <cellStyle name="Table  - Style6 2 2 7 4 3" xfId="26639"/>
    <cellStyle name="Table  - Style6 2 2 7 5" xfId="21881"/>
    <cellStyle name="Table  - Style6 2 2 7 6" xfId="26636"/>
    <cellStyle name="Table  - Style6 2 2 8" xfId="10152"/>
    <cellStyle name="Table  - Style6 2 2 8 2" xfId="21885"/>
    <cellStyle name="Table  - Style6 2 2 8 3" xfId="26640"/>
    <cellStyle name="Table  - Style6 2 2 9" xfId="10153"/>
    <cellStyle name="Table  - Style6 2 2 9 2" xfId="21886"/>
    <cellStyle name="Table  - Style6 2 2 9 3" xfId="26641"/>
    <cellStyle name="Table  - Style6 2 3" xfId="10154"/>
    <cellStyle name="Table  - Style6 2 3 10" xfId="21887"/>
    <cellStyle name="Table  - Style6 2 3 11" xfId="26642"/>
    <cellStyle name="Table  - Style6 2 3 12" xfId="29726"/>
    <cellStyle name="Table  - Style6 2 3 2" xfId="10155"/>
    <cellStyle name="Table  - Style6 2 3 2 10" xfId="29886"/>
    <cellStyle name="Table  - Style6 2 3 2 2" xfId="10156"/>
    <cellStyle name="Table  - Style6 2 3 2 2 2" xfId="10157"/>
    <cellStyle name="Table  - Style6 2 3 2 2 2 2" xfId="10158"/>
    <cellStyle name="Table  - Style6 2 3 2 2 2 2 2" xfId="10159"/>
    <cellStyle name="Table  - Style6 2 3 2 2 2 2 2 2" xfId="21892"/>
    <cellStyle name="Table  - Style6 2 3 2 2 2 2 2 3" xfId="26647"/>
    <cellStyle name="Table  - Style6 2 3 2 2 2 2 3" xfId="10160"/>
    <cellStyle name="Table  - Style6 2 3 2 2 2 2 3 2" xfId="21893"/>
    <cellStyle name="Table  - Style6 2 3 2 2 2 2 3 3" xfId="26648"/>
    <cellStyle name="Table  - Style6 2 3 2 2 2 2 4" xfId="10161"/>
    <cellStyle name="Table  - Style6 2 3 2 2 2 2 4 2" xfId="21894"/>
    <cellStyle name="Table  - Style6 2 3 2 2 2 2 4 3" xfId="26649"/>
    <cellStyle name="Table  - Style6 2 3 2 2 2 2 5" xfId="21891"/>
    <cellStyle name="Table  - Style6 2 3 2 2 2 2 6" xfId="26646"/>
    <cellStyle name="Table  - Style6 2 3 2 2 2 3" xfId="10162"/>
    <cellStyle name="Table  - Style6 2 3 2 2 2 3 2" xfId="21895"/>
    <cellStyle name="Table  - Style6 2 3 2 2 2 3 3" xfId="26650"/>
    <cellStyle name="Table  - Style6 2 3 2 2 2 4" xfId="10163"/>
    <cellStyle name="Table  - Style6 2 3 2 2 2 4 2" xfId="21896"/>
    <cellStyle name="Table  - Style6 2 3 2 2 2 4 3" xfId="26651"/>
    <cellStyle name="Table  - Style6 2 3 2 2 2 5" xfId="10164"/>
    <cellStyle name="Table  - Style6 2 3 2 2 2 5 2" xfId="21897"/>
    <cellStyle name="Table  - Style6 2 3 2 2 2 5 3" xfId="26652"/>
    <cellStyle name="Table  - Style6 2 3 2 2 2 6" xfId="21890"/>
    <cellStyle name="Table  - Style6 2 3 2 2 2 7" xfId="26645"/>
    <cellStyle name="Table  - Style6 2 3 2 2 3" xfId="10165"/>
    <cellStyle name="Table  - Style6 2 3 2 2 3 2" xfId="10166"/>
    <cellStyle name="Table  - Style6 2 3 2 2 3 2 2" xfId="21899"/>
    <cellStyle name="Table  - Style6 2 3 2 2 3 2 3" xfId="26654"/>
    <cellStyle name="Table  - Style6 2 3 2 2 3 3" xfId="10167"/>
    <cellStyle name="Table  - Style6 2 3 2 2 3 3 2" xfId="21900"/>
    <cellStyle name="Table  - Style6 2 3 2 2 3 3 3" xfId="26655"/>
    <cellStyle name="Table  - Style6 2 3 2 2 3 4" xfId="10168"/>
    <cellStyle name="Table  - Style6 2 3 2 2 3 4 2" xfId="21901"/>
    <cellStyle name="Table  - Style6 2 3 2 2 3 4 3" xfId="26656"/>
    <cellStyle name="Table  - Style6 2 3 2 2 3 5" xfId="21898"/>
    <cellStyle name="Table  - Style6 2 3 2 2 3 6" xfId="26653"/>
    <cellStyle name="Table  - Style6 2 3 2 2 4" xfId="10169"/>
    <cellStyle name="Table  - Style6 2 3 2 2 4 2" xfId="21902"/>
    <cellStyle name="Table  - Style6 2 3 2 2 4 3" xfId="26657"/>
    <cellStyle name="Table  - Style6 2 3 2 2 5" xfId="10170"/>
    <cellStyle name="Table  - Style6 2 3 2 2 5 2" xfId="21903"/>
    <cellStyle name="Table  - Style6 2 3 2 2 5 3" xfId="26658"/>
    <cellStyle name="Table  - Style6 2 3 2 2 6" xfId="10171"/>
    <cellStyle name="Table  - Style6 2 3 2 2 6 2" xfId="21904"/>
    <cellStyle name="Table  - Style6 2 3 2 2 6 3" xfId="26659"/>
    <cellStyle name="Table  - Style6 2 3 2 2 7" xfId="21889"/>
    <cellStyle name="Table  - Style6 2 3 2 2 8" xfId="26644"/>
    <cellStyle name="Table  - Style6 2 3 2 3" xfId="10172"/>
    <cellStyle name="Table  - Style6 2 3 2 3 2" xfId="10173"/>
    <cellStyle name="Table  - Style6 2 3 2 3 2 2" xfId="10174"/>
    <cellStyle name="Table  - Style6 2 3 2 3 2 2 2" xfId="21907"/>
    <cellStyle name="Table  - Style6 2 3 2 3 2 2 3" xfId="26662"/>
    <cellStyle name="Table  - Style6 2 3 2 3 2 3" xfId="10175"/>
    <cellStyle name="Table  - Style6 2 3 2 3 2 3 2" xfId="21908"/>
    <cellStyle name="Table  - Style6 2 3 2 3 2 3 3" xfId="26663"/>
    <cellStyle name="Table  - Style6 2 3 2 3 2 4" xfId="10176"/>
    <cellStyle name="Table  - Style6 2 3 2 3 2 4 2" xfId="21909"/>
    <cellStyle name="Table  - Style6 2 3 2 3 2 4 3" xfId="26664"/>
    <cellStyle name="Table  - Style6 2 3 2 3 2 5" xfId="21906"/>
    <cellStyle name="Table  - Style6 2 3 2 3 2 6" xfId="26661"/>
    <cellStyle name="Table  - Style6 2 3 2 3 3" xfId="10177"/>
    <cellStyle name="Table  - Style6 2 3 2 3 3 2" xfId="21910"/>
    <cellStyle name="Table  - Style6 2 3 2 3 3 3" xfId="26665"/>
    <cellStyle name="Table  - Style6 2 3 2 3 4" xfId="10178"/>
    <cellStyle name="Table  - Style6 2 3 2 3 4 2" xfId="21911"/>
    <cellStyle name="Table  - Style6 2 3 2 3 4 3" xfId="26666"/>
    <cellStyle name="Table  - Style6 2 3 2 3 5" xfId="10179"/>
    <cellStyle name="Table  - Style6 2 3 2 3 5 2" xfId="21912"/>
    <cellStyle name="Table  - Style6 2 3 2 3 5 3" xfId="26667"/>
    <cellStyle name="Table  - Style6 2 3 2 3 6" xfId="21905"/>
    <cellStyle name="Table  - Style6 2 3 2 3 7" xfId="26660"/>
    <cellStyle name="Table  - Style6 2 3 2 4" xfId="10180"/>
    <cellStyle name="Table  - Style6 2 3 2 4 2" xfId="10181"/>
    <cellStyle name="Table  - Style6 2 3 2 4 2 2" xfId="21914"/>
    <cellStyle name="Table  - Style6 2 3 2 4 2 3" xfId="26669"/>
    <cellStyle name="Table  - Style6 2 3 2 4 3" xfId="10182"/>
    <cellStyle name="Table  - Style6 2 3 2 4 3 2" xfId="21915"/>
    <cellStyle name="Table  - Style6 2 3 2 4 3 3" xfId="26670"/>
    <cellStyle name="Table  - Style6 2 3 2 4 4" xfId="10183"/>
    <cellStyle name="Table  - Style6 2 3 2 4 4 2" xfId="21916"/>
    <cellStyle name="Table  - Style6 2 3 2 4 4 3" xfId="26671"/>
    <cellStyle name="Table  - Style6 2 3 2 4 5" xfId="21913"/>
    <cellStyle name="Table  - Style6 2 3 2 4 6" xfId="26668"/>
    <cellStyle name="Table  - Style6 2 3 2 5" xfId="10184"/>
    <cellStyle name="Table  - Style6 2 3 2 5 2" xfId="21917"/>
    <cellStyle name="Table  - Style6 2 3 2 5 3" xfId="26672"/>
    <cellStyle name="Table  - Style6 2 3 2 6" xfId="10185"/>
    <cellStyle name="Table  - Style6 2 3 2 6 2" xfId="21918"/>
    <cellStyle name="Table  - Style6 2 3 2 6 3" xfId="26673"/>
    <cellStyle name="Table  - Style6 2 3 2 7" xfId="10186"/>
    <cellStyle name="Table  - Style6 2 3 2 7 2" xfId="21919"/>
    <cellStyle name="Table  - Style6 2 3 2 7 3" xfId="26674"/>
    <cellStyle name="Table  - Style6 2 3 2 8" xfId="21888"/>
    <cellStyle name="Table  - Style6 2 3 2 9" xfId="26643"/>
    <cellStyle name="Table  - Style6 2 3 3" xfId="10187"/>
    <cellStyle name="Table  - Style6 2 3 3 2" xfId="10188"/>
    <cellStyle name="Table  - Style6 2 3 3 2 2" xfId="10189"/>
    <cellStyle name="Table  - Style6 2 3 3 2 2 2" xfId="10190"/>
    <cellStyle name="Table  - Style6 2 3 3 2 2 2 2" xfId="10191"/>
    <cellStyle name="Table  - Style6 2 3 3 2 2 2 2 2" xfId="21924"/>
    <cellStyle name="Table  - Style6 2 3 3 2 2 2 2 3" xfId="26679"/>
    <cellStyle name="Table  - Style6 2 3 3 2 2 2 3" xfId="10192"/>
    <cellStyle name="Table  - Style6 2 3 3 2 2 2 3 2" xfId="21925"/>
    <cellStyle name="Table  - Style6 2 3 3 2 2 2 3 3" xfId="26680"/>
    <cellStyle name="Table  - Style6 2 3 3 2 2 2 4" xfId="10193"/>
    <cellStyle name="Table  - Style6 2 3 3 2 2 2 4 2" xfId="21926"/>
    <cellStyle name="Table  - Style6 2 3 3 2 2 2 4 3" xfId="26681"/>
    <cellStyle name="Table  - Style6 2 3 3 2 2 2 5" xfId="21923"/>
    <cellStyle name="Table  - Style6 2 3 3 2 2 2 6" xfId="26678"/>
    <cellStyle name="Table  - Style6 2 3 3 2 2 3" xfId="10194"/>
    <cellStyle name="Table  - Style6 2 3 3 2 2 3 2" xfId="21927"/>
    <cellStyle name="Table  - Style6 2 3 3 2 2 3 3" xfId="26682"/>
    <cellStyle name="Table  - Style6 2 3 3 2 2 4" xfId="10195"/>
    <cellStyle name="Table  - Style6 2 3 3 2 2 4 2" xfId="21928"/>
    <cellStyle name="Table  - Style6 2 3 3 2 2 4 3" xfId="26683"/>
    <cellStyle name="Table  - Style6 2 3 3 2 2 5" xfId="10196"/>
    <cellStyle name="Table  - Style6 2 3 3 2 2 5 2" xfId="21929"/>
    <cellStyle name="Table  - Style6 2 3 3 2 2 5 3" xfId="26684"/>
    <cellStyle name="Table  - Style6 2 3 3 2 2 6" xfId="21922"/>
    <cellStyle name="Table  - Style6 2 3 3 2 2 7" xfId="26677"/>
    <cellStyle name="Table  - Style6 2 3 3 2 3" xfId="10197"/>
    <cellStyle name="Table  - Style6 2 3 3 2 3 2" xfId="10198"/>
    <cellStyle name="Table  - Style6 2 3 3 2 3 2 2" xfId="21931"/>
    <cellStyle name="Table  - Style6 2 3 3 2 3 2 3" xfId="26686"/>
    <cellStyle name="Table  - Style6 2 3 3 2 3 3" xfId="10199"/>
    <cellStyle name="Table  - Style6 2 3 3 2 3 3 2" xfId="21932"/>
    <cellStyle name="Table  - Style6 2 3 3 2 3 3 3" xfId="26687"/>
    <cellStyle name="Table  - Style6 2 3 3 2 3 4" xfId="10200"/>
    <cellStyle name="Table  - Style6 2 3 3 2 3 4 2" xfId="21933"/>
    <cellStyle name="Table  - Style6 2 3 3 2 3 4 3" xfId="26688"/>
    <cellStyle name="Table  - Style6 2 3 3 2 3 5" xfId="21930"/>
    <cellStyle name="Table  - Style6 2 3 3 2 3 6" xfId="26685"/>
    <cellStyle name="Table  - Style6 2 3 3 2 4" xfId="10201"/>
    <cellStyle name="Table  - Style6 2 3 3 2 4 2" xfId="21934"/>
    <cellStyle name="Table  - Style6 2 3 3 2 4 3" xfId="26689"/>
    <cellStyle name="Table  - Style6 2 3 3 2 5" xfId="10202"/>
    <cellStyle name="Table  - Style6 2 3 3 2 5 2" xfId="21935"/>
    <cellStyle name="Table  - Style6 2 3 3 2 5 3" xfId="26690"/>
    <cellStyle name="Table  - Style6 2 3 3 2 6" xfId="10203"/>
    <cellStyle name="Table  - Style6 2 3 3 2 6 2" xfId="21936"/>
    <cellStyle name="Table  - Style6 2 3 3 2 6 3" xfId="26691"/>
    <cellStyle name="Table  - Style6 2 3 3 2 7" xfId="21921"/>
    <cellStyle name="Table  - Style6 2 3 3 2 8" xfId="26676"/>
    <cellStyle name="Table  - Style6 2 3 3 3" xfId="10204"/>
    <cellStyle name="Table  - Style6 2 3 3 3 2" xfId="10205"/>
    <cellStyle name="Table  - Style6 2 3 3 3 2 2" xfId="10206"/>
    <cellStyle name="Table  - Style6 2 3 3 3 2 2 2" xfId="21939"/>
    <cellStyle name="Table  - Style6 2 3 3 3 2 2 3" xfId="26694"/>
    <cellStyle name="Table  - Style6 2 3 3 3 2 3" xfId="10207"/>
    <cellStyle name="Table  - Style6 2 3 3 3 2 3 2" xfId="21940"/>
    <cellStyle name="Table  - Style6 2 3 3 3 2 3 3" xfId="26695"/>
    <cellStyle name="Table  - Style6 2 3 3 3 2 4" xfId="10208"/>
    <cellStyle name="Table  - Style6 2 3 3 3 2 4 2" xfId="21941"/>
    <cellStyle name="Table  - Style6 2 3 3 3 2 4 3" xfId="26696"/>
    <cellStyle name="Table  - Style6 2 3 3 3 2 5" xfId="21938"/>
    <cellStyle name="Table  - Style6 2 3 3 3 2 6" xfId="26693"/>
    <cellStyle name="Table  - Style6 2 3 3 3 3" xfId="10209"/>
    <cellStyle name="Table  - Style6 2 3 3 3 3 2" xfId="21942"/>
    <cellStyle name="Table  - Style6 2 3 3 3 3 3" xfId="26697"/>
    <cellStyle name="Table  - Style6 2 3 3 3 4" xfId="10210"/>
    <cellStyle name="Table  - Style6 2 3 3 3 4 2" xfId="21943"/>
    <cellStyle name="Table  - Style6 2 3 3 3 4 3" xfId="26698"/>
    <cellStyle name="Table  - Style6 2 3 3 3 5" xfId="10211"/>
    <cellStyle name="Table  - Style6 2 3 3 3 5 2" xfId="21944"/>
    <cellStyle name="Table  - Style6 2 3 3 3 5 3" xfId="26699"/>
    <cellStyle name="Table  - Style6 2 3 3 3 6" xfId="21937"/>
    <cellStyle name="Table  - Style6 2 3 3 3 7" xfId="26692"/>
    <cellStyle name="Table  - Style6 2 3 3 4" xfId="10212"/>
    <cellStyle name="Table  - Style6 2 3 3 4 2" xfId="10213"/>
    <cellStyle name="Table  - Style6 2 3 3 4 2 2" xfId="21946"/>
    <cellStyle name="Table  - Style6 2 3 3 4 2 3" xfId="26701"/>
    <cellStyle name="Table  - Style6 2 3 3 4 3" xfId="10214"/>
    <cellStyle name="Table  - Style6 2 3 3 4 3 2" xfId="21947"/>
    <cellStyle name="Table  - Style6 2 3 3 4 3 3" xfId="26702"/>
    <cellStyle name="Table  - Style6 2 3 3 4 4" xfId="10215"/>
    <cellStyle name="Table  - Style6 2 3 3 4 4 2" xfId="21948"/>
    <cellStyle name="Table  - Style6 2 3 3 4 4 3" xfId="26703"/>
    <cellStyle name="Table  - Style6 2 3 3 4 5" xfId="21945"/>
    <cellStyle name="Table  - Style6 2 3 3 4 6" xfId="26700"/>
    <cellStyle name="Table  - Style6 2 3 3 5" xfId="10216"/>
    <cellStyle name="Table  - Style6 2 3 3 5 2" xfId="21949"/>
    <cellStyle name="Table  - Style6 2 3 3 5 3" xfId="26704"/>
    <cellStyle name="Table  - Style6 2 3 3 6" xfId="10217"/>
    <cellStyle name="Table  - Style6 2 3 3 6 2" xfId="21950"/>
    <cellStyle name="Table  - Style6 2 3 3 6 3" xfId="26705"/>
    <cellStyle name="Table  - Style6 2 3 3 7" xfId="10218"/>
    <cellStyle name="Table  - Style6 2 3 3 7 2" xfId="21951"/>
    <cellStyle name="Table  - Style6 2 3 3 7 3" xfId="26706"/>
    <cellStyle name="Table  - Style6 2 3 3 8" xfId="21920"/>
    <cellStyle name="Table  - Style6 2 3 3 9" xfId="26675"/>
    <cellStyle name="Table  - Style6 2 3 4" xfId="10219"/>
    <cellStyle name="Table  - Style6 2 3 4 2" xfId="10220"/>
    <cellStyle name="Table  - Style6 2 3 4 2 2" xfId="10221"/>
    <cellStyle name="Table  - Style6 2 3 4 2 2 2" xfId="10222"/>
    <cellStyle name="Table  - Style6 2 3 4 2 2 2 2" xfId="21955"/>
    <cellStyle name="Table  - Style6 2 3 4 2 2 2 3" xfId="26710"/>
    <cellStyle name="Table  - Style6 2 3 4 2 2 3" xfId="10223"/>
    <cellStyle name="Table  - Style6 2 3 4 2 2 3 2" xfId="21956"/>
    <cellStyle name="Table  - Style6 2 3 4 2 2 3 3" xfId="26711"/>
    <cellStyle name="Table  - Style6 2 3 4 2 2 4" xfId="10224"/>
    <cellStyle name="Table  - Style6 2 3 4 2 2 4 2" xfId="21957"/>
    <cellStyle name="Table  - Style6 2 3 4 2 2 4 3" xfId="26712"/>
    <cellStyle name="Table  - Style6 2 3 4 2 2 5" xfId="21954"/>
    <cellStyle name="Table  - Style6 2 3 4 2 2 6" xfId="26709"/>
    <cellStyle name="Table  - Style6 2 3 4 2 3" xfId="10225"/>
    <cellStyle name="Table  - Style6 2 3 4 2 3 2" xfId="21958"/>
    <cellStyle name="Table  - Style6 2 3 4 2 3 3" xfId="26713"/>
    <cellStyle name="Table  - Style6 2 3 4 2 4" xfId="10226"/>
    <cellStyle name="Table  - Style6 2 3 4 2 4 2" xfId="21959"/>
    <cellStyle name="Table  - Style6 2 3 4 2 4 3" xfId="26714"/>
    <cellStyle name="Table  - Style6 2 3 4 2 5" xfId="10227"/>
    <cellStyle name="Table  - Style6 2 3 4 2 5 2" xfId="21960"/>
    <cellStyle name="Table  - Style6 2 3 4 2 5 3" xfId="26715"/>
    <cellStyle name="Table  - Style6 2 3 4 2 6" xfId="21953"/>
    <cellStyle name="Table  - Style6 2 3 4 2 7" xfId="26708"/>
    <cellStyle name="Table  - Style6 2 3 4 3" xfId="10228"/>
    <cellStyle name="Table  - Style6 2 3 4 3 2" xfId="10229"/>
    <cellStyle name="Table  - Style6 2 3 4 3 2 2" xfId="21962"/>
    <cellStyle name="Table  - Style6 2 3 4 3 2 3" xfId="26717"/>
    <cellStyle name="Table  - Style6 2 3 4 3 3" xfId="10230"/>
    <cellStyle name="Table  - Style6 2 3 4 3 3 2" xfId="21963"/>
    <cellStyle name="Table  - Style6 2 3 4 3 3 3" xfId="26718"/>
    <cellStyle name="Table  - Style6 2 3 4 3 4" xfId="10231"/>
    <cellStyle name="Table  - Style6 2 3 4 3 4 2" xfId="21964"/>
    <cellStyle name="Table  - Style6 2 3 4 3 4 3" xfId="26719"/>
    <cellStyle name="Table  - Style6 2 3 4 3 5" xfId="21961"/>
    <cellStyle name="Table  - Style6 2 3 4 3 6" xfId="26716"/>
    <cellStyle name="Table  - Style6 2 3 4 4" xfId="10232"/>
    <cellStyle name="Table  - Style6 2 3 4 4 2" xfId="21965"/>
    <cellStyle name="Table  - Style6 2 3 4 4 3" xfId="26720"/>
    <cellStyle name="Table  - Style6 2 3 4 5" xfId="10233"/>
    <cellStyle name="Table  - Style6 2 3 4 5 2" xfId="21966"/>
    <cellStyle name="Table  - Style6 2 3 4 5 3" xfId="26721"/>
    <cellStyle name="Table  - Style6 2 3 4 6" xfId="10234"/>
    <cellStyle name="Table  - Style6 2 3 4 6 2" xfId="21967"/>
    <cellStyle name="Table  - Style6 2 3 4 6 3" xfId="26722"/>
    <cellStyle name="Table  - Style6 2 3 4 7" xfId="21952"/>
    <cellStyle name="Table  - Style6 2 3 4 8" xfId="26707"/>
    <cellStyle name="Table  - Style6 2 3 5" xfId="10235"/>
    <cellStyle name="Table  - Style6 2 3 5 2" xfId="10236"/>
    <cellStyle name="Table  - Style6 2 3 5 2 2" xfId="10237"/>
    <cellStyle name="Table  - Style6 2 3 5 2 2 2" xfId="21970"/>
    <cellStyle name="Table  - Style6 2 3 5 2 2 3" xfId="26725"/>
    <cellStyle name="Table  - Style6 2 3 5 2 3" xfId="10238"/>
    <cellStyle name="Table  - Style6 2 3 5 2 3 2" xfId="21971"/>
    <cellStyle name="Table  - Style6 2 3 5 2 3 3" xfId="26726"/>
    <cellStyle name="Table  - Style6 2 3 5 2 4" xfId="10239"/>
    <cellStyle name="Table  - Style6 2 3 5 2 4 2" xfId="21972"/>
    <cellStyle name="Table  - Style6 2 3 5 2 4 3" xfId="26727"/>
    <cellStyle name="Table  - Style6 2 3 5 2 5" xfId="21969"/>
    <cellStyle name="Table  - Style6 2 3 5 2 6" xfId="26724"/>
    <cellStyle name="Table  - Style6 2 3 5 3" xfId="10240"/>
    <cellStyle name="Table  - Style6 2 3 5 3 2" xfId="21973"/>
    <cellStyle name="Table  - Style6 2 3 5 3 3" xfId="26728"/>
    <cellStyle name="Table  - Style6 2 3 5 4" xfId="10241"/>
    <cellStyle name="Table  - Style6 2 3 5 4 2" xfId="21974"/>
    <cellStyle name="Table  - Style6 2 3 5 4 3" xfId="26729"/>
    <cellStyle name="Table  - Style6 2 3 5 5" xfId="10242"/>
    <cellStyle name="Table  - Style6 2 3 5 5 2" xfId="21975"/>
    <cellStyle name="Table  - Style6 2 3 5 5 3" xfId="26730"/>
    <cellStyle name="Table  - Style6 2 3 5 6" xfId="21968"/>
    <cellStyle name="Table  - Style6 2 3 5 7" xfId="26723"/>
    <cellStyle name="Table  - Style6 2 3 6" xfId="10243"/>
    <cellStyle name="Table  - Style6 2 3 6 2" xfId="10244"/>
    <cellStyle name="Table  - Style6 2 3 6 2 2" xfId="21977"/>
    <cellStyle name="Table  - Style6 2 3 6 2 3" xfId="26732"/>
    <cellStyle name="Table  - Style6 2 3 6 3" xfId="10245"/>
    <cellStyle name="Table  - Style6 2 3 6 3 2" xfId="21978"/>
    <cellStyle name="Table  - Style6 2 3 6 3 3" xfId="26733"/>
    <cellStyle name="Table  - Style6 2 3 6 4" xfId="10246"/>
    <cellStyle name="Table  - Style6 2 3 6 4 2" xfId="21979"/>
    <cellStyle name="Table  - Style6 2 3 6 4 3" xfId="26734"/>
    <cellStyle name="Table  - Style6 2 3 6 5" xfId="21976"/>
    <cellStyle name="Table  - Style6 2 3 6 6" xfId="26731"/>
    <cellStyle name="Table  - Style6 2 3 7" xfId="10247"/>
    <cellStyle name="Table  - Style6 2 3 7 2" xfId="21980"/>
    <cellStyle name="Table  - Style6 2 3 7 3" xfId="26735"/>
    <cellStyle name="Table  - Style6 2 3 8" xfId="10248"/>
    <cellStyle name="Table  - Style6 2 3 8 2" xfId="21981"/>
    <cellStyle name="Table  - Style6 2 3 8 3" xfId="26736"/>
    <cellStyle name="Table  - Style6 2 3 9" xfId="10249"/>
    <cellStyle name="Table  - Style6 2 3 9 2" xfId="21982"/>
    <cellStyle name="Table  - Style6 2 3 9 3" xfId="26737"/>
    <cellStyle name="Table  - Style6 2 4" xfId="10250"/>
    <cellStyle name="Table  - Style6 2 4 10" xfId="21983"/>
    <cellStyle name="Table  - Style6 2 4 11" xfId="26738"/>
    <cellStyle name="Table  - Style6 2 4 12" xfId="29782"/>
    <cellStyle name="Table  - Style6 2 4 2" xfId="10251"/>
    <cellStyle name="Table  - Style6 2 4 2 10" xfId="29907"/>
    <cellStyle name="Table  - Style6 2 4 2 2" xfId="10252"/>
    <cellStyle name="Table  - Style6 2 4 2 2 2" xfId="10253"/>
    <cellStyle name="Table  - Style6 2 4 2 2 2 2" xfId="10254"/>
    <cellStyle name="Table  - Style6 2 4 2 2 2 2 2" xfId="10255"/>
    <cellStyle name="Table  - Style6 2 4 2 2 2 2 2 2" xfId="21988"/>
    <cellStyle name="Table  - Style6 2 4 2 2 2 2 2 3" xfId="26743"/>
    <cellStyle name="Table  - Style6 2 4 2 2 2 2 3" xfId="10256"/>
    <cellStyle name="Table  - Style6 2 4 2 2 2 2 3 2" xfId="21989"/>
    <cellStyle name="Table  - Style6 2 4 2 2 2 2 3 3" xfId="26744"/>
    <cellStyle name="Table  - Style6 2 4 2 2 2 2 4" xfId="10257"/>
    <cellStyle name="Table  - Style6 2 4 2 2 2 2 4 2" xfId="21990"/>
    <cellStyle name="Table  - Style6 2 4 2 2 2 2 4 3" xfId="26745"/>
    <cellStyle name="Table  - Style6 2 4 2 2 2 2 5" xfId="21987"/>
    <cellStyle name="Table  - Style6 2 4 2 2 2 2 6" xfId="26742"/>
    <cellStyle name="Table  - Style6 2 4 2 2 2 3" xfId="10258"/>
    <cellStyle name="Table  - Style6 2 4 2 2 2 3 2" xfId="21991"/>
    <cellStyle name="Table  - Style6 2 4 2 2 2 3 3" xfId="26746"/>
    <cellStyle name="Table  - Style6 2 4 2 2 2 4" xfId="10259"/>
    <cellStyle name="Table  - Style6 2 4 2 2 2 4 2" xfId="21992"/>
    <cellStyle name="Table  - Style6 2 4 2 2 2 4 3" xfId="26747"/>
    <cellStyle name="Table  - Style6 2 4 2 2 2 5" xfId="10260"/>
    <cellStyle name="Table  - Style6 2 4 2 2 2 5 2" xfId="21993"/>
    <cellStyle name="Table  - Style6 2 4 2 2 2 5 3" xfId="26748"/>
    <cellStyle name="Table  - Style6 2 4 2 2 2 6" xfId="21986"/>
    <cellStyle name="Table  - Style6 2 4 2 2 2 7" xfId="26741"/>
    <cellStyle name="Table  - Style6 2 4 2 2 3" xfId="10261"/>
    <cellStyle name="Table  - Style6 2 4 2 2 3 2" xfId="10262"/>
    <cellStyle name="Table  - Style6 2 4 2 2 3 2 2" xfId="21995"/>
    <cellStyle name="Table  - Style6 2 4 2 2 3 2 3" xfId="26750"/>
    <cellStyle name="Table  - Style6 2 4 2 2 3 3" xfId="10263"/>
    <cellStyle name="Table  - Style6 2 4 2 2 3 3 2" xfId="21996"/>
    <cellStyle name="Table  - Style6 2 4 2 2 3 3 3" xfId="26751"/>
    <cellStyle name="Table  - Style6 2 4 2 2 3 4" xfId="10264"/>
    <cellStyle name="Table  - Style6 2 4 2 2 3 4 2" xfId="21997"/>
    <cellStyle name="Table  - Style6 2 4 2 2 3 4 3" xfId="26752"/>
    <cellStyle name="Table  - Style6 2 4 2 2 3 5" xfId="21994"/>
    <cellStyle name="Table  - Style6 2 4 2 2 3 6" xfId="26749"/>
    <cellStyle name="Table  - Style6 2 4 2 2 4" xfId="10265"/>
    <cellStyle name="Table  - Style6 2 4 2 2 4 2" xfId="21998"/>
    <cellStyle name="Table  - Style6 2 4 2 2 4 3" xfId="26753"/>
    <cellStyle name="Table  - Style6 2 4 2 2 5" xfId="10266"/>
    <cellStyle name="Table  - Style6 2 4 2 2 5 2" xfId="21999"/>
    <cellStyle name="Table  - Style6 2 4 2 2 5 3" xfId="26754"/>
    <cellStyle name="Table  - Style6 2 4 2 2 6" xfId="10267"/>
    <cellStyle name="Table  - Style6 2 4 2 2 6 2" xfId="22000"/>
    <cellStyle name="Table  - Style6 2 4 2 2 6 3" xfId="26755"/>
    <cellStyle name="Table  - Style6 2 4 2 2 7" xfId="21985"/>
    <cellStyle name="Table  - Style6 2 4 2 2 8" xfId="26740"/>
    <cellStyle name="Table  - Style6 2 4 2 3" xfId="10268"/>
    <cellStyle name="Table  - Style6 2 4 2 3 2" xfId="10269"/>
    <cellStyle name="Table  - Style6 2 4 2 3 2 2" xfId="10270"/>
    <cellStyle name="Table  - Style6 2 4 2 3 2 2 2" xfId="22003"/>
    <cellStyle name="Table  - Style6 2 4 2 3 2 2 3" xfId="26758"/>
    <cellStyle name="Table  - Style6 2 4 2 3 2 3" xfId="10271"/>
    <cellStyle name="Table  - Style6 2 4 2 3 2 3 2" xfId="22004"/>
    <cellStyle name="Table  - Style6 2 4 2 3 2 3 3" xfId="26759"/>
    <cellStyle name="Table  - Style6 2 4 2 3 2 4" xfId="10272"/>
    <cellStyle name="Table  - Style6 2 4 2 3 2 4 2" xfId="22005"/>
    <cellStyle name="Table  - Style6 2 4 2 3 2 4 3" xfId="26760"/>
    <cellStyle name="Table  - Style6 2 4 2 3 2 5" xfId="22002"/>
    <cellStyle name="Table  - Style6 2 4 2 3 2 6" xfId="26757"/>
    <cellStyle name="Table  - Style6 2 4 2 3 3" xfId="10273"/>
    <cellStyle name="Table  - Style6 2 4 2 3 3 2" xfId="22006"/>
    <cellStyle name="Table  - Style6 2 4 2 3 3 3" xfId="26761"/>
    <cellStyle name="Table  - Style6 2 4 2 3 4" xfId="10274"/>
    <cellStyle name="Table  - Style6 2 4 2 3 4 2" xfId="22007"/>
    <cellStyle name="Table  - Style6 2 4 2 3 4 3" xfId="26762"/>
    <cellStyle name="Table  - Style6 2 4 2 3 5" xfId="10275"/>
    <cellStyle name="Table  - Style6 2 4 2 3 5 2" xfId="22008"/>
    <cellStyle name="Table  - Style6 2 4 2 3 5 3" xfId="26763"/>
    <cellStyle name="Table  - Style6 2 4 2 3 6" xfId="22001"/>
    <cellStyle name="Table  - Style6 2 4 2 3 7" xfId="26756"/>
    <cellStyle name="Table  - Style6 2 4 2 4" xfId="10276"/>
    <cellStyle name="Table  - Style6 2 4 2 4 2" xfId="10277"/>
    <cellStyle name="Table  - Style6 2 4 2 4 2 2" xfId="22010"/>
    <cellStyle name="Table  - Style6 2 4 2 4 2 3" xfId="26765"/>
    <cellStyle name="Table  - Style6 2 4 2 4 3" xfId="10278"/>
    <cellStyle name="Table  - Style6 2 4 2 4 3 2" xfId="22011"/>
    <cellStyle name="Table  - Style6 2 4 2 4 3 3" xfId="26766"/>
    <cellStyle name="Table  - Style6 2 4 2 4 4" xfId="10279"/>
    <cellStyle name="Table  - Style6 2 4 2 4 4 2" xfId="22012"/>
    <cellStyle name="Table  - Style6 2 4 2 4 4 3" xfId="26767"/>
    <cellStyle name="Table  - Style6 2 4 2 4 5" xfId="22009"/>
    <cellStyle name="Table  - Style6 2 4 2 4 6" xfId="26764"/>
    <cellStyle name="Table  - Style6 2 4 2 5" xfId="10280"/>
    <cellStyle name="Table  - Style6 2 4 2 5 2" xfId="22013"/>
    <cellStyle name="Table  - Style6 2 4 2 5 3" xfId="26768"/>
    <cellStyle name="Table  - Style6 2 4 2 6" xfId="10281"/>
    <cellStyle name="Table  - Style6 2 4 2 6 2" xfId="22014"/>
    <cellStyle name="Table  - Style6 2 4 2 6 3" xfId="26769"/>
    <cellStyle name="Table  - Style6 2 4 2 7" xfId="10282"/>
    <cellStyle name="Table  - Style6 2 4 2 7 2" xfId="22015"/>
    <cellStyle name="Table  - Style6 2 4 2 7 3" xfId="26770"/>
    <cellStyle name="Table  - Style6 2 4 2 8" xfId="21984"/>
    <cellStyle name="Table  - Style6 2 4 2 9" xfId="26739"/>
    <cellStyle name="Table  - Style6 2 4 3" xfId="10283"/>
    <cellStyle name="Table  - Style6 2 4 3 2" xfId="10284"/>
    <cellStyle name="Table  - Style6 2 4 3 2 2" xfId="10285"/>
    <cellStyle name="Table  - Style6 2 4 3 2 2 2" xfId="10286"/>
    <cellStyle name="Table  - Style6 2 4 3 2 2 2 2" xfId="10287"/>
    <cellStyle name="Table  - Style6 2 4 3 2 2 2 2 2" xfId="22020"/>
    <cellStyle name="Table  - Style6 2 4 3 2 2 2 2 3" xfId="26775"/>
    <cellStyle name="Table  - Style6 2 4 3 2 2 2 3" xfId="10288"/>
    <cellStyle name="Table  - Style6 2 4 3 2 2 2 3 2" xfId="22021"/>
    <cellStyle name="Table  - Style6 2 4 3 2 2 2 3 3" xfId="26776"/>
    <cellStyle name="Table  - Style6 2 4 3 2 2 2 4" xfId="10289"/>
    <cellStyle name="Table  - Style6 2 4 3 2 2 2 4 2" xfId="22022"/>
    <cellStyle name="Table  - Style6 2 4 3 2 2 2 4 3" xfId="26777"/>
    <cellStyle name="Table  - Style6 2 4 3 2 2 2 5" xfId="22019"/>
    <cellStyle name="Table  - Style6 2 4 3 2 2 2 6" xfId="26774"/>
    <cellStyle name="Table  - Style6 2 4 3 2 2 3" xfId="10290"/>
    <cellStyle name="Table  - Style6 2 4 3 2 2 3 2" xfId="22023"/>
    <cellStyle name="Table  - Style6 2 4 3 2 2 3 3" xfId="26778"/>
    <cellStyle name="Table  - Style6 2 4 3 2 2 4" xfId="10291"/>
    <cellStyle name="Table  - Style6 2 4 3 2 2 4 2" xfId="22024"/>
    <cellStyle name="Table  - Style6 2 4 3 2 2 4 3" xfId="26779"/>
    <cellStyle name="Table  - Style6 2 4 3 2 2 5" xfId="10292"/>
    <cellStyle name="Table  - Style6 2 4 3 2 2 5 2" xfId="22025"/>
    <cellStyle name="Table  - Style6 2 4 3 2 2 5 3" xfId="26780"/>
    <cellStyle name="Table  - Style6 2 4 3 2 2 6" xfId="22018"/>
    <cellStyle name="Table  - Style6 2 4 3 2 2 7" xfId="26773"/>
    <cellStyle name="Table  - Style6 2 4 3 2 3" xfId="10293"/>
    <cellStyle name="Table  - Style6 2 4 3 2 3 2" xfId="10294"/>
    <cellStyle name="Table  - Style6 2 4 3 2 3 2 2" xfId="22027"/>
    <cellStyle name="Table  - Style6 2 4 3 2 3 2 3" xfId="26782"/>
    <cellStyle name="Table  - Style6 2 4 3 2 3 3" xfId="10295"/>
    <cellStyle name="Table  - Style6 2 4 3 2 3 3 2" xfId="22028"/>
    <cellStyle name="Table  - Style6 2 4 3 2 3 3 3" xfId="26783"/>
    <cellStyle name="Table  - Style6 2 4 3 2 3 4" xfId="10296"/>
    <cellStyle name="Table  - Style6 2 4 3 2 3 4 2" xfId="22029"/>
    <cellStyle name="Table  - Style6 2 4 3 2 3 4 3" xfId="26784"/>
    <cellStyle name="Table  - Style6 2 4 3 2 3 5" xfId="22026"/>
    <cellStyle name="Table  - Style6 2 4 3 2 3 6" xfId="26781"/>
    <cellStyle name="Table  - Style6 2 4 3 2 4" xfId="10297"/>
    <cellStyle name="Table  - Style6 2 4 3 2 4 2" xfId="22030"/>
    <cellStyle name="Table  - Style6 2 4 3 2 4 3" xfId="26785"/>
    <cellStyle name="Table  - Style6 2 4 3 2 5" xfId="10298"/>
    <cellStyle name="Table  - Style6 2 4 3 2 5 2" xfId="22031"/>
    <cellStyle name="Table  - Style6 2 4 3 2 5 3" xfId="26786"/>
    <cellStyle name="Table  - Style6 2 4 3 2 6" xfId="10299"/>
    <cellStyle name="Table  - Style6 2 4 3 2 6 2" xfId="22032"/>
    <cellStyle name="Table  - Style6 2 4 3 2 6 3" xfId="26787"/>
    <cellStyle name="Table  - Style6 2 4 3 2 7" xfId="22017"/>
    <cellStyle name="Table  - Style6 2 4 3 2 8" xfId="26772"/>
    <cellStyle name="Table  - Style6 2 4 3 3" xfId="10300"/>
    <cellStyle name="Table  - Style6 2 4 3 3 2" xfId="10301"/>
    <cellStyle name="Table  - Style6 2 4 3 3 2 2" xfId="10302"/>
    <cellStyle name="Table  - Style6 2 4 3 3 2 2 2" xfId="22035"/>
    <cellStyle name="Table  - Style6 2 4 3 3 2 2 3" xfId="26790"/>
    <cellStyle name="Table  - Style6 2 4 3 3 2 3" xfId="10303"/>
    <cellStyle name="Table  - Style6 2 4 3 3 2 3 2" xfId="22036"/>
    <cellStyle name="Table  - Style6 2 4 3 3 2 3 3" xfId="26791"/>
    <cellStyle name="Table  - Style6 2 4 3 3 2 4" xfId="10304"/>
    <cellStyle name="Table  - Style6 2 4 3 3 2 4 2" xfId="22037"/>
    <cellStyle name="Table  - Style6 2 4 3 3 2 4 3" xfId="26792"/>
    <cellStyle name="Table  - Style6 2 4 3 3 2 5" xfId="22034"/>
    <cellStyle name="Table  - Style6 2 4 3 3 2 6" xfId="26789"/>
    <cellStyle name="Table  - Style6 2 4 3 3 3" xfId="10305"/>
    <cellStyle name="Table  - Style6 2 4 3 3 3 2" xfId="22038"/>
    <cellStyle name="Table  - Style6 2 4 3 3 3 3" xfId="26793"/>
    <cellStyle name="Table  - Style6 2 4 3 3 4" xfId="10306"/>
    <cellStyle name="Table  - Style6 2 4 3 3 4 2" xfId="22039"/>
    <cellStyle name="Table  - Style6 2 4 3 3 4 3" xfId="26794"/>
    <cellStyle name="Table  - Style6 2 4 3 3 5" xfId="10307"/>
    <cellStyle name="Table  - Style6 2 4 3 3 5 2" xfId="22040"/>
    <cellStyle name="Table  - Style6 2 4 3 3 5 3" xfId="26795"/>
    <cellStyle name="Table  - Style6 2 4 3 3 6" xfId="22033"/>
    <cellStyle name="Table  - Style6 2 4 3 3 7" xfId="26788"/>
    <cellStyle name="Table  - Style6 2 4 3 4" xfId="10308"/>
    <cellStyle name="Table  - Style6 2 4 3 4 2" xfId="10309"/>
    <cellStyle name="Table  - Style6 2 4 3 4 2 2" xfId="22042"/>
    <cellStyle name="Table  - Style6 2 4 3 4 2 3" xfId="26797"/>
    <cellStyle name="Table  - Style6 2 4 3 4 3" xfId="10310"/>
    <cellStyle name="Table  - Style6 2 4 3 4 3 2" xfId="22043"/>
    <cellStyle name="Table  - Style6 2 4 3 4 3 3" xfId="26798"/>
    <cellStyle name="Table  - Style6 2 4 3 4 4" xfId="10311"/>
    <cellStyle name="Table  - Style6 2 4 3 4 4 2" xfId="22044"/>
    <cellStyle name="Table  - Style6 2 4 3 4 4 3" xfId="26799"/>
    <cellStyle name="Table  - Style6 2 4 3 4 5" xfId="22041"/>
    <cellStyle name="Table  - Style6 2 4 3 4 6" xfId="26796"/>
    <cellStyle name="Table  - Style6 2 4 3 5" xfId="10312"/>
    <cellStyle name="Table  - Style6 2 4 3 5 2" xfId="22045"/>
    <cellStyle name="Table  - Style6 2 4 3 5 3" xfId="26800"/>
    <cellStyle name="Table  - Style6 2 4 3 6" xfId="10313"/>
    <cellStyle name="Table  - Style6 2 4 3 6 2" xfId="22046"/>
    <cellStyle name="Table  - Style6 2 4 3 6 3" xfId="26801"/>
    <cellStyle name="Table  - Style6 2 4 3 7" xfId="10314"/>
    <cellStyle name="Table  - Style6 2 4 3 7 2" xfId="22047"/>
    <cellStyle name="Table  - Style6 2 4 3 7 3" xfId="26802"/>
    <cellStyle name="Table  - Style6 2 4 3 8" xfId="22016"/>
    <cellStyle name="Table  - Style6 2 4 3 9" xfId="26771"/>
    <cellStyle name="Table  - Style6 2 4 4" xfId="10315"/>
    <cellStyle name="Table  - Style6 2 4 4 2" xfId="10316"/>
    <cellStyle name="Table  - Style6 2 4 4 2 2" xfId="10317"/>
    <cellStyle name="Table  - Style6 2 4 4 2 2 2" xfId="10318"/>
    <cellStyle name="Table  - Style6 2 4 4 2 2 2 2" xfId="22051"/>
    <cellStyle name="Table  - Style6 2 4 4 2 2 2 3" xfId="26806"/>
    <cellStyle name="Table  - Style6 2 4 4 2 2 3" xfId="10319"/>
    <cellStyle name="Table  - Style6 2 4 4 2 2 3 2" xfId="22052"/>
    <cellStyle name="Table  - Style6 2 4 4 2 2 3 3" xfId="26807"/>
    <cellStyle name="Table  - Style6 2 4 4 2 2 4" xfId="10320"/>
    <cellStyle name="Table  - Style6 2 4 4 2 2 4 2" xfId="22053"/>
    <cellStyle name="Table  - Style6 2 4 4 2 2 4 3" xfId="26808"/>
    <cellStyle name="Table  - Style6 2 4 4 2 2 5" xfId="22050"/>
    <cellStyle name="Table  - Style6 2 4 4 2 2 6" xfId="26805"/>
    <cellStyle name="Table  - Style6 2 4 4 2 3" xfId="10321"/>
    <cellStyle name="Table  - Style6 2 4 4 2 3 2" xfId="22054"/>
    <cellStyle name="Table  - Style6 2 4 4 2 3 3" xfId="26809"/>
    <cellStyle name="Table  - Style6 2 4 4 2 4" xfId="10322"/>
    <cellStyle name="Table  - Style6 2 4 4 2 4 2" xfId="22055"/>
    <cellStyle name="Table  - Style6 2 4 4 2 4 3" xfId="26810"/>
    <cellStyle name="Table  - Style6 2 4 4 2 5" xfId="10323"/>
    <cellStyle name="Table  - Style6 2 4 4 2 5 2" xfId="22056"/>
    <cellStyle name="Table  - Style6 2 4 4 2 5 3" xfId="26811"/>
    <cellStyle name="Table  - Style6 2 4 4 2 6" xfId="22049"/>
    <cellStyle name="Table  - Style6 2 4 4 2 7" xfId="26804"/>
    <cellStyle name="Table  - Style6 2 4 4 3" xfId="10324"/>
    <cellStyle name="Table  - Style6 2 4 4 3 2" xfId="10325"/>
    <cellStyle name="Table  - Style6 2 4 4 3 2 2" xfId="22058"/>
    <cellStyle name="Table  - Style6 2 4 4 3 2 3" xfId="26813"/>
    <cellStyle name="Table  - Style6 2 4 4 3 3" xfId="10326"/>
    <cellStyle name="Table  - Style6 2 4 4 3 3 2" xfId="22059"/>
    <cellStyle name="Table  - Style6 2 4 4 3 3 3" xfId="26814"/>
    <cellStyle name="Table  - Style6 2 4 4 3 4" xfId="10327"/>
    <cellStyle name="Table  - Style6 2 4 4 3 4 2" xfId="22060"/>
    <cellStyle name="Table  - Style6 2 4 4 3 4 3" xfId="26815"/>
    <cellStyle name="Table  - Style6 2 4 4 3 5" xfId="22057"/>
    <cellStyle name="Table  - Style6 2 4 4 3 6" xfId="26812"/>
    <cellStyle name="Table  - Style6 2 4 4 4" xfId="10328"/>
    <cellStyle name="Table  - Style6 2 4 4 4 2" xfId="22061"/>
    <cellStyle name="Table  - Style6 2 4 4 4 3" xfId="26816"/>
    <cellStyle name="Table  - Style6 2 4 4 5" xfId="10329"/>
    <cellStyle name="Table  - Style6 2 4 4 5 2" xfId="22062"/>
    <cellStyle name="Table  - Style6 2 4 4 5 3" xfId="26817"/>
    <cellStyle name="Table  - Style6 2 4 4 6" xfId="10330"/>
    <cellStyle name="Table  - Style6 2 4 4 6 2" xfId="22063"/>
    <cellStyle name="Table  - Style6 2 4 4 6 3" xfId="26818"/>
    <cellStyle name="Table  - Style6 2 4 4 7" xfId="22048"/>
    <cellStyle name="Table  - Style6 2 4 4 8" xfId="26803"/>
    <cellStyle name="Table  - Style6 2 4 5" xfId="10331"/>
    <cellStyle name="Table  - Style6 2 4 5 2" xfId="10332"/>
    <cellStyle name="Table  - Style6 2 4 5 2 2" xfId="10333"/>
    <cellStyle name="Table  - Style6 2 4 5 2 2 2" xfId="22066"/>
    <cellStyle name="Table  - Style6 2 4 5 2 2 3" xfId="26821"/>
    <cellStyle name="Table  - Style6 2 4 5 2 3" xfId="10334"/>
    <cellStyle name="Table  - Style6 2 4 5 2 3 2" xfId="22067"/>
    <cellStyle name="Table  - Style6 2 4 5 2 3 3" xfId="26822"/>
    <cellStyle name="Table  - Style6 2 4 5 2 4" xfId="10335"/>
    <cellStyle name="Table  - Style6 2 4 5 2 4 2" xfId="22068"/>
    <cellStyle name="Table  - Style6 2 4 5 2 4 3" xfId="26823"/>
    <cellStyle name="Table  - Style6 2 4 5 2 5" xfId="22065"/>
    <cellStyle name="Table  - Style6 2 4 5 2 6" xfId="26820"/>
    <cellStyle name="Table  - Style6 2 4 5 3" xfId="10336"/>
    <cellStyle name="Table  - Style6 2 4 5 3 2" xfId="22069"/>
    <cellStyle name="Table  - Style6 2 4 5 3 3" xfId="26824"/>
    <cellStyle name="Table  - Style6 2 4 5 4" xfId="10337"/>
    <cellStyle name="Table  - Style6 2 4 5 4 2" xfId="22070"/>
    <cellStyle name="Table  - Style6 2 4 5 4 3" xfId="26825"/>
    <cellStyle name="Table  - Style6 2 4 5 5" xfId="10338"/>
    <cellStyle name="Table  - Style6 2 4 5 5 2" xfId="22071"/>
    <cellStyle name="Table  - Style6 2 4 5 5 3" xfId="26826"/>
    <cellStyle name="Table  - Style6 2 4 5 6" xfId="22064"/>
    <cellStyle name="Table  - Style6 2 4 5 7" xfId="26819"/>
    <cellStyle name="Table  - Style6 2 4 6" xfId="10339"/>
    <cellStyle name="Table  - Style6 2 4 6 2" xfId="10340"/>
    <cellStyle name="Table  - Style6 2 4 6 2 2" xfId="22073"/>
    <cellStyle name="Table  - Style6 2 4 6 2 3" xfId="26828"/>
    <cellStyle name="Table  - Style6 2 4 6 3" xfId="10341"/>
    <cellStyle name="Table  - Style6 2 4 6 3 2" xfId="22074"/>
    <cellStyle name="Table  - Style6 2 4 6 3 3" xfId="26829"/>
    <cellStyle name="Table  - Style6 2 4 6 4" xfId="10342"/>
    <cellStyle name="Table  - Style6 2 4 6 4 2" xfId="22075"/>
    <cellStyle name="Table  - Style6 2 4 6 4 3" xfId="26830"/>
    <cellStyle name="Table  - Style6 2 4 6 5" xfId="22072"/>
    <cellStyle name="Table  - Style6 2 4 6 6" xfId="26827"/>
    <cellStyle name="Table  - Style6 2 4 7" xfId="10343"/>
    <cellStyle name="Table  - Style6 2 4 7 2" xfId="22076"/>
    <cellStyle name="Table  - Style6 2 4 7 3" xfId="26831"/>
    <cellStyle name="Table  - Style6 2 4 8" xfId="10344"/>
    <cellStyle name="Table  - Style6 2 4 8 2" xfId="22077"/>
    <cellStyle name="Table  - Style6 2 4 8 3" xfId="26832"/>
    <cellStyle name="Table  - Style6 2 4 9" xfId="10345"/>
    <cellStyle name="Table  - Style6 2 4 9 2" xfId="22078"/>
    <cellStyle name="Table  - Style6 2 4 9 3" xfId="26833"/>
    <cellStyle name="Table  - Style6 2 5" xfId="10346"/>
    <cellStyle name="Table  - Style6 2 5 10" xfId="29800"/>
    <cellStyle name="Table  - Style6 2 5 2" xfId="10347"/>
    <cellStyle name="Table  - Style6 2 5 2 2" xfId="10348"/>
    <cellStyle name="Table  - Style6 2 5 2 2 2" xfId="10349"/>
    <cellStyle name="Table  - Style6 2 5 2 2 2 2" xfId="10350"/>
    <cellStyle name="Table  - Style6 2 5 2 2 2 2 2" xfId="22083"/>
    <cellStyle name="Table  - Style6 2 5 2 2 2 2 3" xfId="26838"/>
    <cellStyle name="Table  - Style6 2 5 2 2 2 3" xfId="10351"/>
    <cellStyle name="Table  - Style6 2 5 2 2 2 3 2" xfId="22084"/>
    <cellStyle name="Table  - Style6 2 5 2 2 2 3 3" xfId="26839"/>
    <cellStyle name="Table  - Style6 2 5 2 2 2 4" xfId="10352"/>
    <cellStyle name="Table  - Style6 2 5 2 2 2 4 2" xfId="22085"/>
    <cellStyle name="Table  - Style6 2 5 2 2 2 4 3" xfId="26840"/>
    <cellStyle name="Table  - Style6 2 5 2 2 2 5" xfId="22082"/>
    <cellStyle name="Table  - Style6 2 5 2 2 2 6" xfId="26837"/>
    <cellStyle name="Table  - Style6 2 5 2 2 3" xfId="10353"/>
    <cellStyle name="Table  - Style6 2 5 2 2 3 2" xfId="22086"/>
    <cellStyle name="Table  - Style6 2 5 2 2 3 3" xfId="26841"/>
    <cellStyle name="Table  - Style6 2 5 2 2 4" xfId="10354"/>
    <cellStyle name="Table  - Style6 2 5 2 2 4 2" xfId="22087"/>
    <cellStyle name="Table  - Style6 2 5 2 2 4 3" xfId="26842"/>
    <cellStyle name="Table  - Style6 2 5 2 2 5" xfId="10355"/>
    <cellStyle name="Table  - Style6 2 5 2 2 5 2" xfId="22088"/>
    <cellStyle name="Table  - Style6 2 5 2 2 5 3" xfId="26843"/>
    <cellStyle name="Table  - Style6 2 5 2 2 6" xfId="22081"/>
    <cellStyle name="Table  - Style6 2 5 2 2 7" xfId="26836"/>
    <cellStyle name="Table  - Style6 2 5 2 3" xfId="10356"/>
    <cellStyle name="Table  - Style6 2 5 2 3 2" xfId="10357"/>
    <cellStyle name="Table  - Style6 2 5 2 3 2 2" xfId="22090"/>
    <cellStyle name="Table  - Style6 2 5 2 3 2 3" xfId="26845"/>
    <cellStyle name="Table  - Style6 2 5 2 3 3" xfId="10358"/>
    <cellStyle name="Table  - Style6 2 5 2 3 3 2" xfId="22091"/>
    <cellStyle name="Table  - Style6 2 5 2 3 3 3" xfId="26846"/>
    <cellStyle name="Table  - Style6 2 5 2 3 4" xfId="10359"/>
    <cellStyle name="Table  - Style6 2 5 2 3 4 2" xfId="22092"/>
    <cellStyle name="Table  - Style6 2 5 2 3 4 3" xfId="26847"/>
    <cellStyle name="Table  - Style6 2 5 2 3 5" xfId="22089"/>
    <cellStyle name="Table  - Style6 2 5 2 3 6" xfId="26844"/>
    <cellStyle name="Table  - Style6 2 5 2 4" xfId="10360"/>
    <cellStyle name="Table  - Style6 2 5 2 4 2" xfId="22093"/>
    <cellStyle name="Table  - Style6 2 5 2 4 3" xfId="26848"/>
    <cellStyle name="Table  - Style6 2 5 2 5" xfId="10361"/>
    <cellStyle name="Table  - Style6 2 5 2 5 2" xfId="22094"/>
    <cellStyle name="Table  - Style6 2 5 2 5 3" xfId="26849"/>
    <cellStyle name="Table  - Style6 2 5 2 6" xfId="10362"/>
    <cellStyle name="Table  - Style6 2 5 2 6 2" xfId="22095"/>
    <cellStyle name="Table  - Style6 2 5 2 6 3" xfId="26850"/>
    <cellStyle name="Table  - Style6 2 5 2 7" xfId="22080"/>
    <cellStyle name="Table  - Style6 2 5 2 8" xfId="26835"/>
    <cellStyle name="Table  - Style6 2 5 3" xfId="10363"/>
    <cellStyle name="Table  - Style6 2 5 3 2" xfId="10364"/>
    <cellStyle name="Table  - Style6 2 5 3 2 2" xfId="10365"/>
    <cellStyle name="Table  - Style6 2 5 3 2 2 2" xfId="22098"/>
    <cellStyle name="Table  - Style6 2 5 3 2 2 3" xfId="26853"/>
    <cellStyle name="Table  - Style6 2 5 3 2 3" xfId="10366"/>
    <cellStyle name="Table  - Style6 2 5 3 2 3 2" xfId="22099"/>
    <cellStyle name="Table  - Style6 2 5 3 2 3 3" xfId="26854"/>
    <cellStyle name="Table  - Style6 2 5 3 2 4" xfId="10367"/>
    <cellStyle name="Table  - Style6 2 5 3 2 4 2" xfId="22100"/>
    <cellStyle name="Table  - Style6 2 5 3 2 4 3" xfId="26855"/>
    <cellStyle name="Table  - Style6 2 5 3 2 5" xfId="22097"/>
    <cellStyle name="Table  - Style6 2 5 3 2 6" xfId="26852"/>
    <cellStyle name="Table  - Style6 2 5 3 3" xfId="10368"/>
    <cellStyle name="Table  - Style6 2 5 3 3 2" xfId="22101"/>
    <cellStyle name="Table  - Style6 2 5 3 3 3" xfId="26856"/>
    <cellStyle name="Table  - Style6 2 5 3 4" xfId="10369"/>
    <cellStyle name="Table  - Style6 2 5 3 4 2" xfId="22102"/>
    <cellStyle name="Table  - Style6 2 5 3 4 3" xfId="26857"/>
    <cellStyle name="Table  - Style6 2 5 3 5" xfId="10370"/>
    <cellStyle name="Table  - Style6 2 5 3 5 2" xfId="22103"/>
    <cellStyle name="Table  - Style6 2 5 3 5 3" xfId="26858"/>
    <cellStyle name="Table  - Style6 2 5 3 6" xfId="22096"/>
    <cellStyle name="Table  - Style6 2 5 3 7" xfId="26851"/>
    <cellStyle name="Table  - Style6 2 5 4" xfId="10371"/>
    <cellStyle name="Table  - Style6 2 5 4 2" xfId="10372"/>
    <cellStyle name="Table  - Style6 2 5 4 2 2" xfId="22105"/>
    <cellStyle name="Table  - Style6 2 5 4 2 3" xfId="26860"/>
    <cellStyle name="Table  - Style6 2 5 4 3" xfId="10373"/>
    <cellStyle name="Table  - Style6 2 5 4 3 2" xfId="22106"/>
    <cellStyle name="Table  - Style6 2 5 4 3 3" xfId="26861"/>
    <cellStyle name="Table  - Style6 2 5 4 4" xfId="10374"/>
    <cellStyle name="Table  - Style6 2 5 4 4 2" xfId="22107"/>
    <cellStyle name="Table  - Style6 2 5 4 4 3" xfId="26862"/>
    <cellStyle name="Table  - Style6 2 5 4 5" xfId="22104"/>
    <cellStyle name="Table  - Style6 2 5 4 6" xfId="26859"/>
    <cellStyle name="Table  - Style6 2 5 5" xfId="10375"/>
    <cellStyle name="Table  - Style6 2 5 5 2" xfId="22108"/>
    <cellStyle name="Table  - Style6 2 5 5 3" xfId="26863"/>
    <cellStyle name="Table  - Style6 2 5 6" xfId="10376"/>
    <cellStyle name="Table  - Style6 2 5 6 2" xfId="22109"/>
    <cellStyle name="Table  - Style6 2 5 6 3" xfId="26864"/>
    <cellStyle name="Table  - Style6 2 5 7" xfId="10377"/>
    <cellStyle name="Table  - Style6 2 5 7 2" xfId="22110"/>
    <cellStyle name="Table  - Style6 2 5 7 3" xfId="26865"/>
    <cellStyle name="Table  - Style6 2 5 8" xfId="22079"/>
    <cellStyle name="Table  - Style6 2 5 9" xfId="26834"/>
    <cellStyle name="Table  - Style6 2 6" xfId="10378"/>
    <cellStyle name="Table  - Style6 2 6 2" xfId="10379"/>
    <cellStyle name="Table  - Style6 2 6 2 2" xfId="10380"/>
    <cellStyle name="Table  - Style6 2 6 2 2 2" xfId="10381"/>
    <cellStyle name="Table  - Style6 2 6 2 2 2 2" xfId="10382"/>
    <cellStyle name="Table  - Style6 2 6 2 2 2 2 2" xfId="22115"/>
    <cellStyle name="Table  - Style6 2 6 2 2 2 2 3" xfId="26870"/>
    <cellStyle name="Table  - Style6 2 6 2 2 2 3" xfId="10383"/>
    <cellStyle name="Table  - Style6 2 6 2 2 2 3 2" xfId="22116"/>
    <cellStyle name="Table  - Style6 2 6 2 2 2 3 3" xfId="26871"/>
    <cellStyle name="Table  - Style6 2 6 2 2 2 4" xfId="10384"/>
    <cellStyle name="Table  - Style6 2 6 2 2 2 4 2" xfId="22117"/>
    <cellStyle name="Table  - Style6 2 6 2 2 2 4 3" xfId="26872"/>
    <cellStyle name="Table  - Style6 2 6 2 2 2 5" xfId="22114"/>
    <cellStyle name="Table  - Style6 2 6 2 2 2 6" xfId="26869"/>
    <cellStyle name="Table  - Style6 2 6 2 2 3" xfId="10385"/>
    <cellStyle name="Table  - Style6 2 6 2 2 3 2" xfId="22118"/>
    <cellStyle name="Table  - Style6 2 6 2 2 3 3" xfId="26873"/>
    <cellStyle name="Table  - Style6 2 6 2 2 4" xfId="10386"/>
    <cellStyle name="Table  - Style6 2 6 2 2 4 2" xfId="22119"/>
    <cellStyle name="Table  - Style6 2 6 2 2 4 3" xfId="26874"/>
    <cellStyle name="Table  - Style6 2 6 2 2 5" xfId="10387"/>
    <cellStyle name="Table  - Style6 2 6 2 2 5 2" xfId="22120"/>
    <cellStyle name="Table  - Style6 2 6 2 2 5 3" xfId="26875"/>
    <cellStyle name="Table  - Style6 2 6 2 2 6" xfId="22113"/>
    <cellStyle name="Table  - Style6 2 6 2 2 7" xfId="26868"/>
    <cellStyle name="Table  - Style6 2 6 2 3" xfId="10388"/>
    <cellStyle name="Table  - Style6 2 6 2 3 2" xfId="10389"/>
    <cellStyle name="Table  - Style6 2 6 2 3 2 2" xfId="22122"/>
    <cellStyle name="Table  - Style6 2 6 2 3 2 3" xfId="26877"/>
    <cellStyle name="Table  - Style6 2 6 2 3 3" xfId="10390"/>
    <cellStyle name="Table  - Style6 2 6 2 3 3 2" xfId="22123"/>
    <cellStyle name="Table  - Style6 2 6 2 3 3 3" xfId="26878"/>
    <cellStyle name="Table  - Style6 2 6 2 3 4" xfId="10391"/>
    <cellStyle name="Table  - Style6 2 6 2 3 4 2" xfId="22124"/>
    <cellStyle name="Table  - Style6 2 6 2 3 4 3" xfId="26879"/>
    <cellStyle name="Table  - Style6 2 6 2 3 5" xfId="22121"/>
    <cellStyle name="Table  - Style6 2 6 2 3 6" xfId="26876"/>
    <cellStyle name="Table  - Style6 2 6 2 4" xfId="10392"/>
    <cellStyle name="Table  - Style6 2 6 2 4 2" xfId="22125"/>
    <cellStyle name="Table  - Style6 2 6 2 4 3" xfId="26880"/>
    <cellStyle name="Table  - Style6 2 6 2 5" xfId="10393"/>
    <cellStyle name="Table  - Style6 2 6 2 5 2" xfId="22126"/>
    <cellStyle name="Table  - Style6 2 6 2 5 3" xfId="26881"/>
    <cellStyle name="Table  - Style6 2 6 2 6" xfId="10394"/>
    <cellStyle name="Table  - Style6 2 6 2 6 2" xfId="22127"/>
    <cellStyle name="Table  - Style6 2 6 2 6 3" xfId="26882"/>
    <cellStyle name="Table  - Style6 2 6 2 7" xfId="22112"/>
    <cellStyle name="Table  - Style6 2 6 2 8" xfId="26867"/>
    <cellStyle name="Table  - Style6 2 6 3" xfId="10395"/>
    <cellStyle name="Table  - Style6 2 6 3 2" xfId="10396"/>
    <cellStyle name="Table  - Style6 2 6 3 2 2" xfId="10397"/>
    <cellStyle name="Table  - Style6 2 6 3 2 2 2" xfId="22130"/>
    <cellStyle name="Table  - Style6 2 6 3 2 2 3" xfId="26885"/>
    <cellStyle name="Table  - Style6 2 6 3 2 3" xfId="10398"/>
    <cellStyle name="Table  - Style6 2 6 3 2 3 2" xfId="22131"/>
    <cellStyle name="Table  - Style6 2 6 3 2 3 3" xfId="26886"/>
    <cellStyle name="Table  - Style6 2 6 3 2 4" xfId="10399"/>
    <cellStyle name="Table  - Style6 2 6 3 2 4 2" xfId="22132"/>
    <cellStyle name="Table  - Style6 2 6 3 2 4 3" xfId="26887"/>
    <cellStyle name="Table  - Style6 2 6 3 2 5" xfId="22129"/>
    <cellStyle name="Table  - Style6 2 6 3 2 6" xfId="26884"/>
    <cellStyle name="Table  - Style6 2 6 3 3" xfId="10400"/>
    <cellStyle name="Table  - Style6 2 6 3 3 2" xfId="22133"/>
    <cellStyle name="Table  - Style6 2 6 3 3 3" xfId="26888"/>
    <cellStyle name="Table  - Style6 2 6 3 4" xfId="10401"/>
    <cellStyle name="Table  - Style6 2 6 3 4 2" xfId="22134"/>
    <cellStyle name="Table  - Style6 2 6 3 4 3" xfId="26889"/>
    <cellStyle name="Table  - Style6 2 6 3 5" xfId="10402"/>
    <cellStyle name="Table  - Style6 2 6 3 5 2" xfId="22135"/>
    <cellStyle name="Table  - Style6 2 6 3 5 3" xfId="26890"/>
    <cellStyle name="Table  - Style6 2 6 3 6" xfId="22128"/>
    <cellStyle name="Table  - Style6 2 6 3 7" xfId="26883"/>
    <cellStyle name="Table  - Style6 2 6 4" xfId="10403"/>
    <cellStyle name="Table  - Style6 2 6 4 2" xfId="10404"/>
    <cellStyle name="Table  - Style6 2 6 4 2 2" xfId="22137"/>
    <cellStyle name="Table  - Style6 2 6 4 2 3" xfId="26892"/>
    <cellStyle name="Table  - Style6 2 6 4 3" xfId="10405"/>
    <cellStyle name="Table  - Style6 2 6 4 3 2" xfId="22138"/>
    <cellStyle name="Table  - Style6 2 6 4 3 3" xfId="26893"/>
    <cellStyle name="Table  - Style6 2 6 4 4" xfId="10406"/>
    <cellStyle name="Table  - Style6 2 6 4 4 2" xfId="22139"/>
    <cellStyle name="Table  - Style6 2 6 4 4 3" xfId="26894"/>
    <cellStyle name="Table  - Style6 2 6 4 5" xfId="22136"/>
    <cellStyle name="Table  - Style6 2 6 4 6" xfId="26891"/>
    <cellStyle name="Table  - Style6 2 6 5" xfId="10407"/>
    <cellStyle name="Table  - Style6 2 6 5 2" xfId="22140"/>
    <cellStyle name="Table  - Style6 2 6 5 3" xfId="26895"/>
    <cellStyle name="Table  - Style6 2 6 6" xfId="10408"/>
    <cellStyle name="Table  - Style6 2 6 6 2" xfId="22141"/>
    <cellStyle name="Table  - Style6 2 6 6 3" xfId="26896"/>
    <cellStyle name="Table  - Style6 2 6 7" xfId="10409"/>
    <cellStyle name="Table  - Style6 2 6 7 2" xfId="22142"/>
    <cellStyle name="Table  - Style6 2 6 7 3" xfId="26897"/>
    <cellStyle name="Table  - Style6 2 6 8" xfId="22111"/>
    <cellStyle name="Table  - Style6 2 6 9" xfId="26866"/>
    <cellStyle name="Table  - Style6 2 7" xfId="10410"/>
    <cellStyle name="Table  - Style6 2 7 2" xfId="10411"/>
    <cellStyle name="Table  - Style6 2 7 2 2" xfId="10412"/>
    <cellStyle name="Table  - Style6 2 7 2 2 2" xfId="10413"/>
    <cellStyle name="Table  - Style6 2 7 2 2 2 2" xfId="10414"/>
    <cellStyle name="Table  - Style6 2 7 2 2 2 2 2" xfId="22147"/>
    <cellStyle name="Table  - Style6 2 7 2 2 2 2 3" xfId="26902"/>
    <cellStyle name="Table  - Style6 2 7 2 2 2 3" xfId="10415"/>
    <cellStyle name="Table  - Style6 2 7 2 2 2 3 2" xfId="22148"/>
    <cellStyle name="Table  - Style6 2 7 2 2 2 3 3" xfId="26903"/>
    <cellStyle name="Table  - Style6 2 7 2 2 2 4" xfId="10416"/>
    <cellStyle name="Table  - Style6 2 7 2 2 2 4 2" xfId="22149"/>
    <cellStyle name="Table  - Style6 2 7 2 2 2 4 3" xfId="26904"/>
    <cellStyle name="Table  - Style6 2 7 2 2 2 5" xfId="22146"/>
    <cellStyle name="Table  - Style6 2 7 2 2 2 6" xfId="26901"/>
    <cellStyle name="Table  - Style6 2 7 2 2 3" xfId="10417"/>
    <cellStyle name="Table  - Style6 2 7 2 2 3 2" xfId="22150"/>
    <cellStyle name="Table  - Style6 2 7 2 2 3 3" xfId="26905"/>
    <cellStyle name="Table  - Style6 2 7 2 2 4" xfId="10418"/>
    <cellStyle name="Table  - Style6 2 7 2 2 4 2" xfId="22151"/>
    <cellStyle name="Table  - Style6 2 7 2 2 4 3" xfId="26906"/>
    <cellStyle name="Table  - Style6 2 7 2 2 5" xfId="10419"/>
    <cellStyle name="Table  - Style6 2 7 2 2 5 2" xfId="22152"/>
    <cellStyle name="Table  - Style6 2 7 2 2 5 3" xfId="26907"/>
    <cellStyle name="Table  - Style6 2 7 2 2 6" xfId="22145"/>
    <cellStyle name="Table  - Style6 2 7 2 2 7" xfId="26900"/>
    <cellStyle name="Table  - Style6 2 7 2 3" xfId="10420"/>
    <cellStyle name="Table  - Style6 2 7 2 3 2" xfId="10421"/>
    <cellStyle name="Table  - Style6 2 7 2 3 2 2" xfId="22154"/>
    <cellStyle name="Table  - Style6 2 7 2 3 2 3" xfId="26909"/>
    <cellStyle name="Table  - Style6 2 7 2 3 3" xfId="10422"/>
    <cellStyle name="Table  - Style6 2 7 2 3 3 2" xfId="22155"/>
    <cellStyle name="Table  - Style6 2 7 2 3 3 3" xfId="26910"/>
    <cellStyle name="Table  - Style6 2 7 2 3 4" xfId="10423"/>
    <cellStyle name="Table  - Style6 2 7 2 3 4 2" xfId="22156"/>
    <cellStyle name="Table  - Style6 2 7 2 3 4 3" xfId="26911"/>
    <cellStyle name="Table  - Style6 2 7 2 3 5" xfId="22153"/>
    <cellStyle name="Table  - Style6 2 7 2 3 6" xfId="26908"/>
    <cellStyle name="Table  - Style6 2 7 2 4" xfId="10424"/>
    <cellStyle name="Table  - Style6 2 7 2 4 2" xfId="22157"/>
    <cellStyle name="Table  - Style6 2 7 2 4 3" xfId="26912"/>
    <cellStyle name="Table  - Style6 2 7 2 5" xfId="10425"/>
    <cellStyle name="Table  - Style6 2 7 2 5 2" xfId="22158"/>
    <cellStyle name="Table  - Style6 2 7 2 5 3" xfId="26913"/>
    <cellStyle name="Table  - Style6 2 7 2 6" xfId="10426"/>
    <cellStyle name="Table  - Style6 2 7 2 6 2" xfId="22159"/>
    <cellStyle name="Table  - Style6 2 7 2 6 3" xfId="26914"/>
    <cellStyle name="Table  - Style6 2 7 2 7" xfId="22144"/>
    <cellStyle name="Table  - Style6 2 7 2 8" xfId="26899"/>
    <cellStyle name="Table  - Style6 2 7 3" xfId="10427"/>
    <cellStyle name="Table  - Style6 2 7 3 2" xfId="10428"/>
    <cellStyle name="Table  - Style6 2 7 3 2 2" xfId="10429"/>
    <cellStyle name="Table  - Style6 2 7 3 2 2 2" xfId="22162"/>
    <cellStyle name="Table  - Style6 2 7 3 2 2 3" xfId="26917"/>
    <cellStyle name="Table  - Style6 2 7 3 2 3" xfId="10430"/>
    <cellStyle name="Table  - Style6 2 7 3 2 3 2" xfId="22163"/>
    <cellStyle name="Table  - Style6 2 7 3 2 3 3" xfId="26918"/>
    <cellStyle name="Table  - Style6 2 7 3 2 4" xfId="10431"/>
    <cellStyle name="Table  - Style6 2 7 3 2 4 2" xfId="22164"/>
    <cellStyle name="Table  - Style6 2 7 3 2 4 3" xfId="26919"/>
    <cellStyle name="Table  - Style6 2 7 3 2 5" xfId="22161"/>
    <cellStyle name="Table  - Style6 2 7 3 2 6" xfId="26916"/>
    <cellStyle name="Table  - Style6 2 7 3 3" xfId="10432"/>
    <cellStyle name="Table  - Style6 2 7 3 3 2" xfId="22165"/>
    <cellStyle name="Table  - Style6 2 7 3 3 3" xfId="26920"/>
    <cellStyle name="Table  - Style6 2 7 3 4" xfId="10433"/>
    <cellStyle name="Table  - Style6 2 7 3 4 2" xfId="22166"/>
    <cellStyle name="Table  - Style6 2 7 3 4 3" xfId="26921"/>
    <cellStyle name="Table  - Style6 2 7 3 5" xfId="10434"/>
    <cellStyle name="Table  - Style6 2 7 3 5 2" xfId="22167"/>
    <cellStyle name="Table  - Style6 2 7 3 5 3" xfId="26922"/>
    <cellStyle name="Table  - Style6 2 7 3 6" xfId="22160"/>
    <cellStyle name="Table  - Style6 2 7 3 7" xfId="26915"/>
    <cellStyle name="Table  - Style6 2 7 4" xfId="10435"/>
    <cellStyle name="Table  - Style6 2 7 4 2" xfId="10436"/>
    <cellStyle name="Table  - Style6 2 7 4 2 2" xfId="22169"/>
    <cellStyle name="Table  - Style6 2 7 4 2 3" xfId="26924"/>
    <cellStyle name="Table  - Style6 2 7 4 3" xfId="10437"/>
    <cellStyle name="Table  - Style6 2 7 4 3 2" xfId="22170"/>
    <cellStyle name="Table  - Style6 2 7 4 3 3" xfId="26925"/>
    <cellStyle name="Table  - Style6 2 7 4 4" xfId="10438"/>
    <cellStyle name="Table  - Style6 2 7 4 4 2" xfId="22171"/>
    <cellStyle name="Table  - Style6 2 7 4 4 3" xfId="26926"/>
    <cellStyle name="Table  - Style6 2 7 4 5" xfId="22168"/>
    <cellStyle name="Table  - Style6 2 7 4 6" xfId="26923"/>
    <cellStyle name="Table  - Style6 2 7 5" xfId="10439"/>
    <cellStyle name="Table  - Style6 2 7 5 2" xfId="22172"/>
    <cellStyle name="Table  - Style6 2 7 5 3" xfId="26927"/>
    <cellStyle name="Table  - Style6 2 7 6" xfId="10440"/>
    <cellStyle name="Table  - Style6 2 7 6 2" xfId="22173"/>
    <cellStyle name="Table  - Style6 2 7 6 3" xfId="26928"/>
    <cellStyle name="Table  - Style6 2 7 7" xfId="10441"/>
    <cellStyle name="Table  - Style6 2 7 7 2" xfId="22174"/>
    <cellStyle name="Table  - Style6 2 7 7 3" xfId="26929"/>
    <cellStyle name="Table  - Style6 2 7 8" xfId="22143"/>
    <cellStyle name="Table  - Style6 2 7 9" xfId="26898"/>
    <cellStyle name="Table  - Style6 2 8" xfId="10442"/>
    <cellStyle name="Table  - Style6 2 8 2" xfId="10443"/>
    <cellStyle name="Table  - Style6 2 8 2 2" xfId="10444"/>
    <cellStyle name="Table  - Style6 2 8 2 2 2" xfId="10445"/>
    <cellStyle name="Table  - Style6 2 8 2 2 2 2" xfId="10446"/>
    <cellStyle name="Table  - Style6 2 8 2 2 2 2 2" xfId="22179"/>
    <cellStyle name="Table  - Style6 2 8 2 2 2 2 3" xfId="26934"/>
    <cellStyle name="Table  - Style6 2 8 2 2 2 3" xfId="10447"/>
    <cellStyle name="Table  - Style6 2 8 2 2 2 3 2" xfId="22180"/>
    <cellStyle name="Table  - Style6 2 8 2 2 2 3 3" xfId="26935"/>
    <cellStyle name="Table  - Style6 2 8 2 2 2 4" xfId="10448"/>
    <cellStyle name="Table  - Style6 2 8 2 2 2 4 2" xfId="22181"/>
    <cellStyle name="Table  - Style6 2 8 2 2 2 4 3" xfId="26936"/>
    <cellStyle name="Table  - Style6 2 8 2 2 2 5" xfId="22178"/>
    <cellStyle name="Table  - Style6 2 8 2 2 2 6" xfId="26933"/>
    <cellStyle name="Table  - Style6 2 8 2 2 3" xfId="10449"/>
    <cellStyle name="Table  - Style6 2 8 2 2 3 2" xfId="22182"/>
    <cellStyle name="Table  - Style6 2 8 2 2 3 3" xfId="26937"/>
    <cellStyle name="Table  - Style6 2 8 2 2 4" xfId="10450"/>
    <cellStyle name="Table  - Style6 2 8 2 2 4 2" xfId="22183"/>
    <cellStyle name="Table  - Style6 2 8 2 2 4 3" xfId="26938"/>
    <cellStyle name="Table  - Style6 2 8 2 2 5" xfId="10451"/>
    <cellStyle name="Table  - Style6 2 8 2 2 5 2" xfId="22184"/>
    <cellStyle name="Table  - Style6 2 8 2 2 5 3" xfId="26939"/>
    <cellStyle name="Table  - Style6 2 8 2 2 6" xfId="22177"/>
    <cellStyle name="Table  - Style6 2 8 2 2 7" xfId="26932"/>
    <cellStyle name="Table  - Style6 2 8 2 3" xfId="10452"/>
    <cellStyle name="Table  - Style6 2 8 2 3 2" xfId="10453"/>
    <cellStyle name="Table  - Style6 2 8 2 3 2 2" xfId="22186"/>
    <cellStyle name="Table  - Style6 2 8 2 3 2 3" xfId="26941"/>
    <cellStyle name="Table  - Style6 2 8 2 3 3" xfId="10454"/>
    <cellStyle name="Table  - Style6 2 8 2 3 3 2" xfId="22187"/>
    <cellStyle name="Table  - Style6 2 8 2 3 3 3" xfId="26942"/>
    <cellStyle name="Table  - Style6 2 8 2 3 4" xfId="10455"/>
    <cellStyle name="Table  - Style6 2 8 2 3 4 2" xfId="22188"/>
    <cellStyle name="Table  - Style6 2 8 2 3 4 3" xfId="26943"/>
    <cellStyle name="Table  - Style6 2 8 2 3 5" xfId="22185"/>
    <cellStyle name="Table  - Style6 2 8 2 3 6" xfId="26940"/>
    <cellStyle name="Table  - Style6 2 8 2 4" xfId="10456"/>
    <cellStyle name="Table  - Style6 2 8 2 4 2" xfId="22189"/>
    <cellStyle name="Table  - Style6 2 8 2 4 3" xfId="26944"/>
    <cellStyle name="Table  - Style6 2 8 2 5" xfId="10457"/>
    <cellStyle name="Table  - Style6 2 8 2 5 2" xfId="22190"/>
    <cellStyle name="Table  - Style6 2 8 2 5 3" xfId="26945"/>
    <cellStyle name="Table  - Style6 2 8 2 6" xfId="10458"/>
    <cellStyle name="Table  - Style6 2 8 2 6 2" xfId="22191"/>
    <cellStyle name="Table  - Style6 2 8 2 6 3" xfId="26946"/>
    <cellStyle name="Table  - Style6 2 8 2 7" xfId="22176"/>
    <cellStyle name="Table  - Style6 2 8 2 8" xfId="26931"/>
    <cellStyle name="Table  - Style6 2 8 3" xfId="10459"/>
    <cellStyle name="Table  - Style6 2 8 3 2" xfId="10460"/>
    <cellStyle name="Table  - Style6 2 8 3 2 2" xfId="10461"/>
    <cellStyle name="Table  - Style6 2 8 3 2 2 2" xfId="22194"/>
    <cellStyle name="Table  - Style6 2 8 3 2 2 3" xfId="26949"/>
    <cellStyle name="Table  - Style6 2 8 3 2 3" xfId="10462"/>
    <cellStyle name="Table  - Style6 2 8 3 2 3 2" xfId="22195"/>
    <cellStyle name="Table  - Style6 2 8 3 2 3 3" xfId="26950"/>
    <cellStyle name="Table  - Style6 2 8 3 2 4" xfId="10463"/>
    <cellStyle name="Table  - Style6 2 8 3 2 4 2" xfId="22196"/>
    <cellStyle name="Table  - Style6 2 8 3 2 4 3" xfId="26951"/>
    <cellStyle name="Table  - Style6 2 8 3 2 5" xfId="22193"/>
    <cellStyle name="Table  - Style6 2 8 3 2 6" xfId="26948"/>
    <cellStyle name="Table  - Style6 2 8 3 3" xfId="10464"/>
    <cellStyle name="Table  - Style6 2 8 3 3 2" xfId="22197"/>
    <cellStyle name="Table  - Style6 2 8 3 3 3" xfId="26952"/>
    <cellStyle name="Table  - Style6 2 8 3 4" xfId="10465"/>
    <cellStyle name="Table  - Style6 2 8 3 4 2" xfId="22198"/>
    <cellStyle name="Table  - Style6 2 8 3 4 3" xfId="26953"/>
    <cellStyle name="Table  - Style6 2 8 3 5" xfId="10466"/>
    <cellStyle name="Table  - Style6 2 8 3 5 2" xfId="22199"/>
    <cellStyle name="Table  - Style6 2 8 3 5 3" xfId="26954"/>
    <cellStyle name="Table  - Style6 2 8 3 6" xfId="22192"/>
    <cellStyle name="Table  - Style6 2 8 3 7" xfId="26947"/>
    <cellStyle name="Table  - Style6 2 8 4" xfId="10467"/>
    <cellStyle name="Table  - Style6 2 8 4 2" xfId="10468"/>
    <cellStyle name="Table  - Style6 2 8 4 2 2" xfId="22201"/>
    <cellStyle name="Table  - Style6 2 8 4 2 3" xfId="26956"/>
    <cellStyle name="Table  - Style6 2 8 4 3" xfId="10469"/>
    <cellStyle name="Table  - Style6 2 8 4 3 2" xfId="22202"/>
    <cellStyle name="Table  - Style6 2 8 4 3 3" xfId="26957"/>
    <cellStyle name="Table  - Style6 2 8 4 4" xfId="10470"/>
    <cellStyle name="Table  - Style6 2 8 4 4 2" xfId="22203"/>
    <cellStyle name="Table  - Style6 2 8 4 4 3" xfId="26958"/>
    <cellStyle name="Table  - Style6 2 8 4 5" xfId="22200"/>
    <cellStyle name="Table  - Style6 2 8 4 6" xfId="26955"/>
    <cellStyle name="Table  - Style6 2 8 5" xfId="10471"/>
    <cellStyle name="Table  - Style6 2 8 5 2" xfId="22204"/>
    <cellStyle name="Table  - Style6 2 8 5 3" xfId="26959"/>
    <cellStyle name="Table  - Style6 2 8 6" xfId="10472"/>
    <cellStyle name="Table  - Style6 2 8 6 2" xfId="22205"/>
    <cellStyle name="Table  - Style6 2 8 6 3" xfId="26960"/>
    <cellStyle name="Table  - Style6 2 8 7" xfId="10473"/>
    <cellStyle name="Table  - Style6 2 8 7 2" xfId="22206"/>
    <cellStyle name="Table  - Style6 2 8 7 3" xfId="26961"/>
    <cellStyle name="Table  - Style6 2 8 8" xfId="22175"/>
    <cellStyle name="Table  - Style6 2 8 9" xfId="26930"/>
    <cellStyle name="Table  - Style6 2 9" xfId="10474"/>
    <cellStyle name="Table  - Style6 2 9 2" xfId="10475"/>
    <cellStyle name="Table  - Style6 2 9 2 2" xfId="10476"/>
    <cellStyle name="Table  - Style6 2 9 2 2 2" xfId="10477"/>
    <cellStyle name="Table  - Style6 2 9 2 2 2 2" xfId="22210"/>
    <cellStyle name="Table  - Style6 2 9 2 2 2 3" xfId="26965"/>
    <cellStyle name="Table  - Style6 2 9 2 2 3" xfId="10478"/>
    <cellStyle name="Table  - Style6 2 9 2 2 3 2" xfId="22211"/>
    <cellStyle name="Table  - Style6 2 9 2 2 3 3" xfId="26966"/>
    <cellStyle name="Table  - Style6 2 9 2 2 4" xfId="10479"/>
    <cellStyle name="Table  - Style6 2 9 2 2 4 2" xfId="22212"/>
    <cellStyle name="Table  - Style6 2 9 2 2 4 3" xfId="26967"/>
    <cellStyle name="Table  - Style6 2 9 2 2 5" xfId="22209"/>
    <cellStyle name="Table  - Style6 2 9 2 2 6" xfId="26964"/>
    <cellStyle name="Table  - Style6 2 9 2 3" xfId="10480"/>
    <cellStyle name="Table  - Style6 2 9 2 3 2" xfId="22213"/>
    <cellStyle name="Table  - Style6 2 9 2 3 3" xfId="26968"/>
    <cellStyle name="Table  - Style6 2 9 2 4" xfId="10481"/>
    <cellStyle name="Table  - Style6 2 9 2 4 2" xfId="22214"/>
    <cellStyle name="Table  - Style6 2 9 2 4 3" xfId="26969"/>
    <cellStyle name="Table  - Style6 2 9 2 5" xfId="10482"/>
    <cellStyle name="Table  - Style6 2 9 2 5 2" xfId="22215"/>
    <cellStyle name="Table  - Style6 2 9 2 5 3" xfId="26970"/>
    <cellStyle name="Table  - Style6 2 9 2 6" xfId="22208"/>
    <cellStyle name="Table  - Style6 2 9 2 7" xfId="26963"/>
    <cellStyle name="Table  - Style6 2 9 3" xfId="10483"/>
    <cellStyle name="Table  - Style6 2 9 3 2" xfId="10484"/>
    <cellStyle name="Table  - Style6 2 9 3 2 2" xfId="22217"/>
    <cellStyle name="Table  - Style6 2 9 3 2 3" xfId="26972"/>
    <cellStyle name="Table  - Style6 2 9 3 3" xfId="10485"/>
    <cellStyle name="Table  - Style6 2 9 3 3 2" xfId="22218"/>
    <cellStyle name="Table  - Style6 2 9 3 3 3" xfId="26973"/>
    <cellStyle name="Table  - Style6 2 9 3 4" xfId="10486"/>
    <cellStyle name="Table  - Style6 2 9 3 4 2" xfId="22219"/>
    <cellStyle name="Table  - Style6 2 9 3 4 3" xfId="26974"/>
    <cellStyle name="Table  - Style6 2 9 3 5" xfId="22216"/>
    <cellStyle name="Table  - Style6 2 9 3 6" xfId="26971"/>
    <cellStyle name="Table  - Style6 2 9 4" xfId="10487"/>
    <cellStyle name="Table  - Style6 2 9 4 2" xfId="22220"/>
    <cellStyle name="Table  - Style6 2 9 4 3" xfId="26975"/>
    <cellStyle name="Table  - Style6 2 9 5" xfId="10488"/>
    <cellStyle name="Table  - Style6 2 9 5 2" xfId="22221"/>
    <cellStyle name="Table  - Style6 2 9 5 3" xfId="26976"/>
    <cellStyle name="Table  - Style6 2 9 6" xfId="10489"/>
    <cellStyle name="Table  - Style6 2 9 6 2" xfId="22222"/>
    <cellStyle name="Table  - Style6 2 9 6 3" xfId="26977"/>
    <cellStyle name="Table  - Style6 2 9 7" xfId="22207"/>
    <cellStyle name="Table  - Style6 2 9 8" xfId="26962"/>
    <cellStyle name="Table  - Style6 3" xfId="10490"/>
    <cellStyle name="Table  - Style6 3 10" xfId="22223"/>
    <cellStyle name="Table  - Style6 3 11" xfId="26978"/>
    <cellStyle name="Table  - Style6 3 12" xfId="29381"/>
    <cellStyle name="Table  - Style6 3 2" xfId="10491"/>
    <cellStyle name="Table  - Style6 3 2 10" xfId="29640"/>
    <cellStyle name="Table  - Style6 3 2 2" xfId="10492"/>
    <cellStyle name="Table  - Style6 3 2 2 2" xfId="10493"/>
    <cellStyle name="Table  - Style6 3 2 2 2 2" xfId="10494"/>
    <cellStyle name="Table  - Style6 3 2 2 2 2 2" xfId="10495"/>
    <cellStyle name="Table  - Style6 3 2 2 2 2 2 2" xfId="22228"/>
    <cellStyle name="Table  - Style6 3 2 2 2 2 2 3" xfId="26983"/>
    <cellStyle name="Table  - Style6 3 2 2 2 2 3" xfId="10496"/>
    <cellStyle name="Table  - Style6 3 2 2 2 2 3 2" xfId="22229"/>
    <cellStyle name="Table  - Style6 3 2 2 2 2 3 3" xfId="26984"/>
    <cellStyle name="Table  - Style6 3 2 2 2 2 4" xfId="10497"/>
    <cellStyle name="Table  - Style6 3 2 2 2 2 4 2" xfId="22230"/>
    <cellStyle name="Table  - Style6 3 2 2 2 2 4 3" xfId="26985"/>
    <cellStyle name="Table  - Style6 3 2 2 2 2 5" xfId="22227"/>
    <cellStyle name="Table  - Style6 3 2 2 2 2 6" xfId="26982"/>
    <cellStyle name="Table  - Style6 3 2 2 2 3" xfId="10498"/>
    <cellStyle name="Table  - Style6 3 2 2 2 3 2" xfId="22231"/>
    <cellStyle name="Table  - Style6 3 2 2 2 3 3" xfId="26986"/>
    <cellStyle name="Table  - Style6 3 2 2 2 4" xfId="10499"/>
    <cellStyle name="Table  - Style6 3 2 2 2 4 2" xfId="22232"/>
    <cellStyle name="Table  - Style6 3 2 2 2 4 3" xfId="26987"/>
    <cellStyle name="Table  - Style6 3 2 2 2 5" xfId="10500"/>
    <cellStyle name="Table  - Style6 3 2 2 2 5 2" xfId="22233"/>
    <cellStyle name="Table  - Style6 3 2 2 2 5 3" xfId="26988"/>
    <cellStyle name="Table  - Style6 3 2 2 2 6" xfId="22226"/>
    <cellStyle name="Table  - Style6 3 2 2 2 7" xfId="26981"/>
    <cellStyle name="Table  - Style6 3 2 2 3" xfId="10501"/>
    <cellStyle name="Table  - Style6 3 2 2 3 2" xfId="10502"/>
    <cellStyle name="Table  - Style6 3 2 2 3 2 2" xfId="22235"/>
    <cellStyle name="Table  - Style6 3 2 2 3 2 3" xfId="26990"/>
    <cellStyle name="Table  - Style6 3 2 2 3 3" xfId="10503"/>
    <cellStyle name="Table  - Style6 3 2 2 3 3 2" xfId="22236"/>
    <cellStyle name="Table  - Style6 3 2 2 3 3 3" xfId="26991"/>
    <cellStyle name="Table  - Style6 3 2 2 3 4" xfId="10504"/>
    <cellStyle name="Table  - Style6 3 2 2 3 4 2" xfId="22237"/>
    <cellStyle name="Table  - Style6 3 2 2 3 4 3" xfId="26992"/>
    <cellStyle name="Table  - Style6 3 2 2 3 5" xfId="22234"/>
    <cellStyle name="Table  - Style6 3 2 2 3 6" xfId="26989"/>
    <cellStyle name="Table  - Style6 3 2 2 4" xfId="10505"/>
    <cellStyle name="Table  - Style6 3 2 2 4 2" xfId="22238"/>
    <cellStyle name="Table  - Style6 3 2 2 4 3" xfId="26993"/>
    <cellStyle name="Table  - Style6 3 2 2 5" xfId="10506"/>
    <cellStyle name="Table  - Style6 3 2 2 5 2" xfId="22239"/>
    <cellStyle name="Table  - Style6 3 2 2 5 3" xfId="26994"/>
    <cellStyle name="Table  - Style6 3 2 2 6" xfId="10507"/>
    <cellStyle name="Table  - Style6 3 2 2 6 2" xfId="22240"/>
    <cellStyle name="Table  - Style6 3 2 2 6 3" xfId="26995"/>
    <cellStyle name="Table  - Style6 3 2 2 7" xfId="22225"/>
    <cellStyle name="Table  - Style6 3 2 2 8" xfId="26980"/>
    <cellStyle name="Table  - Style6 3 2 2 9" xfId="29855"/>
    <cellStyle name="Table  - Style6 3 2 3" xfId="10508"/>
    <cellStyle name="Table  - Style6 3 2 3 2" xfId="10509"/>
    <cellStyle name="Table  - Style6 3 2 3 2 2" xfId="10510"/>
    <cellStyle name="Table  - Style6 3 2 3 2 2 2" xfId="22243"/>
    <cellStyle name="Table  - Style6 3 2 3 2 2 3" xfId="26998"/>
    <cellStyle name="Table  - Style6 3 2 3 2 3" xfId="10511"/>
    <cellStyle name="Table  - Style6 3 2 3 2 3 2" xfId="22244"/>
    <cellStyle name="Table  - Style6 3 2 3 2 3 3" xfId="26999"/>
    <cellStyle name="Table  - Style6 3 2 3 2 4" xfId="10512"/>
    <cellStyle name="Table  - Style6 3 2 3 2 4 2" xfId="22245"/>
    <cellStyle name="Table  - Style6 3 2 3 2 4 3" xfId="27000"/>
    <cellStyle name="Table  - Style6 3 2 3 2 5" xfId="22242"/>
    <cellStyle name="Table  - Style6 3 2 3 2 6" xfId="26997"/>
    <cellStyle name="Table  - Style6 3 2 3 3" xfId="10513"/>
    <cellStyle name="Table  - Style6 3 2 3 3 2" xfId="22246"/>
    <cellStyle name="Table  - Style6 3 2 3 3 3" xfId="27001"/>
    <cellStyle name="Table  - Style6 3 2 3 4" xfId="10514"/>
    <cellStyle name="Table  - Style6 3 2 3 4 2" xfId="22247"/>
    <cellStyle name="Table  - Style6 3 2 3 4 3" xfId="27002"/>
    <cellStyle name="Table  - Style6 3 2 3 5" xfId="10515"/>
    <cellStyle name="Table  - Style6 3 2 3 5 2" xfId="22248"/>
    <cellStyle name="Table  - Style6 3 2 3 5 3" xfId="27003"/>
    <cellStyle name="Table  - Style6 3 2 3 6" xfId="22241"/>
    <cellStyle name="Table  - Style6 3 2 3 7" xfId="26996"/>
    <cellStyle name="Table  - Style6 3 2 4" xfId="10516"/>
    <cellStyle name="Table  - Style6 3 2 4 2" xfId="10517"/>
    <cellStyle name="Table  - Style6 3 2 4 2 2" xfId="22250"/>
    <cellStyle name="Table  - Style6 3 2 4 2 3" xfId="27005"/>
    <cellStyle name="Table  - Style6 3 2 4 3" xfId="10518"/>
    <cellStyle name="Table  - Style6 3 2 4 3 2" xfId="22251"/>
    <cellStyle name="Table  - Style6 3 2 4 3 3" xfId="27006"/>
    <cellStyle name="Table  - Style6 3 2 4 4" xfId="10519"/>
    <cellStyle name="Table  - Style6 3 2 4 4 2" xfId="22252"/>
    <cellStyle name="Table  - Style6 3 2 4 4 3" xfId="27007"/>
    <cellStyle name="Table  - Style6 3 2 4 5" xfId="22249"/>
    <cellStyle name="Table  - Style6 3 2 4 6" xfId="27004"/>
    <cellStyle name="Table  - Style6 3 2 5" xfId="10520"/>
    <cellStyle name="Table  - Style6 3 2 5 2" xfId="22253"/>
    <cellStyle name="Table  - Style6 3 2 5 3" xfId="27008"/>
    <cellStyle name="Table  - Style6 3 2 6" xfId="10521"/>
    <cellStyle name="Table  - Style6 3 2 6 2" xfId="22254"/>
    <cellStyle name="Table  - Style6 3 2 6 3" xfId="27009"/>
    <cellStyle name="Table  - Style6 3 2 7" xfId="10522"/>
    <cellStyle name="Table  - Style6 3 2 7 2" xfId="22255"/>
    <cellStyle name="Table  - Style6 3 2 7 3" xfId="27010"/>
    <cellStyle name="Table  - Style6 3 2 8" xfId="22224"/>
    <cellStyle name="Table  - Style6 3 2 9" xfId="26979"/>
    <cellStyle name="Table  - Style6 3 3" xfId="10523"/>
    <cellStyle name="Table  - Style6 3 3 10" xfId="29734"/>
    <cellStyle name="Table  - Style6 3 3 2" xfId="10524"/>
    <cellStyle name="Table  - Style6 3 3 2 2" xfId="10525"/>
    <cellStyle name="Table  - Style6 3 3 2 2 2" xfId="10526"/>
    <cellStyle name="Table  - Style6 3 3 2 2 2 2" xfId="10527"/>
    <cellStyle name="Table  - Style6 3 3 2 2 2 2 2" xfId="22260"/>
    <cellStyle name="Table  - Style6 3 3 2 2 2 2 3" xfId="27015"/>
    <cellStyle name="Table  - Style6 3 3 2 2 2 3" xfId="10528"/>
    <cellStyle name="Table  - Style6 3 3 2 2 2 3 2" xfId="22261"/>
    <cellStyle name="Table  - Style6 3 3 2 2 2 3 3" xfId="27016"/>
    <cellStyle name="Table  - Style6 3 3 2 2 2 4" xfId="10529"/>
    <cellStyle name="Table  - Style6 3 3 2 2 2 4 2" xfId="22262"/>
    <cellStyle name="Table  - Style6 3 3 2 2 2 4 3" xfId="27017"/>
    <cellStyle name="Table  - Style6 3 3 2 2 2 5" xfId="22259"/>
    <cellStyle name="Table  - Style6 3 3 2 2 2 6" xfId="27014"/>
    <cellStyle name="Table  - Style6 3 3 2 2 3" xfId="10530"/>
    <cellStyle name="Table  - Style6 3 3 2 2 3 2" xfId="22263"/>
    <cellStyle name="Table  - Style6 3 3 2 2 3 3" xfId="27018"/>
    <cellStyle name="Table  - Style6 3 3 2 2 4" xfId="10531"/>
    <cellStyle name="Table  - Style6 3 3 2 2 4 2" xfId="22264"/>
    <cellStyle name="Table  - Style6 3 3 2 2 4 3" xfId="27019"/>
    <cellStyle name="Table  - Style6 3 3 2 2 5" xfId="10532"/>
    <cellStyle name="Table  - Style6 3 3 2 2 5 2" xfId="22265"/>
    <cellStyle name="Table  - Style6 3 3 2 2 5 3" xfId="27020"/>
    <cellStyle name="Table  - Style6 3 3 2 2 6" xfId="22258"/>
    <cellStyle name="Table  - Style6 3 3 2 2 7" xfId="27013"/>
    <cellStyle name="Table  - Style6 3 3 2 3" xfId="10533"/>
    <cellStyle name="Table  - Style6 3 3 2 3 2" xfId="10534"/>
    <cellStyle name="Table  - Style6 3 3 2 3 2 2" xfId="22267"/>
    <cellStyle name="Table  - Style6 3 3 2 3 2 3" xfId="27022"/>
    <cellStyle name="Table  - Style6 3 3 2 3 3" xfId="10535"/>
    <cellStyle name="Table  - Style6 3 3 2 3 3 2" xfId="22268"/>
    <cellStyle name="Table  - Style6 3 3 2 3 3 3" xfId="27023"/>
    <cellStyle name="Table  - Style6 3 3 2 3 4" xfId="10536"/>
    <cellStyle name="Table  - Style6 3 3 2 3 4 2" xfId="22269"/>
    <cellStyle name="Table  - Style6 3 3 2 3 4 3" xfId="27024"/>
    <cellStyle name="Table  - Style6 3 3 2 3 5" xfId="22266"/>
    <cellStyle name="Table  - Style6 3 3 2 3 6" xfId="27021"/>
    <cellStyle name="Table  - Style6 3 3 2 4" xfId="10537"/>
    <cellStyle name="Table  - Style6 3 3 2 4 2" xfId="22270"/>
    <cellStyle name="Table  - Style6 3 3 2 4 3" xfId="27025"/>
    <cellStyle name="Table  - Style6 3 3 2 5" xfId="10538"/>
    <cellStyle name="Table  - Style6 3 3 2 5 2" xfId="22271"/>
    <cellStyle name="Table  - Style6 3 3 2 5 3" xfId="27026"/>
    <cellStyle name="Table  - Style6 3 3 2 6" xfId="10539"/>
    <cellStyle name="Table  - Style6 3 3 2 6 2" xfId="22272"/>
    <cellStyle name="Table  - Style6 3 3 2 6 3" xfId="27027"/>
    <cellStyle name="Table  - Style6 3 3 2 7" xfId="22257"/>
    <cellStyle name="Table  - Style6 3 3 2 8" xfId="27012"/>
    <cellStyle name="Table  - Style6 3 3 2 9" xfId="29889"/>
    <cellStyle name="Table  - Style6 3 3 3" xfId="10540"/>
    <cellStyle name="Table  - Style6 3 3 3 2" xfId="10541"/>
    <cellStyle name="Table  - Style6 3 3 3 2 2" xfId="10542"/>
    <cellStyle name="Table  - Style6 3 3 3 2 2 2" xfId="22275"/>
    <cellStyle name="Table  - Style6 3 3 3 2 2 3" xfId="27030"/>
    <cellStyle name="Table  - Style6 3 3 3 2 3" xfId="10543"/>
    <cellStyle name="Table  - Style6 3 3 3 2 3 2" xfId="22276"/>
    <cellStyle name="Table  - Style6 3 3 3 2 3 3" xfId="27031"/>
    <cellStyle name="Table  - Style6 3 3 3 2 4" xfId="10544"/>
    <cellStyle name="Table  - Style6 3 3 3 2 4 2" xfId="22277"/>
    <cellStyle name="Table  - Style6 3 3 3 2 4 3" xfId="27032"/>
    <cellStyle name="Table  - Style6 3 3 3 2 5" xfId="22274"/>
    <cellStyle name="Table  - Style6 3 3 3 2 6" xfId="27029"/>
    <cellStyle name="Table  - Style6 3 3 3 3" xfId="10545"/>
    <cellStyle name="Table  - Style6 3 3 3 3 2" xfId="22278"/>
    <cellStyle name="Table  - Style6 3 3 3 3 3" xfId="27033"/>
    <cellStyle name="Table  - Style6 3 3 3 4" xfId="10546"/>
    <cellStyle name="Table  - Style6 3 3 3 4 2" xfId="22279"/>
    <cellStyle name="Table  - Style6 3 3 3 4 3" xfId="27034"/>
    <cellStyle name="Table  - Style6 3 3 3 5" xfId="10547"/>
    <cellStyle name="Table  - Style6 3 3 3 5 2" xfId="22280"/>
    <cellStyle name="Table  - Style6 3 3 3 5 3" xfId="27035"/>
    <cellStyle name="Table  - Style6 3 3 3 6" xfId="22273"/>
    <cellStyle name="Table  - Style6 3 3 3 7" xfId="27028"/>
    <cellStyle name="Table  - Style6 3 3 4" xfId="10548"/>
    <cellStyle name="Table  - Style6 3 3 4 2" xfId="10549"/>
    <cellStyle name="Table  - Style6 3 3 4 2 2" xfId="22282"/>
    <cellStyle name="Table  - Style6 3 3 4 2 3" xfId="27037"/>
    <cellStyle name="Table  - Style6 3 3 4 3" xfId="10550"/>
    <cellStyle name="Table  - Style6 3 3 4 3 2" xfId="22283"/>
    <cellStyle name="Table  - Style6 3 3 4 3 3" xfId="27038"/>
    <cellStyle name="Table  - Style6 3 3 4 4" xfId="10551"/>
    <cellStyle name="Table  - Style6 3 3 4 4 2" xfId="22284"/>
    <cellStyle name="Table  - Style6 3 3 4 4 3" xfId="27039"/>
    <cellStyle name="Table  - Style6 3 3 4 5" xfId="22281"/>
    <cellStyle name="Table  - Style6 3 3 4 6" xfId="27036"/>
    <cellStyle name="Table  - Style6 3 3 5" xfId="10552"/>
    <cellStyle name="Table  - Style6 3 3 5 2" xfId="22285"/>
    <cellStyle name="Table  - Style6 3 3 5 3" xfId="27040"/>
    <cellStyle name="Table  - Style6 3 3 6" xfId="10553"/>
    <cellStyle name="Table  - Style6 3 3 6 2" xfId="22286"/>
    <cellStyle name="Table  - Style6 3 3 6 3" xfId="27041"/>
    <cellStyle name="Table  - Style6 3 3 7" xfId="10554"/>
    <cellStyle name="Table  - Style6 3 3 7 2" xfId="22287"/>
    <cellStyle name="Table  - Style6 3 3 7 3" xfId="27042"/>
    <cellStyle name="Table  - Style6 3 3 8" xfId="22256"/>
    <cellStyle name="Table  - Style6 3 3 9" xfId="27011"/>
    <cellStyle name="Table  - Style6 3 4" xfId="10555"/>
    <cellStyle name="Table  - Style6 3 4 10" xfId="29789"/>
    <cellStyle name="Table  - Style6 3 4 2" xfId="10556"/>
    <cellStyle name="Table  - Style6 3 4 2 2" xfId="10557"/>
    <cellStyle name="Table  - Style6 3 4 2 2 2" xfId="10558"/>
    <cellStyle name="Table  - Style6 3 4 2 2 2 2" xfId="10559"/>
    <cellStyle name="Table  - Style6 3 4 2 2 2 2 2" xfId="22292"/>
    <cellStyle name="Table  - Style6 3 4 2 2 2 2 3" xfId="27047"/>
    <cellStyle name="Table  - Style6 3 4 2 2 2 3" xfId="10560"/>
    <cellStyle name="Table  - Style6 3 4 2 2 2 3 2" xfId="22293"/>
    <cellStyle name="Table  - Style6 3 4 2 2 2 3 3" xfId="27048"/>
    <cellStyle name="Table  - Style6 3 4 2 2 2 4" xfId="10561"/>
    <cellStyle name="Table  - Style6 3 4 2 2 2 4 2" xfId="22294"/>
    <cellStyle name="Table  - Style6 3 4 2 2 2 4 3" xfId="27049"/>
    <cellStyle name="Table  - Style6 3 4 2 2 2 5" xfId="22291"/>
    <cellStyle name="Table  - Style6 3 4 2 2 2 6" xfId="27046"/>
    <cellStyle name="Table  - Style6 3 4 2 2 3" xfId="10562"/>
    <cellStyle name="Table  - Style6 3 4 2 2 3 2" xfId="22295"/>
    <cellStyle name="Table  - Style6 3 4 2 2 3 3" xfId="27050"/>
    <cellStyle name="Table  - Style6 3 4 2 2 4" xfId="10563"/>
    <cellStyle name="Table  - Style6 3 4 2 2 4 2" xfId="22296"/>
    <cellStyle name="Table  - Style6 3 4 2 2 4 3" xfId="27051"/>
    <cellStyle name="Table  - Style6 3 4 2 2 5" xfId="10564"/>
    <cellStyle name="Table  - Style6 3 4 2 2 5 2" xfId="22297"/>
    <cellStyle name="Table  - Style6 3 4 2 2 5 3" xfId="27052"/>
    <cellStyle name="Table  - Style6 3 4 2 2 6" xfId="22290"/>
    <cellStyle name="Table  - Style6 3 4 2 2 7" xfId="27045"/>
    <cellStyle name="Table  - Style6 3 4 2 3" xfId="10565"/>
    <cellStyle name="Table  - Style6 3 4 2 3 2" xfId="10566"/>
    <cellStyle name="Table  - Style6 3 4 2 3 2 2" xfId="22299"/>
    <cellStyle name="Table  - Style6 3 4 2 3 2 3" xfId="27054"/>
    <cellStyle name="Table  - Style6 3 4 2 3 3" xfId="10567"/>
    <cellStyle name="Table  - Style6 3 4 2 3 3 2" xfId="22300"/>
    <cellStyle name="Table  - Style6 3 4 2 3 3 3" xfId="27055"/>
    <cellStyle name="Table  - Style6 3 4 2 3 4" xfId="10568"/>
    <cellStyle name="Table  - Style6 3 4 2 3 4 2" xfId="22301"/>
    <cellStyle name="Table  - Style6 3 4 2 3 4 3" xfId="27056"/>
    <cellStyle name="Table  - Style6 3 4 2 3 5" xfId="22298"/>
    <cellStyle name="Table  - Style6 3 4 2 3 6" xfId="27053"/>
    <cellStyle name="Table  - Style6 3 4 2 4" xfId="10569"/>
    <cellStyle name="Table  - Style6 3 4 2 4 2" xfId="22302"/>
    <cellStyle name="Table  - Style6 3 4 2 4 3" xfId="27057"/>
    <cellStyle name="Table  - Style6 3 4 2 5" xfId="10570"/>
    <cellStyle name="Table  - Style6 3 4 2 5 2" xfId="22303"/>
    <cellStyle name="Table  - Style6 3 4 2 5 3" xfId="27058"/>
    <cellStyle name="Table  - Style6 3 4 2 6" xfId="10571"/>
    <cellStyle name="Table  - Style6 3 4 2 6 2" xfId="22304"/>
    <cellStyle name="Table  - Style6 3 4 2 6 3" xfId="27059"/>
    <cellStyle name="Table  - Style6 3 4 2 7" xfId="22289"/>
    <cellStyle name="Table  - Style6 3 4 2 8" xfId="27044"/>
    <cellStyle name="Table  - Style6 3 4 2 9" xfId="29910"/>
    <cellStyle name="Table  - Style6 3 4 3" xfId="10572"/>
    <cellStyle name="Table  - Style6 3 4 3 2" xfId="10573"/>
    <cellStyle name="Table  - Style6 3 4 3 2 2" xfId="10574"/>
    <cellStyle name="Table  - Style6 3 4 3 2 2 2" xfId="22307"/>
    <cellStyle name="Table  - Style6 3 4 3 2 2 3" xfId="27062"/>
    <cellStyle name="Table  - Style6 3 4 3 2 3" xfId="10575"/>
    <cellStyle name="Table  - Style6 3 4 3 2 3 2" xfId="22308"/>
    <cellStyle name="Table  - Style6 3 4 3 2 3 3" xfId="27063"/>
    <cellStyle name="Table  - Style6 3 4 3 2 4" xfId="10576"/>
    <cellStyle name="Table  - Style6 3 4 3 2 4 2" xfId="22309"/>
    <cellStyle name="Table  - Style6 3 4 3 2 4 3" xfId="27064"/>
    <cellStyle name="Table  - Style6 3 4 3 2 5" xfId="22306"/>
    <cellStyle name="Table  - Style6 3 4 3 2 6" xfId="27061"/>
    <cellStyle name="Table  - Style6 3 4 3 3" xfId="10577"/>
    <cellStyle name="Table  - Style6 3 4 3 3 2" xfId="22310"/>
    <cellStyle name="Table  - Style6 3 4 3 3 3" xfId="27065"/>
    <cellStyle name="Table  - Style6 3 4 3 4" xfId="10578"/>
    <cellStyle name="Table  - Style6 3 4 3 4 2" xfId="22311"/>
    <cellStyle name="Table  - Style6 3 4 3 4 3" xfId="27066"/>
    <cellStyle name="Table  - Style6 3 4 3 5" xfId="10579"/>
    <cellStyle name="Table  - Style6 3 4 3 5 2" xfId="22312"/>
    <cellStyle name="Table  - Style6 3 4 3 5 3" xfId="27067"/>
    <cellStyle name="Table  - Style6 3 4 3 6" xfId="22305"/>
    <cellStyle name="Table  - Style6 3 4 3 7" xfId="27060"/>
    <cellStyle name="Table  - Style6 3 4 4" xfId="10580"/>
    <cellStyle name="Table  - Style6 3 4 4 2" xfId="10581"/>
    <cellStyle name="Table  - Style6 3 4 4 2 2" xfId="22314"/>
    <cellStyle name="Table  - Style6 3 4 4 2 3" xfId="27069"/>
    <cellStyle name="Table  - Style6 3 4 4 3" xfId="10582"/>
    <cellStyle name="Table  - Style6 3 4 4 3 2" xfId="22315"/>
    <cellStyle name="Table  - Style6 3 4 4 3 3" xfId="27070"/>
    <cellStyle name="Table  - Style6 3 4 4 4" xfId="10583"/>
    <cellStyle name="Table  - Style6 3 4 4 4 2" xfId="22316"/>
    <cellStyle name="Table  - Style6 3 4 4 4 3" xfId="27071"/>
    <cellStyle name="Table  - Style6 3 4 4 5" xfId="22313"/>
    <cellStyle name="Table  - Style6 3 4 4 6" xfId="27068"/>
    <cellStyle name="Table  - Style6 3 4 5" xfId="10584"/>
    <cellStyle name="Table  - Style6 3 4 5 2" xfId="22317"/>
    <cellStyle name="Table  - Style6 3 4 5 3" xfId="27072"/>
    <cellStyle name="Table  - Style6 3 4 6" xfId="10585"/>
    <cellStyle name="Table  - Style6 3 4 6 2" xfId="22318"/>
    <cellStyle name="Table  - Style6 3 4 6 3" xfId="27073"/>
    <cellStyle name="Table  - Style6 3 4 7" xfId="10586"/>
    <cellStyle name="Table  - Style6 3 4 7 2" xfId="22319"/>
    <cellStyle name="Table  - Style6 3 4 7 3" xfId="27074"/>
    <cellStyle name="Table  - Style6 3 4 8" xfId="22288"/>
    <cellStyle name="Table  - Style6 3 4 9" xfId="27043"/>
    <cellStyle name="Table  - Style6 3 5" xfId="10587"/>
    <cellStyle name="Table  - Style6 3 5 2" xfId="10588"/>
    <cellStyle name="Table  - Style6 3 5 2 2" xfId="10589"/>
    <cellStyle name="Table  - Style6 3 5 2 2 2" xfId="10590"/>
    <cellStyle name="Table  - Style6 3 5 2 2 2 2" xfId="22323"/>
    <cellStyle name="Table  - Style6 3 5 2 2 2 3" xfId="27078"/>
    <cellStyle name="Table  - Style6 3 5 2 2 3" xfId="10591"/>
    <cellStyle name="Table  - Style6 3 5 2 2 3 2" xfId="22324"/>
    <cellStyle name="Table  - Style6 3 5 2 2 3 3" xfId="27079"/>
    <cellStyle name="Table  - Style6 3 5 2 2 4" xfId="10592"/>
    <cellStyle name="Table  - Style6 3 5 2 2 4 2" xfId="22325"/>
    <cellStyle name="Table  - Style6 3 5 2 2 4 3" xfId="27080"/>
    <cellStyle name="Table  - Style6 3 5 2 2 5" xfId="22322"/>
    <cellStyle name="Table  - Style6 3 5 2 2 6" xfId="27077"/>
    <cellStyle name="Table  - Style6 3 5 2 3" xfId="10593"/>
    <cellStyle name="Table  - Style6 3 5 2 3 2" xfId="22326"/>
    <cellStyle name="Table  - Style6 3 5 2 3 3" xfId="27081"/>
    <cellStyle name="Table  - Style6 3 5 2 4" xfId="10594"/>
    <cellStyle name="Table  - Style6 3 5 2 4 2" xfId="22327"/>
    <cellStyle name="Table  - Style6 3 5 2 4 3" xfId="27082"/>
    <cellStyle name="Table  - Style6 3 5 2 5" xfId="10595"/>
    <cellStyle name="Table  - Style6 3 5 2 5 2" xfId="22328"/>
    <cellStyle name="Table  - Style6 3 5 2 5 3" xfId="27083"/>
    <cellStyle name="Table  - Style6 3 5 2 6" xfId="22321"/>
    <cellStyle name="Table  - Style6 3 5 2 7" xfId="27076"/>
    <cellStyle name="Table  - Style6 3 5 3" xfId="10596"/>
    <cellStyle name="Table  - Style6 3 5 3 2" xfId="10597"/>
    <cellStyle name="Table  - Style6 3 5 3 2 2" xfId="22330"/>
    <cellStyle name="Table  - Style6 3 5 3 2 3" xfId="27085"/>
    <cellStyle name="Table  - Style6 3 5 3 3" xfId="10598"/>
    <cellStyle name="Table  - Style6 3 5 3 3 2" xfId="22331"/>
    <cellStyle name="Table  - Style6 3 5 3 3 3" xfId="27086"/>
    <cellStyle name="Table  - Style6 3 5 3 4" xfId="10599"/>
    <cellStyle name="Table  - Style6 3 5 3 4 2" xfId="22332"/>
    <cellStyle name="Table  - Style6 3 5 3 4 3" xfId="27087"/>
    <cellStyle name="Table  - Style6 3 5 3 5" xfId="22329"/>
    <cellStyle name="Table  - Style6 3 5 3 6" xfId="27084"/>
    <cellStyle name="Table  - Style6 3 5 4" xfId="10600"/>
    <cellStyle name="Table  - Style6 3 5 4 2" xfId="22333"/>
    <cellStyle name="Table  - Style6 3 5 4 3" xfId="27088"/>
    <cellStyle name="Table  - Style6 3 5 5" xfId="10601"/>
    <cellStyle name="Table  - Style6 3 5 5 2" xfId="22334"/>
    <cellStyle name="Table  - Style6 3 5 5 3" xfId="27089"/>
    <cellStyle name="Table  - Style6 3 5 6" xfId="10602"/>
    <cellStyle name="Table  - Style6 3 5 6 2" xfId="22335"/>
    <cellStyle name="Table  - Style6 3 5 6 3" xfId="27090"/>
    <cellStyle name="Table  - Style6 3 5 7" xfId="22320"/>
    <cellStyle name="Table  - Style6 3 5 8" xfId="27075"/>
    <cellStyle name="Table  - Style6 3 5 9" xfId="29801"/>
    <cellStyle name="Table  - Style6 3 6" xfId="10603"/>
    <cellStyle name="Table  - Style6 3 6 2" xfId="10604"/>
    <cellStyle name="Table  - Style6 3 6 2 2" xfId="22337"/>
    <cellStyle name="Table  - Style6 3 6 2 3" xfId="27092"/>
    <cellStyle name="Table  - Style6 3 6 3" xfId="10605"/>
    <cellStyle name="Table  - Style6 3 6 3 2" xfId="22338"/>
    <cellStyle name="Table  - Style6 3 6 3 3" xfId="27093"/>
    <cellStyle name="Table  - Style6 3 6 4" xfId="10606"/>
    <cellStyle name="Table  - Style6 3 6 4 2" xfId="22339"/>
    <cellStyle name="Table  - Style6 3 6 4 3" xfId="27094"/>
    <cellStyle name="Table  - Style6 3 6 5" xfId="22336"/>
    <cellStyle name="Table  - Style6 3 6 6" xfId="27091"/>
    <cellStyle name="Table  - Style6 3 7" xfId="10607"/>
    <cellStyle name="Table  - Style6 3 7 2" xfId="22340"/>
    <cellStyle name="Table  - Style6 3 7 3" xfId="27095"/>
    <cellStyle name="Table  - Style6 3 8" xfId="10608"/>
    <cellStyle name="Table  - Style6 3 8 2" xfId="22341"/>
    <cellStyle name="Table  - Style6 3 8 3" xfId="27096"/>
    <cellStyle name="Table  - Style6 3 9" xfId="10609"/>
    <cellStyle name="Table  - Style6 3 9 2" xfId="22342"/>
    <cellStyle name="Table  - Style6 3 9 3" xfId="27097"/>
    <cellStyle name="Table  - Style6 4" xfId="10610"/>
    <cellStyle name="Table  - Style6 4 10" xfId="22343"/>
    <cellStyle name="Table  - Style6 4 11" xfId="27098"/>
    <cellStyle name="Table  - Style6 4 12" xfId="29382"/>
    <cellStyle name="Table  - Style6 4 2" xfId="10611"/>
    <cellStyle name="Table  - Style6 4 2 10" xfId="29802"/>
    <cellStyle name="Table  - Style6 4 2 2" xfId="10612"/>
    <cellStyle name="Table  - Style6 4 2 2 2" xfId="10613"/>
    <cellStyle name="Table  - Style6 4 2 2 2 2" xfId="10614"/>
    <cellStyle name="Table  - Style6 4 2 2 2 2 2" xfId="10615"/>
    <cellStyle name="Table  - Style6 4 2 2 2 2 2 2" xfId="22348"/>
    <cellStyle name="Table  - Style6 4 2 2 2 2 2 3" xfId="27103"/>
    <cellStyle name="Table  - Style6 4 2 2 2 2 3" xfId="10616"/>
    <cellStyle name="Table  - Style6 4 2 2 2 2 3 2" xfId="22349"/>
    <cellStyle name="Table  - Style6 4 2 2 2 2 3 3" xfId="27104"/>
    <cellStyle name="Table  - Style6 4 2 2 2 2 4" xfId="10617"/>
    <cellStyle name="Table  - Style6 4 2 2 2 2 4 2" xfId="22350"/>
    <cellStyle name="Table  - Style6 4 2 2 2 2 4 3" xfId="27105"/>
    <cellStyle name="Table  - Style6 4 2 2 2 2 5" xfId="22347"/>
    <cellStyle name="Table  - Style6 4 2 2 2 2 6" xfId="27102"/>
    <cellStyle name="Table  - Style6 4 2 2 2 3" xfId="10618"/>
    <cellStyle name="Table  - Style6 4 2 2 2 3 2" xfId="22351"/>
    <cellStyle name="Table  - Style6 4 2 2 2 3 3" xfId="27106"/>
    <cellStyle name="Table  - Style6 4 2 2 2 4" xfId="10619"/>
    <cellStyle name="Table  - Style6 4 2 2 2 4 2" xfId="22352"/>
    <cellStyle name="Table  - Style6 4 2 2 2 4 3" xfId="27107"/>
    <cellStyle name="Table  - Style6 4 2 2 2 5" xfId="10620"/>
    <cellStyle name="Table  - Style6 4 2 2 2 5 2" xfId="22353"/>
    <cellStyle name="Table  - Style6 4 2 2 2 5 3" xfId="27108"/>
    <cellStyle name="Table  - Style6 4 2 2 2 6" xfId="22346"/>
    <cellStyle name="Table  - Style6 4 2 2 2 7" xfId="27101"/>
    <cellStyle name="Table  - Style6 4 2 2 3" xfId="10621"/>
    <cellStyle name="Table  - Style6 4 2 2 3 2" xfId="10622"/>
    <cellStyle name="Table  - Style6 4 2 2 3 2 2" xfId="22355"/>
    <cellStyle name="Table  - Style6 4 2 2 3 2 3" xfId="27110"/>
    <cellStyle name="Table  - Style6 4 2 2 3 3" xfId="10623"/>
    <cellStyle name="Table  - Style6 4 2 2 3 3 2" xfId="22356"/>
    <cellStyle name="Table  - Style6 4 2 2 3 3 3" xfId="27111"/>
    <cellStyle name="Table  - Style6 4 2 2 3 4" xfId="10624"/>
    <cellStyle name="Table  - Style6 4 2 2 3 4 2" xfId="22357"/>
    <cellStyle name="Table  - Style6 4 2 2 3 4 3" xfId="27112"/>
    <cellStyle name="Table  - Style6 4 2 2 3 5" xfId="22354"/>
    <cellStyle name="Table  - Style6 4 2 2 3 6" xfId="27109"/>
    <cellStyle name="Table  - Style6 4 2 2 4" xfId="10625"/>
    <cellStyle name="Table  - Style6 4 2 2 4 2" xfId="22358"/>
    <cellStyle name="Table  - Style6 4 2 2 4 3" xfId="27113"/>
    <cellStyle name="Table  - Style6 4 2 2 5" xfId="10626"/>
    <cellStyle name="Table  - Style6 4 2 2 5 2" xfId="22359"/>
    <cellStyle name="Table  - Style6 4 2 2 5 3" xfId="27114"/>
    <cellStyle name="Table  - Style6 4 2 2 6" xfId="10627"/>
    <cellStyle name="Table  - Style6 4 2 2 6 2" xfId="22360"/>
    <cellStyle name="Table  - Style6 4 2 2 6 3" xfId="27115"/>
    <cellStyle name="Table  - Style6 4 2 2 7" xfId="22345"/>
    <cellStyle name="Table  - Style6 4 2 2 8" xfId="27100"/>
    <cellStyle name="Table  - Style6 4 2 3" xfId="10628"/>
    <cellStyle name="Table  - Style6 4 2 3 2" xfId="10629"/>
    <cellStyle name="Table  - Style6 4 2 3 2 2" xfId="10630"/>
    <cellStyle name="Table  - Style6 4 2 3 2 2 2" xfId="22363"/>
    <cellStyle name="Table  - Style6 4 2 3 2 2 3" xfId="27118"/>
    <cellStyle name="Table  - Style6 4 2 3 2 3" xfId="10631"/>
    <cellStyle name="Table  - Style6 4 2 3 2 3 2" xfId="22364"/>
    <cellStyle name="Table  - Style6 4 2 3 2 3 3" xfId="27119"/>
    <cellStyle name="Table  - Style6 4 2 3 2 4" xfId="10632"/>
    <cellStyle name="Table  - Style6 4 2 3 2 4 2" xfId="22365"/>
    <cellStyle name="Table  - Style6 4 2 3 2 4 3" xfId="27120"/>
    <cellStyle name="Table  - Style6 4 2 3 2 5" xfId="22362"/>
    <cellStyle name="Table  - Style6 4 2 3 2 6" xfId="27117"/>
    <cellStyle name="Table  - Style6 4 2 3 3" xfId="10633"/>
    <cellStyle name="Table  - Style6 4 2 3 3 2" xfId="22366"/>
    <cellStyle name="Table  - Style6 4 2 3 3 3" xfId="27121"/>
    <cellStyle name="Table  - Style6 4 2 3 4" xfId="10634"/>
    <cellStyle name="Table  - Style6 4 2 3 4 2" xfId="22367"/>
    <cellStyle name="Table  - Style6 4 2 3 4 3" xfId="27122"/>
    <cellStyle name="Table  - Style6 4 2 3 5" xfId="10635"/>
    <cellStyle name="Table  - Style6 4 2 3 5 2" xfId="22368"/>
    <cellStyle name="Table  - Style6 4 2 3 5 3" xfId="27123"/>
    <cellStyle name="Table  - Style6 4 2 3 6" xfId="22361"/>
    <cellStyle name="Table  - Style6 4 2 3 7" xfId="27116"/>
    <cellStyle name="Table  - Style6 4 2 4" xfId="10636"/>
    <cellStyle name="Table  - Style6 4 2 4 2" xfId="10637"/>
    <cellStyle name="Table  - Style6 4 2 4 2 2" xfId="22370"/>
    <cellStyle name="Table  - Style6 4 2 4 2 3" xfId="27125"/>
    <cellStyle name="Table  - Style6 4 2 4 3" xfId="10638"/>
    <cellStyle name="Table  - Style6 4 2 4 3 2" xfId="22371"/>
    <cellStyle name="Table  - Style6 4 2 4 3 3" xfId="27126"/>
    <cellStyle name="Table  - Style6 4 2 4 4" xfId="10639"/>
    <cellStyle name="Table  - Style6 4 2 4 4 2" xfId="22372"/>
    <cellStyle name="Table  - Style6 4 2 4 4 3" xfId="27127"/>
    <cellStyle name="Table  - Style6 4 2 4 5" xfId="22369"/>
    <cellStyle name="Table  - Style6 4 2 4 6" xfId="27124"/>
    <cellStyle name="Table  - Style6 4 2 5" xfId="10640"/>
    <cellStyle name="Table  - Style6 4 2 5 2" xfId="22373"/>
    <cellStyle name="Table  - Style6 4 2 5 3" xfId="27128"/>
    <cellStyle name="Table  - Style6 4 2 6" xfId="10641"/>
    <cellStyle name="Table  - Style6 4 2 6 2" xfId="22374"/>
    <cellStyle name="Table  - Style6 4 2 6 3" xfId="27129"/>
    <cellStyle name="Table  - Style6 4 2 7" xfId="10642"/>
    <cellStyle name="Table  - Style6 4 2 7 2" xfId="22375"/>
    <cellStyle name="Table  - Style6 4 2 7 3" xfId="27130"/>
    <cellStyle name="Table  - Style6 4 2 8" xfId="22344"/>
    <cellStyle name="Table  - Style6 4 2 9" xfId="27099"/>
    <cellStyle name="Table  - Style6 4 3" xfId="10643"/>
    <cellStyle name="Table  - Style6 4 3 2" xfId="10644"/>
    <cellStyle name="Table  - Style6 4 3 2 2" xfId="10645"/>
    <cellStyle name="Table  - Style6 4 3 2 2 2" xfId="10646"/>
    <cellStyle name="Table  - Style6 4 3 2 2 2 2" xfId="10647"/>
    <cellStyle name="Table  - Style6 4 3 2 2 2 2 2" xfId="22380"/>
    <cellStyle name="Table  - Style6 4 3 2 2 2 2 3" xfId="27135"/>
    <cellStyle name="Table  - Style6 4 3 2 2 2 3" xfId="10648"/>
    <cellStyle name="Table  - Style6 4 3 2 2 2 3 2" xfId="22381"/>
    <cellStyle name="Table  - Style6 4 3 2 2 2 3 3" xfId="27136"/>
    <cellStyle name="Table  - Style6 4 3 2 2 2 4" xfId="10649"/>
    <cellStyle name="Table  - Style6 4 3 2 2 2 4 2" xfId="22382"/>
    <cellStyle name="Table  - Style6 4 3 2 2 2 4 3" xfId="27137"/>
    <cellStyle name="Table  - Style6 4 3 2 2 2 5" xfId="22379"/>
    <cellStyle name="Table  - Style6 4 3 2 2 2 6" xfId="27134"/>
    <cellStyle name="Table  - Style6 4 3 2 2 3" xfId="10650"/>
    <cellStyle name="Table  - Style6 4 3 2 2 3 2" xfId="22383"/>
    <cellStyle name="Table  - Style6 4 3 2 2 3 3" xfId="27138"/>
    <cellStyle name="Table  - Style6 4 3 2 2 4" xfId="10651"/>
    <cellStyle name="Table  - Style6 4 3 2 2 4 2" xfId="22384"/>
    <cellStyle name="Table  - Style6 4 3 2 2 4 3" xfId="27139"/>
    <cellStyle name="Table  - Style6 4 3 2 2 5" xfId="10652"/>
    <cellStyle name="Table  - Style6 4 3 2 2 5 2" xfId="22385"/>
    <cellStyle name="Table  - Style6 4 3 2 2 5 3" xfId="27140"/>
    <cellStyle name="Table  - Style6 4 3 2 2 6" xfId="22378"/>
    <cellStyle name="Table  - Style6 4 3 2 2 7" xfId="27133"/>
    <cellStyle name="Table  - Style6 4 3 2 3" xfId="10653"/>
    <cellStyle name="Table  - Style6 4 3 2 3 2" xfId="10654"/>
    <cellStyle name="Table  - Style6 4 3 2 3 2 2" xfId="22387"/>
    <cellStyle name="Table  - Style6 4 3 2 3 2 3" xfId="27142"/>
    <cellStyle name="Table  - Style6 4 3 2 3 3" xfId="10655"/>
    <cellStyle name="Table  - Style6 4 3 2 3 3 2" xfId="22388"/>
    <cellStyle name="Table  - Style6 4 3 2 3 3 3" xfId="27143"/>
    <cellStyle name="Table  - Style6 4 3 2 3 4" xfId="10656"/>
    <cellStyle name="Table  - Style6 4 3 2 3 4 2" xfId="22389"/>
    <cellStyle name="Table  - Style6 4 3 2 3 4 3" xfId="27144"/>
    <cellStyle name="Table  - Style6 4 3 2 3 5" xfId="22386"/>
    <cellStyle name="Table  - Style6 4 3 2 3 6" xfId="27141"/>
    <cellStyle name="Table  - Style6 4 3 2 4" xfId="10657"/>
    <cellStyle name="Table  - Style6 4 3 2 4 2" xfId="22390"/>
    <cellStyle name="Table  - Style6 4 3 2 4 3" xfId="27145"/>
    <cellStyle name="Table  - Style6 4 3 2 5" xfId="10658"/>
    <cellStyle name="Table  - Style6 4 3 2 5 2" xfId="22391"/>
    <cellStyle name="Table  - Style6 4 3 2 5 3" xfId="27146"/>
    <cellStyle name="Table  - Style6 4 3 2 6" xfId="10659"/>
    <cellStyle name="Table  - Style6 4 3 2 6 2" xfId="22392"/>
    <cellStyle name="Table  - Style6 4 3 2 6 3" xfId="27147"/>
    <cellStyle name="Table  - Style6 4 3 2 7" xfId="22377"/>
    <cellStyle name="Table  - Style6 4 3 2 8" xfId="27132"/>
    <cellStyle name="Table  - Style6 4 3 3" xfId="10660"/>
    <cellStyle name="Table  - Style6 4 3 3 2" xfId="10661"/>
    <cellStyle name="Table  - Style6 4 3 3 2 2" xfId="10662"/>
    <cellStyle name="Table  - Style6 4 3 3 2 2 2" xfId="22395"/>
    <cellStyle name="Table  - Style6 4 3 3 2 2 3" xfId="27150"/>
    <cellStyle name="Table  - Style6 4 3 3 2 3" xfId="10663"/>
    <cellStyle name="Table  - Style6 4 3 3 2 3 2" xfId="22396"/>
    <cellStyle name="Table  - Style6 4 3 3 2 3 3" xfId="27151"/>
    <cellStyle name="Table  - Style6 4 3 3 2 4" xfId="10664"/>
    <cellStyle name="Table  - Style6 4 3 3 2 4 2" xfId="22397"/>
    <cellStyle name="Table  - Style6 4 3 3 2 4 3" xfId="27152"/>
    <cellStyle name="Table  - Style6 4 3 3 2 5" xfId="22394"/>
    <cellStyle name="Table  - Style6 4 3 3 2 6" xfId="27149"/>
    <cellStyle name="Table  - Style6 4 3 3 3" xfId="10665"/>
    <cellStyle name="Table  - Style6 4 3 3 3 2" xfId="22398"/>
    <cellStyle name="Table  - Style6 4 3 3 3 3" xfId="27153"/>
    <cellStyle name="Table  - Style6 4 3 3 4" xfId="10666"/>
    <cellStyle name="Table  - Style6 4 3 3 4 2" xfId="22399"/>
    <cellStyle name="Table  - Style6 4 3 3 4 3" xfId="27154"/>
    <cellStyle name="Table  - Style6 4 3 3 5" xfId="10667"/>
    <cellStyle name="Table  - Style6 4 3 3 5 2" xfId="22400"/>
    <cellStyle name="Table  - Style6 4 3 3 5 3" xfId="27155"/>
    <cellStyle name="Table  - Style6 4 3 3 6" xfId="22393"/>
    <cellStyle name="Table  - Style6 4 3 3 7" xfId="27148"/>
    <cellStyle name="Table  - Style6 4 3 4" xfId="10668"/>
    <cellStyle name="Table  - Style6 4 3 4 2" xfId="10669"/>
    <cellStyle name="Table  - Style6 4 3 4 2 2" xfId="22402"/>
    <cellStyle name="Table  - Style6 4 3 4 2 3" xfId="27157"/>
    <cellStyle name="Table  - Style6 4 3 4 3" xfId="10670"/>
    <cellStyle name="Table  - Style6 4 3 4 3 2" xfId="22403"/>
    <cellStyle name="Table  - Style6 4 3 4 3 3" xfId="27158"/>
    <cellStyle name="Table  - Style6 4 3 4 4" xfId="10671"/>
    <cellStyle name="Table  - Style6 4 3 4 4 2" xfId="22404"/>
    <cellStyle name="Table  - Style6 4 3 4 4 3" xfId="27159"/>
    <cellStyle name="Table  - Style6 4 3 4 5" xfId="22401"/>
    <cellStyle name="Table  - Style6 4 3 4 6" xfId="27156"/>
    <cellStyle name="Table  - Style6 4 3 5" xfId="10672"/>
    <cellStyle name="Table  - Style6 4 3 5 2" xfId="22405"/>
    <cellStyle name="Table  - Style6 4 3 5 3" xfId="27160"/>
    <cellStyle name="Table  - Style6 4 3 6" xfId="10673"/>
    <cellStyle name="Table  - Style6 4 3 6 2" xfId="22406"/>
    <cellStyle name="Table  - Style6 4 3 6 3" xfId="27161"/>
    <cellStyle name="Table  - Style6 4 3 7" xfId="10674"/>
    <cellStyle name="Table  - Style6 4 3 7 2" xfId="22407"/>
    <cellStyle name="Table  - Style6 4 3 7 3" xfId="27162"/>
    <cellStyle name="Table  - Style6 4 3 8" xfId="22376"/>
    <cellStyle name="Table  - Style6 4 3 9" xfId="27131"/>
    <cellStyle name="Table  - Style6 4 4" xfId="10675"/>
    <cellStyle name="Table  - Style6 4 4 2" xfId="10676"/>
    <cellStyle name="Table  - Style6 4 4 2 2" xfId="10677"/>
    <cellStyle name="Table  - Style6 4 4 2 2 2" xfId="10678"/>
    <cellStyle name="Table  - Style6 4 4 2 2 2 2" xfId="10679"/>
    <cellStyle name="Table  - Style6 4 4 2 2 2 2 2" xfId="22412"/>
    <cellStyle name="Table  - Style6 4 4 2 2 2 2 3" xfId="27167"/>
    <cellStyle name="Table  - Style6 4 4 2 2 2 3" xfId="10680"/>
    <cellStyle name="Table  - Style6 4 4 2 2 2 3 2" xfId="22413"/>
    <cellStyle name="Table  - Style6 4 4 2 2 2 3 3" xfId="27168"/>
    <cellStyle name="Table  - Style6 4 4 2 2 2 4" xfId="10681"/>
    <cellStyle name="Table  - Style6 4 4 2 2 2 4 2" xfId="22414"/>
    <cellStyle name="Table  - Style6 4 4 2 2 2 4 3" xfId="27169"/>
    <cellStyle name="Table  - Style6 4 4 2 2 2 5" xfId="22411"/>
    <cellStyle name="Table  - Style6 4 4 2 2 2 6" xfId="27166"/>
    <cellStyle name="Table  - Style6 4 4 2 2 3" xfId="10682"/>
    <cellStyle name="Table  - Style6 4 4 2 2 3 2" xfId="22415"/>
    <cellStyle name="Table  - Style6 4 4 2 2 3 3" xfId="27170"/>
    <cellStyle name="Table  - Style6 4 4 2 2 4" xfId="10683"/>
    <cellStyle name="Table  - Style6 4 4 2 2 4 2" xfId="22416"/>
    <cellStyle name="Table  - Style6 4 4 2 2 4 3" xfId="27171"/>
    <cellStyle name="Table  - Style6 4 4 2 2 5" xfId="10684"/>
    <cellStyle name="Table  - Style6 4 4 2 2 5 2" xfId="22417"/>
    <cellStyle name="Table  - Style6 4 4 2 2 5 3" xfId="27172"/>
    <cellStyle name="Table  - Style6 4 4 2 2 6" xfId="22410"/>
    <cellStyle name="Table  - Style6 4 4 2 2 7" xfId="27165"/>
    <cellStyle name="Table  - Style6 4 4 2 3" xfId="10685"/>
    <cellStyle name="Table  - Style6 4 4 2 3 2" xfId="10686"/>
    <cellStyle name="Table  - Style6 4 4 2 3 2 2" xfId="22419"/>
    <cellStyle name="Table  - Style6 4 4 2 3 2 3" xfId="27174"/>
    <cellStyle name="Table  - Style6 4 4 2 3 3" xfId="10687"/>
    <cellStyle name="Table  - Style6 4 4 2 3 3 2" xfId="22420"/>
    <cellStyle name="Table  - Style6 4 4 2 3 3 3" xfId="27175"/>
    <cellStyle name="Table  - Style6 4 4 2 3 4" xfId="10688"/>
    <cellStyle name="Table  - Style6 4 4 2 3 4 2" xfId="22421"/>
    <cellStyle name="Table  - Style6 4 4 2 3 4 3" xfId="27176"/>
    <cellStyle name="Table  - Style6 4 4 2 3 5" xfId="22418"/>
    <cellStyle name="Table  - Style6 4 4 2 3 6" xfId="27173"/>
    <cellStyle name="Table  - Style6 4 4 2 4" xfId="10689"/>
    <cellStyle name="Table  - Style6 4 4 2 4 2" xfId="22422"/>
    <cellStyle name="Table  - Style6 4 4 2 4 3" xfId="27177"/>
    <cellStyle name="Table  - Style6 4 4 2 5" xfId="10690"/>
    <cellStyle name="Table  - Style6 4 4 2 5 2" xfId="22423"/>
    <cellStyle name="Table  - Style6 4 4 2 5 3" xfId="27178"/>
    <cellStyle name="Table  - Style6 4 4 2 6" xfId="10691"/>
    <cellStyle name="Table  - Style6 4 4 2 6 2" xfId="22424"/>
    <cellStyle name="Table  - Style6 4 4 2 6 3" xfId="27179"/>
    <cellStyle name="Table  - Style6 4 4 2 7" xfId="22409"/>
    <cellStyle name="Table  - Style6 4 4 2 8" xfId="27164"/>
    <cellStyle name="Table  - Style6 4 4 3" xfId="10692"/>
    <cellStyle name="Table  - Style6 4 4 3 2" xfId="10693"/>
    <cellStyle name="Table  - Style6 4 4 3 2 2" xfId="10694"/>
    <cellStyle name="Table  - Style6 4 4 3 2 2 2" xfId="22427"/>
    <cellStyle name="Table  - Style6 4 4 3 2 2 3" xfId="27182"/>
    <cellStyle name="Table  - Style6 4 4 3 2 3" xfId="10695"/>
    <cellStyle name="Table  - Style6 4 4 3 2 3 2" xfId="22428"/>
    <cellStyle name="Table  - Style6 4 4 3 2 3 3" xfId="27183"/>
    <cellStyle name="Table  - Style6 4 4 3 2 4" xfId="10696"/>
    <cellStyle name="Table  - Style6 4 4 3 2 4 2" xfId="22429"/>
    <cellStyle name="Table  - Style6 4 4 3 2 4 3" xfId="27184"/>
    <cellStyle name="Table  - Style6 4 4 3 2 5" xfId="22426"/>
    <cellStyle name="Table  - Style6 4 4 3 2 6" xfId="27181"/>
    <cellStyle name="Table  - Style6 4 4 3 3" xfId="10697"/>
    <cellStyle name="Table  - Style6 4 4 3 3 2" xfId="22430"/>
    <cellStyle name="Table  - Style6 4 4 3 3 3" xfId="27185"/>
    <cellStyle name="Table  - Style6 4 4 3 4" xfId="10698"/>
    <cellStyle name="Table  - Style6 4 4 3 4 2" xfId="22431"/>
    <cellStyle name="Table  - Style6 4 4 3 4 3" xfId="27186"/>
    <cellStyle name="Table  - Style6 4 4 3 5" xfId="10699"/>
    <cellStyle name="Table  - Style6 4 4 3 5 2" xfId="22432"/>
    <cellStyle name="Table  - Style6 4 4 3 5 3" xfId="27187"/>
    <cellStyle name="Table  - Style6 4 4 3 6" xfId="22425"/>
    <cellStyle name="Table  - Style6 4 4 3 7" xfId="27180"/>
    <cellStyle name="Table  - Style6 4 4 4" xfId="10700"/>
    <cellStyle name="Table  - Style6 4 4 4 2" xfId="10701"/>
    <cellStyle name="Table  - Style6 4 4 4 2 2" xfId="22434"/>
    <cellStyle name="Table  - Style6 4 4 4 2 3" xfId="27189"/>
    <cellStyle name="Table  - Style6 4 4 4 3" xfId="10702"/>
    <cellStyle name="Table  - Style6 4 4 4 3 2" xfId="22435"/>
    <cellStyle name="Table  - Style6 4 4 4 3 3" xfId="27190"/>
    <cellStyle name="Table  - Style6 4 4 4 4" xfId="10703"/>
    <cellStyle name="Table  - Style6 4 4 4 4 2" xfId="22436"/>
    <cellStyle name="Table  - Style6 4 4 4 4 3" xfId="27191"/>
    <cellStyle name="Table  - Style6 4 4 4 5" xfId="22433"/>
    <cellStyle name="Table  - Style6 4 4 4 6" xfId="27188"/>
    <cellStyle name="Table  - Style6 4 4 5" xfId="10704"/>
    <cellStyle name="Table  - Style6 4 4 5 2" xfId="22437"/>
    <cellStyle name="Table  - Style6 4 4 5 3" xfId="27192"/>
    <cellStyle name="Table  - Style6 4 4 6" xfId="10705"/>
    <cellStyle name="Table  - Style6 4 4 6 2" xfId="22438"/>
    <cellStyle name="Table  - Style6 4 4 6 3" xfId="27193"/>
    <cellStyle name="Table  - Style6 4 4 7" xfId="10706"/>
    <cellStyle name="Table  - Style6 4 4 7 2" xfId="22439"/>
    <cellStyle name="Table  - Style6 4 4 7 3" xfId="27194"/>
    <cellStyle name="Table  - Style6 4 4 8" xfId="22408"/>
    <cellStyle name="Table  - Style6 4 4 9" xfId="27163"/>
    <cellStyle name="Table  - Style6 4 5" xfId="10707"/>
    <cellStyle name="Table  - Style6 4 5 2" xfId="10708"/>
    <cellStyle name="Table  - Style6 4 5 2 2" xfId="10709"/>
    <cellStyle name="Table  - Style6 4 5 2 2 2" xfId="10710"/>
    <cellStyle name="Table  - Style6 4 5 2 2 2 2" xfId="22443"/>
    <cellStyle name="Table  - Style6 4 5 2 2 2 3" xfId="27198"/>
    <cellStyle name="Table  - Style6 4 5 2 2 3" xfId="10711"/>
    <cellStyle name="Table  - Style6 4 5 2 2 3 2" xfId="22444"/>
    <cellStyle name="Table  - Style6 4 5 2 2 3 3" xfId="27199"/>
    <cellStyle name="Table  - Style6 4 5 2 2 4" xfId="10712"/>
    <cellStyle name="Table  - Style6 4 5 2 2 4 2" xfId="22445"/>
    <cellStyle name="Table  - Style6 4 5 2 2 4 3" xfId="27200"/>
    <cellStyle name="Table  - Style6 4 5 2 2 5" xfId="22442"/>
    <cellStyle name="Table  - Style6 4 5 2 2 6" xfId="27197"/>
    <cellStyle name="Table  - Style6 4 5 2 3" xfId="10713"/>
    <cellStyle name="Table  - Style6 4 5 2 3 2" xfId="22446"/>
    <cellStyle name="Table  - Style6 4 5 2 3 3" xfId="27201"/>
    <cellStyle name="Table  - Style6 4 5 2 4" xfId="10714"/>
    <cellStyle name="Table  - Style6 4 5 2 4 2" xfId="22447"/>
    <cellStyle name="Table  - Style6 4 5 2 4 3" xfId="27202"/>
    <cellStyle name="Table  - Style6 4 5 2 5" xfId="10715"/>
    <cellStyle name="Table  - Style6 4 5 2 5 2" xfId="22448"/>
    <cellStyle name="Table  - Style6 4 5 2 5 3" xfId="27203"/>
    <cellStyle name="Table  - Style6 4 5 2 6" xfId="22441"/>
    <cellStyle name="Table  - Style6 4 5 2 7" xfId="27196"/>
    <cellStyle name="Table  - Style6 4 5 3" xfId="10716"/>
    <cellStyle name="Table  - Style6 4 5 3 2" xfId="10717"/>
    <cellStyle name="Table  - Style6 4 5 3 2 2" xfId="22450"/>
    <cellStyle name="Table  - Style6 4 5 3 2 3" xfId="27205"/>
    <cellStyle name="Table  - Style6 4 5 3 3" xfId="10718"/>
    <cellStyle name="Table  - Style6 4 5 3 3 2" xfId="22451"/>
    <cellStyle name="Table  - Style6 4 5 3 3 3" xfId="27206"/>
    <cellStyle name="Table  - Style6 4 5 3 4" xfId="10719"/>
    <cellStyle name="Table  - Style6 4 5 3 4 2" xfId="22452"/>
    <cellStyle name="Table  - Style6 4 5 3 4 3" xfId="27207"/>
    <cellStyle name="Table  - Style6 4 5 3 5" xfId="22449"/>
    <cellStyle name="Table  - Style6 4 5 3 6" xfId="27204"/>
    <cellStyle name="Table  - Style6 4 5 4" xfId="10720"/>
    <cellStyle name="Table  - Style6 4 5 4 2" xfId="22453"/>
    <cellStyle name="Table  - Style6 4 5 4 3" xfId="27208"/>
    <cellStyle name="Table  - Style6 4 5 5" xfId="10721"/>
    <cellStyle name="Table  - Style6 4 5 5 2" xfId="22454"/>
    <cellStyle name="Table  - Style6 4 5 5 3" xfId="27209"/>
    <cellStyle name="Table  - Style6 4 5 6" xfId="10722"/>
    <cellStyle name="Table  - Style6 4 5 6 2" xfId="22455"/>
    <cellStyle name="Table  - Style6 4 5 6 3" xfId="27210"/>
    <cellStyle name="Table  - Style6 4 5 7" xfId="22440"/>
    <cellStyle name="Table  - Style6 4 5 8" xfId="27195"/>
    <cellStyle name="Table  - Style6 4 6" xfId="10723"/>
    <cellStyle name="Table  - Style6 4 6 2" xfId="10724"/>
    <cellStyle name="Table  - Style6 4 6 2 2" xfId="22457"/>
    <cellStyle name="Table  - Style6 4 6 2 3" xfId="27212"/>
    <cellStyle name="Table  - Style6 4 6 3" xfId="10725"/>
    <cellStyle name="Table  - Style6 4 6 3 2" xfId="22458"/>
    <cellStyle name="Table  - Style6 4 6 3 3" xfId="27213"/>
    <cellStyle name="Table  - Style6 4 6 4" xfId="10726"/>
    <cellStyle name="Table  - Style6 4 6 4 2" xfId="22459"/>
    <cellStyle name="Table  - Style6 4 6 4 3" xfId="27214"/>
    <cellStyle name="Table  - Style6 4 6 5" xfId="22456"/>
    <cellStyle name="Table  - Style6 4 6 6" xfId="27211"/>
    <cellStyle name="Table  - Style6 4 7" xfId="10727"/>
    <cellStyle name="Table  - Style6 4 7 2" xfId="22460"/>
    <cellStyle name="Table  - Style6 4 7 3" xfId="27215"/>
    <cellStyle name="Table  - Style6 4 8" xfId="10728"/>
    <cellStyle name="Table  - Style6 4 8 2" xfId="22461"/>
    <cellStyle name="Table  - Style6 4 8 3" xfId="27216"/>
    <cellStyle name="Table  - Style6 4 9" xfId="10729"/>
    <cellStyle name="Table  - Style6 4 9 2" xfId="22462"/>
    <cellStyle name="Table  - Style6 4 9 3" xfId="27217"/>
    <cellStyle name="Table  - Style6 5" xfId="10730"/>
    <cellStyle name="Table  - Style6 5 10" xfId="22463"/>
    <cellStyle name="Table  - Style6 5 11" xfId="27218"/>
    <cellStyle name="Table  - Style6 5 12" xfId="29383"/>
    <cellStyle name="Table  - Style6 5 2" xfId="10731"/>
    <cellStyle name="Table  - Style6 5 2 10" xfId="29803"/>
    <cellStyle name="Table  - Style6 5 2 2" xfId="10732"/>
    <cellStyle name="Table  - Style6 5 2 2 2" xfId="10733"/>
    <cellStyle name="Table  - Style6 5 2 2 2 2" xfId="10734"/>
    <cellStyle name="Table  - Style6 5 2 2 2 2 2" xfId="10735"/>
    <cellStyle name="Table  - Style6 5 2 2 2 2 2 2" xfId="22468"/>
    <cellStyle name="Table  - Style6 5 2 2 2 2 2 3" xfId="27223"/>
    <cellStyle name="Table  - Style6 5 2 2 2 2 3" xfId="10736"/>
    <cellStyle name="Table  - Style6 5 2 2 2 2 3 2" xfId="22469"/>
    <cellStyle name="Table  - Style6 5 2 2 2 2 3 3" xfId="27224"/>
    <cellStyle name="Table  - Style6 5 2 2 2 2 4" xfId="10737"/>
    <cellStyle name="Table  - Style6 5 2 2 2 2 4 2" xfId="22470"/>
    <cellStyle name="Table  - Style6 5 2 2 2 2 4 3" xfId="27225"/>
    <cellStyle name="Table  - Style6 5 2 2 2 2 5" xfId="22467"/>
    <cellStyle name="Table  - Style6 5 2 2 2 2 6" xfId="27222"/>
    <cellStyle name="Table  - Style6 5 2 2 2 3" xfId="10738"/>
    <cellStyle name="Table  - Style6 5 2 2 2 3 2" xfId="22471"/>
    <cellStyle name="Table  - Style6 5 2 2 2 3 3" xfId="27226"/>
    <cellStyle name="Table  - Style6 5 2 2 2 4" xfId="10739"/>
    <cellStyle name="Table  - Style6 5 2 2 2 4 2" xfId="22472"/>
    <cellStyle name="Table  - Style6 5 2 2 2 4 3" xfId="27227"/>
    <cellStyle name="Table  - Style6 5 2 2 2 5" xfId="10740"/>
    <cellStyle name="Table  - Style6 5 2 2 2 5 2" xfId="22473"/>
    <cellStyle name="Table  - Style6 5 2 2 2 5 3" xfId="27228"/>
    <cellStyle name="Table  - Style6 5 2 2 2 6" xfId="22466"/>
    <cellStyle name="Table  - Style6 5 2 2 2 7" xfId="27221"/>
    <cellStyle name="Table  - Style6 5 2 2 3" xfId="10741"/>
    <cellStyle name="Table  - Style6 5 2 2 3 2" xfId="10742"/>
    <cellStyle name="Table  - Style6 5 2 2 3 2 2" xfId="22475"/>
    <cellStyle name="Table  - Style6 5 2 2 3 2 3" xfId="27230"/>
    <cellStyle name="Table  - Style6 5 2 2 3 3" xfId="10743"/>
    <cellStyle name="Table  - Style6 5 2 2 3 3 2" xfId="22476"/>
    <cellStyle name="Table  - Style6 5 2 2 3 3 3" xfId="27231"/>
    <cellStyle name="Table  - Style6 5 2 2 3 4" xfId="10744"/>
    <cellStyle name="Table  - Style6 5 2 2 3 4 2" xfId="22477"/>
    <cellStyle name="Table  - Style6 5 2 2 3 4 3" xfId="27232"/>
    <cellStyle name="Table  - Style6 5 2 2 3 5" xfId="22474"/>
    <cellStyle name="Table  - Style6 5 2 2 3 6" xfId="27229"/>
    <cellStyle name="Table  - Style6 5 2 2 4" xfId="10745"/>
    <cellStyle name="Table  - Style6 5 2 2 4 2" xfId="22478"/>
    <cellStyle name="Table  - Style6 5 2 2 4 3" xfId="27233"/>
    <cellStyle name="Table  - Style6 5 2 2 5" xfId="10746"/>
    <cellStyle name="Table  - Style6 5 2 2 5 2" xfId="22479"/>
    <cellStyle name="Table  - Style6 5 2 2 5 3" xfId="27234"/>
    <cellStyle name="Table  - Style6 5 2 2 6" xfId="10747"/>
    <cellStyle name="Table  - Style6 5 2 2 6 2" xfId="22480"/>
    <cellStyle name="Table  - Style6 5 2 2 6 3" xfId="27235"/>
    <cellStyle name="Table  - Style6 5 2 2 7" xfId="22465"/>
    <cellStyle name="Table  - Style6 5 2 2 8" xfId="27220"/>
    <cellStyle name="Table  - Style6 5 2 3" xfId="10748"/>
    <cellStyle name="Table  - Style6 5 2 3 2" xfId="10749"/>
    <cellStyle name="Table  - Style6 5 2 3 2 2" xfId="10750"/>
    <cellStyle name="Table  - Style6 5 2 3 2 2 2" xfId="22483"/>
    <cellStyle name="Table  - Style6 5 2 3 2 2 3" xfId="27238"/>
    <cellStyle name="Table  - Style6 5 2 3 2 3" xfId="10751"/>
    <cellStyle name="Table  - Style6 5 2 3 2 3 2" xfId="22484"/>
    <cellStyle name="Table  - Style6 5 2 3 2 3 3" xfId="27239"/>
    <cellStyle name="Table  - Style6 5 2 3 2 4" xfId="10752"/>
    <cellStyle name="Table  - Style6 5 2 3 2 4 2" xfId="22485"/>
    <cellStyle name="Table  - Style6 5 2 3 2 4 3" xfId="27240"/>
    <cellStyle name="Table  - Style6 5 2 3 2 5" xfId="22482"/>
    <cellStyle name="Table  - Style6 5 2 3 2 6" xfId="27237"/>
    <cellStyle name="Table  - Style6 5 2 3 3" xfId="10753"/>
    <cellStyle name="Table  - Style6 5 2 3 3 2" xfId="22486"/>
    <cellStyle name="Table  - Style6 5 2 3 3 3" xfId="27241"/>
    <cellStyle name="Table  - Style6 5 2 3 4" xfId="10754"/>
    <cellStyle name="Table  - Style6 5 2 3 4 2" xfId="22487"/>
    <cellStyle name="Table  - Style6 5 2 3 4 3" xfId="27242"/>
    <cellStyle name="Table  - Style6 5 2 3 5" xfId="10755"/>
    <cellStyle name="Table  - Style6 5 2 3 5 2" xfId="22488"/>
    <cellStyle name="Table  - Style6 5 2 3 5 3" xfId="27243"/>
    <cellStyle name="Table  - Style6 5 2 3 6" xfId="22481"/>
    <cellStyle name="Table  - Style6 5 2 3 7" xfId="27236"/>
    <cellStyle name="Table  - Style6 5 2 4" xfId="10756"/>
    <cellStyle name="Table  - Style6 5 2 4 2" xfId="10757"/>
    <cellStyle name="Table  - Style6 5 2 4 2 2" xfId="22490"/>
    <cellStyle name="Table  - Style6 5 2 4 2 3" xfId="27245"/>
    <cellStyle name="Table  - Style6 5 2 4 3" xfId="10758"/>
    <cellStyle name="Table  - Style6 5 2 4 3 2" xfId="22491"/>
    <cellStyle name="Table  - Style6 5 2 4 3 3" xfId="27246"/>
    <cellStyle name="Table  - Style6 5 2 4 4" xfId="10759"/>
    <cellStyle name="Table  - Style6 5 2 4 4 2" xfId="22492"/>
    <cellStyle name="Table  - Style6 5 2 4 4 3" xfId="27247"/>
    <cellStyle name="Table  - Style6 5 2 4 5" xfId="22489"/>
    <cellStyle name="Table  - Style6 5 2 4 6" xfId="27244"/>
    <cellStyle name="Table  - Style6 5 2 5" xfId="10760"/>
    <cellStyle name="Table  - Style6 5 2 5 2" xfId="22493"/>
    <cellStyle name="Table  - Style6 5 2 5 3" xfId="27248"/>
    <cellStyle name="Table  - Style6 5 2 6" xfId="10761"/>
    <cellStyle name="Table  - Style6 5 2 6 2" xfId="22494"/>
    <cellStyle name="Table  - Style6 5 2 6 3" xfId="27249"/>
    <cellStyle name="Table  - Style6 5 2 7" xfId="10762"/>
    <cellStyle name="Table  - Style6 5 2 7 2" xfId="22495"/>
    <cellStyle name="Table  - Style6 5 2 7 3" xfId="27250"/>
    <cellStyle name="Table  - Style6 5 2 8" xfId="22464"/>
    <cellStyle name="Table  - Style6 5 2 9" xfId="27219"/>
    <cellStyle name="Table  - Style6 5 3" xfId="10763"/>
    <cellStyle name="Table  - Style6 5 3 2" xfId="10764"/>
    <cellStyle name="Table  - Style6 5 3 2 2" xfId="10765"/>
    <cellStyle name="Table  - Style6 5 3 2 2 2" xfId="10766"/>
    <cellStyle name="Table  - Style6 5 3 2 2 2 2" xfId="10767"/>
    <cellStyle name="Table  - Style6 5 3 2 2 2 2 2" xfId="22500"/>
    <cellStyle name="Table  - Style6 5 3 2 2 2 2 3" xfId="27255"/>
    <cellStyle name="Table  - Style6 5 3 2 2 2 3" xfId="10768"/>
    <cellStyle name="Table  - Style6 5 3 2 2 2 3 2" xfId="22501"/>
    <cellStyle name="Table  - Style6 5 3 2 2 2 3 3" xfId="27256"/>
    <cellStyle name="Table  - Style6 5 3 2 2 2 4" xfId="10769"/>
    <cellStyle name="Table  - Style6 5 3 2 2 2 4 2" xfId="22502"/>
    <cellStyle name="Table  - Style6 5 3 2 2 2 4 3" xfId="27257"/>
    <cellStyle name="Table  - Style6 5 3 2 2 2 5" xfId="22499"/>
    <cellStyle name="Table  - Style6 5 3 2 2 2 6" xfId="27254"/>
    <cellStyle name="Table  - Style6 5 3 2 2 3" xfId="10770"/>
    <cellStyle name="Table  - Style6 5 3 2 2 3 2" xfId="22503"/>
    <cellStyle name="Table  - Style6 5 3 2 2 3 3" xfId="27258"/>
    <cellStyle name="Table  - Style6 5 3 2 2 4" xfId="10771"/>
    <cellStyle name="Table  - Style6 5 3 2 2 4 2" xfId="22504"/>
    <cellStyle name="Table  - Style6 5 3 2 2 4 3" xfId="27259"/>
    <cellStyle name="Table  - Style6 5 3 2 2 5" xfId="10772"/>
    <cellStyle name="Table  - Style6 5 3 2 2 5 2" xfId="22505"/>
    <cellStyle name="Table  - Style6 5 3 2 2 5 3" xfId="27260"/>
    <cellStyle name="Table  - Style6 5 3 2 2 6" xfId="22498"/>
    <cellStyle name="Table  - Style6 5 3 2 2 7" xfId="27253"/>
    <cellStyle name="Table  - Style6 5 3 2 3" xfId="10773"/>
    <cellStyle name="Table  - Style6 5 3 2 3 2" xfId="10774"/>
    <cellStyle name="Table  - Style6 5 3 2 3 2 2" xfId="22507"/>
    <cellStyle name="Table  - Style6 5 3 2 3 2 3" xfId="27262"/>
    <cellStyle name="Table  - Style6 5 3 2 3 3" xfId="10775"/>
    <cellStyle name="Table  - Style6 5 3 2 3 3 2" xfId="22508"/>
    <cellStyle name="Table  - Style6 5 3 2 3 3 3" xfId="27263"/>
    <cellStyle name="Table  - Style6 5 3 2 3 4" xfId="10776"/>
    <cellStyle name="Table  - Style6 5 3 2 3 4 2" xfId="22509"/>
    <cellStyle name="Table  - Style6 5 3 2 3 4 3" xfId="27264"/>
    <cellStyle name="Table  - Style6 5 3 2 3 5" xfId="22506"/>
    <cellStyle name="Table  - Style6 5 3 2 3 6" xfId="27261"/>
    <cellStyle name="Table  - Style6 5 3 2 4" xfId="10777"/>
    <cellStyle name="Table  - Style6 5 3 2 4 2" xfId="22510"/>
    <cellStyle name="Table  - Style6 5 3 2 4 3" xfId="27265"/>
    <cellStyle name="Table  - Style6 5 3 2 5" xfId="10778"/>
    <cellStyle name="Table  - Style6 5 3 2 5 2" xfId="22511"/>
    <cellStyle name="Table  - Style6 5 3 2 5 3" xfId="27266"/>
    <cellStyle name="Table  - Style6 5 3 2 6" xfId="10779"/>
    <cellStyle name="Table  - Style6 5 3 2 6 2" xfId="22512"/>
    <cellStyle name="Table  - Style6 5 3 2 6 3" xfId="27267"/>
    <cellStyle name="Table  - Style6 5 3 2 7" xfId="22497"/>
    <cellStyle name="Table  - Style6 5 3 2 8" xfId="27252"/>
    <cellStyle name="Table  - Style6 5 3 3" xfId="10780"/>
    <cellStyle name="Table  - Style6 5 3 3 2" xfId="10781"/>
    <cellStyle name="Table  - Style6 5 3 3 2 2" xfId="10782"/>
    <cellStyle name="Table  - Style6 5 3 3 2 2 2" xfId="22515"/>
    <cellStyle name="Table  - Style6 5 3 3 2 2 3" xfId="27270"/>
    <cellStyle name="Table  - Style6 5 3 3 2 3" xfId="10783"/>
    <cellStyle name="Table  - Style6 5 3 3 2 3 2" xfId="22516"/>
    <cellStyle name="Table  - Style6 5 3 3 2 3 3" xfId="27271"/>
    <cellStyle name="Table  - Style6 5 3 3 2 4" xfId="10784"/>
    <cellStyle name="Table  - Style6 5 3 3 2 4 2" xfId="22517"/>
    <cellStyle name="Table  - Style6 5 3 3 2 4 3" xfId="27272"/>
    <cellStyle name="Table  - Style6 5 3 3 2 5" xfId="22514"/>
    <cellStyle name="Table  - Style6 5 3 3 2 6" xfId="27269"/>
    <cellStyle name="Table  - Style6 5 3 3 3" xfId="10785"/>
    <cellStyle name="Table  - Style6 5 3 3 3 2" xfId="22518"/>
    <cellStyle name="Table  - Style6 5 3 3 3 3" xfId="27273"/>
    <cellStyle name="Table  - Style6 5 3 3 4" xfId="10786"/>
    <cellStyle name="Table  - Style6 5 3 3 4 2" xfId="22519"/>
    <cellStyle name="Table  - Style6 5 3 3 4 3" xfId="27274"/>
    <cellStyle name="Table  - Style6 5 3 3 5" xfId="10787"/>
    <cellStyle name="Table  - Style6 5 3 3 5 2" xfId="22520"/>
    <cellStyle name="Table  - Style6 5 3 3 5 3" xfId="27275"/>
    <cellStyle name="Table  - Style6 5 3 3 6" xfId="22513"/>
    <cellStyle name="Table  - Style6 5 3 3 7" xfId="27268"/>
    <cellStyle name="Table  - Style6 5 3 4" xfId="10788"/>
    <cellStyle name="Table  - Style6 5 3 4 2" xfId="10789"/>
    <cellStyle name="Table  - Style6 5 3 4 2 2" xfId="22522"/>
    <cellStyle name="Table  - Style6 5 3 4 2 3" xfId="27277"/>
    <cellStyle name="Table  - Style6 5 3 4 3" xfId="10790"/>
    <cellStyle name="Table  - Style6 5 3 4 3 2" xfId="22523"/>
    <cellStyle name="Table  - Style6 5 3 4 3 3" xfId="27278"/>
    <cellStyle name="Table  - Style6 5 3 4 4" xfId="10791"/>
    <cellStyle name="Table  - Style6 5 3 4 4 2" xfId="22524"/>
    <cellStyle name="Table  - Style6 5 3 4 4 3" xfId="27279"/>
    <cellStyle name="Table  - Style6 5 3 4 5" xfId="22521"/>
    <cellStyle name="Table  - Style6 5 3 4 6" xfId="27276"/>
    <cellStyle name="Table  - Style6 5 3 5" xfId="10792"/>
    <cellStyle name="Table  - Style6 5 3 5 2" xfId="22525"/>
    <cellStyle name="Table  - Style6 5 3 5 3" xfId="27280"/>
    <cellStyle name="Table  - Style6 5 3 6" xfId="10793"/>
    <cellStyle name="Table  - Style6 5 3 6 2" xfId="22526"/>
    <cellStyle name="Table  - Style6 5 3 6 3" xfId="27281"/>
    <cellStyle name="Table  - Style6 5 3 7" xfId="10794"/>
    <cellStyle name="Table  - Style6 5 3 7 2" xfId="22527"/>
    <cellStyle name="Table  - Style6 5 3 7 3" xfId="27282"/>
    <cellStyle name="Table  - Style6 5 3 8" xfId="22496"/>
    <cellStyle name="Table  - Style6 5 3 9" xfId="27251"/>
    <cellStyle name="Table  - Style6 5 4" xfId="10795"/>
    <cellStyle name="Table  - Style6 5 4 2" xfId="10796"/>
    <cellStyle name="Table  - Style6 5 4 2 2" xfId="10797"/>
    <cellStyle name="Table  - Style6 5 4 2 2 2" xfId="10798"/>
    <cellStyle name="Table  - Style6 5 4 2 2 2 2" xfId="10799"/>
    <cellStyle name="Table  - Style6 5 4 2 2 2 2 2" xfId="22532"/>
    <cellStyle name="Table  - Style6 5 4 2 2 2 2 3" xfId="27287"/>
    <cellStyle name="Table  - Style6 5 4 2 2 2 3" xfId="10800"/>
    <cellStyle name="Table  - Style6 5 4 2 2 2 3 2" xfId="22533"/>
    <cellStyle name="Table  - Style6 5 4 2 2 2 3 3" xfId="27288"/>
    <cellStyle name="Table  - Style6 5 4 2 2 2 4" xfId="10801"/>
    <cellStyle name="Table  - Style6 5 4 2 2 2 4 2" xfId="22534"/>
    <cellStyle name="Table  - Style6 5 4 2 2 2 4 3" xfId="27289"/>
    <cellStyle name="Table  - Style6 5 4 2 2 2 5" xfId="22531"/>
    <cellStyle name="Table  - Style6 5 4 2 2 2 6" xfId="27286"/>
    <cellStyle name="Table  - Style6 5 4 2 2 3" xfId="10802"/>
    <cellStyle name="Table  - Style6 5 4 2 2 3 2" xfId="22535"/>
    <cellStyle name="Table  - Style6 5 4 2 2 3 3" xfId="27290"/>
    <cellStyle name="Table  - Style6 5 4 2 2 4" xfId="10803"/>
    <cellStyle name="Table  - Style6 5 4 2 2 4 2" xfId="22536"/>
    <cellStyle name="Table  - Style6 5 4 2 2 4 3" xfId="27291"/>
    <cellStyle name="Table  - Style6 5 4 2 2 5" xfId="10804"/>
    <cellStyle name="Table  - Style6 5 4 2 2 5 2" xfId="22537"/>
    <cellStyle name="Table  - Style6 5 4 2 2 5 3" xfId="27292"/>
    <cellStyle name="Table  - Style6 5 4 2 2 6" xfId="22530"/>
    <cellStyle name="Table  - Style6 5 4 2 2 7" xfId="27285"/>
    <cellStyle name="Table  - Style6 5 4 2 3" xfId="10805"/>
    <cellStyle name="Table  - Style6 5 4 2 3 2" xfId="10806"/>
    <cellStyle name="Table  - Style6 5 4 2 3 2 2" xfId="22539"/>
    <cellStyle name="Table  - Style6 5 4 2 3 2 3" xfId="27294"/>
    <cellStyle name="Table  - Style6 5 4 2 3 3" xfId="10807"/>
    <cellStyle name="Table  - Style6 5 4 2 3 3 2" xfId="22540"/>
    <cellStyle name="Table  - Style6 5 4 2 3 3 3" xfId="27295"/>
    <cellStyle name="Table  - Style6 5 4 2 3 4" xfId="10808"/>
    <cellStyle name="Table  - Style6 5 4 2 3 4 2" xfId="22541"/>
    <cellStyle name="Table  - Style6 5 4 2 3 4 3" xfId="27296"/>
    <cellStyle name="Table  - Style6 5 4 2 3 5" xfId="22538"/>
    <cellStyle name="Table  - Style6 5 4 2 3 6" xfId="27293"/>
    <cellStyle name="Table  - Style6 5 4 2 4" xfId="10809"/>
    <cellStyle name="Table  - Style6 5 4 2 4 2" xfId="22542"/>
    <cellStyle name="Table  - Style6 5 4 2 4 3" xfId="27297"/>
    <cellStyle name="Table  - Style6 5 4 2 5" xfId="10810"/>
    <cellStyle name="Table  - Style6 5 4 2 5 2" xfId="22543"/>
    <cellStyle name="Table  - Style6 5 4 2 5 3" xfId="27298"/>
    <cellStyle name="Table  - Style6 5 4 2 6" xfId="10811"/>
    <cellStyle name="Table  - Style6 5 4 2 6 2" xfId="22544"/>
    <cellStyle name="Table  - Style6 5 4 2 6 3" xfId="27299"/>
    <cellStyle name="Table  - Style6 5 4 2 7" xfId="22529"/>
    <cellStyle name="Table  - Style6 5 4 2 8" xfId="27284"/>
    <cellStyle name="Table  - Style6 5 4 3" xfId="10812"/>
    <cellStyle name="Table  - Style6 5 4 3 2" xfId="10813"/>
    <cellStyle name="Table  - Style6 5 4 3 2 2" xfId="10814"/>
    <cellStyle name="Table  - Style6 5 4 3 2 2 2" xfId="22547"/>
    <cellStyle name="Table  - Style6 5 4 3 2 2 3" xfId="27302"/>
    <cellStyle name="Table  - Style6 5 4 3 2 3" xfId="10815"/>
    <cellStyle name="Table  - Style6 5 4 3 2 3 2" xfId="22548"/>
    <cellStyle name="Table  - Style6 5 4 3 2 3 3" xfId="27303"/>
    <cellStyle name="Table  - Style6 5 4 3 2 4" xfId="10816"/>
    <cellStyle name="Table  - Style6 5 4 3 2 4 2" xfId="22549"/>
    <cellStyle name="Table  - Style6 5 4 3 2 4 3" xfId="27304"/>
    <cellStyle name="Table  - Style6 5 4 3 2 5" xfId="22546"/>
    <cellStyle name="Table  - Style6 5 4 3 2 6" xfId="27301"/>
    <cellStyle name="Table  - Style6 5 4 3 3" xfId="10817"/>
    <cellStyle name="Table  - Style6 5 4 3 3 2" xfId="22550"/>
    <cellStyle name="Table  - Style6 5 4 3 3 3" xfId="27305"/>
    <cellStyle name="Table  - Style6 5 4 3 4" xfId="10818"/>
    <cellStyle name="Table  - Style6 5 4 3 4 2" xfId="22551"/>
    <cellStyle name="Table  - Style6 5 4 3 4 3" xfId="27306"/>
    <cellStyle name="Table  - Style6 5 4 3 5" xfId="10819"/>
    <cellStyle name="Table  - Style6 5 4 3 5 2" xfId="22552"/>
    <cellStyle name="Table  - Style6 5 4 3 5 3" xfId="27307"/>
    <cellStyle name="Table  - Style6 5 4 3 6" xfId="22545"/>
    <cellStyle name="Table  - Style6 5 4 3 7" xfId="27300"/>
    <cellStyle name="Table  - Style6 5 4 4" xfId="10820"/>
    <cellStyle name="Table  - Style6 5 4 4 2" xfId="10821"/>
    <cellStyle name="Table  - Style6 5 4 4 2 2" xfId="22554"/>
    <cellStyle name="Table  - Style6 5 4 4 2 3" xfId="27309"/>
    <cellStyle name="Table  - Style6 5 4 4 3" xfId="10822"/>
    <cellStyle name="Table  - Style6 5 4 4 3 2" xfId="22555"/>
    <cellStyle name="Table  - Style6 5 4 4 3 3" xfId="27310"/>
    <cellStyle name="Table  - Style6 5 4 4 4" xfId="10823"/>
    <cellStyle name="Table  - Style6 5 4 4 4 2" xfId="22556"/>
    <cellStyle name="Table  - Style6 5 4 4 4 3" xfId="27311"/>
    <cellStyle name="Table  - Style6 5 4 4 5" xfId="22553"/>
    <cellStyle name="Table  - Style6 5 4 4 6" xfId="27308"/>
    <cellStyle name="Table  - Style6 5 4 5" xfId="10824"/>
    <cellStyle name="Table  - Style6 5 4 5 2" xfId="22557"/>
    <cellStyle name="Table  - Style6 5 4 5 3" xfId="27312"/>
    <cellStyle name="Table  - Style6 5 4 6" xfId="10825"/>
    <cellStyle name="Table  - Style6 5 4 6 2" xfId="22558"/>
    <cellStyle name="Table  - Style6 5 4 6 3" xfId="27313"/>
    <cellStyle name="Table  - Style6 5 4 7" xfId="10826"/>
    <cellStyle name="Table  - Style6 5 4 7 2" xfId="22559"/>
    <cellStyle name="Table  - Style6 5 4 7 3" xfId="27314"/>
    <cellStyle name="Table  - Style6 5 4 8" xfId="22528"/>
    <cellStyle name="Table  - Style6 5 4 9" xfId="27283"/>
    <cellStyle name="Table  - Style6 5 5" xfId="10827"/>
    <cellStyle name="Table  - Style6 5 5 2" xfId="10828"/>
    <cellStyle name="Table  - Style6 5 5 2 2" xfId="10829"/>
    <cellStyle name="Table  - Style6 5 5 2 2 2" xfId="10830"/>
    <cellStyle name="Table  - Style6 5 5 2 2 2 2" xfId="22563"/>
    <cellStyle name="Table  - Style6 5 5 2 2 2 3" xfId="27318"/>
    <cellStyle name="Table  - Style6 5 5 2 2 3" xfId="10831"/>
    <cellStyle name="Table  - Style6 5 5 2 2 3 2" xfId="22564"/>
    <cellStyle name="Table  - Style6 5 5 2 2 3 3" xfId="27319"/>
    <cellStyle name="Table  - Style6 5 5 2 2 4" xfId="10832"/>
    <cellStyle name="Table  - Style6 5 5 2 2 4 2" xfId="22565"/>
    <cellStyle name="Table  - Style6 5 5 2 2 4 3" xfId="27320"/>
    <cellStyle name="Table  - Style6 5 5 2 2 5" xfId="22562"/>
    <cellStyle name="Table  - Style6 5 5 2 2 6" xfId="27317"/>
    <cellStyle name="Table  - Style6 5 5 2 3" xfId="10833"/>
    <cellStyle name="Table  - Style6 5 5 2 3 2" xfId="22566"/>
    <cellStyle name="Table  - Style6 5 5 2 3 3" xfId="27321"/>
    <cellStyle name="Table  - Style6 5 5 2 4" xfId="10834"/>
    <cellStyle name="Table  - Style6 5 5 2 4 2" xfId="22567"/>
    <cellStyle name="Table  - Style6 5 5 2 4 3" xfId="27322"/>
    <cellStyle name="Table  - Style6 5 5 2 5" xfId="10835"/>
    <cellStyle name="Table  - Style6 5 5 2 5 2" xfId="22568"/>
    <cellStyle name="Table  - Style6 5 5 2 5 3" xfId="27323"/>
    <cellStyle name="Table  - Style6 5 5 2 6" xfId="22561"/>
    <cellStyle name="Table  - Style6 5 5 2 7" xfId="27316"/>
    <cellStyle name="Table  - Style6 5 5 3" xfId="10836"/>
    <cellStyle name="Table  - Style6 5 5 3 2" xfId="10837"/>
    <cellStyle name="Table  - Style6 5 5 3 2 2" xfId="22570"/>
    <cellStyle name="Table  - Style6 5 5 3 2 3" xfId="27325"/>
    <cellStyle name="Table  - Style6 5 5 3 3" xfId="10838"/>
    <cellStyle name="Table  - Style6 5 5 3 3 2" xfId="22571"/>
    <cellStyle name="Table  - Style6 5 5 3 3 3" xfId="27326"/>
    <cellStyle name="Table  - Style6 5 5 3 4" xfId="10839"/>
    <cellStyle name="Table  - Style6 5 5 3 4 2" xfId="22572"/>
    <cellStyle name="Table  - Style6 5 5 3 4 3" xfId="27327"/>
    <cellStyle name="Table  - Style6 5 5 3 5" xfId="22569"/>
    <cellStyle name="Table  - Style6 5 5 3 6" xfId="27324"/>
    <cellStyle name="Table  - Style6 5 5 4" xfId="10840"/>
    <cellStyle name="Table  - Style6 5 5 4 2" xfId="22573"/>
    <cellStyle name="Table  - Style6 5 5 4 3" xfId="27328"/>
    <cellStyle name="Table  - Style6 5 5 5" xfId="10841"/>
    <cellStyle name="Table  - Style6 5 5 5 2" xfId="22574"/>
    <cellStyle name="Table  - Style6 5 5 5 3" xfId="27329"/>
    <cellStyle name="Table  - Style6 5 5 6" xfId="10842"/>
    <cellStyle name="Table  - Style6 5 5 6 2" xfId="22575"/>
    <cellStyle name="Table  - Style6 5 5 6 3" xfId="27330"/>
    <cellStyle name="Table  - Style6 5 5 7" xfId="22560"/>
    <cellStyle name="Table  - Style6 5 5 8" xfId="27315"/>
    <cellStyle name="Table  - Style6 5 6" xfId="10843"/>
    <cellStyle name="Table  - Style6 5 6 2" xfId="10844"/>
    <cellStyle name="Table  - Style6 5 6 2 2" xfId="22577"/>
    <cellStyle name="Table  - Style6 5 6 2 3" xfId="27332"/>
    <cellStyle name="Table  - Style6 5 6 3" xfId="10845"/>
    <cellStyle name="Table  - Style6 5 6 3 2" xfId="22578"/>
    <cellStyle name="Table  - Style6 5 6 3 3" xfId="27333"/>
    <cellStyle name="Table  - Style6 5 6 4" xfId="10846"/>
    <cellStyle name="Table  - Style6 5 6 4 2" xfId="22579"/>
    <cellStyle name="Table  - Style6 5 6 4 3" xfId="27334"/>
    <cellStyle name="Table  - Style6 5 6 5" xfId="22576"/>
    <cellStyle name="Table  - Style6 5 6 6" xfId="27331"/>
    <cellStyle name="Table  - Style6 5 7" xfId="10847"/>
    <cellStyle name="Table  - Style6 5 7 2" xfId="22580"/>
    <cellStyle name="Table  - Style6 5 7 3" xfId="27335"/>
    <cellStyle name="Table  - Style6 5 8" xfId="10848"/>
    <cellStyle name="Table  - Style6 5 8 2" xfId="22581"/>
    <cellStyle name="Table  - Style6 5 8 3" xfId="27336"/>
    <cellStyle name="Table  - Style6 5 9" xfId="10849"/>
    <cellStyle name="Table  - Style6 5 9 2" xfId="22582"/>
    <cellStyle name="Table  - Style6 5 9 3" xfId="27337"/>
    <cellStyle name="Table  - Style6 6" xfId="10850"/>
    <cellStyle name="Table  - Style6 6 10" xfId="22583"/>
    <cellStyle name="Table  - Style6 6 11" xfId="27338"/>
    <cellStyle name="Table  - Style6 6 12" xfId="29384"/>
    <cellStyle name="Table  - Style6 6 2" xfId="10851"/>
    <cellStyle name="Table  - Style6 6 2 10" xfId="29804"/>
    <cellStyle name="Table  - Style6 6 2 2" xfId="10852"/>
    <cellStyle name="Table  - Style6 6 2 2 2" xfId="10853"/>
    <cellStyle name="Table  - Style6 6 2 2 2 2" xfId="10854"/>
    <cellStyle name="Table  - Style6 6 2 2 2 2 2" xfId="10855"/>
    <cellStyle name="Table  - Style6 6 2 2 2 2 2 2" xfId="22588"/>
    <cellStyle name="Table  - Style6 6 2 2 2 2 2 3" xfId="27343"/>
    <cellStyle name="Table  - Style6 6 2 2 2 2 3" xfId="10856"/>
    <cellStyle name="Table  - Style6 6 2 2 2 2 3 2" xfId="22589"/>
    <cellStyle name="Table  - Style6 6 2 2 2 2 3 3" xfId="27344"/>
    <cellStyle name="Table  - Style6 6 2 2 2 2 4" xfId="10857"/>
    <cellStyle name="Table  - Style6 6 2 2 2 2 4 2" xfId="22590"/>
    <cellStyle name="Table  - Style6 6 2 2 2 2 4 3" xfId="27345"/>
    <cellStyle name="Table  - Style6 6 2 2 2 2 5" xfId="22587"/>
    <cellStyle name="Table  - Style6 6 2 2 2 2 6" xfId="27342"/>
    <cellStyle name="Table  - Style6 6 2 2 2 3" xfId="10858"/>
    <cellStyle name="Table  - Style6 6 2 2 2 3 2" xfId="22591"/>
    <cellStyle name="Table  - Style6 6 2 2 2 3 3" xfId="27346"/>
    <cellStyle name="Table  - Style6 6 2 2 2 4" xfId="10859"/>
    <cellStyle name="Table  - Style6 6 2 2 2 4 2" xfId="22592"/>
    <cellStyle name="Table  - Style6 6 2 2 2 4 3" xfId="27347"/>
    <cellStyle name="Table  - Style6 6 2 2 2 5" xfId="10860"/>
    <cellStyle name="Table  - Style6 6 2 2 2 5 2" xfId="22593"/>
    <cellStyle name="Table  - Style6 6 2 2 2 5 3" xfId="27348"/>
    <cellStyle name="Table  - Style6 6 2 2 2 6" xfId="22586"/>
    <cellStyle name="Table  - Style6 6 2 2 2 7" xfId="27341"/>
    <cellStyle name="Table  - Style6 6 2 2 3" xfId="10861"/>
    <cellStyle name="Table  - Style6 6 2 2 3 2" xfId="10862"/>
    <cellStyle name="Table  - Style6 6 2 2 3 2 2" xfId="22595"/>
    <cellStyle name="Table  - Style6 6 2 2 3 2 3" xfId="27350"/>
    <cellStyle name="Table  - Style6 6 2 2 3 3" xfId="10863"/>
    <cellStyle name="Table  - Style6 6 2 2 3 3 2" xfId="22596"/>
    <cellStyle name="Table  - Style6 6 2 2 3 3 3" xfId="27351"/>
    <cellStyle name="Table  - Style6 6 2 2 3 4" xfId="10864"/>
    <cellStyle name="Table  - Style6 6 2 2 3 4 2" xfId="22597"/>
    <cellStyle name="Table  - Style6 6 2 2 3 4 3" xfId="27352"/>
    <cellStyle name="Table  - Style6 6 2 2 3 5" xfId="22594"/>
    <cellStyle name="Table  - Style6 6 2 2 3 6" xfId="27349"/>
    <cellStyle name="Table  - Style6 6 2 2 4" xfId="10865"/>
    <cellStyle name="Table  - Style6 6 2 2 4 2" xfId="22598"/>
    <cellStyle name="Table  - Style6 6 2 2 4 3" xfId="27353"/>
    <cellStyle name="Table  - Style6 6 2 2 5" xfId="10866"/>
    <cellStyle name="Table  - Style6 6 2 2 5 2" xfId="22599"/>
    <cellStyle name="Table  - Style6 6 2 2 5 3" xfId="27354"/>
    <cellStyle name="Table  - Style6 6 2 2 6" xfId="10867"/>
    <cellStyle name="Table  - Style6 6 2 2 6 2" xfId="22600"/>
    <cellStyle name="Table  - Style6 6 2 2 6 3" xfId="27355"/>
    <cellStyle name="Table  - Style6 6 2 2 7" xfId="22585"/>
    <cellStyle name="Table  - Style6 6 2 2 8" xfId="27340"/>
    <cellStyle name="Table  - Style6 6 2 3" xfId="10868"/>
    <cellStyle name="Table  - Style6 6 2 3 2" xfId="10869"/>
    <cellStyle name="Table  - Style6 6 2 3 2 2" xfId="10870"/>
    <cellStyle name="Table  - Style6 6 2 3 2 2 2" xfId="22603"/>
    <cellStyle name="Table  - Style6 6 2 3 2 2 3" xfId="27358"/>
    <cellStyle name="Table  - Style6 6 2 3 2 3" xfId="10871"/>
    <cellStyle name="Table  - Style6 6 2 3 2 3 2" xfId="22604"/>
    <cellStyle name="Table  - Style6 6 2 3 2 3 3" xfId="27359"/>
    <cellStyle name="Table  - Style6 6 2 3 2 4" xfId="10872"/>
    <cellStyle name="Table  - Style6 6 2 3 2 4 2" xfId="22605"/>
    <cellStyle name="Table  - Style6 6 2 3 2 4 3" xfId="27360"/>
    <cellStyle name="Table  - Style6 6 2 3 2 5" xfId="22602"/>
    <cellStyle name="Table  - Style6 6 2 3 2 6" xfId="27357"/>
    <cellStyle name="Table  - Style6 6 2 3 3" xfId="10873"/>
    <cellStyle name="Table  - Style6 6 2 3 3 2" xfId="22606"/>
    <cellStyle name="Table  - Style6 6 2 3 3 3" xfId="27361"/>
    <cellStyle name="Table  - Style6 6 2 3 4" xfId="10874"/>
    <cellStyle name="Table  - Style6 6 2 3 4 2" xfId="22607"/>
    <cellStyle name="Table  - Style6 6 2 3 4 3" xfId="27362"/>
    <cellStyle name="Table  - Style6 6 2 3 5" xfId="10875"/>
    <cellStyle name="Table  - Style6 6 2 3 5 2" xfId="22608"/>
    <cellStyle name="Table  - Style6 6 2 3 5 3" xfId="27363"/>
    <cellStyle name="Table  - Style6 6 2 3 6" xfId="22601"/>
    <cellStyle name="Table  - Style6 6 2 3 7" xfId="27356"/>
    <cellStyle name="Table  - Style6 6 2 4" xfId="10876"/>
    <cellStyle name="Table  - Style6 6 2 4 2" xfId="10877"/>
    <cellStyle name="Table  - Style6 6 2 4 2 2" xfId="22610"/>
    <cellStyle name="Table  - Style6 6 2 4 2 3" xfId="27365"/>
    <cellStyle name="Table  - Style6 6 2 4 3" xfId="10878"/>
    <cellStyle name="Table  - Style6 6 2 4 3 2" xfId="22611"/>
    <cellStyle name="Table  - Style6 6 2 4 3 3" xfId="27366"/>
    <cellStyle name="Table  - Style6 6 2 4 4" xfId="10879"/>
    <cellStyle name="Table  - Style6 6 2 4 4 2" xfId="22612"/>
    <cellStyle name="Table  - Style6 6 2 4 4 3" xfId="27367"/>
    <cellStyle name="Table  - Style6 6 2 4 5" xfId="22609"/>
    <cellStyle name="Table  - Style6 6 2 4 6" xfId="27364"/>
    <cellStyle name="Table  - Style6 6 2 5" xfId="10880"/>
    <cellStyle name="Table  - Style6 6 2 5 2" xfId="22613"/>
    <cellStyle name="Table  - Style6 6 2 5 3" xfId="27368"/>
    <cellStyle name="Table  - Style6 6 2 6" xfId="10881"/>
    <cellStyle name="Table  - Style6 6 2 6 2" xfId="22614"/>
    <cellStyle name="Table  - Style6 6 2 6 3" xfId="27369"/>
    <cellStyle name="Table  - Style6 6 2 7" xfId="10882"/>
    <cellStyle name="Table  - Style6 6 2 7 2" xfId="22615"/>
    <cellStyle name="Table  - Style6 6 2 7 3" xfId="27370"/>
    <cellStyle name="Table  - Style6 6 2 8" xfId="22584"/>
    <cellStyle name="Table  - Style6 6 2 9" xfId="27339"/>
    <cellStyle name="Table  - Style6 6 3" xfId="10883"/>
    <cellStyle name="Table  - Style6 6 3 2" xfId="10884"/>
    <cellStyle name="Table  - Style6 6 3 2 2" xfId="10885"/>
    <cellStyle name="Table  - Style6 6 3 2 2 2" xfId="10886"/>
    <cellStyle name="Table  - Style6 6 3 2 2 2 2" xfId="10887"/>
    <cellStyle name="Table  - Style6 6 3 2 2 2 2 2" xfId="22620"/>
    <cellStyle name="Table  - Style6 6 3 2 2 2 2 3" xfId="27375"/>
    <cellStyle name="Table  - Style6 6 3 2 2 2 3" xfId="10888"/>
    <cellStyle name="Table  - Style6 6 3 2 2 2 3 2" xfId="22621"/>
    <cellStyle name="Table  - Style6 6 3 2 2 2 3 3" xfId="27376"/>
    <cellStyle name="Table  - Style6 6 3 2 2 2 4" xfId="10889"/>
    <cellStyle name="Table  - Style6 6 3 2 2 2 4 2" xfId="22622"/>
    <cellStyle name="Table  - Style6 6 3 2 2 2 4 3" xfId="27377"/>
    <cellStyle name="Table  - Style6 6 3 2 2 2 5" xfId="22619"/>
    <cellStyle name="Table  - Style6 6 3 2 2 2 6" xfId="27374"/>
    <cellStyle name="Table  - Style6 6 3 2 2 3" xfId="10890"/>
    <cellStyle name="Table  - Style6 6 3 2 2 3 2" xfId="22623"/>
    <cellStyle name="Table  - Style6 6 3 2 2 3 3" xfId="27378"/>
    <cellStyle name="Table  - Style6 6 3 2 2 4" xfId="10891"/>
    <cellStyle name="Table  - Style6 6 3 2 2 4 2" xfId="22624"/>
    <cellStyle name="Table  - Style6 6 3 2 2 4 3" xfId="27379"/>
    <cellStyle name="Table  - Style6 6 3 2 2 5" xfId="10892"/>
    <cellStyle name="Table  - Style6 6 3 2 2 5 2" xfId="22625"/>
    <cellStyle name="Table  - Style6 6 3 2 2 5 3" xfId="27380"/>
    <cellStyle name="Table  - Style6 6 3 2 2 6" xfId="22618"/>
    <cellStyle name="Table  - Style6 6 3 2 2 7" xfId="27373"/>
    <cellStyle name="Table  - Style6 6 3 2 3" xfId="10893"/>
    <cellStyle name="Table  - Style6 6 3 2 3 2" xfId="10894"/>
    <cellStyle name="Table  - Style6 6 3 2 3 2 2" xfId="22627"/>
    <cellStyle name="Table  - Style6 6 3 2 3 2 3" xfId="27382"/>
    <cellStyle name="Table  - Style6 6 3 2 3 3" xfId="10895"/>
    <cellStyle name="Table  - Style6 6 3 2 3 3 2" xfId="22628"/>
    <cellStyle name="Table  - Style6 6 3 2 3 3 3" xfId="27383"/>
    <cellStyle name="Table  - Style6 6 3 2 3 4" xfId="10896"/>
    <cellStyle name="Table  - Style6 6 3 2 3 4 2" xfId="22629"/>
    <cellStyle name="Table  - Style6 6 3 2 3 4 3" xfId="27384"/>
    <cellStyle name="Table  - Style6 6 3 2 3 5" xfId="22626"/>
    <cellStyle name="Table  - Style6 6 3 2 3 6" xfId="27381"/>
    <cellStyle name="Table  - Style6 6 3 2 4" xfId="10897"/>
    <cellStyle name="Table  - Style6 6 3 2 4 2" xfId="22630"/>
    <cellStyle name="Table  - Style6 6 3 2 4 3" xfId="27385"/>
    <cellStyle name="Table  - Style6 6 3 2 5" xfId="10898"/>
    <cellStyle name="Table  - Style6 6 3 2 5 2" xfId="22631"/>
    <cellStyle name="Table  - Style6 6 3 2 5 3" xfId="27386"/>
    <cellStyle name="Table  - Style6 6 3 2 6" xfId="10899"/>
    <cellStyle name="Table  - Style6 6 3 2 6 2" xfId="22632"/>
    <cellStyle name="Table  - Style6 6 3 2 6 3" xfId="27387"/>
    <cellStyle name="Table  - Style6 6 3 2 7" xfId="22617"/>
    <cellStyle name="Table  - Style6 6 3 2 8" xfId="27372"/>
    <cellStyle name="Table  - Style6 6 3 3" xfId="10900"/>
    <cellStyle name="Table  - Style6 6 3 3 2" xfId="10901"/>
    <cellStyle name="Table  - Style6 6 3 3 2 2" xfId="10902"/>
    <cellStyle name="Table  - Style6 6 3 3 2 2 2" xfId="22635"/>
    <cellStyle name="Table  - Style6 6 3 3 2 2 3" xfId="27390"/>
    <cellStyle name="Table  - Style6 6 3 3 2 3" xfId="10903"/>
    <cellStyle name="Table  - Style6 6 3 3 2 3 2" xfId="22636"/>
    <cellStyle name="Table  - Style6 6 3 3 2 3 3" xfId="27391"/>
    <cellStyle name="Table  - Style6 6 3 3 2 4" xfId="10904"/>
    <cellStyle name="Table  - Style6 6 3 3 2 4 2" xfId="22637"/>
    <cellStyle name="Table  - Style6 6 3 3 2 4 3" xfId="27392"/>
    <cellStyle name="Table  - Style6 6 3 3 2 5" xfId="22634"/>
    <cellStyle name="Table  - Style6 6 3 3 2 6" xfId="27389"/>
    <cellStyle name="Table  - Style6 6 3 3 3" xfId="10905"/>
    <cellStyle name="Table  - Style6 6 3 3 3 2" xfId="22638"/>
    <cellStyle name="Table  - Style6 6 3 3 3 3" xfId="27393"/>
    <cellStyle name="Table  - Style6 6 3 3 4" xfId="10906"/>
    <cellStyle name="Table  - Style6 6 3 3 4 2" xfId="22639"/>
    <cellStyle name="Table  - Style6 6 3 3 4 3" xfId="27394"/>
    <cellStyle name="Table  - Style6 6 3 3 5" xfId="10907"/>
    <cellStyle name="Table  - Style6 6 3 3 5 2" xfId="22640"/>
    <cellStyle name="Table  - Style6 6 3 3 5 3" xfId="27395"/>
    <cellStyle name="Table  - Style6 6 3 3 6" xfId="22633"/>
    <cellStyle name="Table  - Style6 6 3 3 7" xfId="27388"/>
    <cellStyle name="Table  - Style6 6 3 4" xfId="10908"/>
    <cellStyle name="Table  - Style6 6 3 4 2" xfId="10909"/>
    <cellStyle name="Table  - Style6 6 3 4 2 2" xfId="22642"/>
    <cellStyle name="Table  - Style6 6 3 4 2 3" xfId="27397"/>
    <cellStyle name="Table  - Style6 6 3 4 3" xfId="10910"/>
    <cellStyle name="Table  - Style6 6 3 4 3 2" xfId="22643"/>
    <cellStyle name="Table  - Style6 6 3 4 3 3" xfId="27398"/>
    <cellStyle name="Table  - Style6 6 3 4 4" xfId="10911"/>
    <cellStyle name="Table  - Style6 6 3 4 4 2" xfId="22644"/>
    <cellStyle name="Table  - Style6 6 3 4 4 3" xfId="27399"/>
    <cellStyle name="Table  - Style6 6 3 4 5" xfId="22641"/>
    <cellStyle name="Table  - Style6 6 3 4 6" xfId="27396"/>
    <cellStyle name="Table  - Style6 6 3 5" xfId="10912"/>
    <cellStyle name="Table  - Style6 6 3 5 2" xfId="22645"/>
    <cellStyle name="Table  - Style6 6 3 5 3" xfId="27400"/>
    <cellStyle name="Table  - Style6 6 3 6" xfId="10913"/>
    <cellStyle name="Table  - Style6 6 3 6 2" xfId="22646"/>
    <cellStyle name="Table  - Style6 6 3 6 3" xfId="27401"/>
    <cellStyle name="Table  - Style6 6 3 7" xfId="10914"/>
    <cellStyle name="Table  - Style6 6 3 7 2" xfId="22647"/>
    <cellStyle name="Table  - Style6 6 3 7 3" xfId="27402"/>
    <cellStyle name="Table  - Style6 6 3 8" xfId="22616"/>
    <cellStyle name="Table  - Style6 6 3 9" xfId="27371"/>
    <cellStyle name="Table  - Style6 6 4" xfId="10915"/>
    <cellStyle name="Table  - Style6 6 4 2" xfId="10916"/>
    <cellStyle name="Table  - Style6 6 4 2 2" xfId="10917"/>
    <cellStyle name="Table  - Style6 6 4 2 2 2" xfId="10918"/>
    <cellStyle name="Table  - Style6 6 4 2 2 2 2" xfId="10919"/>
    <cellStyle name="Table  - Style6 6 4 2 2 2 2 2" xfId="22652"/>
    <cellStyle name="Table  - Style6 6 4 2 2 2 2 3" xfId="27407"/>
    <cellStyle name="Table  - Style6 6 4 2 2 2 3" xfId="10920"/>
    <cellStyle name="Table  - Style6 6 4 2 2 2 3 2" xfId="22653"/>
    <cellStyle name="Table  - Style6 6 4 2 2 2 3 3" xfId="27408"/>
    <cellStyle name="Table  - Style6 6 4 2 2 2 4" xfId="10921"/>
    <cellStyle name="Table  - Style6 6 4 2 2 2 4 2" xfId="22654"/>
    <cellStyle name="Table  - Style6 6 4 2 2 2 4 3" xfId="27409"/>
    <cellStyle name="Table  - Style6 6 4 2 2 2 5" xfId="22651"/>
    <cellStyle name="Table  - Style6 6 4 2 2 2 6" xfId="27406"/>
    <cellStyle name="Table  - Style6 6 4 2 2 3" xfId="10922"/>
    <cellStyle name="Table  - Style6 6 4 2 2 3 2" xfId="22655"/>
    <cellStyle name="Table  - Style6 6 4 2 2 3 3" xfId="27410"/>
    <cellStyle name="Table  - Style6 6 4 2 2 4" xfId="10923"/>
    <cellStyle name="Table  - Style6 6 4 2 2 4 2" xfId="22656"/>
    <cellStyle name="Table  - Style6 6 4 2 2 4 3" xfId="27411"/>
    <cellStyle name="Table  - Style6 6 4 2 2 5" xfId="10924"/>
    <cellStyle name="Table  - Style6 6 4 2 2 5 2" xfId="22657"/>
    <cellStyle name="Table  - Style6 6 4 2 2 5 3" xfId="27412"/>
    <cellStyle name="Table  - Style6 6 4 2 2 6" xfId="22650"/>
    <cellStyle name="Table  - Style6 6 4 2 2 7" xfId="27405"/>
    <cellStyle name="Table  - Style6 6 4 2 3" xfId="10925"/>
    <cellStyle name="Table  - Style6 6 4 2 3 2" xfId="10926"/>
    <cellStyle name="Table  - Style6 6 4 2 3 2 2" xfId="22659"/>
    <cellStyle name="Table  - Style6 6 4 2 3 2 3" xfId="27414"/>
    <cellStyle name="Table  - Style6 6 4 2 3 3" xfId="10927"/>
    <cellStyle name="Table  - Style6 6 4 2 3 3 2" xfId="22660"/>
    <cellStyle name="Table  - Style6 6 4 2 3 3 3" xfId="27415"/>
    <cellStyle name="Table  - Style6 6 4 2 3 4" xfId="10928"/>
    <cellStyle name="Table  - Style6 6 4 2 3 4 2" xfId="22661"/>
    <cellStyle name="Table  - Style6 6 4 2 3 4 3" xfId="27416"/>
    <cellStyle name="Table  - Style6 6 4 2 3 5" xfId="22658"/>
    <cellStyle name="Table  - Style6 6 4 2 3 6" xfId="27413"/>
    <cellStyle name="Table  - Style6 6 4 2 4" xfId="10929"/>
    <cellStyle name="Table  - Style6 6 4 2 4 2" xfId="22662"/>
    <cellStyle name="Table  - Style6 6 4 2 4 3" xfId="27417"/>
    <cellStyle name="Table  - Style6 6 4 2 5" xfId="10930"/>
    <cellStyle name="Table  - Style6 6 4 2 5 2" xfId="22663"/>
    <cellStyle name="Table  - Style6 6 4 2 5 3" xfId="27418"/>
    <cellStyle name="Table  - Style6 6 4 2 6" xfId="10931"/>
    <cellStyle name="Table  - Style6 6 4 2 6 2" xfId="22664"/>
    <cellStyle name="Table  - Style6 6 4 2 6 3" xfId="27419"/>
    <cellStyle name="Table  - Style6 6 4 2 7" xfId="22649"/>
    <cellStyle name="Table  - Style6 6 4 2 8" xfId="27404"/>
    <cellStyle name="Table  - Style6 6 4 3" xfId="10932"/>
    <cellStyle name="Table  - Style6 6 4 3 2" xfId="10933"/>
    <cellStyle name="Table  - Style6 6 4 3 2 2" xfId="10934"/>
    <cellStyle name="Table  - Style6 6 4 3 2 2 2" xfId="22667"/>
    <cellStyle name="Table  - Style6 6 4 3 2 2 3" xfId="27422"/>
    <cellStyle name="Table  - Style6 6 4 3 2 3" xfId="10935"/>
    <cellStyle name="Table  - Style6 6 4 3 2 3 2" xfId="22668"/>
    <cellStyle name="Table  - Style6 6 4 3 2 3 3" xfId="27423"/>
    <cellStyle name="Table  - Style6 6 4 3 2 4" xfId="10936"/>
    <cellStyle name="Table  - Style6 6 4 3 2 4 2" xfId="22669"/>
    <cellStyle name="Table  - Style6 6 4 3 2 4 3" xfId="27424"/>
    <cellStyle name="Table  - Style6 6 4 3 2 5" xfId="22666"/>
    <cellStyle name="Table  - Style6 6 4 3 2 6" xfId="27421"/>
    <cellStyle name="Table  - Style6 6 4 3 3" xfId="10937"/>
    <cellStyle name="Table  - Style6 6 4 3 3 2" xfId="22670"/>
    <cellStyle name="Table  - Style6 6 4 3 3 3" xfId="27425"/>
    <cellStyle name="Table  - Style6 6 4 3 4" xfId="10938"/>
    <cellStyle name="Table  - Style6 6 4 3 4 2" xfId="22671"/>
    <cellStyle name="Table  - Style6 6 4 3 4 3" xfId="27426"/>
    <cellStyle name="Table  - Style6 6 4 3 5" xfId="10939"/>
    <cellStyle name="Table  - Style6 6 4 3 5 2" xfId="22672"/>
    <cellStyle name="Table  - Style6 6 4 3 5 3" xfId="27427"/>
    <cellStyle name="Table  - Style6 6 4 3 6" xfId="22665"/>
    <cellStyle name="Table  - Style6 6 4 3 7" xfId="27420"/>
    <cellStyle name="Table  - Style6 6 4 4" xfId="10940"/>
    <cellStyle name="Table  - Style6 6 4 4 2" xfId="10941"/>
    <cellStyle name="Table  - Style6 6 4 4 2 2" xfId="22674"/>
    <cellStyle name="Table  - Style6 6 4 4 2 3" xfId="27429"/>
    <cellStyle name="Table  - Style6 6 4 4 3" xfId="10942"/>
    <cellStyle name="Table  - Style6 6 4 4 3 2" xfId="22675"/>
    <cellStyle name="Table  - Style6 6 4 4 3 3" xfId="27430"/>
    <cellStyle name="Table  - Style6 6 4 4 4" xfId="10943"/>
    <cellStyle name="Table  - Style6 6 4 4 4 2" xfId="22676"/>
    <cellStyle name="Table  - Style6 6 4 4 4 3" xfId="27431"/>
    <cellStyle name="Table  - Style6 6 4 4 5" xfId="22673"/>
    <cellStyle name="Table  - Style6 6 4 4 6" xfId="27428"/>
    <cellStyle name="Table  - Style6 6 4 5" xfId="10944"/>
    <cellStyle name="Table  - Style6 6 4 5 2" xfId="22677"/>
    <cellStyle name="Table  - Style6 6 4 5 3" xfId="27432"/>
    <cellStyle name="Table  - Style6 6 4 6" xfId="10945"/>
    <cellStyle name="Table  - Style6 6 4 6 2" xfId="22678"/>
    <cellStyle name="Table  - Style6 6 4 6 3" xfId="27433"/>
    <cellStyle name="Table  - Style6 6 4 7" xfId="10946"/>
    <cellStyle name="Table  - Style6 6 4 7 2" xfId="22679"/>
    <cellStyle name="Table  - Style6 6 4 7 3" xfId="27434"/>
    <cellStyle name="Table  - Style6 6 4 8" xfId="22648"/>
    <cellStyle name="Table  - Style6 6 4 9" xfId="27403"/>
    <cellStyle name="Table  - Style6 6 5" xfId="10947"/>
    <cellStyle name="Table  - Style6 6 5 2" xfId="10948"/>
    <cellStyle name="Table  - Style6 6 5 2 2" xfId="10949"/>
    <cellStyle name="Table  - Style6 6 5 2 2 2" xfId="10950"/>
    <cellStyle name="Table  - Style6 6 5 2 2 2 2" xfId="22683"/>
    <cellStyle name="Table  - Style6 6 5 2 2 2 3" xfId="27438"/>
    <cellStyle name="Table  - Style6 6 5 2 2 3" xfId="10951"/>
    <cellStyle name="Table  - Style6 6 5 2 2 3 2" xfId="22684"/>
    <cellStyle name="Table  - Style6 6 5 2 2 3 3" xfId="27439"/>
    <cellStyle name="Table  - Style6 6 5 2 2 4" xfId="10952"/>
    <cellStyle name="Table  - Style6 6 5 2 2 4 2" xfId="22685"/>
    <cellStyle name="Table  - Style6 6 5 2 2 4 3" xfId="27440"/>
    <cellStyle name="Table  - Style6 6 5 2 2 5" xfId="22682"/>
    <cellStyle name="Table  - Style6 6 5 2 2 6" xfId="27437"/>
    <cellStyle name="Table  - Style6 6 5 2 3" xfId="10953"/>
    <cellStyle name="Table  - Style6 6 5 2 3 2" xfId="22686"/>
    <cellStyle name="Table  - Style6 6 5 2 3 3" xfId="27441"/>
    <cellStyle name="Table  - Style6 6 5 2 4" xfId="10954"/>
    <cellStyle name="Table  - Style6 6 5 2 4 2" xfId="22687"/>
    <cellStyle name="Table  - Style6 6 5 2 4 3" xfId="27442"/>
    <cellStyle name="Table  - Style6 6 5 2 5" xfId="10955"/>
    <cellStyle name="Table  - Style6 6 5 2 5 2" xfId="22688"/>
    <cellStyle name="Table  - Style6 6 5 2 5 3" xfId="27443"/>
    <cellStyle name="Table  - Style6 6 5 2 6" xfId="22681"/>
    <cellStyle name="Table  - Style6 6 5 2 7" xfId="27436"/>
    <cellStyle name="Table  - Style6 6 5 3" xfId="10956"/>
    <cellStyle name="Table  - Style6 6 5 3 2" xfId="10957"/>
    <cellStyle name="Table  - Style6 6 5 3 2 2" xfId="22690"/>
    <cellStyle name="Table  - Style6 6 5 3 2 3" xfId="27445"/>
    <cellStyle name="Table  - Style6 6 5 3 3" xfId="10958"/>
    <cellStyle name="Table  - Style6 6 5 3 3 2" xfId="22691"/>
    <cellStyle name="Table  - Style6 6 5 3 3 3" xfId="27446"/>
    <cellStyle name="Table  - Style6 6 5 3 4" xfId="10959"/>
    <cellStyle name="Table  - Style6 6 5 3 4 2" xfId="22692"/>
    <cellStyle name="Table  - Style6 6 5 3 4 3" xfId="27447"/>
    <cellStyle name="Table  - Style6 6 5 3 5" xfId="22689"/>
    <cellStyle name="Table  - Style6 6 5 3 6" xfId="27444"/>
    <cellStyle name="Table  - Style6 6 5 4" xfId="10960"/>
    <cellStyle name="Table  - Style6 6 5 4 2" xfId="22693"/>
    <cellStyle name="Table  - Style6 6 5 4 3" xfId="27448"/>
    <cellStyle name="Table  - Style6 6 5 5" xfId="10961"/>
    <cellStyle name="Table  - Style6 6 5 5 2" xfId="22694"/>
    <cellStyle name="Table  - Style6 6 5 5 3" xfId="27449"/>
    <cellStyle name="Table  - Style6 6 5 6" xfId="10962"/>
    <cellStyle name="Table  - Style6 6 5 6 2" xfId="22695"/>
    <cellStyle name="Table  - Style6 6 5 6 3" xfId="27450"/>
    <cellStyle name="Table  - Style6 6 5 7" xfId="22680"/>
    <cellStyle name="Table  - Style6 6 5 8" xfId="27435"/>
    <cellStyle name="Table  - Style6 6 6" xfId="10963"/>
    <cellStyle name="Table  - Style6 6 6 2" xfId="10964"/>
    <cellStyle name="Table  - Style6 6 6 2 2" xfId="22697"/>
    <cellStyle name="Table  - Style6 6 6 2 3" xfId="27452"/>
    <cellStyle name="Table  - Style6 6 6 3" xfId="10965"/>
    <cellStyle name="Table  - Style6 6 6 3 2" xfId="22698"/>
    <cellStyle name="Table  - Style6 6 6 3 3" xfId="27453"/>
    <cellStyle name="Table  - Style6 6 6 4" xfId="10966"/>
    <cellStyle name="Table  - Style6 6 6 4 2" xfId="22699"/>
    <cellStyle name="Table  - Style6 6 6 4 3" xfId="27454"/>
    <cellStyle name="Table  - Style6 6 6 5" xfId="22696"/>
    <cellStyle name="Table  - Style6 6 6 6" xfId="27451"/>
    <cellStyle name="Table  - Style6 6 7" xfId="10967"/>
    <cellStyle name="Table  - Style6 6 7 2" xfId="22700"/>
    <cellStyle name="Table  - Style6 6 7 3" xfId="27455"/>
    <cellStyle name="Table  - Style6 6 8" xfId="10968"/>
    <cellStyle name="Table  - Style6 6 8 2" xfId="22701"/>
    <cellStyle name="Table  - Style6 6 8 3" xfId="27456"/>
    <cellStyle name="Table  - Style6 6 9" xfId="10969"/>
    <cellStyle name="Table  - Style6 6 9 2" xfId="22702"/>
    <cellStyle name="Table  - Style6 6 9 3" xfId="27457"/>
    <cellStyle name="Table  - Style6 7" xfId="10970"/>
    <cellStyle name="Table  - Style6 7 10" xfId="10971"/>
    <cellStyle name="Table  - Style6 7 10 2" xfId="22704"/>
    <cellStyle name="Table  - Style6 7 10 3" xfId="27459"/>
    <cellStyle name="Table  - Style6 7 11" xfId="22703"/>
    <cellStyle name="Table  - Style6 7 12" xfId="27458"/>
    <cellStyle name="Table  - Style6 7 13" xfId="29608"/>
    <cellStyle name="Table  - Style6 7 2" xfId="10972"/>
    <cellStyle name="Table  - Style6 7 2 10" xfId="29835"/>
    <cellStyle name="Table  - Style6 7 2 2" xfId="10973"/>
    <cellStyle name="Table  - Style6 7 2 2 2" xfId="10974"/>
    <cellStyle name="Table  - Style6 7 2 2 2 2" xfId="10975"/>
    <cellStyle name="Table  - Style6 7 2 2 2 2 2" xfId="10976"/>
    <cellStyle name="Table  - Style6 7 2 2 2 2 2 2" xfId="22709"/>
    <cellStyle name="Table  - Style6 7 2 2 2 2 2 3" xfId="27464"/>
    <cellStyle name="Table  - Style6 7 2 2 2 2 3" xfId="10977"/>
    <cellStyle name="Table  - Style6 7 2 2 2 2 3 2" xfId="22710"/>
    <cellStyle name="Table  - Style6 7 2 2 2 2 3 3" xfId="27465"/>
    <cellStyle name="Table  - Style6 7 2 2 2 2 4" xfId="10978"/>
    <cellStyle name="Table  - Style6 7 2 2 2 2 4 2" xfId="22711"/>
    <cellStyle name="Table  - Style6 7 2 2 2 2 4 3" xfId="27466"/>
    <cellStyle name="Table  - Style6 7 2 2 2 2 5" xfId="22708"/>
    <cellStyle name="Table  - Style6 7 2 2 2 2 6" xfId="27463"/>
    <cellStyle name="Table  - Style6 7 2 2 2 3" xfId="10979"/>
    <cellStyle name="Table  - Style6 7 2 2 2 3 2" xfId="22712"/>
    <cellStyle name="Table  - Style6 7 2 2 2 3 3" xfId="27467"/>
    <cellStyle name="Table  - Style6 7 2 2 2 4" xfId="10980"/>
    <cellStyle name="Table  - Style6 7 2 2 2 4 2" xfId="22713"/>
    <cellStyle name="Table  - Style6 7 2 2 2 4 3" xfId="27468"/>
    <cellStyle name="Table  - Style6 7 2 2 2 5" xfId="10981"/>
    <cellStyle name="Table  - Style6 7 2 2 2 5 2" xfId="22714"/>
    <cellStyle name="Table  - Style6 7 2 2 2 5 3" xfId="27469"/>
    <cellStyle name="Table  - Style6 7 2 2 2 6" xfId="22707"/>
    <cellStyle name="Table  - Style6 7 2 2 2 7" xfId="27462"/>
    <cellStyle name="Table  - Style6 7 2 2 3" xfId="10982"/>
    <cellStyle name="Table  - Style6 7 2 2 3 2" xfId="10983"/>
    <cellStyle name="Table  - Style6 7 2 2 3 2 2" xfId="22716"/>
    <cellStyle name="Table  - Style6 7 2 2 3 2 3" xfId="27471"/>
    <cellStyle name="Table  - Style6 7 2 2 3 3" xfId="10984"/>
    <cellStyle name="Table  - Style6 7 2 2 3 3 2" xfId="22717"/>
    <cellStyle name="Table  - Style6 7 2 2 3 3 3" xfId="27472"/>
    <cellStyle name="Table  - Style6 7 2 2 3 4" xfId="10985"/>
    <cellStyle name="Table  - Style6 7 2 2 3 4 2" xfId="22718"/>
    <cellStyle name="Table  - Style6 7 2 2 3 4 3" xfId="27473"/>
    <cellStyle name="Table  - Style6 7 2 2 3 5" xfId="22715"/>
    <cellStyle name="Table  - Style6 7 2 2 3 6" xfId="27470"/>
    <cellStyle name="Table  - Style6 7 2 2 4" xfId="10986"/>
    <cellStyle name="Table  - Style6 7 2 2 4 2" xfId="22719"/>
    <cellStyle name="Table  - Style6 7 2 2 4 3" xfId="27474"/>
    <cellStyle name="Table  - Style6 7 2 2 5" xfId="10987"/>
    <cellStyle name="Table  - Style6 7 2 2 5 2" xfId="22720"/>
    <cellStyle name="Table  - Style6 7 2 2 5 3" xfId="27475"/>
    <cellStyle name="Table  - Style6 7 2 2 6" xfId="10988"/>
    <cellStyle name="Table  - Style6 7 2 2 6 2" xfId="22721"/>
    <cellStyle name="Table  - Style6 7 2 2 6 3" xfId="27476"/>
    <cellStyle name="Table  - Style6 7 2 2 7" xfId="22706"/>
    <cellStyle name="Table  - Style6 7 2 2 8" xfId="27461"/>
    <cellStyle name="Table  - Style6 7 2 3" xfId="10989"/>
    <cellStyle name="Table  - Style6 7 2 3 2" xfId="10990"/>
    <cellStyle name="Table  - Style6 7 2 3 2 2" xfId="10991"/>
    <cellStyle name="Table  - Style6 7 2 3 2 2 2" xfId="22724"/>
    <cellStyle name="Table  - Style6 7 2 3 2 2 3" xfId="27479"/>
    <cellStyle name="Table  - Style6 7 2 3 2 3" xfId="10992"/>
    <cellStyle name="Table  - Style6 7 2 3 2 3 2" xfId="22725"/>
    <cellStyle name="Table  - Style6 7 2 3 2 3 3" xfId="27480"/>
    <cellStyle name="Table  - Style6 7 2 3 2 4" xfId="10993"/>
    <cellStyle name="Table  - Style6 7 2 3 2 4 2" xfId="22726"/>
    <cellStyle name="Table  - Style6 7 2 3 2 4 3" xfId="27481"/>
    <cellStyle name="Table  - Style6 7 2 3 2 5" xfId="22723"/>
    <cellStyle name="Table  - Style6 7 2 3 2 6" xfId="27478"/>
    <cellStyle name="Table  - Style6 7 2 3 3" xfId="10994"/>
    <cellStyle name="Table  - Style6 7 2 3 3 2" xfId="22727"/>
    <cellStyle name="Table  - Style6 7 2 3 3 3" xfId="27482"/>
    <cellStyle name="Table  - Style6 7 2 3 4" xfId="10995"/>
    <cellStyle name="Table  - Style6 7 2 3 4 2" xfId="22728"/>
    <cellStyle name="Table  - Style6 7 2 3 4 3" xfId="27483"/>
    <cellStyle name="Table  - Style6 7 2 3 5" xfId="10996"/>
    <cellStyle name="Table  - Style6 7 2 3 5 2" xfId="22729"/>
    <cellStyle name="Table  - Style6 7 2 3 5 3" xfId="27484"/>
    <cellStyle name="Table  - Style6 7 2 3 6" xfId="22722"/>
    <cellStyle name="Table  - Style6 7 2 3 7" xfId="27477"/>
    <cellStyle name="Table  - Style6 7 2 4" xfId="10997"/>
    <cellStyle name="Table  - Style6 7 2 4 2" xfId="10998"/>
    <cellStyle name="Table  - Style6 7 2 4 2 2" xfId="22731"/>
    <cellStyle name="Table  - Style6 7 2 4 2 3" xfId="27486"/>
    <cellStyle name="Table  - Style6 7 2 4 3" xfId="10999"/>
    <cellStyle name="Table  - Style6 7 2 4 3 2" xfId="22732"/>
    <cellStyle name="Table  - Style6 7 2 4 3 3" xfId="27487"/>
    <cellStyle name="Table  - Style6 7 2 4 4" xfId="11000"/>
    <cellStyle name="Table  - Style6 7 2 4 4 2" xfId="22733"/>
    <cellStyle name="Table  - Style6 7 2 4 4 3" xfId="27488"/>
    <cellStyle name="Table  - Style6 7 2 4 5" xfId="22730"/>
    <cellStyle name="Table  - Style6 7 2 4 6" xfId="27485"/>
    <cellStyle name="Table  - Style6 7 2 5" xfId="11001"/>
    <cellStyle name="Table  - Style6 7 2 5 2" xfId="22734"/>
    <cellStyle name="Table  - Style6 7 2 5 3" xfId="27489"/>
    <cellStyle name="Table  - Style6 7 2 6" xfId="11002"/>
    <cellStyle name="Table  - Style6 7 2 6 2" xfId="22735"/>
    <cellStyle name="Table  - Style6 7 2 6 3" xfId="27490"/>
    <cellStyle name="Table  - Style6 7 2 7" xfId="11003"/>
    <cellStyle name="Table  - Style6 7 2 7 2" xfId="22736"/>
    <cellStyle name="Table  - Style6 7 2 7 3" xfId="27491"/>
    <cellStyle name="Table  - Style6 7 2 8" xfId="22705"/>
    <cellStyle name="Table  - Style6 7 2 9" xfId="27460"/>
    <cellStyle name="Table  - Style6 7 3" xfId="11004"/>
    <cellStyle name="Table  - Style6 7 3 2" xfId="11005"/>
    <cellStyle name="Table  - Style6 7 3 2 2" xfId="11006"/>
    <cellStyle name="Table  - Style6 7 3 2 2 2" xfId="11007"/>
    <cellStyle name="Table  - Style6 7 3 2 2 2 2" xfId="11008"/>
    <cellStyle name="Table  - Style6 7 3 2 2 2 2 2" xfId="22741"/>
    <cellStyle name="Table  - Style6 7 3 2 2 2 2 3" xfId="27496"/>
    <cellStyle name="Table  - Style6 7 3 2 2 2 3" xfId="11009"/>
    <cellStyle name="Table  - Style6 7 3 2 2 2 3 2" xfId="22742"/>
    <cellStyle name="Table  - Style6 7 3 2 2 2 3 3" xfId="27497"/>
    <cellStyle name="Table  - Style6 7 3 2 2 2 4" xfId="11010"/>
    <cellStyle name="Table  - Style6 7 3 2 2 2 4 2" xfId="22743"/>
    <cellStyle name="Table  - Style6 7 3 2 2 2 4 3" xfId="27498"/>
    <cellStyle name="Table  - Style6 7 3 2 2 2 5" xfId="22740"/>
    <cellStyle name="Table  - Style6 7 3 2 2 2 6" xfId="27495"/>
    <cellStyle name="Table  - Style6 7 3 2 2 3" xfId="11011"/>
    <cellStyle name="Table  - Style6 7 3 2 2 3 2" xfId="22744"/>
    <cellStyle name="Table  - Style6 7 3 2 2 3 3" xfId="27499"/>
    <cellStyle name="Table  - Style6 7 3 2 2 4" xfId="11012"/>
    <cellStyle name="Table  - Style6 7 3 2 2 4 2" xfId="22745"/>
    <cellStyle name="Table  - Style6 7 3 2 2 4 3" xfId="27500"/>
    <cellStyle name="Table  - Style6 7 3 2 2 5" xfId="11013"/>
    <cellStyle name="Table  - Style6 7 3 2 2 5 2" xfId="22746"/>
    <cellStyle name="Table  - Style6 7 3 2 2 5 3" xfId="27501"/>
    <cellStyle name="Table  - Style6 7 3 2 2 6" xfId="22739"/>
    <cellStyle name="Table  - Style6 7 3 2 2 7" xfId="27494"/>
    <cellStyle name="Table  - Style6 7 3 2 3" xfId="11014"/>
    <cellStyle name="Table  - Style6 7 3 2 3 2" xfId="11015"/>
    <cellStyle name="Table  - Style6 7 3 2 3 2 2" xfId="22748"/>
    <cellStyle name="Table  - Style6 7 3 2 3 2 3" xfId="27503"/>
    <cellStyle name="Table  - Style6 7 3 2 3 3" xfId="11016"/>
    <cellStyle name="Table  - Style6 7 3 2 3 3 2" xfId="22749"/>
    <cellStyle name="Table  - Style6 7 3 2 3 3 3" xfId="27504"/>
    <cellStyle name="Table  - Style6 7 3 2 3 4" xfId="11017"/>
    <cellStyle name="Table  - Style6 7 3 2 3 4 2" xfId="22750"/>
    <cellStyle name="Table  - Style6 7 3 2 3 4 3" xfId="27505"/>
    <cellStyle name="Table  - Style6 7 3 2 3 5" xfId="22747"/>
    <cellStyle name="Table  - Style6 7 3 2 3 6" xfId="27502"/>
    <cellStyle name="Table  - Style6 7 3 2 4" xfId="11018"/>
    <cellStyle name="Table  - Style6 7 3 2 4 2" xfId="22751"/>
    <cellStyle name="Table  - Style6 7 3 2 4 3" xfId="27506"/>
    <cellStyle name="Table  - Style6 7 3 2 5" xfId="11019"/>
    <cellStyle name="Table  - Style6 7 3 2 5 2" xfId="22752"/>
    <cellStyle name="Table  - Style6 7 3 2 5 3" xfId="27507"/>
    <cellStyle name="Table  - Style6 7 3 2 6" xfId="11020"/>
    <cellStyle name="Table  - Style6 7 3 2 6 2" xfId="22753"/>
    <cellStyle name="Table  - Style6 7 3 2 6 3" xfId="27508"/>
    <cellStyle name="Table  - Style6 7 3 2 7" xfId="22738"/>
    <cellStyle name="Table  - Style6 7 3 2 8" xfId="27493"/>
    <cellStyle name="Table  - Style6 7 3 3" xfId="11021"/>
    <cellStyle name="Table  - Style6 7 3 3 2" xfId="11022"/>
    <cellStyle name="Table  - Style6 7 3 3 2 2" xfId="11023"/>
    <cellStyle name="Table  - Style6 7 3 3 2 2 2" xfId="22756"/>
    <cellStyle name="Table  - Style6 7 3 3 2 2 3" xfId="27511"/>
    <cellStyle name="Table  - Style6 7 3 3 2 3" xfId="11024"/>
    <cellStyle name="Table  - Style6 7 3 3 2 3 2" xfId="22757"/>
    <cellStyle name="Table  - Style6 7 3 3 2 3 3" xfId="27512"/>
    <cellStyle name="Table  - Style6 7 3 3 2 4" xfId="11025"/>
    <cellStyle name="Table  - Style6 7 3 3 2 4 2" xfId="22758"/>
    <cellStyle name="Table  - Style6 7 3 3 2 4 3" xfId="27513"/>
    <cellStyle name="Table  - Style6 7 3 3 2 5" xfId="22755"/>
    <cellStyle name="Table  - Style6 7 3 3 2 6" xfId="27510"/>
    <cellStyle name="Table  - Style6 7 3 3 3" xfId="11026"/>
    <cellStyle name="Table  - Style6 7 3 3 3 2" xfId="22759"/>
    <cellStyle name="Table  - Style6 7 3 3 3 3" xfId="27514"/>
    <cellStyle name="Table  - Style6 7 3 3 4" xfId="11027"/>
    <cellStyle name="Table  - Style6 7 3 3 4 2" xfId="22760"/>
    <cellStyle name="Table  - Style6 7 3 3 4 3" xfId="27515"/>
    <cellStyle name="Table  - Style6 7 3 3 5" xfId="11028"/>
    <cellStyle name="Table  - Style6 7 3 3 5 2" xfId="22761"/>
    <cellStyle name="Table  - Style6 7 3 3 5 3" xfId="27516"/>
    <cellStyle name="Table  - Style6 7 3 3 6" xfId="22754"/>
    <cellStyle name="Table  - Style6 7 3 3 7" xfId="27509"/>
    <cellStyle name="Table  - Style6 7 3 4" xfId="11029"/>
    <cellStyle name="Table  - Style6 7 3 4 2" xfId="11030"/>
    <cellStyle name="Table  - Style6 7 3 4 2 2" xfId="22763"/>
    <cellStyle name="Table  - Style6 7 3 4 2 3" xfId="27518"/>
    <cellStyle name="Table  - Style6 7 3 4 3" xfId="11031"/>
    <cellStyle name="Table  - Style6 7 3 4 3 2" xfId="22764"/>
    <cellStyle name="Table  - Style6 7 3 4 3 3" xfId="27519"/>
    <cellStyle name="Table  - Style6 7 3 4 4" xfId="11032"/>
    <cellStyle name="Table  - Style6 7 3 4 4 2" xfId="22765"/>
    <cellStyle name="Table  - Style6 7 3 4 4 3" xfId="27520"/>
    <cellStyle name="Table  - Style6 7 3 4 5" xfId="22762"/>
    <cellStyle name="Table  - Style6 7 3 4 6" xfId="27517"/>
    <cellStyle name="Table  - Style6 7 3 5" xfId="11033"/>
    <cellStyle name="Table  - Style6 7 3 5 2" xfId="22766"/>
    <cellStyle name="Table  - Style6 7 3 5 3" xfId="27521"/>
    <cellStyle name="Table  - Style6 7 3 6" xfId="11034"/>
    <cellStyle name="Table  - Style6 7 3 6 2" xfId="22767"/>
    <cellStyle name="Table  - Style6 7 3 6 3" xfId="27522"/>
    <cellStyle name="Table  - Style6 7 3 7" xfId="11035"/>
    <cellStyle name="Table  - Style6 7 3 7 2" xfId="22768"/>
    <cellStyle name="Table  - Style6 7 3 7 3" xfId="27523"/>
    <cellStyle name="Table  - Style6 7 3 8" xfId="22737"/>
    <cellStyle name="Table  - Style6 7 3 9" xfId="27492"/>
    <cellStyle name="Table  - Style6 7 4" xfId="11036"/>
    <cellStyle name="Table  - Style6 7 4 2" xfId="11037"/>
    <cellStyle name="Table  - Style6 7 4 2 2" xfId="11038"/>
    <cellStyle name="Table  - Style6 7 4 2 2 2" xfId="11039"/>
    <cellStyle name="Table  - Style6 7 4 2 2 2 2" xfId="11040"/>
    <cellStyle name="Table  - Style6 7 4 2 2 2 2 2" xfId="22773"/>
    <cellStyle name="Table  - Style6 7 4 2 2 2 2 3" xfId="27528"/>
    <cellStyle name="Table  - Style6 7 4 2 2 2 3" xfId="11041"/>
    <cellStyle name="Table  - Style6 7 4 2 2 2 3 2" xfId="22774"/>
    <cellStyle name="Table  - Style6 7 4 2 2 2 3 3" xfId="27529"/>
    <cellStyle name="Table  - Style6 7 4 2 2 2 4" xfId="11042"/>
    <cellStyle name="Table  - Style6 7 4 2 2 2 4 2" xfId="22775"/>
    <cellStyle name="Table  - Style6 7 4 2 2 2 4 3" xfId="27530"/>
    <cellStyle name="Table  - Style6 7 4 2 2 2 5" xfId="22772"/>
    <cellStyle name="Table  - Style6 7 4 2 2 2 6" xfId="27527"/>
    <cellStyle name="Table  - Style6 7 4 2 2 3" xfId="11043"/>
    <cellStyle name="Table  - Style6 7 4 2 2 3 2" xfId="22776"/>
    <cellStyle name="Table  - Style6 7 4 2 2 3 3" xfId="27531"/>
    <cellStyle name="Table  - Style6 7 4 2 2 4" xfId="11044"/>
    <cellStyle name="Table  - Style6 7 4 2 2 4 2" xfId="22777"/>
    <cellStyle name="Table  - Style6 7 4 2 2 4 3" xfId="27532"/>
    <cellStyle name="Table  - Style6 7 4 2 2 5" xfId="11045"/>
    <cellStyle name="Table  - Style6 7 4 2 2 5 2" xfId="22778"/>
    <cellStyle name="Table  - Style6 7 4 2 2 5 3" xfId="27533"/>
    <cellStyle name="Table  - Style6 7 4 2 2 6" xfId="22771"/>
    <cellStyle name="Table  - Style6 7 4 2 2 7" xfId="27526"/>
    <cellStyle name="Table  - Style6 7 4 2 3" xfId="11046"/>
    <cellStyle name="Table  - Style6 7 4 2 3 2" xfId="11047"/>
    <cellStyle name="Table  - Style6 7 4 2 3 2 2" xfId="22780"/>
    <cellStyle name="Table  - Style6 7 4 2 3 2 3" xfId="27535"/>
    <cellStyle name="Table  - Style6 7 4 2 3 3" xfId="11048"/>
    <cellStyle name="Table  - Style6 7 4 2 3 3 2" xfId="22781"/>
    <cellStyle name="Table  - Style6 7 4 2 3 3 3" xfId="27536"/>
    <cellStyle name="Table  - Style6 7 4 2 3 4" xfId="11049"/>
    <cellStyle name="Table  - Style6 7 4 2 3 4 2" xfId="22782"/>
    <cellStyle name="Table  - Style6 7 4 2 3 4 3" xfId="27537"/>
    <cellStyle name="Table  - Style6 7 4 2 3 5" xfId="22779"/>
    <cellStyle name="Table  - Style6 7 4 2 3 6" xfId="27534"/>
    <cellStyle name="Table  - Style6 7 4 2 4" xfId="11050"/>
    <cellStyle name="Table  - Style6 7 4 2 4 2" xfId="22783"/>
    <cellStyle name="Table  - Style6 7 4 2 4 3" xfId="27538"/>
    <cellStyle name="Table  - Style6 7 4 2 5" xfId="11051"/>
    <cellStyle name="Table  - Style6 7 4 2 5 2" xfId="22784"/>
    <cellStyle name="Table  - Style6 7 4 2 5 3" xfId="27539"/>
    <cellStyle name="Table  - Style6 7 4 2 6" xfId="11052"/>
    <cellStyle name="Table  - Style6 7 4 2 6 2" xfId="22785"/>
    <cellStyle name="Table  - Style6 7 4 2 6 3" xfId="27540"/>
    <cellStyle name="Table  - Style6 7 4 2 7" xfId="22770"/>
    <cellStyle name="Table  - Style6 7 4 2 8" xfId="27525"/>
    <cellStyle name="Table  - Style6 7 4 3" xfId="11053"/>
    <cellStyle name="Table  - Style6 7 4 3 2" xfId="11054"/>
    <cellStyle name="Table  - Style6 7 4 3 2 2" xfId="11055"/>
    <cellStyle name="Table  - Style6 7 4 3 2 2 2" xfId="22788"/>
    <cellStyle name="Table  - Style6 7 4 3 2 2 3" xfId="27543"/>
    <cellStyle name="Table  - Style6 7 4 3 2 3" xfId="11056"/>
    <cellStyle name="Table  - Style6 7 4 3 2 3 2" xfId="22789"/>
    <cellStyle name="Table  - Style6 7 4 3 2 3 3" xfId="27544"/>
    <cellStyle name="Table  - Style6 7 4 3 2 4" xfId="11057"/>
    <cellStyle name="Table  - Style6 7 4 3 2 4 2" xfId="22790"/>
    <cellStyle name="Table  - Style6 7 4 3 2 4 3" xfId="27545"/>
    <cellStyle name="Table  - Style6 7 4 3 2 5" xfId="22787"/>
    <cellStyle name="Table  - Style6 7 4 3 2 6" xfId="27542"/>
    <cellStyle name="Table  - Style6 7 4 3 3" xfId="11058"/>
    <cellStyle name="Table  - Style6 7 4 3 3 2" xfId="22791"/>
    <cellStyle name="Table  - Style6 7 4 3 3 3" xfId="27546"/>
    <cellStyle name="Table  - Style6 7 4 3 4" xfId="11059"/>
    <cellStyle name="Table  - Style6 7 4 3 4 2" xfId="22792"/>
    <cellStyle name="Table  - Style6 7 4 3 4 3" xfId="27547"/>
    <cellStyle name="Table  - Style6 7 4 3 5" xfId="11060"/>
    <cellStyle name="Table  - Style6 7 4 3 5 2" xfId="22793"/>
    <cellStyle name="Table  - Style6 7 4 3 5 3" xfId="27548"/>
    <cellStyle name="Table  - Style6 7 4 3 6" xfId="22786"/>
    <cellStyle name="Table  - Style6 7 4 3 7" xfId="27541"/>
    <cellStyle name="Table  - Style6 7 4 4" xfId="11061"/>
    <cellStyle name="Table  - Style6 7 4 4 2" xfId="11062"/>
    <cellStyle name="Table  - Style6 7 4 4 2 2" xfId="22795"/>
    <cellStyle name="Table  - Style6 7 4 4 2 3" xfId="27550"/>
    <cellStyle name="Table  - Style6 7 4 4 3" xfId="11063"/>
    <cellStyle name="Table  - Style6 7 4 4 3 2" xfId="22796"/>
    <cellStyle name="Table  - Style6 7 4 4 3 3" xfId="27551"/>
    <cellStyle name="Table  - Style6 7 4 4 4" xfId="11064"/>
    <cellStyle name="Table  - Style6 7 4 4 4 2" xfId="22797"/>
    <cellStyle name="Table  - Style6 7 4 4 4 3" xfId="27552"/>
    <cellStyle name="Table  - Style6 7 4 4 5" xfId="22794"/>
    <cellStyle name="Table  - Style6 7 4 4 6" xfId="27549"/>
    <cellStyle name="Table  - Style6 7 4 5" xfId="11065"/>
    <cellStyle name="Table  - Style6 7 4 5 2" xfId="22798"/>
    <cellStyle name="Table  - Style6 7 4 5 3" xfId="27553"/>
    <cellStyle name="Table  - Style6 7 4 6" xfId="11066"/>
    <cellStyle name="Table  - Style6 7 4 6 2" xfId="22799"/>
    <cellStyle name="Table  - Style6 7 4 6 3" xfId="27554"/>
    <cellStyle name="Table  - Style6 7 4 7" xfId="11067"/>
    <cellStyle name="Table  - Style6 7 4 7 2" xfId="22800"/>
    <cellStyle name="Table  - Style6 7 4 7 3" xfId="27555"/>
    <cellStyle name="Table  - Style6 7 4 8" xfId="22769"/>
    <cellStyle name="Table  - Style6 7 4 9" xfId="27524"/>
    <cellStyle name="Table  - Style6 7 5" xfId="11068"/>
    <cellStyle name="Table  - Style6 7 5 2" xfId="11069"/>
    <cellStyle name="Table  - Style6 7 5 2 2" xfId="11070"/>
    <cellStyle name="Table  - Style6 7 5 2 2 2" xfId="11071"/>
    <cellStyle name="Table  - Style6 7 5 2 2 2 2" xfId="22804"/>
    <cellStyle name="Table  - Style6 7 5 2 2 2 3" xfId="27559"/>
    <cellStyle name="Table  - Style6 7 5 2 2 3" xfId="11072"/>
    <cellStyle name="Table  - Style6 7 5 2 2 3 2" xfId="22805"/>
    <cellStyle name="Table  - Style6 7 5 2 2 3 3" xfId="27560"/>
    <cellStyle name="Table  - Style6 7 5 2 2 4" xfId="11073"/>
    <cellStyle name="Table  - Style6 7 5 2 2 4 2" xfId="22806"/>
    <cellStyle name="Table  - Style6 7 5 2 2 4 3" xfId="27561"/>
    <cellStyle name="Table  - Style6 7 5 2 2 5" xfId="22803"/>
    <cellStyle name="Table  - Style6 7 5 2 2 6" xfId="27558"/>
    <cellStyle name="Table  - Style6 7 5 2 3" xfId="11074"/>
    <cellStyle name="Table  - Style6 7 5 2 3 2" xfId="22807"/>
    <cellStyle name="Table  - Style6 7 5 2 3 3" xfId="27562"/>
    <cellStyle name="Table  - Style6 7 5 2 4" xfId="11075"/>
    <cellStyle name="Table  - Style6 7 5 2 4 2" xfId="22808"/>
    <cellStyle name="Table  - Style6 7 5 2 4 3" xfId="27563"/>
    <cellStyle name="Table  - Style6 7 5 2 5" xfId="11076"/>
    <cellStyle name="Table  - Style6 7 5 2 5 2" xfId="22809"/>
    <cellStyle name="Table  - Style6 7 5 2 5 3" xfId="27564"/>
    <cellStyle name="Table  - Style6 7 5 2 6" xfId="22802"/>
    <cellStyle name="Table  - Style6 7 5 2 7" xfId="27557"/>
    <cellStyle name="Table  - Style6 7 5 3" xfId="11077"/>
    <cellStyle name="Table  - Style6 7 5 3 2" xfId="11078"/>
    <cellStyle name="Table  - Style6 7 5 3 2 2" xfId="22811"/>
    <cellStyle name="Table  - Style6 7 5 3 2 3" xfId="27566"/>
    <cellStyle name="Table  - Style6 7 5 3 3" xfId="11079"/>
    <cellStyle name="Table  - Style6 7 5 3 3 2" xfId="22812"/>
    <cellStyle name="Table  - Style6 7 5 3 3 3" xfId="27567"/>
    <cellStyle name="Table  - Style6 7 5 3 4" xfId="11080"/>
    <cellStyle name="Table  - Style6 7 5 3 4 2" xfId="22813"/>
    <cellStyle name="Table  - Style6 7 5 3 4 3" xfId="27568"/>
    <cellStyle name="Table  - Style6 7 5 3 5" xfId="22810"/>
    <cellStyle name="Table  - Style6 7 5 3 6" xfId="27565"/>
    <cellStyle name="Table  - Style6 7 5 4" xfId="11081"/>
    <cellStyle name="Table  - Style6 7 5 4 2" xfId="22814"/>
    <cellStyle name="Table  - Style6 7 5 4 3" xfId="27569"/>
    <cellStyle name="Table  - Style6 7 5 5" xfId="11082"/>
    <cellStyle name="Table  - Style6 7 5 5 2" xfId="22815"/>
    <cellStyle name="Table  - Style6 7 5 5 3" xfId="27570"/>
    <cellStyle name="Table  - Style6 7 5 6" xfId="11083"/>
    <cellStyle name="Table  - Style6 7 5 6 2" xfId="22816"/>
    <cellStyle name="Table  - Style6 7 5 6 3" xfId="27571"/>
    <cellStyle name="Table  - Style6 7 5 7" xfId="22801"/>
    <cellStyle name="Table  - Style6 7 5 8" xfId="27556"/>
    <cellStyle name="Table  - Style6 7 6" xfId="11084"/>
    <cellStyle name="Table  - Style6 7 6 2" xfId="11085"/>
    <cellStyle name="Table  - Style6 7 6 2 2" xfId="11086"/>
    <cellStyle name="Table  - Style6 7 6 2 2 2" xfId="22819"/>
    <cellStyle name="Table  - Style6 7 6 2 2 3" xfId="27574"/>
    <cellStyle name="Table  - Style6 7 6 2 3" xfId="11087"/>
    <cellStyle name="Table  - Style6 7 6 2 3 2" xfId="22820"/>
    <cellStyle name="Table  - Style6 7 6 2 3 3" xfId="27575"/>
    <cellStyle name="Table  - Style6 7 6 2 4" xfId="11088"/>
    <cellStyle name="Table  - Style6 7 6 2 4 2" xfId="22821"/>
    <cellStyle name="Table  - Style6 7 6 2 4 3" xfId="27576"/>
    <cellStyle name="Table  - Style6 7 6 2 5" xfId="22818"/>
    <cellStyle name="Table  - Style6 7 6 2 6" xfId="27573"/>
    <cellStyle name="Table  - Style6 7 6 3" xfId="11089"/>
    <cellStyle name="Table  - Style6 7 6 3 2" xfId="22822"/>
    <cellStyle name="Table  - Style6 7 6 3 3" xfId="27577"/>
    <cellStyle name="Table  - Style6 7 6 4" xfId="11090"/>
    <cellStyle name="Table  - Style6 7 6 4 2" xfId="22823"/>
    <cellStyle name="Table  - Style6 7 6 4 3" xfId="27578"/>
    <cellStyle name="Table  - Style6 7 6 5" xfId="11091"/>
    <cellStyle name="Table  - Style6 7 6 5 2" xfId="22824"/>
    <cellStyle name="Table  - Style6 7 6 5 3" xfId="27579"/>
    <cellStyle name="Table  - Style6 7 6 6" xfId="22817"/>
    <cellStyle name="Table  - Style6 7 6 7" xfId="27572"/>
    <cellStyle name="Table  - Style6 7 7" xfId="11092"/>
    <cellStyle name="Table  - Style6 7 7 2" xfId="11093"/>
    <cellStyle name="Table  - Style6 7 7 2 2" xfId="22826"/>
    <cellStyle name="Table  - Style6 7 7 2 3" xfId="27581"/>
    <cellStyle name="Table  - Style6 7 7 3" xfId="11094"/>
    <cellStyle name="Table  - Style6 7 7 3 2" xfId="22827"/>
    <cellStyle name="Table  - Style6 7 7 3 3" xfId="27582"/>
    <cellStyle name="Table  - Style6 7 7 4" xfId="11095"/>
    <cellStyle name="Table  - Style6 7 7 4 2" xfId="22828"/>
    <cellStyle name="Table  - Style6 7 7 4 3" xfId="27583"/>
    <cellStyle name="Table  - Style6 7 7 5" xfId="22825"/>
    <cellStyle name="Table  - Style6 7 7 6" xfId="27580"/>
    <cellStyle name="Table  - Style6 7 8" xfId="11096"/>
    <cellStyle name="Table  - Style6 7 8 2" xfId="22829"/>
    <cellStyle name="Table  - Style6 7 8 3" xfId="27584"/>
    <cellStyle name="Table  - Style6 7 9" xfId="11097"/>
    <cellStyle name="Table  - Style6 7 9 2" xfId="22830"/>
    <cellStyle name="Table  - Style6 7 9 3" xfId="27585"/>
    <cellStyle name="Table  - Style6 8" xfId="11098"/>
    <cellStyle name="Table  - Style6 8 10" xfId="22831"/>
    <cellStyle name="Table  - Style6 8 11" xfId="27586"/>
    <cellStyle name="Table  - Style6 8 12" xfId="29689"/>
    <cellStyle name="Table  - Style6 8 2" xfId="11099"/>
    <cellStyle name="Table  - Style6 8 2 10" xfId="29870"/>
    <cellStyle name="Table  - Style6 8 2 2" xfId="11100"/>
    <cellStyle name="Table  - Style6 8 2 2 2" xfId="11101"/>
    <cellStyle name="Table  - Style6 8 2 2 2 2" xfId="11102"/>
    <cellStyle name="Table  - Style6 8 2 2 2 2 2" xfId="11103"/>
    <cellStyle name="Table  - Style6 8 2 2 2 2 2 2" xfId="22836"/>
    <cellStyle name="Table  - Style6 8 2 2 2 2 2 3" xfId="27591"/>
    <cellStyle name="Table  - Style6 8 2 2 2 2 3" xfId="11104"/>
    <cellStyle name="Table  - Style6 8 2 2 2 2 3 2" xfId="22837"/>
    <cellStyle name="Table  - Style6 8 2 2 2 2 3 3" xfId="27592"/>
    <cellStyle name="Table  - Style6 8 2 2 2 2 4" xfId="11105"/>
    <cellStyle name="Table  - Style6 8 2 2 2 2 4 2" xfId="22838"/>
    <cellStyle name="Table  - Style6 8 2 2 2 2 4 3" xfId="27593"/>
    <cellStyle name="Table  - Style6 8 2 2 2 2 5" xfId="22835"/>
    <cellStyle name="Table  - Style6 8 2 2 2 2 6" xfId="27590"/>
    <cellStyle name="Table  - Style6 8 2 2 2 3" xfId="11106"/>
    <cellStyle name="Table  - Style6 8 2 2 2 3 2" xfId="22839"/>
    <cellStyle name="Table  - Style6 8 2 2 2 3 3" xfId="27594"/>
    <cellStyle name="Table  - Style6 8 2 2 2 4" xfId="11107"/>
    <cellStyle name="Table  - Style6 8 2 2 2 4 2" xfId="22840"/>
    <cellStyle name="Table  - Style6 8 2 2 2 4 3" xfId="27595"/>
    <cellStyle name="Table  - Style6 8 2 2 2 5" xfId="11108"/>
    <cellStyle name="Table  - Style6 8 2 2 2 5 2" xfId="22841"/>
    <cellStyle name="Table  - Style6 8 2 2 2 5 3" xfId="27596"/>
    <cellStyle name="Table  - Style6 8 2 2 2 6" xfId="22834"/>
    <cellStyle name="Table  - Style6 8 2 2 2 7" xfId="27589"/>
    <cellStyle name="Table  - Style6 8 2 2 3" xfId="11109"/>
    <cellStyle name="Table  - Style6 8 2 2 3 2" xfId="11110"/>
    <cellStyle name="Table  - Style6 8 2 2 3 2 2" xfId="22843"/>
    <cellStyle name="Table  - Style6 8 2 2 3 2 3" xfId="27598"/>
    <cellStyle name="Table  - Style6 8 2 2 3 3" xfId="11111"/>
    <cellStyle name="Table  - Style6 8 2 2 3 3 2" xfId="22844"/>
    <cellStyle name="Table  - Style6 8 2 2 3 3 3" xfId="27599"/>
    <cellStyle name="Table  - Style6 8 2 2 3 4" xfId="11112"/>
    <cellStyle name="Table  - Style6 8 2 2 3 4 2" xfId="22845"/>
    <cellStyle name="Table  - Style6 8 2 2 3 4 3" xfId="27600"/>
    <cellStyle name="Table  - Style6 8 2 2 3 5" xfId="22842"/>
    <cellStyle name="Table  - Style6 8 2 2 3 6" xfId="27597"/>
    <cellStyle name="Table  - Style6 8 2 2 4" xfId="11113"/>
    <cellStyle name="Table  - Style6 8 2 2 4 2" xfId="22846"/>
    <cellStyle name="Table  - Style6 8 2 2 4 3" xfId="27601"/>
    <cellStyle name="Table  - Style6 8 2 2 5" xfId="11114"/>
    <cellStyle name="Table  - Style6 8 2 2 5 2" xfId="22847"/>
    <cellStyle name="Table  - Style6 8 2 2 5 3" xfId="27602"/>
    <cellStyle name="Table  - Style6 8 2 2 6" xfId="11115"/>
    <cellStyle name="Table  - Style6 8 2 2 6 2" xfId="22848"/>
    <cellStyle name="Table  - Style6 8 2 2 6 3" xfId="27603"/>
    <cellStyle name="Table  - Style6 8 2 2 7" xfId="22833"/>
    <cellStyle name="Table  - Style6 8 2 2 8" xfId="27588"/>
    <cellStyle name="Table  - Style6 8 2 3" xfId="11116"/>
    <cellStyle name="Table  - Style6 8 2 3 2" xfId="11117"/>
    <cellStyle name="Table  - Style6 8 2 3 2 2" xfId="11118"/>
    <cellStyle name="Table  - Style6 8 2 3 2 2 2" xfId="22851"/>
    <cellStyle name="Table  - Style6 8 2 3 2 2 3" xfId="27606"/>
    <cellStyle name="Table  - Style6 8 2 3 2 3" xfId="11119"/>
    <cellStyle name="Table  - Style6 8 2 3 2 3 2" xfId="22852"/>
    <cellStyle name="Table  - Style6 8 2 3 2 3 3" xfId="27607"/>
    <cellStyle name="Table  - Style6 8 2 3 2 4" xfId="11120"/>
    <cellStyle name="Table  - Style6 8 2 3 2 4 2" xfId="22853"/>
    <cellStyle name="Table  - Style6 8 2 3 2 4 3" xfId="27608"/>
    <cellStyle name="Table  - Style6 8 2 3 2 5" xfId="22850"/>
    <cellStyle name="Table  - Style6 8 2 3 2 6" xfId="27605"/>
    <cellStyle name="Table  - Style6 8 2 3 3" xfId="11121"/>
    <cellStyle name="Table  - Style6 8 2 3 3 2" xfId="22854"/>
    <cellStyle name="Table  - Style6 8 2 3 3 3" xfId="27609"/>
    <cellStyle name="Table  - Style6 8 2 3 4" xfId="11122"/>
    <cellStyle name="Table  - Style6 8 2 3 4 2" xfId="22855"/>
    <cellStyle name="Table  - Style6 8 2 3 4 3" xfId="27610"/>
    <cellStyle name="Table  - Style6 8 2 3 5" xfId="11123"/>
    <cellStyle name="Table  - Style6 8 2 3 5 2" xfId="22856"/>
    <cellStyle name="Table  - Style6 8 2 3 5 3" xfId="27611"/>
    <cellStyle name="Table  - Style6 8 2 3 6" xfId="22849"/>
    <cellStyle name="Table  - Style6 8 2 3 7" xfId="27604"/>
    <cellStyle name="Table  - Style6 8 2 4" xfId="11124"/>
    <cellStyle name="Table  - Style6 8 2 4 2" xfId="11125"/>
    <cellStyle name="Table  - Style6 8 2 4 2 2" xfId="22858"/>
    <cellStyle name="Table  - Style6 8 2 4 2 3" xfId="27613"/>
    <cellStyle name="Table  - Style6 8 2 4 3" xfId="11126"/>
    <cellStyle name="Table  - Style6 8 2 4 3 2" xfId="22859"/>
    <cellStyle name="Table  - Style6 8 2 4 3 3" xfId="27614"/>
    <cellStyle name="Table  - Style6 8 2 4 4" xfId="11127"/>
    <cellStyle name="Table  - Style6 8 2 4 4 2" xfId="22860"/>
    <cellStyle name="Table  - Style6 8 2 4 4 3" xfId="27615"/>
    <cellStyle name="Table  - Style6 8 2 4 5" xfId="22857"/>
    <cellStyle name="Table  - Style6 8 2 4 6" xfId="27612"/>
    <cellStyle name="Table  - Style6 8 2 5" xfId="11128"/>
    <cellStyle name="Table  - Style6 8 2 5 2" xfId="22861"/>
    <cellStyle name="Table  - Style6 8 2 5 3" xfId="27616"/>
    <cellStyle name="Table  - Style6 8 2 6" xfId="11129"/>
    <cellStyle name="Table  - Style6 8 2 6 2" xfId="22862"/>
    <cellStyle name="Table  - Style6 8 2 6 3" xfId="27617"/>
    <cellStyle name="Table  - Style6 8 2 7" xfId="11130"/>
    <cellStyle name="Table  - Style6 8 2 7 2" xfId="22863"/>
    <cellStyle name="Table  - Style6 8 2 7 3" xfId="27618"/>
    <cellStyle name="Table  - Style6 8 2 8" xfId="22832"/>
    <cellStyle name="Table  - Style6 8 2 9" xfId="27587"/>
    <cellStyle name="Table  - Style6 8 3" xfId="11131"/>
    <cellStyle name="Table  - Style6 8 3 2" xfId="11132"/>
    <cellStyle name="Table  - Style6 8 3 2 2" xfId="11133"/>
    <cellStyle name="Table  - Style6 8 3 2 2 2" xfId="11134"/>
    <cellStyle name="Table  - Style6 8 3 2 2 2 2" xfId="11135"/>
    <cellStyle name="Table  - Style6 8 3 2 2 2 2 2" xfId="22868"/>
    <cellStyle name="Table  - Style6 8 3 2 2 2 2 3" xfId="27623"/>
    <cellStyle name="Table  - Style6 8 3 2 2 2 3" xfId="11136"/>
    <cellStyle name="Table  - Style6 8 3 2 2 2 3 2" xfId="22869"/>
    <cellStyle name="Table  - Style6 8 3 2 2 2 3 3" xfId="27624"/>
    <cellStyle name="Table  - Style6 8 3 2 2 2 4" xfId="11137"/>
    <cellStyle name="Table  - Style6 8 3 2 2 2 4 2" xfId="22870"/>
    <cellStyle name="Table  - Style6 8 3 2 2 2 4 3" xfId="27625"/>
    <cellStyle name="Table  - Style6 8 3 2 2 2 5" xfId="22867"/>
    <cellStyle name="Table  - Style6 8 3 2 2 2 6" xfId="27622"/>
    <cellStyle name="Table  - Style6 8 3 2 2 3" xfId="11138"/>
    <cellStyle name="Table  - Style6 8 3 2 2 3 2" xfId="22871"/>
    <cellStyle name="Table  - Style6 8 3 2 2 3 3" xfId="27626"/>
    <cellStyle name="Table  - Style6 8 3 2 2 4" xfId="11139"/>
    <cellStyle name="Table  - Style6 8 3 2 2 4 2" xfId="22872"/>
    <cellStyle name="Table  - Style6 8 3 2 2 4 3" xfId="27627"/>
    <cellStyle name="Table  - Style6 8 3 2 2 5" xfId="11140"/>
    <cellStyle name="Table  - Style6 8 3 2 2 5 2" xfId="22873"/>
    <cellStyle name="Table  - Style6 8 3 2 2 5 3" xfId="27628"/>
    <cellStyle name="Table  - Style6 8 3 2 2 6" xfId="22866"/>
    <cellStyle name="Table  - Style6 8 3 2 2 7" xfId="27621"/>
    <cellStyle name="Table  - Style6 8 3 2 3" xfId="11141"/>
    <cellStyle name="Table  - Style6 8 3 2 3 2" xfId="11142"/>
    <cellStyle name="Table  - Style6 8 3 2 3 2 2" xfId="22875"/>
    <cellStyle name="Table  - Style6 8 3 2 3 2 3" xfId="27630"/>
    <cellStyle name="Table  - Style6 8 3 2 3 3" xfId="11143"/>
    <cellStyle name="Table  - Style6 8 3 2 3 3 2" xfId="22876"/>
    <cellStyle name="Table  - Style6 8 3 2 3 3 3" xfId="27631"/>
    <cellStyle name="Table  - Style6 8 3 2 3 4" xfId="11144"/>
    <cellStyle name="Table  - Style6 8 3 2 3 4 2" xfId="22877"/>
    <cellStyle name="Table  - Style6 8 3 2 3 4 3" xfId="27632"/>
    <cellStyle name="Table  - Style6 8 3 2 3 5" xfId="22874"/>
    <cellStyle name="Table  - Style6 8 3 2 3 6" xfId="27629"/>
    <cellStyle name="Table  - Style6 8 3 2 4" xfId="11145"/>
    <cellStyle name="Table  - Style6 8 3 2 4 2" xfId="22878"/>
    <cellStyle name="Table  - Style6 8 3 2 4 3" xfId="27633"/>
    <cellStyle name="Table  - Style6 8 3 2 5" xfId="11146"/>
    <cellStyle name="Table  - Style6 8 3 2 5 2" xfId="22879"/>
    <cellStyle name="Table  - Style6 8 3 2 5 3" xfId="27634"/>
    <cellStyle name="Table  - Style6 8 3 2 6" xfId="11147"/>
    <cellStyle name="Table  - Style6 8 3 2 6 2" xfId="22880"/>
    <cellStyle name="Table  - Style6 8 3 2 6 3" xfId="27635"/>
    <cellStyle name="Table  - Style6 8 3 2 7" xfId="22865"/>
    <cellStyle name="Table  - Style6 8 3 2 8" xfId="27620"/>
    <cellStyle name="Table  - Style6 8 3 3" xfId="11148"/>
    <cellStyle name="Table  - Style6 8 3 3 2" xfId="11149"/>
    <cellStyle name="Table  - Style6 8 3 3 2 2" xfId="11150"/>
    <cellStyle name="Table  - Style6 8 3 3 2 2 2" xfId="22883"/>
    <cellStyle name="Table  - Style6 8 3 3 2 2 3" xfId="27638"/>
    <cellStyle name="Table  - Style6 8 3 3 2 3" xfId="11151"/>
    <cellStyle name="Table  - Style6 8 3 3 2 3 2" xfId="22884"/>
    <cellStyle name="Table  - Style6 8 3 3 2 3 3" xfId="27639"/>
    <cellStyle name="Table  - Style6 8 3 3 2 4" xfId="11152"/>
    <cellStyle name="Table  - Style6 8 3 3 2 4 2" xfId="22885"/>
    <cellStyle name="Table  - Style6 8 3 3 2 4 3" xfId="27640"/>
    <cellStyle name="Table  - Style6 8 3 3 2 5" xfId="22882"/>
    <cellStyle name="Table  - Style6 8 3 3 2 6" xfId="27637"/>
    <cellStyle name="Table  - Style6 8 3 3 3" xfId="11153"/>
    <cellStyle name="Table  - Style6 8 3 3 3 2" xfId="22886"/>
    <cellStyle name="Table  - Style6 8 3 3 3 3" xfId="27641"/>
    <cellStyle name="Table  - Style6 8 3 3 4" xfId="11154"/>
    <cellStyle name="Table  - Style6 8 3 3 4 2" xfId="22887"/>
    <cellStyle name="Table  - Style6 8 3 3 4 3" xfId="27642"/>
    <cellStyle name="Table  - Style6 8 3 3 5" xfId="11155"/>
    <cellStyle name="Table  - Style6 8 3 3 5 2" xfId="22888"/>
    <cellStyle name="Table  - Style6 8 3 3 5 3" xfId="27643"/>
    <cellStyle name="Table  - Style6 8 3 3 6" xfId="22881"/>
    <cellStyle name="Table  - Style6 8 3 3 7" xfId="27636"/>
    <cellStyle name="Table  - Style6 8 3 4" xfId="11156"/>
    <cellStyle name="Table  - Style6 8 3 4 2" xfId="11157"/>
    <cellStyle name="Table  - Style6 8 3 4 2 2" xfId="22890"/>
    <cellStyle name="Table  - Style6 8 3 4 2 3" xfId="27645"/>
    <cellStyle name="Table  - Style6 8 3 4 3" xfId="11158"/>
    <cellStyle name="Table  - Style6 8 3 4 3 2" xfId="22891"/>
    <cellStyle name="Table  - Style6 8 3 4 3 3" xfId="27646"/>
    <cellStyle name="Table  - Style6 8 3 4 4" xfId="11159"/>
    <cellStyle name="Table  - Style6 8 3 4 4 2" xfId="22892"/>
    <cellStyle name="Table  - Style6 8 3 4 4 3" xfId="27647"/>
    <cellStyle name="Table  - Style6 8 3 4 5" xfId="22889"/>
    <cellStyle name="Table  - Style6 8 3 4 6" xfId="27644"/>
    <cellStyle name="Table  - Style6 8 3 5" xfId="11160"/>
    <cellStyle name="Table  - Style6 8 3 5 2" xfId="22893"/>
    <cellStyle name="Table  - Style6 8 3 5 3" xfId="27648"/>
    <cellStyle name="Table  - Style6 8 3 6" xfId="11161"/>
    <cellStyle name="Table  - Style6 8 3 6 2" xfId="22894"/>
    <cellStyle name="Table  - Style6 8 3 6 3" xfId="27649"/>
    <cellStyle name="Table  - Style6 8 3 7" xfId="11162"/>
    <cellStyle name="Table  - Style6 8 3 7 2" xfId="22895"/>
    <cellStyle name="Table  - Style6 8 3 7 3" xfId="27650"/>
    <cellStyle name="Table  - Style6 8 3 8" xfId="22864"/>
    <cellStyle name="Table  - Style6 8 3 9" xfId="27619"/>
    <cellStyle name="Table  - Style6 8 4" xfId="11163"/>
    <cellStyle name="Table  - Style6 8 4 2" xfId="11164"/>
    <cellStyle name="Table  - Style6 8 4 2 2" xfId="11165"/>
    <cellStyle name="Table  - Style6 8 4 2 2 2" xfId="11166"/>
    <cellStyle name="Table  - Style6 8 4 2 2 2 2" xfId="22899"/>
    <cellStyle name="Table  - Style6 8 4 2 2 2 3" xfId="27654"/>
    <cellStyle name="Table  - Style6 8 4 2 2 3" xfId="11167"/>
    <cellStyle name="Table  - Style6 8 4 2 2 3 2" xfId="22900"/>
    <cellStyle name="Table  - Style6 8 4 2 2 3 3" xfId="27655"/>
    <cellStyle name="Table  - Style6 8 4 2 2 4" xfId="11168"/>
    <cellStyle name="Table  - Style6 8 4 2 2 4 2" xfId="22901"/>
    <cellStyle name="Table  - Style6 8 4 2 2 4 3" xfId="27656"/>
    <cellStyle name="Table  - Style6 8 4 2 2 5" xfId="22898"/>
    <cellStyle name="Table  - Style6 8 4 2 2 6" xfId="27653"/>
    <cellStyle name="Table  - Style6 8 4 2 3" xfId="11169"/>
    <cellStyle name="Table  - Style6 8 4 2 3 2" xfId="22902"/>
    <cellStyle name="Table  - Style6 8 4 2 3 3" xfId="27657"/>
    <cellStyle name="Table  - Style6 8 4 2 4" xfId="11170"/>
    <cellStyle name="Table  - Style6 8 4 2 4 2" xfId="22903"/>
    <cellStyle name="Table  - Style6 8 4 2 4 3" xfId="27658"/>
    <cellStyle name="Table  - Style6 8 4 2 5" xfId="11171"/>
    <cellStyle name="Table  - Style6 8 4 2 5 2" xfId="22904"/>
    <cellStyle name="Table  - Style6 8 4 2 5 3" xfId="27659"/>
    <cellStyle name="Table  - Style6 8 4 2 6" xfId="22897"/>
    <cellStyle name="Table  - Style6 8 4 2 7" xfId="27652"/>
    <cellStyle name="Table  - Style6 8 4 3" xfId="11172"/>
    <cellStyle name="Table  - Style6 8 4 3 2" xfId="11173"/>
    <cellStyle name="Table  - Style6 8 4 3 2 2" xfId="22906"/>
    <cellStyle name="Table  - Style6 8 4 3 2 3" xfId="27661"/>
    <cellStyle name="Table  - Style6 8 4 3 3" xfId="11174"/>
    <cellStyle name="Table  - Style6 8 4 3 3 2" xfId="22907"/>
    <cellStyle name="Table  - Style6 8 4 3 3 3" xfId="27662"/>
    <cellStyle name="Table  - Style6 8 4 3 4" xfId="11175"/>
    <cellStyle name="Table  - Style6 8 4 3 4 2" xfId="22908"/>
    <cellStyle name="Table  - Style6 8 4 3 4 3" xfId="27663"/>
    <cellStyle name="Table  - Style6 8 4 3 5" xfId="22905"/>
    <cellStyle name="Table  - Style6 8 4 3 6" xfId="27660"/>
    <cellStyle name="Table  - Style6 8 4 4" xfId="11176"/>
    <cellStyle name="Table  - Style6 8 4 4 2" xfId="22909"/>
    <cellStyle name="Table  - Style6 8 4 4 3" xfId="27664"/>
    <cellStyle name="Table  - Style6 8 4 5" xfId="11177"/>
    <cellStyle name="Table  - Style6 8 4 5 2" xfId="22910"/>
    <cellStyle name="Table  - Style6 8 4 5 3" xfId="27665"/>
    <cellStyle name="Table  - Style6 8 4 6" xfId="11178"/>
    <cellStyle name="Table  - Style6 8 4 6 2" xfId="22911"/>
    <cellStyle name="Table  - Style6 8 4 6 3" xfId="27666"/>
    <cellStyle name="Table  - Style6 8 4 7" xfId="22896"/>
    <cellStyle name="Table  - Style6 8 4 8" xfId="27651"/>
    <cellStyle name="Table  - Style6 8 5" xfId="11179"/>
    <cellStyle name="Table  - Style6 8 5 2" xfId="11180"/>
    <cellStyle name="Table  - Style6 8 5 2 2" xfId="11181"/>
    <cellStyle name="Table  - Style6 8 5 2 2 2" xfId="22914"/>
    <cellStyle name="Table  - Style6 8 5 2 2 3" xfId="27669"/>
    <cellStyle name="Table  - Style6 8 5 2 3" xfId="11182"/>
    <cellStyle name="Table  - Style6 8 5 2 3 2" xfId="22915"/>
    <cellStyle name="Table  - Style6 8 5 2 3 3" xfId="27670"/>
    <cellStyle name="Table  - Style6 8 5 2 4" xfId="11183"/>
    <cellStyle name="Table  - Style6 8 5 2 4 2" xfId="22916"/>
    <cellStyle name="Table  - Style6 8 5 2 4 3" xfId="27671"/>
    <cellStyle name="Table  - Style6 8 5 2 5" xfId="22913"/>
    <cellStyle name="Table  - Style6 8 5 2 6" xfId="27668"/>
    <cellStyle name="Table  - Style6 8 5 3" xfId="11184"/>
    <cellStyle name="Table  - Style6 8 5 3 2" xfId="22917"/>
    <cellStyle name="Table  - Style6 8 5 3 3" xfId="27672"/>
    <cellStyle name="Table  - Style6 8 5 4" xfId="11185"/>
    <cellStyle name="Table  - Style6 8 5 4 2" xfId="22918"/>
    <cellStyle name="Table  - Style6 8 5 4 3" xfId="27673"/>
    <cellStyle name="Table  - Style6 8 5 5" xfId="11186"/>
    <cellStyle name="Table  - Style6 8 5 5 2" xfId="22919"/>
    <cellStyle name="Table  - Style6 8 5 5 3" xfId="27674"/>
    <cellStyle name="Table  - Style6 8 5 6" xfId="22912"/>
    <cellStyle name="Table  - Style6 8 5 7" xfId="27667"/>
    <cellStyle name="Table  - Style6 8 6" xfId="11187"/>
    <cellStyle name="Table  - Style6 8 6 2" xfId="11188"/>
    <cellStyle name="Table  - Style6 8 6 2 2" xfId="22921"/>
    <cellStyle name="Table  - Style6 8 6 2 3" xfId="27676"/>
    <cellStyle name="Table  - Style6 8 6 3" xfId="11189"/>
    <cellStyle name="Table  - Style6 8 6 3 2" xfId="22922"/>
    <cellStyle name="Table  - Style6 8 6 3 3" xfId="27677"/>
    <cellStyle name="Table  - Style6 8 6 4" xfId="11190"/>
    <cellStyle name="Table  - Style6 8 6 4 2" xfId="22923"/>
    <cellStyle name="Table  - Style6 8 6 4 3" xfId="27678"/>
    <cellStyle name="Table  - Style6 8 6 5" xfId="22920"/>
    <cellStyle name="Table  - Style6 8 6 6" xfId="27675"/>
    <cellStyle name="Table  - Style6 8 7" xfId="11191"/>
    <cellStyle name="Table  - Style6 8 7 2" xfId="22924"/>
    <cellStyle name="Table  - Style6 8 7 3" xfId="27679"/>
    <cellStyle name="Table  - Style6 8 8" xfId="11192"/>
    <cellStyle name="Table  - Style6 8 8 2" xfId="22925"/>
    <cellStyle name="Table  - Style6 8 8 3" xfId="27680"/>
    <cellStyle name="Table  - Style6 8 9" xfId="11193"/>
    <cellStyle name="Table  - Style6 8 9 2" xfId="22926"/>
    <cellStyle name="Table  - Style6 8 9 3" xfId="27681"/>
    <cellStyle name="Table  - Style6 9" xfId="11194"/>
    <cellStyle name="Table  - Style6 9 10" xfId="22927"/>
    <cellStyle name="Table  - Style6 9 11" xfId="27682"/>
    <cellStyle name="Table  - Style6 9 12" xfId="29749"/>
    <cellStyle name="Table  - Style6 9 2" xfId="11195"/>
    <cellStyle name="Table  - Style6 9 2 10" xfId="29891"/>
    <cellStyle name="Table  - Style6 9 2 2" xfId="11196"/>
    <cellStyle name="Table  - Style6 9 2 2 2" xfId="11197"/>
    <cellStyle name="Table  - Style6 9 2 2 2 2" xfId="11198"/>
    <cellStyle name="Table  - Style6 9 2 2 2 2 2" xfId="11199"/>
    <cellStyle name="Table  - Style6 9 2 2 2 2 2 2" xfId="22932"/>
    <cellStyle name="Table  - Style6 9 2 2 2 2 2 3" xfId="27687"/>
    <cellStyle name="Table  - Style6 9 2 2 2 2 3" xfId="11200"/>
    <cellStyle name="Table  - Style6 9 2 2 2 2 3 2" xfId="22933"/>
    <cellStyle name="Table  - Style6 9 2 2 2 2 3 3" xfId="27688"/>
    <cellStyle name="Table  - Style6 9 2 2 2 2 4" xfId="11201"/>
    <cellStyle name="Table  - Style6 9 2 2 2 2 4 2" xfId="22934"/>
    <cellStyle name="Table  - Style6 9 2 2 2 2 4 3" xfId="27689"/>
    <cellStyle name="Table  - Style6 9 2 2 2 2 5" xfId="22931"/>
    <cellStyle name="Table  - Style6 9 2 2 2 2 6" xfId="27686"/>
    <cellStyle name="Table  - Style6 9 2 2 2 3" xfId="11202"/>
    <cellStyle name="Table  - Style6 9 2 2 2 3 2" xfId="22935"/>
    <cellStyle name="Table  - Style6 9 2 2 2 3 3" xfId="27690"/>
    <cellStyle name="Table  - Style6 9 2 2 2 4" xfId="11203"/>
    <cellStyle name="Table  - Style6 9 2 2 2 4 2" xfId="22936"/>
    <cellStyle name="Table  - Style6 9 2 2 2 4 3" xfId="27691"/>
    <cellStyle name="Table  - Style6 9 2 2 2 5" xfId="11204"/>
    <cellStyle name="Table  - Style6 9 2 2 2 5 2" xfId="22937"/>
    <cellStyle name="Table  - Style6 9 2 2 2 5 3" xfId="27692"/>
    <cellStyle name="Table  - Style6 9 2 2 2 6" xfId="22930"/>
    <cellStyle name="Table  - Style6 9 2 2 2 7" xfId="27685"/>
    <cellStyle name="Table  - Style6 9 2 2 3" xfId="11205"/>
    <cellStyle name="Table  - Style6 9 2 2 3 2" xfId="11206"/>
    <cellStyle name="Table  - Style6 9 2 2 3 2 2" xfId="22939"/>
    <cellStyle name="Table  - Style6 9 2 2 3 2 3" xfId="27694"/>
    <cellStyle name="Table  - Style6 9 2 2 3 3" xfId="11207"/>
    <cellStyle name="Table  - Style6 9 2 2 3 3 2" xfId="22940"/>
    <cellStyle name="Table  - Style6 9 2 2 3 3 3" xfId="27695"/>
    <cellStyle name="Table  - Style6 9 2 2 3 4" xfId="11208"/>
    <cellStyle name="Table  - Style6 9 2 2 3 4 2" xfId="22941"/>
    <cellStyle name="Table  - Style6 9 2 2 3 4 3" xfId="27696"/>
    <cellStyle name="Table  - Style6 9 2 2 3 5" xfId="22938"/>
    <cellStyle name="Table  - Style6 9 2 2 3 6" xfId="27693"/>
    <cellStyle name="Table  - Style6 9 2 2 4" xfId="11209"/>
    <cellStyle name="Table  - Style6 9 2 2 4 2" xfId="22942"/>
    <cellStyle name="Table  - Style6 9 2 2 4 3" xfId="27697"/>
    <cellStyle name="Table  - Style6 9 2 2 5" xfId="11210"/>
    <cellStyle name="Table  - Style6 9 2 2 5 2" xfId="22943"/>
    <cellStyle name="Table  - Style6 9 2 2 5 3" xfId="27698"/>
    <cellStyle name="Table  - Style6 9 2 2 6" xfId="11211"/>
    <cellStyle name="Table  - Style6 9 2 2 6 2" xfId="22944"/>
    <cellStyle name="Table  - Style6 9 2 2 6 3" xfId="27699"/>
    <cellStyle name="Table  - Style6 9 2 2 7" xfId="22929"/>
    <cellStyle name="Table  - Style6 9 2 2 8" xfId="27684"/>
    <cellStyle name="Table  - Style6 9 2 3" xfId="11212"/>
    <cellStyle name="Table  - Style6 9 2 3 2" xfId="11213"/>
    <cellStyle name="Table  - Style6 9 2 3 2 2" xfId="11214"/>
    <cellStyle name="Table  - Style6 9 2 3 2 2 2" xfId="22947"/>
    <cellStyle name="Table  - Style6 9 2 3 2 2 3" xfId="27702"/>
    <cellStyle name="Table  - Style6 9 2 3 2 3" xfId="11215"/>
    <cellStyle name="Table  - Style6 9 2 3 2 3 2" xfId="22948"/>
    <cellStyle name="Table  - Style6 9 2 3 2 3 3" xfId="27703"/>
    <cellStyle name="Table  - Style6 9 2 3 2 4" xfId="11216"/>
    <cellStyle name="Table  - Style6 9 2 3 2 4 2" xfId="22949"/>
    <cellStyle name="Table  - Style6 9 2 3 2 4 3" xfId="27704"/>
    <cellStyle name="Table  - Style6 9 2 3 2 5" xfId="22946"/>
    <cellStyle name="Table  - Style6 9 2 3 2 6" xfId="27701"/>
    <cellStyle name="Table  - Style6 9 2 3 3" xfId="11217"/>
    <cellStyle name="Table  - Style6 9 2 3 3 2" xfId="22950"/>
    <cellStyle name="Table  - Style6 9 2 3 3 3" xfId="27705"/>
    <cellStyle name="Table  - Style6 9 2 3 4" xfId="11218"/>
    <cellStyle name="Table  - Style6 9 2 3 4 2" xfId="22951"/>
    <cellStyle name="Table  - Style6 9 2 3 4 3" xfId="27706"/>
    <cellStyle name="Table  - Style6 9 2 3 5" xfId="11219"/>
    <cellStyle name="Table  - Style6 9 2 3 5 2" xfId="22952"/>
    <cellStyle name="Table  - Style6 9 2 3 5 3" xfId="27707"/>
    <cellStyle name="Table  - Style6 9 2 3 6" xfId="22945"/>
    <cellStyle name="Table  - Style6 9 2 3 7" xfId="27700"/>
    <cellStyle name="Table  - Style6 9 2 4" xfId="11220"/>
    <cellStyle name="Table  - Style6 9 2 4 2" xfId="11221"/>
    <cellStyle name="Table  - Style6 9 2 4 2 2" xfId="22954"/>
    <cellStyle name="Table  - Style6 9 2 4 2 3" xfId="27709"/>
    <cellStyle name="Table  - Style6 9 2 4 3" xfId="11222"/>
    <cellStyle name="Table  - Style6 9 2 4 3 2" xfId="22955"/>
    <cellStyle name="Table  - Style6 9 2 4 3 3" xfId="27710"/>
    <cellStyle name="Table  - Style6 9 2 4 4" xfId="11223"/>
    <cellStyle name="Table  - Style6 9 2 4 4 2" xfId="22956"/>
    <cellStyle name="Table  - Style6 9 2 4 4 3" xfId="27711"/>
    <cellStyle name="Table  - Style6 9 2 4 5" xfId="22953"/>
    <cellStyle name="Table  - Style6 9 2 4 6" xfId="27708"/>
    <cellStyle name="Table  - Style6 9 2 5" xfId="11224"/>
    <cellStyle name="Table  - Style6 9 2 5 2" xfId="22957"/>
    <cellStyle name="Table  - Style6 9 2 5 3" xfId="27712"/>
    <cellStyle name="Table  - Style6 9 2 6" xfId="11225"/>
    <cellStyle name="Table  - Style6 9 2 6 2" xfId="22958"/>
    <cellStyle name="Table  - Style6 9 2 6 3" xfId="27713"/>
    <cellStyle name="Table  - Style6 9 2 7" xfId="11226"/>
    <cellStyle name="Table  - Style6 9 2 7 2" xfId="22959"/>
    <cellStyle name="Table  - Style6 9 2 7 3" xfId="27714"/>
    <cellStyle name="Table  - Style6 9 2 8" xfId="22928"/>
    <cellStyle name="Table  - Style6 9 2 9" xfId="27683"/>
    <cellStyle name="Table  - Style6 9 3" xfId="11227"/>
    <cellStyle name="Table  - Style6 9 3 2" xfId="11228"/>
    <cellStyle name="Table  - Style6 9 3 2 2" xfId="11229"/>
    <cellStyle name="Table  - Style6 9 3 2 2 2" xfId="11230"/>
    <cellStyle name="Table  - Style6 9 3 2 2 2 2" xfId="11231"/>
    <cellStyle name="Table  - Style6 9 3 2 2 2 2 2" xfId="22964"/>
    <cellStyle name="Table  - Style6 9 3 2 2 2 2 3" xfId="27719"/>
    <cellStyle name="Table  - Style6 9 3 2 2 2 3" xfId="11232"/>
    <cellStyle name="Table  - Style6 9 3 2 2 2 3 2" xfId="22965"/>
    <cellStyle name="Table  - Style6 9 3 2 2 2 3 3" xfId="27720"/>
    <cellStyle name="Table  - Style6 9 3 2 2 2 4" xfId="11233"/>
    <cellStyle name="Table  - Style6 9 3 2 2 2 4 2" xfId="22966"/>
    <cellStyle name="Table  - Style6 9 3 2 2 2 4 3" xfId="27721"/>
    <cellStyle name="Table  - Style6 9 3 2 2 2 5" xfId="22963"/>
    <cellStyle name="Table  - Style6 9 3 2 2 2 6" xfId="27718"/>
    <cellStyle name="Table  - Style6 9 3 2 2 3" xfId="11234"/>
    <cellStyle name="Table  - Style6 9 3 2 2 3 2" xfId="22967"/>
    <cellStyle name="Table  - Style6 9 3 2 2 3 3" xfId="27722"/>
    <cellStyle name="Table  - Style6 9 3 2 2 4" xfId="11235"/>
    <cellStyle name="Table  - Style6 9 3 2 2 4 2" xfId="22968"/>
    <cellStyle name="Table  - Style6 9 3 2 2 4 3" xfId="27723"/>
    <cellStyle name="Table  - Style6 9 3 2 2 5" xfId="11236"/>
    <cellStyle name="Table  - Style6 9 3 2 2 5 2" xfId="22969"/>
    <cellStyle name="Table  - Style6 9 3 2 2 5 3" xfId="27724"/>
    <cellStyle name="Table  - Style6 9 3 2 2 6" xfId="22962"/>
    <cellStyle name="Table  - Style6 9 3 2 2 7" xfId="27717"/>
    <cellStyle name="Table  - Style6 9 3 2 3" xfId="11237"/>
    <cellStyle name="Table  - Style6 9 3 2 3 2" xfId="11238"/>
    <cellStyle name="Table  - Style6 9 3 2 3 2 2" xfId="22971"/>
    <cellStyle name="Table  - Style6 9 3 2 3 2 3" xfId="27726"/>
    <cellStyle name="Table  - Style6 9 3 2 3 3" xfId="11239"/>
    <cellStyle name="Table  - Style6 9 3 2 3 3 2" xfId="22972"/>
    <cellStyle name="Table  - Style6 9 3 2 3 3 3" xfId="27727"/>
    <cellStyle name="Table  - Style6 9 3 2 3 4" xfId="11240"/>
    <cellStyle name="Table  - Style6 9 3 2 3 4 2" xfId="22973"/>
    <cellStyle name="Table  - Style6 9 3 2 3 4 3" xfId="27728"/>
    <cellStyle name="Table  - Style6 9 3 2 3 5" xfId="22970"/>
    <cellStyle name="Table  - Style6 9 3 2 3 6" xfId="27725"/>
    <cellStyle name="Table  - Style6 9 3 2 4" xfId="11241"/>
    <cellStyle name="Table  - Style6 9 3 2 4 2" xfId="22974"/>
    <cellStyle name="Table  - Style6 9 3 2 4 3" xfId="27729"/>
    <cellStyle name="Table  - Style6 9 3 2 5" xfId="11242"/>
    <cellStyle name="Table  - Style6 9 3 2 5 2" xfId="22975"/>
    <cellStyle name="Table  - Style6 9 3 2 5 3" xfId="27730"/>
    <cellStyle name="Table  - Style6 9 3 2 6" xfId="11243"/>
    <cellStyle name="Table  - Style6 9 3 2 6 2" xfId="22976"/>
    <cellStyle name="Table  - Style6 9 3 2 6 3" xfId="27731"/>
    <cellStyle name="Table  - Style6 9 3 2 7" xfId="22961"/>
    <cellStyle name="Table  - Style6 9 3 2 8" xfId="27716"/>
    <cellStyle name="Table  - Style6 9 3 3" xfId="11244"/>
    <cellStyle name="Table  - Style6 9 3 3 2" xfId="11245"/>
    <cellStyle name="Table  - Style6 9 3 3 2 2" xfId="11246"/>
    <cellStyle name="Table  - Style6 9 3 3 2 2 2" xfId="22979"/>
    <cellStyle name="Table  - Style6 9 3 3 2 2 3" xfId="27734"/>
    <cellStyle name="Table  - Style6 9 3 3 2 3" xfId="11247"/>
    <cellStyle name="Table  - Style6 9 3 3 2 3 2" xfId="22980"/>
    <cellStyle name="Table  - Style6 9 3 3 2 3 3" xfId="27735"/>
    <cellStyle name="Table  - Style6 9 3 3 2 4" xfId="11248"/>
    <cellStyle name="Table  - Style6 9 3 3 2 4 2" xfId="22981"/>
    <cellStyle name="Table  - Style6 9 3 3 2 4 3" xfId="27736"/>
    <cellStyle name="Table  - Style6 9 3 3 2 5" xfId="22978"/>
    <cellStyle name="Table  - Style6 9 3 3 2 6" xfId="27733"/>
    <cellStyle name="Table  - Style6 9 3 3 3" xfId="11249"/>
    <cellStyle name="Table  - Style6 9 3 3 3 2" xfId="22982"/>
    <cellStyle name="Table  - Style6 9 3 3 3 3" xfId="27737"/>
    <cellStyle name="Table  - Style6 9 3 3 4" xfId="11250"/>
    <cellStyle name="Table  - Style6 9 3 3 4 2" xfId="22983"/>
    <cellStyle name="Table  - Style6 9 3 3 4 3" xfId="27738"/>
    <cellStyle name="Table  - Style6 9 3 3 5" xfId="11251"/>
    <cellStyle name="Table  - Style6 9 3 3 5 2" xfId="22984"/>
    <cellStyle name="Table  - Style6 9 3 3 5 3" xfId="27739"/>
    <cellStyle name="Table  - Style6 9 3 3 6" xfId="22977"/>
    <cellStyle name="Table  - Style6 9 3 3 7" xfId="27732"/>
    <cellStyle name="Table  - Style6 9 3 4" xfId="11252"/>
    <cellStyle name="Table  - Style6 9 3 4 2" xfId="11253"/>
    <cellStyle name="Table  - Style6 9 3 4 2 2" xfId="22986"/>
    <cellStyle name="Table  - Style6 9 3 4 2 3" xfId="27741"/>
    <cellStyle name="Table  - Style6 9 3 4 3" xfId="11254"/>
    <cellStyle name="Table  - Style6 9 3 4 3 2" xfId="22987"/>
    <cellStyle name="Table  - Style6 9 3 4 3 3" xfId="27742"/>
    <cellStyle name="Table  - Style6 9 3 4 4" xfId="11255"/>
    <cellStyle name="Table  - Style6 9 3 4 4 2" xfId="22988"/>
    <cellStyle name="Table  - Style6 9 3 4 4 3" xfId="27743"/>
    <cellStyle name="Table  - Style6 9 3 4 5" xfId="22985"/>
    <cellStyle name="Table  - Style6 9 3 4 6" xfId="27740"/>
    <cellStyle name="Table  - Style6 9 3 5" xfId="11256"/>
    <cellStyle name="Table  - Style6 9 3 5 2" xfId="22989"/>
    <cellStyle name="Table  - Style6 9 3 5 3" xfId="27744"/>
    <cellStyle name="Table  - Style6 9 3 6" xfId="11257"/>
    <cellStyle name="Table  - Style6 9 3 6 2" xfId="22990"/>
    <cellStyle name="Table  - Style6 9 3 6 3" xfId="27745"/>
    <cellStyle name="Table  - Style6 9 3 7" xfId="11258"/>
    <cellStyle name="Table  - Style6 9 3 7 2" xfId="22991"/>
    <cellStyle name="Table  - Style6 9 3 7 3" xfId="27746"/>
    <cellStyle name="Table  - Style6 9 3 8" xfId="22960"/>
    <cellStyle name="Table  - Style6 9 3 9" xfId="27715"/>
    <cellStyle name="Table  - Style6 9 4" xfId="11259"/>
    <cellStyle name="Table  - Style6 9 4 2" xfId="11260"/>
    <cellStyle name="Table  - Style6 9 4 2 2" xfId="11261"/>
    <cellStyle name="Table  - Style6 9 4 2 2 2" xfId="11262"/>
    <cellStyle name="Table  - Style6 9 4 2 2 2 2" xfId="22995"/>
    <cellStyle name="Table  - Style6 9 4 2 2 2 3" xfId="27750"/>
    <cellStyle name="Table  - Style6 9 4 2 2 3" xfId="11263"/>
    <cellStyle name="Table  - Style6 9 4 2 2 3 2" xfId="22996"/>
    <cellStyle name="Table  - Style6 9 4 2 2 3 3" xfId="27751"/>
    <cellStyle name="Table  - Style6 9 4 2 2 4" xfId="11264"/>
    <cellStyle name="Table  - Style6 9 4 2 2 4 2" xfId="22997"/>
    <cellStyle name="Table  - Style6 9 4 2 2 4 3" xfId="27752"/>
    <cellStyle name="Table  - Style6 9 4 2 2 5" xfId="22994"/>
    <cellStyle name="Table  - Style6 9 4 2 2 6" xfId="27749"/>
    <cellStyle name="Table  - Style6 9 4 2 3" xfId="11265"/>
    <cellStyle name="Table  - Style6 9 4 2 3 2" xfId="22998"/>
    <cellStyle name="Table  - Style6 9 4 2 3 3" xfId="27753"/>
    <cellStyle name="Table  - Style6 9 4 2 4" xfId="11266"/>
    <cellStyle name="Table  - Style6 9 4 2 4 2" xfId="22999"/>
    <cellStyle name="Table  - Style6 9 4 2 4 3" xfId="27754"/>
    <cellStyle name="Table  - Style6 9 4 2 5" xfId="11267"/>
    <cellStyle name="Table  - Style6 9 4 2 5 2" xfId="23000"/>
    <cellStyle name="Table  - Style6 9 4 2 5 3" xfId="27755"/>
    <cellStyle name="Table  - Style6 9 4 2 6" xfId="22993"/>
    <cellStyle name="Table  - Style6 9 4 2 7" xfId="27748"/>
    <cellStyle name="Table  - Style6 9 4 3" xfId="11268"/>
    <cellStyle name="Table  - Style6 9 4 3 2" xfId="11269"/>
    <cellStyle name="Table  - Style6 9 4 3 2 2" xfId="23002"/>
    <cellStyle name="Table  - Style6 9 4 3 2 3" xfId="27757"/>
    <cellStyle name="Table  - Style6 9 4 3 3" xfId="11270"/>
    <cellStyle name="Table  - Style6 9 4 3 3 2" xfId="23003"/>
    <cellStyle name="Table  - Style6 9 4 3 3 3" xfId="27758"/>
    <cellStyle name="Table  - Style6 9 4 3 4" xfId="11271"/>
    <cellStyle name="Table  - Style6 9 4 3 4 2" xfId="23004"/>
    <cellStyle name="Table  - Style6 9 4 3 4 3" xfId="27759"/>
    <cellStyle name="Table  - Style6 9 4 3 5" xfId="23001"/>
    <cellStyle name="Table  - Style6 9 4 3 6" xfId="27756"/>
    <cellStyle name="Table  - Style6 9 4 4" xfId="11272"/>
    <cellStyle name="Table  - Style6 9 4 4 2" xfId="23005"/>
    <cellStyle name="Table  - Style6 9 4 4 3" xfId="27760"/>
    <cellStyle name="Table  - Style6 9 4 5" xfId="11273"/>
    <cellStyle name="Table  - Style6 9 4 5 2" xfId="23006"/>
    <cellStyle name="Table  - Style6 9 4 5 3" xfId="27761"/>
    <cellStyle name="Table  - Style6 9 4 6" xfId="11274"/>
    <cellStyle name="Table  - Style6 9 4 6 2" xfId="23007"/>
    <cellStyle name="Table  - Style6 9 4 6 3" xfId="27762"/>
    <cellStyle name="Table  - Style6 9 4 7" xfId="22992"/>
    <cellStyle name="Table  - Style6 9 4 8" xfId="27747"/>
    <cellStyle name="Table  - Style6 9 5" xfId="11275"/>
    <cellStyle name="Table  - Style6 9 5 2" xfId="11276"/>
    <cellStyle name="Table  - Style6 9 5 2 2" xfId="11277"/>
    <cellStyle name="Table  - Style6 9 5 2 2 2" xfId="23010"/>
    <cellStyle name="Table  - Style6 9 5 2 2 3" xfId="27765"/>
    <cellStyle name="Table  - Style6 9 5 2 3" xfId="11278"/>
    <cellStyle name="Table  - Style6 9 5 2 3 2" xfId="23011"/>
    <cellStyle name="Table  - Style6 9 5 2 3 3" xfId="27766"/>
    <cellStyle name="Table  - Style6 9 5 2 4" xfId="11279"/>
    <cellStyle name="Table  - Style6 9 5 2 4 2" xfId="23012"/>
    <cellStyle name="Table  - Style6 9 5 2 4 3" xfId="27767"/>
    <cellStyle name="Table  - Style6 9 5 2 5" xfId="23009"/>
    <cellStyle name="Table  - Style6 9 5 2 6" xfId="27764"/>
    <cellStyle name="Table  - Style6 9 5 3" xfId="11280"/>
    <cellStyle name="Table  - Style6 9 5 3 2" xfId="23013"/>
    <cellStyle name="Table  - Style6 9 5 3 3" xfId="27768"/>
    <cellStyle name="Table  - Style6 9 5 4" xfId="11281"/>
    <cellStyle name="Table  - Style6 9 5 4 2" xfId="23014"/>
    <cellStyle name="Table  - Style6 9 5 4 3" xfId="27769"/>
    <cellStyle name="Table  - Style6 9 5 5" xfId="11282"/>
    <cellStyle name="Table  - Style6 9 5 5 2" xfId="23015"/>
    <cellStyle name="Table  - Style6 9 5 5 3" xfId="27770"/>
    <cellStyle name="Table  - Style6 9 5 6" xfId="23008"/>
    <cellStyle name="Table  - Style6 9 5 7" xfId="27763"/>
    <cellStyle name="Table  - Style6 9 6" xfId="11283"/>
    <cellStyle name="Table  - Style6 9 6 2" xfId="11284"/>
    <cellStyle name="Table  - Style6 9 6 2 2" xfId="23017"/>
    <cellStyle name="Table  - Style6 9 6 2 3" xfId="27772"/>
    <cellStyle name="Table  - Style6 9 6 3" xfId="11285"/>
    <cellStyle name="Table  - Style6 9 6 3 2" xfId="23018"/>
    <cellStyle name="Table  - Style6 9 6 3 3" xfId="27773"/>
    <cellStyle name="Table  - Style6 9 6 4" xfId="11286"/>
    <cellStyle name="Table  - Style6 9 6 4 2" xfId="23019"/>
    <cellStyle name="Table  - Style6 9 6 4 3" xfId="27774"/>
    <cellStyle name="Table  - Style6 9 6 5" xfId="23016"/>
    <cellStyle name="Table  - Style6 9 6 6" xfId="27771"/>
    <cellStyle name="Table  - Style6 9 7" xfId="11287"/>
    <cellStyle name="Table  - Style6 9 7 2" xfId="23020"/>
    <cellStyle name="Table  - Style6 9 7 3" xfId="27775"/>
    <cellStyle name="Table  - Style6 9 8" xfId="11288"/>
    <cellStyle name="Table  - Style6 9 8 2" xfId="23021"/>
    <cellStyle name="Table  - Style6 9 8 3" xfId="27776"/>
    <cellStyle name="Table  - Style6 9 9" xfId="11289"/>
    <cellStyle name="Table  - Style6 9 9 2" xfId="23022"/>
    <cellStyle name="Table  - Style6 9 9 3" xfId="27777"/>
    <cellStyle name="Times New Roman" xfId="170"/>
    <cellStyle name="Title  - Style1" xfId="11290"/>
    <cellStyle name="Title 10" xfId="11291"/>
    <cellStyle name="Title 10 2" xfId="11292"/>
    <cellStyle name="Title 11" xfId="11293"/>
    <cellStyle name="Title 2" xfId="171"/>
    <cellStyle name="Title 2 2" xfId="11294"/>
    <cellStyle name="Title 2 3" xfId="11295"/>
    <cellStyle name="Title 2 4" xfId="23024"/>
    <cellStyle name="Title 2 5" xfId="27778"/>
    <cellStyle name="Title 3" xfId="11296"/>
    <cellStyle name="Title 3 2" xfId="11297"/>
    <cellStyle name="Title 3 3" xfId="11298"/>
    <cellStyle name="Title 4" xfId="11299"/>
    <cellStyle name="Title 4 2" xfId="11300"/>
    <cellStyle name="Title 4 3" xfId="11301"/>
    <cellStyle name="Title 5" xfId="11302"/>
    <cellStyle name="Title 5 2" xfId="11303"/>
    <cellStyle name="Title 5 3" xfId="11304"/>
    <cellStyle name="Title 6" xfId="11305"/>
    <cellStyle name="Title 6 2" xfId="11306"/>
    <cellStyle name="Title 6 3" xfId="11307"/>
    <cellStyle name="Title 7" xfId="11308"/>
    <cellStyle name="Title 7 2" xfId="11309"/>
    <cellStyle name="Title 7 3" xfId="11310"/>
    <cellStyle name="Title 8" xfId="11311"/>
    <cellStyle name="Title 8 2" xfId="11312"/>
    <cellStyle name="Title 8 3" xfId="11313"/>
    <cellStyle name="Title 9" xfId="11314"/>
    <cellStyle name="Title 9 2" xfId="11315"/>
    <cellStyle name="Title 9 3" xfId="11316"/>
    <cellStyle name="Total 10" xfId="11317"/>
    <cellStyle name="Total 10 2" xfId="11318"/>
    <cellStyle name="Total 10 2 2" xfId="23027"/>
    <cellStyle name="Total 10 2 3" xfId="27780"/>
    <cellStyle name="Total 10 3" xfId="23026"/>
    <cellStyle name="Total 10 4" xfId="27779"/>
    <cellStyle name="Total 11" xfId="11319"/>
    <cellStyle name="Total 11 2" xfId="23028"/>
    <cellStyle name="Total 11 3" xfId="27781"/>
    <cellStyle name="Total 2" xfId="172"/>
    <cellStyle name="Total 2 2" xfId="11320"/>
    <cellStyle name="Total 2 2 2" xfId="23030"/>
    <cellStyle name="Total 2 2 3" xfId="27783"/>
    <cellStyle name="Total 2 3" xfId="11321"/>
    <cellStyle name="Total 2 3 2" xfId="23031"/>
    <cellStyle name="Total 2 3 3" xfId="27784"/>
    <cellStyle name="Total 2 4" xfId="23029"/>
    <cellStyle name="Total 2 5" xfId="27782"/>
    <cellStyle name="Total 3" xfId="11322"/>
    <cellStyle name="Total 3 2" xfId="11323"/>
    <cellStyle name="Total 3 2 2" xfId="23033"/>
    <cellStyle name="Total 3 2 3" xfId="27786"/>
    <cellStyle name="Total 3 3" xfId="11324"/>
    <cellStyle name="Total 3 3 2" xfId="23034"/>
    <cellStyle name="Total 3 3 3" xfId="27787"/>
    <cellStyle name="Total 3 4" xfId="23032"/>
    <cellStyle name="Total 3 5" xfId="27785"/>
    <cellStyle name="Total 4" xfId="11325"/>
    <cellStyle name="Total 4 2" xfId="11326"/>
    <cellStyle name="Total 4 2 2" xfId="23036"/>
    <cellStyle name="Total 4 2 3" xfId="27789"/>
    <cellStyle name="Total 4 3" xfId="11327"/>
    <cellStyle name="Total 4 3 2" xfId="23037"/>
    <cellStyle name="Total 4 3 3" xfId="27790"/>
    <cellStyle name="Total 4 4" xfId="23035"/>
    <cellStyle name="Total 4 5" xfId="27788"/>
    <cellStyle name="Total 5" xfId="11328"/>
    <cellStyle name="Total 5 2" xfId="11329"/>
    <cellStyle name="Total 5 2 2" xfId="23039"/>
    <cellStyle name="Total 5 2 3" xfId="27792"/>
    <cellStyle name="Total 5 3" xfId="11330"/>
    <cellStyle name="Total 5 3 2" xfId="23040"/>
    <cellStyle name="Total 5 3 3" xfId="27793"/>
    <cellStyle name="Total 5 4" xfId="23038"/>
    <cellStyle name="Total 5 5" xfId="27791"/>
    <cellStyle name="Total 6" xfId="11331"/>
    <cellStyle name="Total 6 2" xfId="11332"/>
    <cellStyle name="Total 6 2 2" xfId="23042"/>
    <cellStyle name="Total 6 2 3" xfId="27795"/>
    <cellStyle name="Total 6 3" xfId="11333"/>
    <cellStyle name="Total 6 3 2" xfId="23043"/>
    <cellStyle name="Total 6 3 3" xfId="27796"/>
    <cellStyle name="Total 6 4" xfId="23041"/>
    <cellStyle name="Total 6 5" xfId="27794"/>
    <cellStyle name="Total 7" xfId="11334"/>
    <cellStyle name="Total 7 2" xfId="11335"/>
    <cellStyle name="Total 7 2 2" xfId="23045"/>
    <cellStyle name="Total 7 2 3" xfId="27798"/>
    <cellStyle name="Total 7 3" xfId="11336"/>
    <cellStyle name="Total 7 3 2" xfId="23046"/>
    <cellStyle name="Total 7 3 3" xfId="27799"/>
    <cellStyle name="Total 7 4" xfId="23044"/>
    <cellStyle name="Total 7 5" xfId="27797"/>
    <cellStyle name="Total 8" xfId="11337"/>
    <cellStyle name="Total 8 2" xfId="11338"/>
    <cellStyle name="Total 8 2 2" xfId="23048"/>
    <cellStyle name="Total 8 2 3" xfId="27801"/>
    <cellStyle name="Total 8 3" xfId="11339"/>
    <cellStyle name="Total 8 3 2" xfId="23049"/>
    <cellStyle name="Total 8 3 3" xfId="27802"/>
    <cellStyle name="Total 8 4" xfId="23047"/>
    <cellStyle name="Total 8 5" xfId="27800"/>
    <cellStyle name="Total 9" xfId="11340"/>
    <cellStyle name="Total 9 2" xfId="11341"/>
    <cellStyle name="Total 9 2 2" xfId="23051"/>
    <cellStyle name="Total 9 2 3" xfId="27804"/>
    <cellStyle name="Total 9 3" xfId="11342"/>
    <cellStyle name="Total 9 3 2" xfId="23052"/>
    <cellStyle name="Total 9 3 3" xfId="27805"/>
    <cellStyle name="Total 9 4" xfId="23050"/>
    <cellStyle name="Total 9 5" xfId="27803"/>
    <cellStyle name="TotCol - Style5" xfId="11343"/>
    <cellStyle name="TotRow - Style4" xfId="11344"/>
    <cellStyle name="TotRow - Style4 10" xfId="11345"/>
    <cellStyle name="TotRow - Style4 10 10" xfId="29805"/>
    <cellStyle name="TotRow - Style4 10 2" xfId="11346"/>
    <cellStyle name="TotRow - Style4 10 2 2" xfId="11347"/>
    <cellStyle name="TotRow - Style4 10 2 2 2" xfId="11348"/>
    <cellStyle name="TotRow - Style4 10 2 2 2 2" xfId="11349"/>
    <cellStyle name="TotRow - Style4 10 2 2 2 2 2" xfId="23057"/>
    <cellStyle name="TotRow - Style4 10 2 2 2 2 3" xfId="27810"/>
    <cellStyle name="TotRow - Style4 10 2 2 2 3" xfId="11350"/>
    <cellStyle name="TotRow - Style4 10 2 2 2 3 2" xfId="23058"/>
    <cellStyle name="TotRow - Style4 10 2 2 2 3 3" xfId="27811"/>
    <cellStyle name="TotRow - Style4 10 2 2 2 4" xfId="11351"/>
    <cellStyle name="TotRow - Style4 10 2 2 2 4 2" xfId="23059"/>
    <cellStyle name="TotRow - Style4 10 2 2 2 4 3" xfId="27812"/>
    <cellStyle name="TotRow - Style4 10 2 2 2 5" xfId="23056"/>
    <cellStyle name="TotRow - Style4 10 2 2 2 6" xfId="27809"/>
    <cellStyle name="TotRow - Style4 10 2 2 3" xfId="11352"/>
    <cellStyle name="TotRow - Style4 10 2 2 3 2" xfId="23060"/>
    <cellStyle name="TotRow - Style4 10 2 2 3 3" xfId="27813"/>
    <cellStyle name="TotRow - Style4 10 2 2 4" xfId="11353"/>
    <cellStyle name="TotRow - Style4 10 2 2 4 2" xfId="23061"/>
    <cellStyle name="TotRow - Style4 10 2 2 4 3" xfId="27814"/>
    <cellStyle name="TotRow - Style4 10 2 2 5" xfId="11354"/>
    <cellStyle name="TotRow - Style4 10 2 2 5 2" xfId="23062"/>
    <cellStyle name="TotRow - Style4 10 2 2 5 3" xfId="27815"/>
    <cellStyle name="TotRow - Style4 10 2 2 6" xfId="23055"/>
    <cellStyle name="TotRow - Style4 10 2 2 7" xfId="27808"/>
    <cellStyle name="TotRow - Style4 10 2 3" xfId="11355"/>
    <cellStyle name="TotRow - Style4 10 2 3 2" xfId="11356"/>
    <cellStyle name="TotRow - Style4 10 2 3 2 2" xfId="23064"/>
    <cellStyle name="TotRow - Style4 10 2 3 2 3" xfId="27817"/>
    <cellStyle name="TotRow - Style4 10 2 3 3" xfId="11357"/>
    <cellStyle name="TotRow - Style4 10 2 3 3 2" xfId="23065"/>
    <cellStyle name="TotRow - Style4 10 2 3 3 3" xfId="27818"/>
    <cellStyle name="TotRow - Style4 10 2 3 4" xfId="11358"/>
    <cellStyle name="TotRow - Style4 10 2 3 4 2" xfId="23066"/>
    <cellStyle name="TotRow - Style4 10 2 3 4 3" xfId="27819"/>
    <cellStyle name="TotRow - Style4 10 2 3 5" xfId="23063"/>
    <cellStyle name="TotRow - Style4 10 2 3 6" xfId="27816"/>
    <cellStyle name="TotRow - Style4 10 2 4" xfId="11359"/>
    <cellStyle name="TotRow - Style4 10 2 4 2" xfId="23067"/>
    <cellStyle name="TotRow - Style4 10 2 4 3" xfId="27820"/>
    <cellStyle name="TotRow - Style4 10 2 5" xfId="11360"/>
    <cellStyle name="TotRow - Style4 10 2 5 2" xfId="23068"/>
    <cellStyle name="TotRow - Style4 10 2 5 3" xfId="27821"/>
    <cellStyle name="TotRow - Style4 10 2 6" xfId="11361"/>
    <cellStyle name="TotRow - Style4 10 2 6 2" xfId="23069"/>
    <cellStyle name="TotRow - Style4 10 2 6 3" xfId="27822"/>
    <cellStyle name="TotRow - Style4 10 2 7" xfId="23054"/>
    <cellStyle name="TotRow - Style4 10 2 8" xfId="27807"/>
    <cellStyle name="TotRow - Style4 10 3" xfId="11362"/>
    <cellStyle name="TotRow - Style4 10 3 2" xfId="11363"/>
    <cellStyle name="TotRow - Style4 10 3 2 2" xfId="11364"/>
    <cellStyle name="TotRow - Style4 10 3 2 2 2" xfId="23072"/>
    <cellStyle name="TotRow - Style4 10 3 2 2 3" xfId="27825"/>
    <cellStyle name="TotRow - Style4 10 3 2 3" xfId="11365"/>
    <cellStyle name="TotRow - Style4 10 3 2 3 2" xfId="23073"/>
    <cellStyle name="TotRow - Style4 10 3 2 3 3" xfId="27826"/>
    <cellStyle name="TotRow - Style4 10 3 2 4" xfId="11366"/>
    <cellStyle name="TotRow - Style4 10 3 2 4 2" xfId="23074"/>
    <cellStyle name="TotRow - Style4 10 3 2 4 3" xfId="27827"/>
    <cellStyle name="TotRow - Style4 10 3 2 5" xfId="23071"/>
    <cellStyle name="TotRow - Style4 10 3 2 6" xfId="27824"/>
    <cellStyle name="TotRow - Style4 10 3 3" xfId="11367"/>
    <cellStyle name="TotRow - Style4 10 3 3 2" xfId="23075"/>
    <cellStyle name="TotRow - Style4 10 3 3 3" xfId="27828"/>
    <cellStyle name="TotRow - Style4 10 3 4" xfId="11368"/>
    <cellStyle name="TotRow - Style4 10 3 4 2" xfId="23076"/>
    <cellStyle name="TotRow - Style4 10 3 4 3" xfId="27829"/>
    <cellStyle name="TotRow - Style4 10 3 5" xfId="11369"/>
    <cellStyle name="TotRow - Style4 10 3 5 2" xfId="23077"/>
    <cellStyle name="TotRow - Style4 10 3 5 3" xfId="27830"/>
    <cellStyle name="TotRow - Style4 10 3 6" xfId="23070"/>
    <cellStyle name="TotRow - Style4 10 3 7" xfId="27823"/>
    <cellStyle name="TotRow - Style4 10 4" xfId="11370"/>
    <cellStyle name="TotRow - Style4 10 4 2" xfId="11371"/>
    <cellStyle name="TotRow - Style4 10 4 2 2" xfId="23079"/>
    <cellStyle name="TotRow - Style4 10 4 2 3" xfId="27832"/>
    <cellStyle name="TotRow - Style4 10 4 3" xfId="11372"/>
    <cellStyle name="TotRow - Style4 10 4 3 2" xfId="23080"/>
    <cellStyle name="TotRow - Style4 10 4 3 3" xfId="27833"/>
    <cellStyle name="TotRow - Style4 10 4 4" xfId="11373"/>
    <cellStyle name="TotRow - Style4 10 4 4 2" xfId="23081"/>
    <cellStyle name="TotRow - Style4 10 4 4 3" xfId="27834"/>
    <cellStyle name="TotRow - Style4 10 4 5" xfId="23078"/>
    <cellStyle name="TotRow - Style4 10 4 6" xfId="27831"/>
    <cellStyle name="TotRow - Style4 10 5" xfId="11374"/>
    <cellStyle name="TotRow - Style4 10 5 2" xfId="23082"/>
    <cellStyle name="TotRow - Style4 10 5 3" xfId="27835"/>
    <cellStyle name="TotRow - Style4 10 6" xfId="11375"/>
    <cellStyle name="TotRow - Style4 10 6 2" xfId="23083"/>
    <cellStyle name="TotRow - Style4 10 6 3" xfId="27836"/>
    <cellStyle name="TotRow - Style4 10 7" xfId="11376"/>
    <cellStyle name="TotRow - Style4 10 7 2" xfId="23084"/>
    <cellStyle name="TotRow - Style4 10 7 3" xfId="27837"/>
    <cellStyle name="TotRow - Style4 10 8" xfId="23053"/>
    <cellStyle name="TotRow - Style4 10 9" xfId="27806"/>
    <cellStyle name="TotRow - Style4 11" xfId="11377"/>
    <cellStyle name="TotRow - Style4 11 2" xfId="11378"/>
    <cellStyle name="TotRow - Style4 11 2 2" xfId="11379"/>
    <cellStyle name="TotRow - Style4 11 2 2 2" xfId="11380"/>
    <cellStyle name="TotRow - Style4 11 2 2 2 2" xfId="11381"/>
    <cellStyle name="TotRow - Style4 11 2 2 2 2 2" xfId="23089"/>
    <cellStyle name="TotRow - Style4 11 2 2 2 2 3" xfId="27842"/>
    <cellStyle name="TotRow - Style4 11 2 2 2 3" xfId="11382"/>
    <cellStyle name="TotRow - Style4 11 2 2 2 3 2" xfId="23090"/>
    <cellStyle name="TotRow - Style4 11 2 2 2 3 3" xfId="27843"/>
    <cellStyle name="TotRow - Style4 11 2 2 2 4" xfId="11383"/>
    <cellStyle name="TotRow - Style4 11 2 2 2 4 2" xfId="23091"/>
    <cellStyle name="TotRow - Style4 11 2 2 2 4 3" xfId="27844"/>
    <cellStyle name="TotRow - Style4 11 2 2 2 5" xfId="23088"/>
    <cellStyle name="TotRow - Style4 11 2 2 2 6" xfId="27841"/>
    <cellStyle name="TotRow - Style4 11 2 2 3" xfId="11384"/>
    <cellStyle name="TotRow - Style4 11 2 2 3 2" xfId="23092"/>
    <cellStyle name="TotRow - Style4 11 2 2 3 3" xfId="27845"/>
    <cellStyle name="TotRow - Style4 11 2 2 4" xfId="11385"/>
    <cellStyle name="TotRow - Style4 11 2 2 4 2" xfId="23093"/>
    <cellStyle name="TotRow - Style4 11 2 2 4 3" xfId="27846"/>
    <cellStyle name="TotRow - Style4 11 2 2 5" xfId="11386"/>
    <cellStyle name="TotRow - Style4 11 2 2 5 2" xfId="23094"/>
    <cellStyle name="TotRow - Style4 11 2 2 5 3" xfId="27847"/>
    <cellStyle name="TotRow - Style4 11 2 2 6" xfId="23087"/>
    <cellStyle name="TotRow - Style4 11 2 2 7" xfId="27840"/>
    <cellStyle name="TotRow - Style4 11 2 3" xfId="11387"/>
    <cellStyle name="TotRow - Style4 11 2 3 2" xfId="11388"/>
    <cellStyle name="TotRow - Style4 11 2 3 2 2" xfId="23096"/>
    <cellStyle name="TotRow - Style4 11 2 3 2 3" xfId="27849"/>
    <cellStyle name="TotRow - Style4 11 2 3 3" xfId="11389"/>
    <cellStyle name="TotRow - Style4 11 2 3 3 2" xfId="23097"/>
    <cellStyle name="TotRow - Style4 11 2 3 3 3" xfId="27850"/>
    <cellStyle name="TotRow - Style4 11 2 3 4" xfId="11390"/>
    <cellStyle name="TotRow - Style4 11 2 3 4 2" xfId="23098"/>
    <cellStyle name="TotRow - Style4 11 2 3 4 3" xfId="27851"/>
    <cellStyle name="TotRow - Style4 11 2 3 5" xfId="23095"/>
    <cellStyle name="TotRow - Style4 11 2 3 6" xfId="27848"/>
    <cellStyle name="TotRow - Style4 11 2 4" xfId="11391"/>
    <cellStyle name="TotRow - Style4 11 2 4 2" xfId="23099"/>
    <cellStyle name="TotRow - Style4 11 2 4 3" xfId="27852"/>
    <cellStyle name="TotRow - Style4 11 2 5" xfId="11392"/>
    <cellStyle name="TotRow - Style4 11 2 5 2" xfId="23100"/>
    <cellStyle name="TotRow - Style4 11 2 5 3" xfId="27853"/>
    <cellStyle name="TotRow - Style4 11 2 6" xfId="11393"/>
    <cellStyle name="TotRow - Style4 11 2 6 2" xfId="23101"/>
    <cellStyle name="TotRow - Style4 11 2 6 3" xfId="27854"/>
    <cellStyle name="TotRow - Style4 11 2 7" xfId="23086"/>
    <cellStyle name="TotRow - Style4 11 2 8" xfId="27839"/>
    <cellStyle name="TotRow - Style4 11 3" xfId="11394"/>
    <cellStyle name="TotRow - Style4 11 3 2" xfId="11395"/>
    <cellStyle name="TotRow - Style4 11 3 2 2" xfId="11396"/>
    <cellStyle name="TotRow - Style4 11 3 2 2 2" xfId="23104"/>
    <cellStyle name="TotRow - Style4 11 3 2 2 3" xfId="27857"/>
    <cellStyle name="TotRow - Style4 11 3 2 3" xfId="11397"/>
    <cellStyle name="TotRow - Style4 11 3 2 3 2" xfId="23105"/>
    <cellStyle name="TotRow - Style4 11 3 2 3 3" xfId="27858"/>
    <cellStyle name="TotRow - Style4 11 3 2 4" xfId="11398"/>
    <cellStyle name="TotRow - Style4 11 3 2 4 2" xfId="23106"/>
    <cellStyle name="TotRow - Style4 11 3 2 4 3" xfId="27859"/>
    <cellStyle name="TotRow - Style4 11 3 2 5" xfId="23103"/>
    <cellStyle name="TotRow - Style4 11 3 2 6" xfId="27856"/>
    <cellStyle name="TotRow - Style4 11 3 3" xfId="11399"/>
    <cellStyle name="TotRow - Style4 11 3 3 2" xfId="23107"/>
    <cellStyle name="TotRow - Style4 11 3 3 3" xfId="27860"/>
    <cellStyle name="TotRow - Style4 11 3 4" xfId="11400"/>
    <cellStyle name="TotRow - Style4 11 3 4 2" xfId="23108"/>
    <cellStyle name="TotRow - Style4 11 3 4 3" xfId="27861"/>
    <cellStyle name="TotRow - Style4 11 3 5" xfId="11401"/>
    <cellStyle name="TotRow - Style4 11 3 5 2" xfId="23109"/>
    <cellStyle name="TotRow - Style4 11 3 5 3" xfId="27862"/>
    <cellStyle name="TotRow - Style4 11 3 6" xfId="23102"/>
    <cellStyle name="TotRow - Style4 11 3 7" xfId="27855"/>
    <cellStyle name="TotRow - Style4 11 4" xfId="11402"/>
    <cellStyle name="TotRow - Style4 11 4 2" xfId="11403"/>
    <cellStyle name="TotRow - Style4 11 4 2 2" xfId="23111"/>
    <cellStyle name="TotRow - Style4 11 4 2 3" xfId="27864"/>
    <cellStyle name="TotRow - Style4 11 4 3" xfId="11404"/>
    <cellStyle name="TotRow - Style4 11 4 3 2" xfId="23112"/>
    <cellStyle name="TotRow - Style4 11 4 3 3" xfId="27865"/>
    <cellStyle name="TotRow - Style4 11 4 4" xfId="11405"/>
    <cellStyle name="TotRow - Style4 11 4 4 2" xfId="23113"/>
    <cellStyle name="TotRow - Style4 11 4 4 3" xfId="27866"/>
    <cellStyle name="TotRow - Style4 11 4 5" xfId="23110"/>
    <cellStyle name="TotRow - Style4 11 4 6" xfId="27863"/>
    <cellStyle name="TotRow - Style4 11 5" xfId="11406"/>
    <cellStyle name="TotRow - Style4 11 5 2" xfId="23114"/>
    <cellStyle name="TotRow - Style4 11 5 3" xfId="27867"/>
    <cellStyle name="TotRow - Style4 11 6" xfId="11407"/>
    <cellStyle name="TotRow - Style4 11 6 2" xfId="23115"/>
    <cellStyle name="TotRow - Style4 11 6 3" xfId="27868"/>
    <cellStyle name="TotRow - Style4 11 7" xfId="11408"/>
    <cellStyle name="TotRow - Style4 11 7 2" xfId="23116"/>
    <cellStyle name="TotRow - Style4 11 7 3" xfId="27869"/>
    <cellStyle name="TotRow - Style4 11 8" xfId="23085"/>
    <cellStyle name="TotRow - Style4 11 9" xfId="27838"/>
    <cellStyle name="TotRow - Style4 12" xfId="11409"/>
    <cellStyle name="TotRow - Style4 12 2" xfId="11410"/>
    <cellStyle name="TotRow - Style4 12 2 2" xfId="11411"/>
    <cellStyle name="TotRow - Style4 12 2 2 2" xfId="11412"/>
    <cellStyle name="TotRow - Style4 12 2 2 2 2" xfId="11413"/>
    <cellStyle name="TotRow - Style4 12 2 2 2 2 2" xfId="23121"/>
    <cellStyle name="TotRow - Style4 12 2 2 2 2 3" xfId="27874"/>
    <cellStyle name="TotRow - Style4 12 2 2 2 3" xfId="11414"/>
    <cellStyle name="TotRow - Style4 12 2 2 2 3 2" xfId="23122"/>
    <cellStyle name="TotRow - Style4 12 2 2 2 3 3" xfId="27875"/>
    <cellStyle name="TotRow - Style4 12 2 2 2 4" xfId="11415"/>
    <cellStyle name="TotRow - Style4 12 2 2 2 4 2" xfId="23123"/>
    <cellStyle name="TotRow - Style4 12 2 2 2 4 3" xfId="27876"/>
    <cellStyle name="TotRow - Style4 12 2 2 2 5" xfId="23120"/>
    <cellStyle name="TotRow - Style4 12 2 2 2 6" xfId="27873"/>
    <cellStyle name="TotRow - Style4 12 2 2 3" xfId="11416"/>
    <cellStyle name="TotRow - Style4 12 2 2 3 2" xfId="23124"/>
    <cellStyle name="TotRow - Style4 12 2 2 3 3" xfId="27877"/>
    <cellStyle name="TotRow - Style4 12 2 2 4" xfId="11417"/>
    <cellStyle name="TotRow - Style4 12 2 2 4 2" xfId="23125"/>
    <cellStyle name="TotRow - Style4 12 2 2 4 3" xfId="27878"/>
    <cellStyle name="TotRow - Style4 12 2 2 5" xfId="11418"/>
    <cellStyle name="TotRow - Style4 12 2 2 5 2" xfId="23126"/>
    <cellStyle name="TotRow - Style4 12 2 2 5 3" xfId="27879"/>
    <cellStyle name="TotRow - Style4 12 2 2 6" xfId="23119"/>
    <cellStyle name="TotRow - Style4 12 2 2 7" xfId="27872"/>
    <cellStyle name="TotRow - Style4 12 2 3" xfId="11419"/>
    <cellStyle name="TotRow - Style4 12 2 3 2" xfId="11420"/>
    <cellStyle name="TotRow - Style4 12 2 3 2 2" xfId="23128"/>
    <cellStyle name="TotRow - Style4 12 2 3 2 3" xfId="27881"/>
    <cellStyle name="TotRow - Style4 12 2 3 3" xfId="11421"/>
    <cellStyle name="TotRow - Style4 12 2 3 3 2" xfId="23129"/>
    <cellStyle name="TotRow - Style4 12 2 3 3 3" xfId="27882"/>
    <cellStyle name="TotRow - Style4 12 2 3 4" xfId="11422"/>
    <cellStyle name="TotRow - Style4 12 2 3 4 2" xfId="23130"/>
    <cellStyle name="TotRow - Style4 12 2 3 4 3" xfId="27883"/>
    <cellStyle name="TotRow - Style4 12 2 3 5" xfId="23127"/>
    <cellStyle name="TotRow - Style4 12 2 3 6" xfId="27880"/>
    <cellStyle name="TotRow - Style4 12 2 4" xfId="11423"/>
    <cellStyle name="TotRow - Style4 12 2 4 2" xfId="23131"/>
    <cellStyle name="TotRow - Style4 12 2 4 3" xfId="27884"/>
    <cellStyle name="TotRow - Style4 12 2 5" xfId="11424"/>
    <cellStyle name="TotRow - Style4 12 2 5 2" xfId="23132"/>
    <cellStyle name="TotRow - Style4 12 2 5 3" xfId="27885"/>
    <cellStyle name="TotRow - Style4 12 2 6" xfId="11425"/>
    <cellStyle name="TotRow - Style4 12 2 6 2" xfId="23133"/>
    <cellStyle name="TotRow - Style4 12 2 6 3" xfId="27886"/>
    <cellStyle name="TotRow - Style4 12 2 7" xfId="23118"/>
    <cellStyle name="TotRow - Style4 12 2 8" xfId="27871"/>
    <cellStyle name="TotRow - Style4 12 3" xfId="11426"/>
    <cellStyle name="TotRow - Style4 12 3 2" xfId="11427"/>
    <cellStyle name="TotRow - Style4 12 3 2 2" xfId="11428"/>
    <cellStyle name="TotRow - Style4 12 3 2 2 2" xfId="23136"/>
    <cellStyle name="TotRow - Style4 12 3 2 2 3" xfId="27889"/>
    <cellStyle name="TotRow - Style4 12 3 2 3" xfId="11429"/>
    <cellStyle name="TotRow - Style4 12 3 2 3 2" xfId="23137"/>
    <cellStyle name="TotRow - Style4 12 3 2 3 3" xfId="27890"/>
    <cellStyle name="TotRow - Style4 12 3 2 4" xfId="11430"/>
    <cellStyle name="TotRow - Style4 12 3 2 4 2" xfId="23138"/>
    <cellStyle name="TotRow - Style4 12 3 2 4 3" xfId="27891"/>
    <cellStyle name="TotRow - Style4 12 3 2 5" xfId="23135"/>
    <cellStyle name="TotRow - Style4 12 3 2 6" xfId="27888"/>
    <cellStyle name="TotRow - Style4 12 3 3" xfId="11431"/>
    <cellStyle name="TotRow - Style4 12 3 3 2" xfId="23139"/>
    <cellStyle name="TotRow - Style4 12 3 3 3" xfId="27892"/>
    <cellStyle name="TotRow - Style4 12 3 4" xfId="11432"/>
    <cellStyle name="TotRow - Style4 12 3 4 2" xfId="23140"/>
    <cellStyle name="TotRow - Style4 12 3 4 3" xfId="27893"/>
    <cellStyle name="TotRow - Style4 12 3 5" xfId="11433"/>
    <cellStyle name="TotRow - Style4 12 3 5 2" xfId="23141"/>
    <cellStyle name="TotRow - Style4 12 3 5 3" xfId="27894"/>
    <cellStyle name="TotRow - Style4 12 3 6" xfId="23134"/>
    <cellStyle name="TotRow - Style4 12 3 7" xfId="27887"/>
    <cellStyle name="TotRow - Style4 12 4" xfId="11434"/>
    <cellStyle name="TotRow - Style4 12 4 2" xfId="11435"/>
    <cellStyle name="TotRow - Style4 12 4 2 2" xfId="23143"/>
    <cellStyle name="TotRow - Style4 12 4 2 3" xfId="27896"/>
    <cellStyle name="TotRow - Style4 12 4 3" xfId="11436"/>
    <cellStyle name="TotRow - Style4 12 4 3 2" xfId="23144"/>
    <cellStyle name="TotRow - Style4 12 4 3 3" xfId="27897"/>
    <cellStyle name="TotRow - Style4 12 4 4" xfId="11437"/>
    <cellStyle name="TotRow - Style4 12 4 4 2" xfId="23145"/>
    <cellStyle name="TotRow - Style4 12 4 4 3" xfId="27898"/>
    <cellStyle name="TotRow - Style4 12 4 5" xfId="23142"/>
    <cellStyle name="TotRow - Style4 12 4 6" xfId="27895"/>
    <cellStyle name="TotRow - Style4 12 5" xfId="11438"/>
    <cellStyle name="TotRow - Style4 12 5 2" xfId="23146"/>
    <cellStyle name="TotRow - Style4 12 5 3" xfId="27899"/>
    <cellStyle name="TotRow - Style4 12 6" xfId="11439"/>
    <cellStyle name="TotRow - Style4 12 6 2" xfId="23147"/>
    <cellStyle name="TotRow - Style4 12 6 3" xfId="27900"/>
    <cellStyle name="TotRow - Style4 12 7" xfId="11440"/>
    <cellStyle name="TotRow - Style4 12 7 2" xfId="23148"/>
    <cellStyle name="TotRow - Style4 12 7 3" xfId="27901"/>
    <cellStyle name="TotRow - Style4 12 8" xfId="23117"/>
    <cellStyle name="TotRow - Style4 12 9" xfId="27870"/>
    <cellStyle name="TotRow - Style4 13" xfId="11441"/>
    <cellStyle name="TotRow - Style4 13 2" xfId="11442"/>
    <cellStyle name="TotRow - Style4 13 2 2" xfId="11443"/>
    <cellStyle name="TotRow - Style4 13 2 2 2" xfId="11444"/>
    <cellStyle name="TotRow - Style4 13 2 2 2 2" xfId="11445"/>
    <cellStyle name="TotRow - Style4 13 2 2 2 2 2" xfId="23153"/>
    <cellStyle name="TotRow - Style4 13 2 2 2 2 3" xfId="27906"/>
    <cellStyle name="TotRow - Style4 13 2 2 2 3" xfId="11446"/>
    <cellStyle name="TotRow - Style4 13 2 2 2 3 2" xfId="23154"/>
    <cellStyle name="TotRow - Style4 13 2 2 2 3 3" xfId="27907"/>
    <cellStyle name="TotRow - Style4 13 2 2 2 4" xfId="11447"/>
    <cellStyle name="TotRow - Style4 13 2 2 2 4 2" xfId="23155"/>
    <cellStyle name="TotRow - Style4 13 2 2 2 4 3" xfId="27908"/>
    <cellStyle name="TotRow - Style4 13 2 2 2 5" xfId="23152"/>
    <cellStyle name="TotRow - Style4 13 2 2 2 6" xfId="27905"/>
    <cellStyle name="TotRow - Style4 13 2 2 3" xfId="11448"/>
    <cellStyle name="TotRow - Style4 13 2 2 3 2" xfId="23156"/>
    <cellStyle name="TotRow - Style4 13 2 2 3 3" xfId="27909"/>
    <cellStyle name="TotRow - Style4 13 2 2 4" xfId="11449"/>
    <cellStyle name="TotRow - Style4 13 2 2 4 2" xfId="23157"/>
    <cellStyle name="TotRow - Style4 13 2 2 4 3" xfId="27910"/>
    <cellStyle name="TotRow - Style4 13 2 2 5" xfId="11450"/>
    <cellStyle name="TotRow - Style4 13 2 2 5 2" xfId="23158"/>
    <cellStyle name="TotRow - Style4 13 2 2 5 3" xfId="27911"/>
    <cellStyle name="TotRow - Style4 13 2 2 6" xfId="23151"/>
    <cellStyle name="TotRow - Style4 13 2 2 7" xfId="27904"/>
    <cellStyle name="TotRow - Style4 13 2 3" xfId="11451"/>
    <cellStyle name="TotRow - Style4 13 2 3 2" xfId="11452"/>
    <cellStyle name="TotRow - Style4 13 2 3 2 2" xfId="23160"/>
    <cellStyle name="TotRow - Style4 13 2 3 2 3" xfId="27913"/>
    <cellStyle name="TotRow - Style4 13 2 3 3" xfId="11453"/>
    <cellStyle name="TotRow - Style4 13 2 3 3 2" xfId="23161"/>
    <cellStyle name="TotRow - Style4 13 2 3 3 3" xfId="27914"/>
    <cellStyle name="TotRow - Style4 13 2 3 4" xfId="11454"/>
    <cellStyle name="TotRow - Style4 13 2 3 4 2" xfId="23162"/>
    <cellStyle name="TotRow - Style4 13 2 3 4 3" xfId="27915"/>
    <cellStyle name="TotRow - Style4 13 2 3 5" xfId="23159"/>
    <cellStyle name="TotRow - Style4 13 2 3 6" xfId="27912"/>
    <cellStyle name="TotRow - Style4 13 2 4" xfId="11455"/>
    <cellStyle name="TotRow - Style4 13 2 4 2" xfId="23163"/>
    <cellStyle name="TotRow - Style4 13 2 4 3" xfId="27916"/>
    <cellStyle name="TotRow - Style4 13 2 5" xfId="11456"/>
    <cellStyle name="TotRow - Style4 13 2 5 2" xfId="23164"/>
    <cellStyle name="TotRow - Style4 13 2 5 3" xfId="27917"/>
    <cellStyle name="TotRow - Style4 13 2 6" xfId="11457"/>
    <cellStyle name="TotRow - Style4 13 2 6 2" xfId="23165"/>
    <cellStyle name="TotRow - Style4 13 2 6 3" xfId="27918"/>
    <cellStyle name="TotRow - Style4 13 2 7" xfId="23150"/>
    <cellStyle name="TotRow - Style4 13 2 8" xfId="27903"/>
    <cellStyle name="TotRow - Style4 13 3" xfId="11458"/>
    <cellStyle name="TotRow - Style4 13 3 2" xfId="11459"/>
    <cellStyle name="TotRow - Style4 13 3 2 2" xfId="11460"/>
    <cellStyle name="TotRow - Style4 13 3 2 2 2" xfId="23168"/>
    <cellStyle name="TotRow - Style4 13 3 2 2 3" xfId="27921"/>
    <cellStyle name="TotRow - Style4 13 3 2 3" xfId="11461"/>
    <cellStyle name="TotRow - Style4 13 3 2 3 2" xfId="23169"/>
    <cellStyle name="TotRow - Style4 13 3 2 3 3" xfId="27922"/>
    <cellStyle name="TotRow - Style4 13 3 2 4" xfId="11462"/>
    <cellStyle name="TotRow - Style4 13 3 2 4 2" xfId="23170"/>
    <cellStyle name="TotRow - Style4 13 3 2 4 3" xfId="27923"/>
    <cellStyle name="TotRow - Style4 13 3 2 5" xfId="23167"/>
    <cellStyle name="TotRow - Style4 13 3 2 6" xfId="27920"/>
    <cellStyle name="TotRow - Style4 13 3 3" xfId="11463"/>
    <cellStyle name="TotRow - Style4 13 3 3 2" xfId="23171"/>
    <cellStyle name="TotRow - Style4 13 3 3 3" xfId="27924"/>
    <cellStyle name="TotRow - Style4 13 3 4" xfId="11464"/>
    <cellStyle name="TotRow - Style4 13 3 4 2" xfId="23172"/>
    <cellStyle name="TotRow - Style4 13 3 4 3" xfId="27925"/>
    <cellStyle name="TotRow - Style4 13 3 5" xfId="11465"/>
    <cellStyle name="TotRow - Style4 13 3 5 2" xfId="23173"/>
    <cellStyle name="TotRow - Style4 13 3 5 3" xfId="27926"/>
    <cellStyle name="TotRow - Style4 13 3 6" xfId="23166"/>
    <cellStyle name="TotRow - Style4 13 3 7" xfId="27919"/>
    <cellStyle name="TotRow - Style4 13 4" xfId="11466"/>
    <cellStyle name="TotRow - Style4 13 4 2" xfId="11467"/>
    <cellStyle name="TotRow - Style4 13 4 2 2" xfId="23175"/>
    <cellStyle name="TotRow - Style4 13 4 2 3" xfId="27928"/>
    <cellStyle name="TotRow - Style4 13 4 3" xfId="11468"/>
    <cellStyle name="TotRow - Style4 13 4 3 2" xfId="23176"/>
    <cellStyle name="TotRow - Style4 13 4 3 3" xfId="27929"/>
    <cellStyle name="TotRow - Style4 13 4 4" xfId="11469"/>
    <cellStyle name="TotRow - Style4 13 4 4 2" xfId="23177"/>
    <cellStyle name="TotRow - Style4 13 4 4 3" xfId="27930"/>
    <cellStyle name="TotRow - Style4 13 4 5" xfId="23174"/>
    <cellStyle name="TotRow - Style4 13 4 6" xfId="27927"/>
    <cellStyle name="TotRow - Style4 13 5" xfId="11470"/>
    <cellStyle name="TotRow - Style4 13 5 2" xfId="23178"/>
    <cellStyle name="TotRow - Style4 13 5 3" xfId="27931"/>
    <cellStyle name="TotRow - Style4 13 6" xfId="11471"/>
    <cellStyle name="TotRow - Style4 13 6 2" xfId="23179"/>
    <cellStyle name="TotRow - Style4 13 6 3" xfId="27932"/>
    <cellStyle name="TotRow - Style4 13 7" xfId="11472"/>
    <cellStyle name="TotRow - Style4 13 7 2" xfId="23180"/>
    <cellStyle name="TotRow - Style4 13 7 3" xfId="27933"/>
    <cellStyle name="TotRow - Style4 13 8" xfId="23149"/>
    <cellStyle name="TotRow - Style4 13 9" xfId="27902"/>
    <cellStyle name="TotRow - Style4 14" xfId="11473"/>
    <cellStyle name="TotRow - Style4 14 2" xfId="11474"/>
    <cellStyle name="TotRow - Style4 14 2 2" xfId="11475"/>
    <cellStyle name="TotRow - Style4 14 2 2 2" xfId="23183"/>
    <cellStyle name="TotRow - Style4 14 2 2 3" xfId="27936"/>
    <cellStyle name="TotRow - Style4 14 2 3" xfId="11476"/>
    <cellStyle name="TotRow - Style4 14 2 3 2" xfId="23184"/>
    <cellStyle name="TotRow - Style4 14 2 3 3" xfId="27937"/>
    <cellStyle name="TotRow - Style4 14 2 4" xfId="11477"/>
    <cellStyle name="TotRow - Style4 14 2 4 2" xfId="23185"/>
    <cellStyle name="TotRow - Style4 14 2 4 3" xfId="27938"/>
    <cellStyle name="TotRow - Style4 14 2 5" xfId="23182"/>
    <cellStyle name="TotRow - Style4 14 2 6" xfId="27935"/>
    <cellStyle name="TotRow - Style4 14 3" xfId="11478"/>
    <cellStyle name="TotRow - Style4 14 3 2" xfId="23186"/>
    <cellStyle name="TotRow - Style4 14 3 3" xfId="27939"/>
    <cellStyle name="TotRow - Style4 14 4" xfId="11479"/>
    <cellStyle name="TotRow - Style4 14 4 2" xfId="23187"/>
    <cellStyle name="TotRow - Style4 14 4 3" xfId="27940"/>
    <cellStyle name="TotRow - Style4 14 5" xfId="11480"/>
    <cellStyle name="TotRow - Style4 14 5 2" xfId="23188"/>
    <cellStyle name="TotRow - Style4 14 5 3" xfId="27941"/>
    <cellStyle name="TotRow - Style4 14 6" xfId="23181"/>
    <cellStyle name="TotRow - Style4 14 7" xfId="27934"/>
    <cellStyle name="TotRow - Style4 15" xfId="11481"/>
    <cellStyle name="TotRow - Style4 15 2" xfId="11482"/>
    <cellStyle name="TotRow - Style4 15 2 2" xfId="11483"/>
    <cellStyle name="TotRow - Style4 15 2 2 2" xfId="23191"/>
    <cellStyle name="TotRow - Style4 15 2 2 3" xfId="27944"/>
    <cellStyle name="TotRow - Style4 15 2 3" xfId="11484"/>
    <cellStyle name="TotRow - Style4 15 2 3 2" xfId="23192"/>
    <cellStyle name="TotRow - Style4 15 2 3 3" xfId="27945"/>
    <cellStyle name="TotRow - Style4 15 2 4" xfId="11485"/>
    <cellStyle name="TotRow - Style4 15 2 4 2" xfId="23193"/>
    <cellStyle name="TotRow - Style4 15 2 4 3" xfId="27946"/>
    <cellStyle name="TotRow - Style4 15 2 5" xfId="23190"/>
    <cellStyle name="TotRow - Style4 15 2 6" xfId="27943"/>
    <cellStyle name="TotRow - Style4 15 3" xfId="11486"/>
    <cellStyle name="TotRow - Style4 15 3 2" xfId="23194"/>
    <cellStyle name="TotRow - Style4 15 3 3" xfId="27947"/>
    <cellStyle name="TotRow - Style4 15 4" xfId="11487"/>
    <cellStyle name="TotRow - Style4 15 4 2" xfId="23195"/>
    <cellStyle name="TotRow - Style4 15 4 3" xfId="27948"/>
    <cellStyle name="TotRow - Style4 15 5" xfId="11488"/>
    <cellStyle name="TotRow - Style4 15 5 2" xfId="23196"/>
    <cellStyle name="TotRow - Style4 15 5 3" xfId="27949"/>
    <cellStyle name="TotRow - Style4 15 6" xfId="23189"/>
    <cellStyle name="TotRow - Style4 15 7" xfId="27942"/>
    <cellStyle name="TotRow - Style4 16" xfId="11489"/>
    <cellStyle name="TotRow - Style4 16 2" xfId="11490"/>
    <cellStyle name="TotRow - Style4 16 2 2" xfId="23198"/>
    <cellStyle name="TotRow - Style4 16 2 3" xfId="27951"/>
    <cellStyle name="TotRow - Style4 16 3" xfId="11491"/>
    <cellStyle name="TotRow - Style4 16 3 2" xfId="23199"/>
    <cellStyle name="TotRow - Style4 16 3 3" xfId="27952"/>
    <cellStyle name="TotRow - Style4 16 4" xfId="11492"/>
    <cellStyle name="TotRow - Style4 16 4 2" xfId="23200"/>
    <cellStyle name="TotRow - Style4 16 4 3" xfId="27953"/>
    <cellStyle name="TotRow - Style4 16 5" xfId="23197"/>
    <cellStyle name="TotRow - Style4 16 6" xfId="27950"/>
    <cellStyle name="TotRow - Style4 17" xfId="12957"/>
    <cellStyle name="TotRow - Style4 18" xfId="21418"/>
    <cellStyle name="TotRow - Style4 19" xfId="29385"/>
    <cellStyle name="TotRow - Style4 2" xfId="11493"/>
    <cellStyle name="TotRow - Style4 2 10" xfId="11494"/>
    <cellStyle name="TotRow - Style4 2 10 2" xfId="11495"/>
    <cellStyle name="TotRow - Style4 2 10 2 2" xfId="23203"/>
    <cellStyle name="TotRow - Style4 2 10 2 3" xfId="27956"/>
    <cellStyle name="TotRow - Style4 2 10 3" xfId="11496"/>
    <cellStyle name="TotRow - Style4 2 10 3 2" xfId="23204"/>
    <cellStyle name="TotRow - Style4 2 10 3 3" xfId="27957"/>
    <cellStyle name="TotRow - Style4 2 10 4" xfId="11497"/>
    <cellStyle name="TotRow - Style4 2 10 4 2" xfId="23205"/>
    <cellStyle name="TotRow - Style4 2 10 4 3" xfId="27958"/>
    <cellStyle name="TotRow - Style4 2 10 5" xfId="23202"/>
    <cellStyle name="TotRow - Style4 2 10 6" xfId="27955"/>
    <cellStyle name="TotRow - Style4 2 11" xfId="11498"/>
    <cellStyle name="TotRow - Style4 2 11 2" xfId="23206"/>
    <cellStyle name="TotRow - Style4 2 11 3" xfId="27959"/>
    <cellStyle name="TotRow - Style4 2 12" xfId="11499"/>
    <cellStyle name="TotRow - Style4 2 12 2" xfId="23207"/>
    <cellStyle name="TotRow - Style4 2 12 3" xfId="27960"/>
    <cellStyle name="TotRow - Style4 2 13" xfId="11500"/>
    <cellStyle name="TotRow - Style4 2 13 2" xfId="23208"/>
    <cellStyle name="TotRow - Style4 2 13 3" xfId="27961"/>
    <cellStyle name="TotRow - Style4 2 14" xfId="23201"/>
    <cellStyle name="TotRow - Style4 2 15" xfId="27954"/>
    <cellStyle name="TotRow - Style4 2 16" xfId="29386"/>
    <cellStyle name="TotRow - Style4 2 2" xfId="11501"/>
    <cellStyle name="TotRow - Style4 2 2 10" xfId="11502"/>
    <cellStyle name="TotRow - Style4 2 2 10 2" xfId="23210"/>
    <cellStyle name="TotRow - Style4 2 2 10 3" xfId="27963"/>
    <cellStyle name="TotRow - Style4 2 2 11" xfId="23209"/>
    <cellStyle name="TotRow - Style4 2 2 12" xfId="27962"/>
    <cellStyle name="TotRow - Style4 2 2 13" xfId="29636"/>
    <cellStyle name="TotRow - Style4 2 2 2" xfId="11503"/>
    <cellStyle name="TotRow - Style4 2 2 2 10" xfId="29854"/>
    <cellStyle name="TotRow - Style4 2 2 2 2" xfId="11504"/>
    <cellStyle name="TotRow - Style4 2 2 2 2 2" xfId="11505"/>
    <cellStyle name="TotRow - Style4 2 2 2 2 2 2" xfId="11506"/>
    <cellStyle name="TotRow - Style4 2 2 2 2 2 2 2" xfId="11507"/>
    <cellStyle name="TotRow - Style4 2 2 2 2 2 2 2 2" xfId="23215"/>
    <cellStyle name="TotRow - Style4 2 2 2 2 2 2 2 3" xfId="27968"/>
    <cellStyle name="TotRow - Style4 2 2 2 2 2 2 3" xfId="11508"/>
    <cellStyle name="TotRow - Style4 2 2 2 2 2 2 3 2" xfId="23216"/>
    <cellStyle name="TotRow - Style4 2 2 2 2 2 2 3 3" xfId="27969"/>
    <cellStyle name="TotRow - Style4 2 2 2 2 2 2 4" xfId="11509"/>
    <cellStyle name="TotRow - Style4 2 2 2 2 2 2 4 2" xfId="23217"/>
    <cellStyle name="TotRow - Style4 2 2 2 2 2 2 4 3" xfId="27970"/>
    <cellStyle name="TotRow - Style4 2 2 2 2 2 2 5" xfId="23214"/>
    <cellStyle name="TotRow - Style4 2 2 2 2 2 2 6" xfId="27967"/>
    <cellStyle name="TotRow - Style4 2 2 2 2 2 3" xfId="11510"/>
    <cellStyle name="TotRow - Style4 2 2 2 2 2 3 2" xfId="23218"/>
    <cellStyle name="TotRow - Style4 2 2 2 2 2 3 3" xfId="27971"/>
    <cellStyle name="TotRow - Style4 2 2 2 2 2 4" xfId="11511"/>
    <cellStyle name="TotRow - Style4 2 2 2 2 2 4 2" xfId="23219"/>
    <cellStyle name="TotRow - Style4 2 2 2 2 2 4 3" xfId="27972"/>
    <cellStyle name="TotRow - Style4 2 2 2 2 2 5" xfId="11512"/>
    <cellStyle name="TotRow - Style4 2 2 2 2 2 5 2" xfId="23220"/>
    <cellStyle name="TotRow - Style4 2 2 2 2 2 5 3" xfId="27973"/>
    <cellStyle name="TotRow - Style4 2 2 2 2 2 6" xfId="23213"/>
    <cellStyle name="TotRow - Style4 2 2 2 2 2 7" xfId="27966"/>
    <cellStyle name="TotRow - Style4 2 2 2 2 3" xfId="11513"/>
    <cellStyle name="TotRow - Style4 2 2 2 2 3 2" xfId="11514"/>
    <cellStyle name="TotRow - Style4 2 2 2 2 3 2 2" xfId="23222"/>
    <cellStyle name="TotRow - Style4 2 2 2 2 3 2 3" xfId="27975"/>
    <cellStyle name="TotRow - Style4 2 2 2 2 3 3" xfId="11515"/>
    <cellStyle name="TotRow - Style4 2 2 2 2 3 3 2" xfId="23223"/>
    <cellStyle name="TotRow - Style4 2 2 2 2 3 3 3" xfId="27976"/>
    <cellStyle name="TotRow - Style4 2 2 2 2 3 4" xfId="11516"/>
    <cellStyle name="TotRow - Style4 2 2 2 2 3 4 2" xfId="23224"/>
    <cellStyle name="TotRow - Style4 2 2 2 2 3 4 3" xfId="27977"/>
    <cellStyle name="TotRow - Style4 2 2 2 2 3 5" xfId="23221"/>
    <cellStyle name="TotRow - Style4 2 2 2 2 3 6" xfId="27974"/>
    <cellStyle name="TotRow - Style4 2 2 2 2 4" xfId="11517"/>
    <cellStyle name="TotRow - Style4 2 2 2 2 4 2" xfId="23225"/>
    <cellStyle name="TotRow - Style4 2 2 2 2 4 3" xfId="27978"/>
    <cellStyle name="TotRow - Style4 2 2 2 2 5" xfId="11518"/>
    <cellStyle name="TotRow - Style4 2 2 2 2 5 2" xfId="23226"/>
    <cellStyle name="TotRow - Style4 2 2 2 2 5 3" xfId="27979"/>
    <cellStyle name="TotRow - Style4 2 2 2 2 6" xfId="11519"/>
    <cellStyle name="TotRow - Style4 2 2 2 2 6 2" xfId="23227"/>
    <cellStyle name="TotRow - Style4 2 2 2 2 6 3" xfId="27980"/>
    <cellStyle name="TotRow - Style4 2 2 2 2 7" xfId="23212"/>
    <cellStyle name="TotRow - Style4 2 2 2 2 8" xfId="27965"/>
    <cellStyle name="TotRow - Style4 2 2 2 3" xfId="11520"/>
    <cellStyle name="TotRow - Style4 2 2 2 3 2" xfId="11521"/>
    <cellStyle name="TotRow - Style4 2 2 2 3 2 2" xfId="11522"/>
    <cellStyle name="TotRow - Style4 2 2 2 3 2 2 2" xfId="23230"/>
    <cellStyle name="TotRow - Style4 2 2 2 3 2 2 3" xfId="27983"/>
    <cellStyle name="TotRow - Style4 2 2 2 3 2 3" xfId="11523"/>
    <cellStyle name="TotRow - Style4 2 2 2 3 2 3 2" xfId="23231"/>
    <cellStyle name="TotRow - Style4 2 2 2 3 2 3 3" xfId="27984"/>
    <cellStyle name="TotRow - Style4 2 2 2 3 2 4" xfId="11524"/>
    <cellStyle name="TotRow - Style4 2 2 2 3 2 4 2" xfId="23232"/>
    <cellStyle name="TotRow - Style4 2 2 2 3 2 4 3" xfId="27985"/>
    <cellStyle name="TotRow - Style4 2 2 2 3 2 5" xfId="23229"/>
    <cellStyle name="TotRow - Style4 2 2 2 3 2 6" xfId="27982"/>
    <cellStyle name="TotRow - Style4 2 2 2 3 3" xfId="11525"/>
    <cellStyle name="TotRow - Style4 2 2 2 3 3 2" xfId="23233"/>
    <cellStyle name="TotRow - Style4 2 2 2 3 3 3" xfId="27986"/>
    <cellStyle name="TotRow - Style4 2 2 2 3 4" xfId="11526"/>
    <cellStyle name="TotRow - Style4 2 2 2 3 4 2" xfId="23234"/>
    <cellStyle name="TotRow - Style4 2 2 2 3 4 3" xfId="27987"/>
    <cellStyle name="TotRow - Style4 2 2 2 3 5" xfId="11527"/>
    <cellStyle name="TotRow - Style4 2 2 2 3 5 2" xfId="23235"/>
    <cellStyle name="TotRow - Style4 2 2 2 3 5 3" xfId="27988"/>
    <cellStyle name="TotRow - Style4 2 2 2 3 6" xfId="23228"/>
    <cellStyle name="TotRow - Style4 2 2 2 3 7" xfId="27981"/>
    <cellStyle name="TotRow - Style4 2 2 2 4" xfId="11528"/>
    <cellStyle name="TotRow - Style4 2 2 2 4 2" xfId="11529"/>
    <cellStyle name="TotRow - Style4 2 2 2 4 2 2" xfId="23237"/>
    <cellStyle name="TotRow - Style4 2 2 2 4 2 3" xfId="27990"/>
    <cellStyle name="TotRow - Style4 2 2 2 4 3" xfId="11530"/>
    <cellStyle name="TotRow - Style4 2 2 2 4 3 2" xfId="23238"/>
    <cellStyle name="TotRow - Style4 2 2 2 4 3 3" xfId="27991"/>
    <cellStyle name="TotRow - Style4 2 2 2 4 4" xfId="11531"/>
    <cellStyle name="TotRow - Style4 2 2 2 4 4 2" xfId="23239"/>
    <cellStyle name="TotRow - Style4 2 2 2 4 4 3" xfId="27992"/>
    <cellStyle name="TotRow - Style4 2 2 2 4 5" xfId="23236"/>
    <cellStyle name="TotRow - Style4 2 2 2 4 6" xfId="27989"/>
    <cellStyle name="TotRow - Style4 2 2 2 5" xfId="11532"/>
    <cellStyle name="TotRow - Style4 2 2 2 5 2" xfId="23240"/>
    <cellStyle name="TotRow - Style4 2 2 2 5 3" xfId="27993"/>
    <cellStyle name="TotRow - Style4 2 2 2 6" xfId="11533"/>
    <cellStyle name="TotRow - Style4 2 2 2 6 2" xfId="23241"/>
    <cellStyle name="TotRow - Style4 2 2 2 6 3" xfId="27994"/>
    <cellStyle name="TotRow - Style4 2 2 2 7" xfId="11534"/>
    <cellStyle name="TotRow - Style4 2 2 2 7 2" xfId="23242"/>
    <cellStyle name="TotRow - Style4 2 2 2 7 3" xfId="27995"/>
    <cellStyle name="TotRow - Style4 2 2 2 8" xfId="23211"/>
    <cellStyle name="TotRow - Style4 2 2 2 9" xfId="27964"/>
    <cellStyle name="TotRow - Style4 2 2 3" xfId="11535"/>
    <cellStyle name="TotRow - Style4 2 2 3 2" xfId="11536"/>
    <cellStyle name="TotRow - Style4 2 2 3 2 2" xfId="11537"/>
    <cellStyle name="TotRow - Style4 2 2 3 2 2 2" xfId="11538"/>
    <cellStyle name="TotRow - Style4 2 2 3 2 2 2 2" xfId="11539"/>
    <cellStyle name="TotRow - Style4 2 2 3 2 2 2 2 2" xfId="23247"/>
    <cellStyle name="TotRow - Style4 2 2 3 2 2 2 2 3" xfId="28000"/>
    <cellStyle name="TotRow - Style4 2 2 3 2 2 2 3" xfId="11540"/>
    <cellStyle name="TotRow - Style4 2 2 3 2 2 2 3 2" xfId="23248"/>
    <cellStyle name="TotRow - Style4 2 2 3 2 2 2 3 3" xfId="28001"/>
    <cellStyle name="TotRow - Style4 2 2 3 2 2 2 4" xfId="11541"/>
    <cellStyle name="TotRow - Style4 2 2 3 2 2 2 4 2" xfId="23249"/>
    <cellStyle name="TotRow - Style4 2 2 3 2 2 2 4 3" xfId="28002"/>
    <cellStyle name="TotRow - Style4 2 2 3 2 2 2 5" xfId="23246"/>
    <cellStyle name="TotRow - Style4 2 2 3 2 2 2 6" xfId="27999"/>
    <cellStyle name="TotRow - Style4 2 2 3 2 2 3" xfId="11542"/>
    <cellStyle name="TotRow - Style4 2 2 3 2 2 3 2" xfId="23250"/>
    <cellStyle name="TotRow - Style4 2 2 3 2 2 3 3" xfId="28003"/>
    <cellStyle name="TotRow - Style4 2 2 3 2 2 4" xfId="11543"/>
    <cellStyle name="TotRow - Style4 2 2 3 2 2 4 2" xfId="23251"/>
    <cellStyle name="TotRow - Style4 2 2 3 2 2 4 3" xfId="28004"/>
    <cellStyle name="TotRow - Style4 2 2 3 2 2 5" xfId="11544"/>
    <cellStyle name="TotRow - Style4 2 2 3 2 2 5 2" xfId="23252"/>
    <cellStyle name="TotRow - Style4 2 2 3 2 2 5 3" xfId="28005"/>
    <cellStyle name="TotRow - Style4 2 2 3 2 2 6" xfId="23245"/>
    <cellStyle name="TotRow - Style4 2 2 3 2 2 7" xfId="27998"/>
    <cellStyle name="TotRow - Style4 2 2 3 2 3" xfId="11545"/>
    <cellStyle name="TotRow - Style4 2 2 3 2 3 2" xfId="11546"/>
    <cellStyle name="TotRow - Style4 2 2 3 2 3 2 2" xfId="23254"/>
    <cellStyle name="TotRow - Style4 2 2 3 2 3 2 3" xfId="28007"/>
    <cellStyle name="TotRow - Style4 2 2 3 2 3 3" xfId="11547"/>
    <cellStyle name="TotRow - Style4 2 2 3 2 3 3 2" xfId="23255"/>
    <cellStyle name="TotRow - Style4 2 2 3 2 3 3 3" xfId="28008"/>
    <cellStyle name="TotRow - Style4 2 2 3 2 3 4" xfId="11548"/>
    <cellStyle name="TotRow - Style4 2 2 3 2 3 4 2" xfId="23256"/>
    <cellStyle name="TotRow - Style4 2 2 3 2 3 4 3" xfId="28009"/>
    <cellStyle name="TotRow - Style4 2 2 3 2 3 5" xfId="23253"/>
    <cellStyle name="TotRow - Style4 2 2 3 2 3 6" xfId="28006"/>
    <cellStyle name="TotRow - Style4 2 2 3 2 4" xfId="11549"/>
    <cellStyle name="TotRow - Style4 2 2 3 2 4 2" xfId="23257"/>
    <cellStyle name="TotRow - Style4 2 2 3 2 4 3" xfId="28010"/>
    <cellStyle name="TotRow - Style4 2 2 3 2 5" xfId="11550"/>
    <cellStyle name="TotRow - Style4 2 2 3 2 5 2" xfId="23258"/>
    <cellStyle name="TotRow - Style4 2 2 3 2 5 3" xfId="28011"/>
    <cellStyle name="TotRow - Style4 2 2 3 2 6" xfId="11551"/>
    <cellStyle name="TotRow - Style4 2 2 3 2 6 2" xfId="23259"/>
    <cellStyle name="TotRow - Style4 2 2 3 2 6 3" xfId="28012"/>
    <cellStyle name="TotRow - Style4 2 2 3 2 7" xfId="23244"/>
    <cellStyle name="TotRow - Style4 2 2 3 2 8" xfId="27997"/>
    <cellStyle name="TotRow - Style4 2 2 3 3" xfId="11552"/>
    <cellStyle name="TotRow - Style4 2 2 3 3 2" xfId="11553"/>
    <cellStyle name="TotRow - Style4 2 2 3 3 2 2" xfId="11554"/>
    <cellStyle name="TotRow - Style4 2 2 3 3 2 2 2" xfId="23262"/>
    <cellStyle name="TotRow - Style4 2 2 3 3 2 2 3" xfId="28015"/>
    <cellStyle name="TotRow - Style4 2 2 3 3 2 3" xfId="11555"/>
    <cellStyle name="TotRow - Style4 2 2 3 3 2 3 2" xfId="23263"/>
    <cellStyle name="TotRow - Style4 2 2 3 3 2 3 3" xfId="28016"/>
    <cellStyle name="TotRow - Style4 2 2 3 3 2 4" xfId="11556"/>
    <cellStyle name="TotRow - Style4 2 2 3 3 2 4 2" xfId="23264"/>
    <cellStyle name="TotRow - Style4 2 2 3 3 2 4 3" xfId="28017"/>
    <cellStyle name="TotRow - Style4 2 2 3 3 2 5" xfId="23261"/>
    <cellStyle name="TotRow - Style4 2 2 3 3 2 6" xfId="28014"/>
    <cellStyle name="TotRow - Style4 2 2 3 3 3" xfId="11557"/>
    <cellStyle name="TotRow - Style4 2 2 3 3 3 2" xfId="23265"/>
    <cellStyle name="TotRow - Style4 2 2 3 3 3 3" xfId="28018"/>
    <cellStyle name="TotRow - Style4 2 2 3 3 4" xfId="11558"/>
    <cellStyle name="TotRow - Style4 2 2 3 3 4 2" xfId="23266"/>
    <cellStyle name="TotRow - Style4 2 2 3 3 4 3" xfId="28019"/>
    <cellStyle name="TotRow - Style4 2 2 3 3 5" xfId="11559"/>
    <cellStyle name="TotRow - Style4 2 2 3 3 5 2" xfId="23267"/>
    <cellStyle name="TotRow - Style4 2 2 3 3 5 3" xfId="28020"/>
    <cellStyle name="TotRow - Style4 2 2 3 3 6" xfId="23260"/>
    <cellStyle name="TotRow - Style4 2 2 3 3 7" xfId="28013"/>
    <cellStyle name="TotRow - Style4 2 2 3 4" xfId="11560"/>
    <cellStyle name="TotRow - Style4 2 2 3 4 2" xfId="11561"/>
    <cellStyle name="TotRow - Style4 2 2 3 4 2 2" xfId="23269"/>
    <cellStyle name="TotRow - Style4 2 2 3 4 2 3" xfId="28022"/>
    <cellStyle name="TotRow - Style4 2 2 3 4 3" xfId="11562"/>
    <cellStyle name="TotRow - Style4 2 2 3 4 3 2" xfId="23270"/>
    <cellStyle name="TotRow - Style4 2 2 3 4 3 3" xfId="28023"/>
    <cellStyle name="TotRow - Style4 2 2 3 4 4" xfId="11563"/>
    <cellStyle name="TotRow - Style4 2 2 3 4 4 2" xfId="23271"/>
    <cellStyle name="TotRow - Style4 2 2 3 4 4 3" xfId="28024"/>
    <cellStyle name="TotRow - Style4 2 2 3 4 5" xfId="23268"/>
    <cellStyle name="TotRow - Style4 2 2 3 4 6" xfId="28021"/>
    <cellStyle name="TotRow - Style4 2 2 3 5" xfId="11564"/>
    <cellStyle name="TotRow - Style4 2 2 3 5 2" xfId="23272"/>
    <cellStyle name="TotRow - Style4 2 2 3 5 3" xfId="28025"/>
    <cellStyle name="TotRow - Style4 2 2 3 6" xfId="11565"/>
    <cellStyle name="TotRow - Style4 2 2 3 6 2" xfId="23273"/>
    <cellStyle name="TotRow - Style4 2 2 3 6 3" xfId="28026"/>
    <cellStyle name="TotRow - Style4 2 2 3 7" xfId="11566"/>
    <cellStyle name="TotRow - Style4 2 2 3 7 2" xfId="23274"/>
    <cellStyle name="TotRow - Style4 2 2 3 7 3" xfId="28027"/>
    <cellStyle name="TotRow - Style4 2 2 3 8" xfId="23243"/>
    <cellStyle name="TotRow - Style4 2 2 3 9" xfId="27996"/>
    <cellStyle name="TotRow - Style4 2 2 4" xfId="11567"/>
    <cellStyle name="TotRow - Style4 2 2 4 2" xfId="11568"/>
    <cellStyle name="TotRow - Style4 2 2 4 2 2" xfId="11569"/>
    <cellStyle name="TotRow - Style4 2 2 4 2 2 2" xfId="11570"/>
    <cellStyle name="TotRow - Style4 2 2 4 2 2 2 2" xfId="11571"/>
    <cellStyle name="TotRow - Style4 2 2 4 2 2 2 2 2" xfId="23279"/>
    <cellStyle name="TotRow - Style4 2 2 4 2 2 2 2 3" xfId="28032"/>
    <cellStyle name="TotRow - Style4 2 2 4 2 2 2 3" xfId="11572"/>
    <cellStyle name="TotRow - Style4 2 2 4 2 2 2 3 2" xfId="23280"/>
    <cellStyle name="TotRow - Style4 2 2 4 2 2 2 3 3" xfId="28033"/>
    <cellStyle name="TotRow - Style4 2 2 4 2 2 2 4" xfId="11573"/>
    <cellStyle name="TotRow - Style4 2 2 4 2 2 2 4 2" xfId="23281"/>
    <cellStyle name="TotRow - Style4 2 2 4 2 2 2 4 3" xfId="28034"/>
    <cellStyle name="TotRow - Style4 2 2 4 2 2 2 5" xfId="23278"/>
    <cellStyle name="TotRow - Style4 2 2 4 2 2 2 6" xfId="28031"/>
    <cellStyle name="TotRow - Style4 2 2 4 2 2 3" xfId="11574"/>
    <cellStyle name="TotRow - Style4 2 2 4 2 2 3 2" xfId="23282"/>
    <cellStyle name="TotRow - Style4 2 2 4 2 2 3 3" xfId="28035"/>
    <cellStyle name="TotRow - Style4 2 2 4 2 2 4" xfId="11575"/>
    <cellStyle name="TotRow - Style4 2 2 4 2 2 4 2" xfId="23283"/>
    <cellStyle name="TotRow - Style4 2 2 4 2 2 4 3" xfId="28036"/>
    <cellStyle name="TotRow - Style4 2 2 4 2 2 5" xfId="11576"/>
    <cellStyle name="TotRow - Style4 2 2 4 2 2 5 2" xfId="23284"/>
    <cellStyle name="TotRow - Style4 2 2 4 2 2 5 3" xfId="28037"/>
    <cellStyle name="TotRow - Style4 2 2 4 2 2 6" xfId="23277"/>
    <cellStyle name="TotRow - Style4 2 2 4 2 2 7" xfId="28030"/>
    <cellStyle name="TotRow - Style4 2 2 4 2 3" xfId="11577"/>
    <cellStyle name="TotRow - Style4 2 2 4 2 3 2" xfId="11578"/>
    <cellStyle name="TotRow - Style4 2 2 4 2 3 2 2" xfId="23286"/>
    <cellStyle name="TotRow - Style4 2 2 4 2 3 2 3" xfId="28039"/>
    <cellStyle name="TotRow - Style4 2 2 4 2 3 3" xfId="11579"/>
    <cellStyle name="TotRow - Style4 2 2 4 2 3 3 2" xfId="23287"/>
    <cellStyle name="TotRow - Style4 2 2 4 2 3 3 3" xfId="28040"/>
    <cellStyle name="TotRow - Style4 2 2 4 2 3 4" xfId="11580"/>
    <cellStyle name="TotRow - Style4 2 2 4 2 3 4 2" xfId="23288"/>
    <cellStyle name="TotRow - Style4 2 2 4 2 3 4 3" xfId="28041"/>
    <cellStyle name="TotRow - Style4 2 2 4 2 3 5" xfId="23285"/>
    <cellStyle name="TotRow - Style4 2 2 4 2 3 6" xfId="28038"/>
    <cellStyle name="TotRow - Style4 2 2 4 2 4" xfId="11581"/>
    <cellStyle name="TotRow - Style4 2 2 4 2 4 2" xfId="23289"/>
    <cellStyle name="TotRow - Style4 2 2 4 2 4 3" xfId="28042"/>
    <cellStyle name="TotRow - Style4 2 2 4 2 5" xfId="11582"/>
    <cellStyle name="TotRow - Style4 2 2 4 2 5 2" xfId="23290"/>
    <cellStyle name="TotRow - Style4 2 2 4 2 5 3" xfId="28043"/>
    <cellStyle name="TotRow - Style4 2 2 4 2 6" xfId="11583"/>
    <cellStyle name="TotRow - Style4 2 2 4 2 6 2" xfId="23291"/>
    <cellStyle name="TotRow - Style4 2 2 4 2 6 3" xfId="28044"/>
    <cellStyle name="TotRow - Style4 2 2 4 2 7" xfId="23276"/>
    <cellStyle name="TotRow - Style4 2 2 4 2 8" xfId="28029"/>
    <cellStyle name="TotRow - Style4 2 2 4 3" xfId="11584"/>
    <cellStyle name="TotRow - Style4 2 2 4 3 2" xfId="11585"/>
    <cellStyle name="TotRow - Style4 2 2 4 3 2 2" xfId="11586"/>
    <cellStyle name="TotRow - Style4 2 2 4 3 2 2 2" xfId="23294"/>
    <cellStyle name="TotRow - Style4 2 2 4 3 2 2 3" xfId="28047"/>
    <cellStyle name="TotRow - Style4 2 2 4 3 2 3" xfId="11587"/>
    <cellStyle name="TotRow - Style4 2 2 4 3 2 3 2" xfId="23295"/>
    <cellStyle name="TotRow - Style4 2 2 4 3 2 3 3" xfId="28048"/>
    <cellStyle name="TotRow - Style4 2 2 4 3 2 4" xfId="11588"/>
    <cellStyle name="TotRow - Style4 2 2 4 3 2 4 2" xfId="23296"/>
    <cellStyle name="TotRow - Style4 2 2 4 3 2 4 3" xfId="28049"/>
    <cellStyle name="TotRow - Style4 2 2 4 3 2 5" xfId="23293"/>
    <cellStyle name="TotRow - Style4 2 2 4 3 2 6" xfId="28046"/>
    <cellStyle name="TotRow - Style4 2 2 4 3 3" xfId="11589"/>
    <cellStyle name="TotRow - Style4 2 2 4 3 3 2" xfId="23297"/>
    <cellStyle name="TotRow - Style4 2 2 4 3 3 3" xfId="28050"/>
    <cellStyle name="TotRow - Style4 2 2 4 3 4" xfId="11590"/>
    <cellStyle name="TotRow - Style4 2 2 4 3 4 2" xfId="23298"/>
    <cellStyle name="TotRow - Style4 2 2 4 3 4 3" xfId="28051"/>
    <cellStyle name="TotRow - Style4 2 2 4 3 5" xfId="11591"/>
    <cellStyle name="TotRow - Style4 2 2 4 3 5 2" xfId="23299"/>
    <cellStyle name="TotRow - Style4 2 2 4 3 5 3" xfId="28052"/>
    <cellStyle name="TotRow - Style4 2 2 4 3 6" xfId="23292"/>
    <cellStyle name="TotRow - Style4 2 2 4 3 7" xfId="28045"/>
    <cellStyle name="TotRow - Style4 2 2 4 4" xfId="11592"/>
    <cellStyle name="TotRow - Style4 2 2 4 4 2" xfId="11593"/>
    <cellStyle name="TotRow - Style4 2 2 4 4 2 2" xfId="23301"/>
    <cellStyle name="TotRow - Style4 2 2 4 4 2 3" xfId="28054"/>
    <cellStyle name="TotRow - Style4 2 2 4 4 3" xfId="11594"/>
    <cellStyle name="TotRow - Style4 2 2 4 4 3 2" xfId="23302"/>
    <cellStyle name="TotRow - Style4 2 2 4 4 3 3" xfId="28055"/>
    <cellStyle name="TotRow - Style4 2 2 4 4 4" xfId="11595"/>
    <cellStyle name="TotRow - Style4 2 2 4 4 4 2" xfId="23303"/>
    <cellStyle name="TotRow - Style4 2 2 4 4 4 3" xfId="28056"/>
    <cellStyle name="TotRow - Style4 2 2 4 4 5" xfId="23300"/>
    <cellStyle name="TotRow - Style4 2 2 4 4 6" xfId="28053"/>
    <cellStyle name="TotRow - Style4 2 2 4 5" xfId="11596"/>
    <cellStyle name="TotRow - Style4 2 2 4 5 2" xfId="23304"/>
    <cellStyle name="TotRow - Style4 2 2 4 5 3" xfId="28057"/>
    <cellStyle name="TotRow - Style4 2 2 4 6" xfId="11597"/>
    <cellStyle name="TotRow - Style4 2 2 4 6 2" xfId="23305"/>
    <cellStyle name="TotRow - Style4 2 2 4 6 3" xfId="28058"/>
    <cellStyle name="TotRow - Style4 2 2 4 7" xfId="11598"/>
    <cellStyle name="TotRow - Style4 2 2 4 7 2" xfId="23306"/>
    <cellStyle name="TotRow - Style4 2 2 4 7 3" xfId="28059"/>
    <cellStyle name="TotRow - Style4 2 2 4 8" xfId="23275"/>
    <cellStyle name="TotRow - Style4 2 2 4 9" xfId="28028"/>
    <cellStyle name="TotRow - Style4 2 2 5" xfId="11599"/>
    <cellStyle name="TotRow - Style4 2 2 5 2" xfId="11600"/>
    <cellStyle name="TotRow - Style4 2 2 5 2 2" xfId="11601"/>
    <cellStyle name="TotRow - Style4 2 2 5 2 2 2" xfId="11602"/>
    <cellStyle name="TotRow - Style4 2 2 5 2 2 2 2" xfId="23310"/>
    <cellStyle name="TotRow - Style4 2 2 5 2 2 2 3" xfId="28063"/>
    <cellStyle name="TotRow - Style4 2 2 5 2 2 3" xfId="11603"/>
    <cellStyle name="TotRow - Style4 2 2 5 2 2 3 2" xfId="23311"/>
    <cellStyle name="TotRow - Style4 2 2 5 2 2 3 3" xfId="28064"/>
    <cellStyle name="TotRow - Style4 2 2 5 2 2 4" xfId="11604"/>
    <cellStyle name="TotRow - Style4 2 2 5 2 2 4 2" xfId="23312"/>
    <cellStyle name="TotRow - Style4 2 2 5 2 2 4 3" xfId="28065"/>
    <cellStyle name="TotRow - Style4 2 2 5 2 2 5" xfId="23309"/>
    <cellStyle name="TotRow - Style4 2 2 5 2 2 6" xfId="28062"/>
    <cellStyle name="TotRow - Style4 2 2 5 2 3" xfId="11605"/>
    <cellStyle name="TotRow - Style4 2 2 5 2 3 2" xfId="23313"/>
    <cellStyle name="TotRow - Style4 2 2 5 2 3 3" xfId="28066"/>
    <cellStyle name="TotRow - Style4 2 2 5 2 4" xfId="11606"/>
    <cellStyle name="TotRow - Style4 2 2 5 2 4 2" xfId="23314"/>
    <cellStyle name="TotRow - Style4 2 2 5 2 4 3" xfId="28067"/>
    <cellStyle name="TotRow - Style4 2 2 5 2 5" xfId="11607"/>
    <cellStyle name="TotRow - Style4 2 2 5 2 5 2" xfId="23315"/>
    <cellStyle name="TotRow - Style4 2 2 5 2 5 3" xfId="28068"/>
    <cellStyle name="TotRow - Style4 2 2 5 2 6" xfId="23308"/>
    <cellStyle name="TotRow - Style4 2 2 5 2 7" xfId="28061"/>
    <cellStyle name="TotRow - Style4 2 2 5 3" xfId="11608"/>
    <cellStyle name="TotRow - Style4 2 2 5 3 2" xfId="11609"/>
    <cellStyle name="TotRow - Style4 2 2 5 3 2 2" xfId="23317"/>
    <cellStyle name="TotRow - Style4 2 2 5 3 2 3" xfId="28070"/>
    <cellStyle name="TotRow - Style4 2 2 5 3 3" xfId="11610"/>
    <cellStyle name="TotRow - Style4 2 2 5 3 3 2" xfId="23318"/>
    <cellStyle name="TotRow - Style4 2 2 5 3 3 3" xfId="28071"/>
    <cellStyle name="TotRow - Style4 2 2 5 3 4" xfId="11611"/>
    <cellStyle name="TotRow - Style4 2 2 5 3 4 2" xfId="23319"/>
    <cellStyle name="TotRow - Style4 2 2 5 3 4 3" xfId="28072"/>
    <cellStyle name="TotRow - Style4 2 2 5 3 5" xfId="23316"/>
    <cellStyle name="TotRow - Style4 2 2 5 3 6" xfId="28069"/>
    <cellStyle name="TotRow - Style4 2 2 5 4" xfId="11612"/>
    <cellStyle name="TotRow - Style4 2 2 5 4 2" xfId="23320"/>
    <cellStyle name="TotRow - Style4 2 2 5 4 3" xfId="28073"/>
    <cellStyle name="TotRow - Style4 2 2 5 5" xfId="11613"/>
    <cellStyle name="TotRow - Style4 2 2 5 5 2" xfId="23321"/>
    <cellStyle name="TotRow - Style4 2 2 5 5 3" xfId="28074"/>
    <cellStyle name="TotRow - Style4 2 2 5 6" xfId="11614"/>
    <cellStyle name="TotRow - Style4 2 2 5 6 2" xfId="23322"/>
    <cellStyle name="TotRow - Style4 2 2 5 6 3" xfId="28075"/>
    <cellStyle name="TotRow - Style4 2 2 5 7" xfId="23307"/>
    <cellStyle name="TotRow - Style4 2 2 5 8" xfId="28060"/>
    <cellStyle name="TotRow - Style4 2 2 6" xfId="11615"/>
    <cellStyle name="TotRow - Style4 2 2 6 2" xfId="11616"/>
    <cellStyle name="TotRow - Style4 2 2 6 2 2" xfId="11617"/>
    <cellStyle name="TotRow - Style4 2 2 6 2 2 2" xfId="23325"/>
    <cellStyle name="TotRow - Style4 2 2 6 2 2 3" xfId="28078"/>
    <cellStyle name="TotRow - Style4 2 2 6 2 3" xfId="11618"/>
    <cellStyle name="TotRow - Style4 2 2 6 2 3 2" xfId="23326"/>
    <cellStyle name="TotRow - Style4 2 2 6 2 3 3" xfId="28079"/>
    <cellStyle name="TotRow - Style4 2 2 6 2 4" xfId="11619"/>
    <cellStyle name="TotRow - Style4 2 2 6 2 4 2" xfId="23327"/>
    <cellStyle name="TotRow - Style4 2 2 6 2 4 3" xfId="28080"/>
    <cellStyle name="TotRow - Style4 2 2 6 2 5" xfId="23324"/>
    <cellStyle name="TotRow - Style4 2 2 6 2 6" xfId="28077"/>
    <cellStyle name="TotRow - Style4 2 2 6 3" xfId="11620"/>
    <cellStyle name="TotRow - Style4 2 2 6 3 2" xfId="23328"/>
    <cellStyle name="TotRow - Style4 2 2 6 3 3" xfId="28081"/>
    <cellStyle name="TotRow - Style4 2 2 6 4" xfId="11621"/>
    <cellStyle name="TotRow - Style4 2 2 6 4 2" xfId="23329"/>
    <cellStyle name="TotRow - Style4 2 2 6 4 3" xfId="28082"/>
    <cellStyle name="TotRow - Style4 2 2 6 5" xfId="11622"/>
    <cellStyle name="TotRow - Style4 2 2 6 5 2" xfId="23330"/>
    <cellStyle name="TotRow - Style4 2 2 6 5 3" xfId="28083"/>
    <cellStyle name="TotRow - Style4 2 2 6 6" xfId="23323"/>
    <cellStyle name="TotRow - Style4 2 2 6 7" xfId="28076"/>
    <cellStyle name="TotRow - Style4 2 2 7" xfId="11623"/>
    <cellStyle name="TotRow - Style4 2 2 7 2" xfId="11624"/>
    <cellStyle name="TotRow - Style4 2 2 7 2 2" xfId="23332"/>
    <cellStyle name="TotRow - Style4 2 2 7 2 3" xfId="28085"/>
    <cellStyle name="TotRow - Style4 2 2 7 3" xfId="11625"/>
    <cellStyle name="TotRow - Style4 2 2 7 3 2" xfId="23333"/>
    <cellStyle name="TotRow - Style4 2 2 7 3 3" xfId="28086"/>
    <cellStyle name="TotRow - Style4 2 2 7 4" xfId="11626"/>
    <cellStyle name="TotRow - Style4 2 2 7 4 2" xfId="23334"/>
    <cellStyle name="TotRow - Style4 2 2 7 4 3" xfId="28087"/>
    <cellStyle name="TotRow - Style4 2 2 7 5" xfId="23331"/>
    <cellStyle name="TotRow - Style4 2 2 7 6" xfId="28084"/>
    <cellStyle name="TotRow - Style4 2 2 8" xfId="11627"/>
    <cellStyle name="TotRow - Style4 2 2 8 2" xfId="23335"/>
    <cellStyle name="TotRow - Style4 2 2 8 3" xfId="28088"/>
    <cellStyle name="TotRow - Style4 2 2 9" xfId="11628"/>
    <cellStyle name="TotRow - Style4 2 2 9 2" xfId="23336"/>
    <cellStyle name="TotRow - Style4 2 2 9 3" xfId="28089"/>
    <cellStyle name="TotRow - Style4 2 3" xfId="11629"/>
    <cellStyle name="TotRow - Style4 2 3 10" xfId="23337"/>
    <cellStyle name="TotRow - Style4 2 3 11" xfId="28090"/>
    <cellStyle name="TotRow - Style4 2 3 12" xfId="29728"/>
    <cellStyle name="TotRow - Style4 2 3 2" xfId="11630"/>
    <cellStyle name="TotRow - Style4 2 3 2 10" xfId="29888"/>
    <cellStyle name="TotRow - Style4 2 3 2 2" xfId="11631"/>
    <cellStyle name="TotRow - Style4 2 3 2 2 2" xfId="11632"/>
    <cellStyle name="TotRow - Style4 2 3 2 2 2 2" xfId="11633"/>
    <cellStyle name="TotRow - Style4 2 3 2 2 2 2 2" xfId="11634"/>
    <cellStyle name="TotRow - Style4 2 3 2 2 2 2 2 2" xfId="23342"/>
    <cellStyle name="TotRow - Style4 2 3 2 2 2 2 2 3" xfId="28095"/>
    <cellStyle name="TotRow - Style4 2 3 2 2 2 2 3" xfId="11635"/>
    <cellStyle name="TotRow - Style4 2 3 2 2 2 2 3 2" xfId="23343"/>
    <cellStyle name="TotRow - Style4 2 3 2 2 2 2 3 3" xfId="28096"/>
    <cellStyle name="TotRow - Style4 2 3 2 2 2 2 4" xfId="11636"/>
    <cellStyle name="TotRow - Style4 2 3 2 2 2 2 4 2" xfId="23344"/>
    <cellStyle name="TotRow - Style4 2 3 2 2 2 2 4 3" xfId="28097"/>
    <cellStyle name="TotRow - Style4 2 3 2 2 2 2 5" xfId="23341"/>
    <cellStyle name="TotRow - Style4 2 3 2 2 2 2 6" xfId="28094"/>
    <cellStyle name="TotRow - Style4 2 3 2 2 2 3" xfId="11637"/>
    <cellStyle name="TotRow - Style4 2 3 2 2 2 3 2" xfId="23345"/>
    <cellStyle name="TotRow - Style4 2 3 2 2 2 3 3" xfId="28098"/>
    <cellStyle name="TotRow - Style4 2 3 2 2 2 4" xfId="11638"/>
    <cellStyle name="TotRow - Style4 2 3 2 2 2 4 2" xfId="23346"/>
    <cellStyle name="TotRow - Style4 2 3 2 2 2 4 3" xfId="28099"/>
    <cellStyle name="TotRow - Style4 2 3 2 2 2 5" xfId="11639"/>
    <cellStyle name="TotRow - Style4 2 3 2 2 2 5 2" xfId="23347"/>
    <cellStyle name="TotRow - Style4 2 3 2 2 2 5 3" xfId="28100"/>
    <cellStyle name="TotRow - Style4 2 3 2 2 2 6" xfId="23340"/>
    <cellStyle name="TotRow - Style4 2 3 2 2 2 7" xfId="28093"/>
    <cellStyle name="TotRow - Style4 2 3 2 2 3" xfId="11640"/>
    <cellStyle name="TotRow - Style4 2 3 2 2 3 2" xfId="11641"/>
    <cellStyle name="TotRow - Style4 2 3 2 2 3 2 2" xfId="23349"/>
    <cellStyle name="TotRow - Style4 2 3 2 2 3 2 3" xfId="28102"/>
    <cellStyle name="TotRow - Style4 2 3 2 2 3 3" xfId="11642"/>
    <cellStyle name="TotRow - Style4 2 3 2 2 3 3 2" xfId="23350"/>
    <cellStyle name="TotRow - Style4 2 3 2 2 3 3 3" xfId="28103"/>
    <cellStyle name="TotRow - Style4 2 3 2 2 3 4" xfId="11643"/>
    <cellStyle name="TotRow - Style4 2 3 2 2 3 4 2" xfId="23351"/>
    <cellStyle name="TotRow - Style4 2 3 2 2 3 4 3" xfId="28104"/>
    <cellStyle name="TotRow - Style4 2 3 2 2 3 5" xfId="23348"/>
    <cellStyle name="TotRow - Style4 2 3 2 2 3 6" xfId="28101"/>
    <cellStyle name="TotRow - Style4 2 3 2 2 4" xfId="11644"/>
    <cellStyle name="TotRow - Style4 2 3 2 2 4 2" xfId="23352"/>
    <cellStyle name="TotRow - Style4 2 3 2 2 4 3" xfId="28105"/>
    <cellStyle name="TotRow - Style4 2 3 2 2 5" xfId="11645"/>
    <cellStyle name="TotRow - Style4 2 3 2 2 5 2" xfId="23353"/>
    <cellStyle name="TotRow - Style4 2 3 2 2 5 3" xfId="28106"/>
    <cellStyle name="TotRow - Style4 2 3 2 2 6" xfId="11646"/>
    <cellStyle name="TotRow - Style4 2 3 2 2 6 2" xfId="23354"/>
    <cellStyle name="TotRow - Style4 2 3 2 2 6 3" xfId="28107"/>
    <cellStyle name="TotRow - Style4 2 3 2 2 7" xfId="23339"/>
    <cellStyle name="TotRow - Style4 2 3 2 2 8" xfId="28092"/>
    <cellStyle name="TotRow - Style4 2 3 2 3" xfId="11647"/>
    <cellStyle name="TotRow - Style4 2 3 2 3 2" xfId="11648"/>
    <cellStyle name="TotRow - Style4 2 3 2 3 2 2" xfId="11649"/>
    <cellStyle name="TotRow - Style4 2 3 2 3 2 2 2" xfId="23357"/>
    <cellStyle name="TotRow - Style4 2 3 2 3 2 2 3" xfId="28110"/>
    <cellStyle name="TotRow - Style4 2 3 2 3 2 3" xfId="11650"/>
    <cellStyle name="TotRow - Style4 2 3 2 3 2 3 2" xfId="23358"/>
    <cellStyle name="TotRow - Style4 2 3 2 3 2 3 3" xfId="28111"/>
    <cellStyle name="TotRow - Style4 2 3 2 3 2 4" xfId="11651"/>
    <cellStyle name="TotRow - Style4 2 3 2 3 2 4 2" xfId="23359"/>
    <cellStyle name="TotRow - Style4 2 3 2 3 2 4 3" xfId="28112"/>
    <cellStyle name="TotRow - Style4 2 3 2 3 2 5" xfId="23356"/>
    <cellStyle name="TotRow - Style4 2 3 2 3 2 6" xfId="28109"/>
    <cellStyle name="TotRow - Style4 2 3 2 3 3" xfId="11652"/>
    <cellStyle name="TotRow - Style4 2 3 2 3 3 2" xfId="23360"/>
    <cellStyle name="TotRow - Style4 2 3 2 3 3 3" xfId="28113"/>
    <cellStyle name="TotRow - Style4 2 3 2 3 4" xfId="11653"/>
    <cellStyle name="TotRow - Style4 2 3 2 3 4 2" xfId="23361"/>
    <cellStyle name="TotRow - Style4 2 3 2 3 4 3" xfId="28114"/>
    <cellStyle name="TotRow - Style4 2 3 2 3 5" xfId="11654"/>
    <cellStyle name="TotRow - Style4 2 3 2 3 5 2" xfId="23362"/>
    <cellStyle name="TotRow - Style4 2 3 2 3 5 3" xfId="28115"/>
    <cellStyle name="TotRow - Style4 2 3 2 3 6" xfId="23355"/>
    <cellStyle name="TotRow - Style4 2 3 2 3 7" xfId="28108"/>
    <cellStyle name="TotRow - Style4 2 3 2 4" xfId="11655"/>
    <cellStyle name="TotRow - Style4 2 3 2 4 2" xfId="11656"/>
    <cellStyle name="TotRow - Style4 2 3 2 4 2 2" xfId="23364"/>
    <cellStyle name="TotRow - Style4 2 3 2 4 2 3" xfId="28117"/>
    <cellStyle name="TotRow - Style4 2 3 2 4 3" xfId="11657"/>
    <cellStyle name="TotRow - Style4 2 3 2 4 3 2" xfId="23365"/>
    <cellStyle name="TotRow - Style4 2 3 2 4 3 3" xfId="28118"/>
    <cellStyle name="TotRow - Style4 2 3 2 4 4" xfId="11658"/>
    <cellStyle name="TotRow - Style4 2 3 2 4 4 2" xfId="23366"/>
    <cellStyle name="TotRow - Style4 2 3 2 4 4 3" xfId="28119"/>
    <cellStyle name="TotRow - Style4 2 3 2 4 5" xfId="23363"/>
    <cellStyle name="TotRow - Style4 2 3 2 4 6" xfId="28116"/>
    <cellStyle name="TotRow - Style4 2 3 2 5" xfId="11659"/>
    <cellStyle name="TotRow - Style4 2 3 2 5 2" xfId="23367"/>
    <cellStyle name="TotRow - Style4 2 3 2 5 3" xfId="28120"/>
    <cellStyle name="TotRow - Style4 2 3 2 6" xfId="11660"/>
    <cellStyle name="TotRow - Style4 2 3 2 6 2" xfId="23368"/>
    <cellStyle name="TotRow - Style4 2 3 2 6 3" xfId="28121"/>
    <cellStyle name="TotRow - Style4 2 3 2 7" xfId="11661"/>
    <cellStyle name="TotRow - Style4 2 3 2 7 2" xfId="23369"/>
    <cellStyle name="TotRow - Style4 2 3 2 7 3" xfId="28122"/>
    <cellStyle name="TotRow - Style4 2 3 2 8" xfId="23338"/>
    <cellStyle name="TotRow - Style4 2 3 2 9" xfId="28091"/>
    <cellStyle name="TotRow - Style4 2 3 3" xfId="11662"/>
    <cellStyle name="TotRow - Style4 2 3 3 2" xfId="11663"/>
    <cellStyle name="TotRow - Style4 2 3 3 2 2" xfId="11664"/>
    <cellStyle name="TotRow - Style4 2 3 3 2 2 2" xfId="11665"/>
    <cellStyle name="TotRow - Style4 2 3 3 2 2 2 2" xfId="11666"/>
    <cellStyle name="TotRow - Style4 2 3 3 2 2 2 2 2" xfId="23374"/>
    <cellStyle name="TotRow - Style4 2 3 3 2 2 2 2 3" xfId="28127"/>
    <cellStyle name="TotRow - Style4 2 3 3 2 2 2 3" xfId="11667"/>
    <cellStyle name="TotRow - Style4 2 3 3 2 2 2 3 2" xfId="23375"/>
    <cellStyle name="TotRow - Style4 2 3 3 2 2 2 3 3" xfId="28128"/>
    <cellStyle name="TotRow - Style4 2 3 3 2 2 2 4" xfId="11668"/>
    <cellStyle name="TotRow - Style4 2 3 3 2 2 2 4 2" xfId="23376"/>
    <cellStyle name="TotRow - Style4 2 3 3 2 2 2 4 3" xfId="28129"/>
    <cellStyle name="TotRow - Style4 2 3 3 2 2 2 5" xfId="23373"/>
    <cellStyle name="TotRow - Style4 2 3 3 2 2 2 6" xfId="28126"/>
    <cellStyle name="TotRow - Style4 2 3 3 2 2 3" xfId="11669"/>
    <cellStyle name="TotRow - Style4 2 3 3 2 2 3 2" xfId="23377"/>
    <cellStyle name="TotRow - Style4 2 3 3 2 2 3 3" xfId="28130"/>
    <cellStyle name="TotRow - Style4 2 3 3 2 2 4" xfId="11670"/>
    <cellStyle name="TotRow - Style4 2 3 3 2 2 4 2" xfId="23378"/>
    <cellStyle name="TotRow - Style4 2 3 3 2 2 4 3" xfId="28131"/>
    <cellStyle name="TotRow - Style4 2 3 3 2 2 5" xfId="11671"/>
    <cellStyle name="TotRow - Style4 2 3 3 2 2 5 2" xfId="23379"/>
    <cellStyle name="TotRow - Style4 2 3 3 2 2 5 3" xfId="28132"/>
    <cellStyle name="TotRow - Style4 2 3 3 2 2 6" xfId="23372"/>
    <cellStyle name="TotRow - Style4 2 3 3 2 2 7" xfId="28125"/>
    <cellStyle name="TotRow - Style4 2 3 3 2 3" xfId="11672"/>
    <cellStyle name="TotRow - Style4 2 3 3 2 3 2" xfId="11673"/>
    <cellStyle name="TotRow - Style4 2 3 3 2 3 2 2" xfId="23381"/>
    <cellStyle name="TotRow - Style4 2 3 3 2 3 2 3" xfId="28134"/>
    <cellStyle name="TotRow - Style4 2 3 3 2 3 3" xfId="11674"/>
    <cellStyle name="TotRow - Style4 2 3 3 2 3 3 2" xfId="23382"/>
    <cellStyle name="TotRow - Style4 2 3 3 2 3 3 3" xfId="28135"/>
    <cellStyle name="TotRow - Style4 2 3 3 2 3 4" xfId="11675"/>
    <cellStyle name="TotRow - Style4 2 3 3 2 3 4 2" xfId="23383"/>
    <cellStyle name="TotRow - Style4 2 3 3 2 3 4 3" xfId="28136"/>
    <cellStyle name="TotRow - Style4 2 3 3 2 3 5" xfId="23380"/>
    <cellStyle name="TotRow - Style4 2 3 3 2 3 6" xfId="28133"/>
    <cellStyle name="TotRow - Style4 2 3 3 2 4" xfId="11676"/>
    <cellStyle name="TotRow - Style4 2 3 3 2 4 2" xfId="23384"/>
    <cellStyle name="TotRow - Style4 2 3 3 2 4 3" xfId="28137"/>
    <cellStyle name="TotRow - Style4 2 3 3 2 5" xfId="11677"/>
    <cellStyle name="TotRow - Style4 2 3 3 2 5 2" xfId="23385"/>
    <cellStyle name="TotRow - Style4 2 3 3 2 5 3" xfId="28138"/>
    <cellStyle name="TotRow - Style4 2 3 3 2 6" xfId="11678"/>
    <cellStyle name="TotRow - Style4 2 3 3 2 6 2" xfId="23386"/>
    <cellStyle name="TotRow - Style4 2 3 3 2 6 3" xfId="28139"/>
    <cellStyle name="TotRow - Style4 2 3 3 2 7" xfId="23371"/>
    <cellStyle name="TotRow - Style4 2 3 3 2 8" xfId="28124"/>
    <cellStyle name="TotRow - Style4 2 3 3 3" xfId="11679"/>
    <cellStyle name="TotRow - Style4 2 3 3 3 2" xfId="11680"/>
    <cellStyle name="TotRow - Style4 2 3 3 3 2 2" xfId="11681"/>
    <cellStyle name="TotRow - Style4 2 3 3 3 2 2 2" xfId="23389"/>
    <cellStyle name="TotRow - Style4 2 3 3 3 2 2 3" xfId="28142"/>
    <cellStyle name="TotRow - Style4 2 3 3 3 2 3" xfId="11682"/>
    <cellStyle name="TotRow - Style4 2 3 3 3 2 3 2" xfId="23390"/>
    <cellStyle name="TotRow - Style4 2 3 3 3 2 3 3" xfId="28143"/>
    <cellStyle name="TotRow - Style4 2 3 3 3 2 4" xfId="11683"/>
    <cellStyle name="TotRow - Style4 2 3 3 3 2 4 2" xfId="23391"/>
    <cellStyle name="TotRow - Style4 2 3 3 3 2 4 3" xfId="28144"/>
    <cellStyle name="TotRow - Style4 2 3 3 3 2 5" xfId="23388"/>
    <cellStyle name="TotRow - Style4 2 3 3 3 2 6" xfId="28141"/>
    <cellStyle name="TotRow - Style4 2 3 3 3 3" xfId="11684"/>
    <cellStyle name="TotRow - Style4 2 3 3 3 3 2" xfId="23392"/>
    <cellStyle name="TotRow - Style4 2 3 3 3 3 3" xfId="28145"/>
    <cellStyle name="TotRow - Style4 2 3 3 3 4" xfId="11685"/>
    <cellStyle name="TotRow - Style4 2 3 3 3 4 2" xfId="23393"/>
    <cellStyle name="TotRow - Style4 2 3 3 3 4 3" xfId="28146"/>
    <cellStyle name="TotRow - Style4 2 3 3 3 5" xfId="11686"/>
    <cellStyle name="TotRow - Style4 2 3 3 3 5 2" xfId="23394"/>
    <cellStyle name="TotRow - Style4 2 3 3 3 5 3" xfId="28147"/>
    <cellStyle name="TotRow - Style4 2 3 3 3 6" xfId="23387"/>
    <cellStyle name="TotRow - Style4 2 3 3 3 7" xfId="28140"/>
    <cellStyle name="TotRow - Style4 2 3 3 4" xfId="11687"/>
    <cellStyle name="TotRow - Style4 2 3 3 4 2" xfId="11688"/>
    <cellStyle name="TotRow - Style4 2 3 3 4 2 2" xfId="23396"/>
    <cellStyle name="TotRow - Style4 2 3 3 4 2 3" xfId="28149"/>
    <cellStyle name="TotRow - Style4 2 3 3 4 3" xfId="11689"/>
    <cellStyle name="TotRow - Style4 2 3 3 4 3 2" xfId="23397"/>
    <cellStyle name="TotRow - Style4 2 3 3 4 3 3" xfId="28150"/>
    <cellStyle name="TotRow - Style4 2 3 3 4 4" xfId="11690"/>
    <cellStyle name="TotRow - Style4 2 3 3 4 4 2" xfId="23398"/>
    <cellStyle name="TotRow - Style4 2 3 3 4 4 3" xfId="28151"/>
    <cellStyle name="TotRow - Style4 2 3 3 4 5" xfId="23395"/>
    <cellStyle name="TotRow - Style4 2 3 3 4 6" xfId="28148"/>
    <cellStyle name="TotRow - Style4 2 3 3 5" xfId="11691"/>
    <cellStyle name="TotRow - Style4 2 3 3 5 2" xfId="23399"/>
    <cellStyle name="TotRow - Style4 2 3 3 5 3" xfId="28152"/>
    <cellStyle name="TotRow - Style4 2 3 3 6" xfId="11692"/>
    <cellStyle name="TotRow - Style4 2 3 3 6 2" xfId="23400"/>
    <cellStyle name="TotRow - Style4 2 3 3 6 3" xfId="28153"/>
    <cellStyle name="TotRow - Style4 2 3 3 7" xfId="11693"/>
    <cellStyle name="TotRow - Style4 2 3 3 7 2" xfId="23401"/>
    <cellStyle name="TotRow - Style4 2 3 3 7 3" xfId="28154"/>
    <cellStyle name="TotRow - Style4 2 3 3 8" xfId="23370"/>
    <cellStyle name="TotRow - Style4 2 3 3 9" xfId="28123"/>
    <cellStyle name="TotRow - Style4 2 3 4" xfId="11694"/>
    <cellStyle name="TotRow - Style4 2 3 4 2" xfId="11695"/>
    <cellStyle name="TotRow - Style4 2 3 4 2 2" xfId="11696"/>
    <cellStyle name="TotRow - Style4 2 3 4 2 2 2" xfId="11697"/>
    <cellStyle name="TotRow - Style4 2 3 4 2 2 2 2" xfId="23405"/>
    <cellStyle name="TotRow - Style4 2 3 4 2 2 2 3" xfId="28158"/>
    <cellStyle name="TotRow - Style4 2 3 4 2 2 3" xfId="11698"/>
    <cellStyle name="TotRow - Style4 2 3 4 2 2 3 2" xfId="23406"/>
    <cellStyle name="TotRow - Style4 2 3 4 2 2 3 3" xfId="28159"/>
    <cellStyle name="TotRow - Style4 2 3 4 2 2 4" xfId="11699"/>
    <cellStyle name="TotRow - Style4 2 3 4 2 2 4 2" xfId="23407"/>
    <cellStyle name="TotRow - Style4 2 3 4 2 2 4 3" xfId="28160"/>
    <cellStyle name="TotRow - Style4 2 3 4 2 2 5" xfId="23404"/>
    <cellStyle name="TotRow - Style4 2 3 4 2 2 6" xfId="28157"/>
    <cellStyle name="TotRow - Style4 2 3 4 2 3" xfId="11700"/>
    <cellStyle name="TotRow - Style4 2 3 4 2 3 2" xfId="23408"/>
    <cellStyle name="TotRow - Style4 2 3 4 2 3 3" xfId="28161"/>
    <cellStyle name="TotRow - Style4 2 3 4 2 4" xfId="11701"/>
    <cellStyle name="TotRow - Style4 2 3 4 2 4 2" xfId="23409"/>
    <cellStyle name="TotRow - Style4 2 3 4 2 4 3" xfId="28162"/>
    <cellStyle name="TotRow - Style4 2 3 4 2 5" xfId="11702"/>
    <cellStyle name="TotRow - Style4 2 3 4 2 5 2" xfId="23410"/>
    <cellStyle name="TotRow - Style4 2 3 4 2 5 3" xfId="28163"/>
    <cellStyle name="TotRow - Style4 2 3 4 2 6" xfId="23403"/>
    <cellStyle name="TotRow - Style4 2 3 4 2 7" xfId="28156"/>
    <cellStyle name="TotRow - Style4 2 3 4 3" xfId="11703"/>
    <cellStyle name="TotRow - Style4 2 3 4 3 2" xfId="11704"/>
    <cellStyle name="TotRow - Style4 2 3 4 3 2 2" xfId="23412"/>
    <cellStyle name="TotRow - Style4 2 3 4 3 2 3" xfId="28165"/>
    <cellStyle name="TotRow - Style4 2 3 4 3 3" xfId="11705"/>
    <cellStyle name="TotRow - Style4 2 3 4 3 3 2" xfId="23413"/>
    <cellStyle name="TotRow - Style4 2 3 4 3 3 3" xfId="28166"/>
    <cellStyle name="TotRow - Style4 2 3 4 3 4" xfId="11706"/>
    <cellStyle name="TotRow - Style4 2 3 4 3 4 2" xfId="23414"/>
    <cellStyle name="TotRow - Style4 2 3 4 3 4 3" xfId="28167"/>
    <cellStyle name="TotRow - Style4 2 3 4 3 5" xfId="23411"/>
    <cellStyle name="TotRow - Style4 2 3 4 3 6" xfId="28164"/>
    <cellStyle name="TotRow - Style4 2 3 4 4" xfId="11707"/>
    <cellStyle name="TotRow - Style4 2 3 4 4 2" xfId="23415"/>
    <cellStyle name="TotRow - Style4 2 3 4 4 3" xfId="28168"/>
    <cellStyle name="TotRow - Style4 2 3 4 5" xfId="11708"/>
    <cellStyle name="TotRow - Style4 2 3 4 5 2" xfId="23416"/>
    <cellStyle name="TotRow - Style4 2 3 4 5 3" xfId="28169"/>
    <cellStyle name="TotRow - Style4 2 3 4 6" xfId="11709"/>
    <cellStyle name="TotRow - Style4 2 3 4 6 2" xfId="23417"/>
    <cellStyle name="TotRow - Style4 2 3 4 6 3" xfId="28170"/>
    <cellStyle name="TotRow - Style4 2 3 4 7" xfId="23402"/>
    <cellStyle name="TotRow - Style4 2 3 4 8" xfId="28155"/>
    <cellStyle name="TotRow - Style4 2 3 5" xfId="11710"/>
    <cellStyle name="TotRow - Style4 2 3 5 2" xfId="11711"/>
    <cellStyle name="TotRow - Style4 2 3 5 2 2" xfId="11712"/>
    <cellStyle name="TotRow - Style4 2 3 5 2 2 2" xfId="23420"/>
    <cellStyle name="TotRow - Style4 2 3 5 2 2 3" xfId="28173"/>
    <cellStyle name="TotRow - Style4 2 3 5 2 3" xfId="11713"/>
    <cellStyle name="TotRow - Style4 2 3 5 2 3 2" xfId="23421"/>
    <cellStyle name="TotRow - Style4 2 3 5 2 3 3" xfId="28174"/>
    <cellStyle name="TotRow - Style4 2 3 5 2 4" xfId="11714"/>
    <cellStyle name="TotRow - Style4 2 3 5 2 4 2" xfId="23422"/>
    <cellStyle name="TotRow - Style4 2 3 5 2 4 3" xfId="28175"/>
    <cellStyle name="TotRow - Style4 2 3 5 2 5" xfId="23419"/>
    <cellStyle name="TotRow - Style4 2 3 5 2 6" xfId="28172"/>
    <cellStyle name="TotRow - Style4 2 3 5 3" xfId="11715"/>
    <cellStyle name="TotRow - Style4 2 3 5 3 2" xfId="23423"/>
    <cellStyle name="TotRow - Style4 2 3 5 3 3" xfId="28176"/>
    <cellStyle name="TotRow - Style4 2 3 5 4" xfId="11716"/>
    <cellStyle name="TotRow - Style4 2 3 5 4 2" xfId="23424"/>
    <cellStyle name="TotRow - Style4 2 3 5 4 3" xfId="28177"/>
    <cellStyle name="TotRow - Style4 2 3 5 5" xfId="11717"/>
    <cellStyle name="TotRow - Style4 2 3 5 5 2" xfId="23425"/>
    <cellStyle name="TotRow - Style4 2 3 5 5 3" xfId="28178"/>
    <cellStyle name="TotRow - Style4 2 3 5 6" xfId="23418"/>
    <cellStyle name="TotRow - Style4 2 3 5 7" xfId="28171"/>
    <cellStyle name="TotRow - Style4 2 3 6" xfId="11718"/>
    <cellStyle name="TotRow - Style4 2 3 6 2" xfId="11719"/>
    <cellStyle name="TotRow - Style4 2 3 6 2 2" xfId="23427"/>
    <cellStyle name="TotRow - Style4 2 3 6 2 3" xfId="28180"/>
    <cellStyle name="TotRow - Style4 2 3 6 3" xfId="11720"/>
    <cellStyle name="TotRow - Style4 2 3 6 3 2" xfId="23428"/>
    <cellStyle name="TotRow - Style4 2 3 6 3 3" xfId="28181"/>
    <cellStyle name="TotRow - Style4 2 3 6 4" xfId="11721"/>
    <cellStyle name="TotRow - Style4 2 3 6 4 2" xfId="23429"/>
    <cellStyle name="TotRow - Style4 2 3 6 4 3" xfId="28182"/>
    <cellStyle name="TotRow - Style4 2 3 6 5" xfId="23426"/>
    <cellStyle name="TotRow - Style4 2 3 6 6" xfId="28179"/>
    <cellStyle name="TotRow - Style4 2 3 7" xfId="11722"/>
    <cellStyle name="TotRow - Style4 2 3 7 2" xfId="23430"/>
    <cellStyle name="TotRow - Style4 2 3 7 3" xfId="28183"/>
    <cellStyle name="TotRow - Style4 2 3 8" xfId="11723"/>
    <cellStyle name="TotRow - Style4 2 3 8 2" xfId="23431"/>
    <cellStyle name="TotRow - Style4 2 3 8 3" xfId="28184"/>
    <cellStyle name="TotRow - Style4 2 3 9" xfId="11724"/>
    <cellStyle name="TotRow - Style4 2 3 9 2" xfId="23432"/>
    <cellStyle name="TotRow - Style4 2 3 9 3" xfId="28185"/>
    <cellStyle name="TotRow - Style4 2 4" xfId="11725"/>
    <cellStyle name="TotRow - Style4 2 4 10" xfId="23433"/>
    <cellStyle name="TotRow - Style4 2 4 11" xfId="28186"/>
    <cellStyle name="TotRow - Style4 2 4 12" xfId="29784"/>
    <cellStyle name="TotRow - Style4 2 4 2" xfId="11726"/>
    <cellStyle name="TotRow - Style4 2 4 2 10" xfId="29909"/>
    <cellStyle name="TotRow - Style4 2 4 2 2" xfId="11727"/>
    <cellStyle name="TotRow - Style4 2 4 2 2 2" xfId="11728"/>
    <cellStyle name="TotRow - Style4 2 4 2 2 2 2" xfId="11729"/>
    <cellStyle name="TotRow - Style4 2 4 2 2 2 2 2" xfId="11730"/>
    <cellStyle name="TotRow - Style4 2 4 2 2 2 2 2 2" xfId="23438"/>
    <cellStyle name="TotRow - Style4 2 4 2 2 2 2 2 3" xfId="28191"/>
    <cellStyle name="TotRow - Style4 2 4 2 2 2 2 3" xfId="11731"/>
    <cellStyle name="TotRow - Style4 2 4 2 2 2 2 3 2" xfId="23439"/>
    <cellStyle name="TotRow - Style4 2 4 2 2 2 2 3 3" xfId="28192"/>
    <cellStyle name="TotRow - Style4 2 4 2 2 2 2 4" xfId="11732"/>
    <cellStyle name="TotRow - Style4 2 4 2 2 2 2 4 2" xfId="23440"/>
    <cellStyle name="TotRow - Style4 2 4 2 2 2 2 4 3" xfId="28193"/>
    <cellStyle name="TotRow - Style4 2 4 2 2 2 2 5" xfId="23437"/>
    <cellStyle name="TotRow - Style4 2 4 2 2 2 2 6" xfId="28190"/>
    <cellStyle name="TotRow - Style4 2 4 2 2 2 3" xfId="11733"/>
    <cellStyle name="TotRow - Style4 2 4 2 2 2 3 2" xfId="23441"/>
    <cellStyle name="TotRow - Style4 2 4 2 2 2 3 3" xfId="28194"/>
    <cellStyle name="TotRow - Style4 2 4 2 2 2 4" xfId="11734"/>
    <cellStyle name="TotRow - Style4 2 4 2 2 2 4 2" xfId="23442"/>
    <cellStyle name="TotRow - Style4 2 4 2 2 2 4 3" xfId="28195"/>
    <cellStyle name="TotRow - Style4 2 4 2 2 2 5" xfId="11735"/>
    <cellStyle name="TotRow - Style4 2 4 2 2 2 5 2" xfId="23443"/>
    <cellStyle name="TotRow - Style4 2 4 2 2 2 5 3" xfId="28196"/>
    <cellStyle name="TotRow - Style4 2 4 2 2 2 6" xfId="23436"/>
    <cellStyle name="TotRow - Style4 2 4 2 2 2 7" xfId="28189"/>
    <cellStyle name="TotRow - Style4 2 4 2 2 3" xfId="11736"/>
    <cellStyle name="TotRow - Style4 2 4 2 2 3 2" xfId="11737"/>
    <cellStyle name="TotRow - Style4 2 4 2 2 3 2 2" xfId="23445"/>
    <cellStyle name="TotRow - Style4 2 4 2 2 3 2 3" xfId="28198"/>
    <cellStyle name="TotRow - Style4 2 4 2 2 3 3" xfId="11738"/>
    <cellStyle name="TotRow - Style4 2 4 2 2 3 3 2" xfId="23446"/>
    <cellStyle name="TotRow - Style4 2 4 2 2 3 3 3" xfId="28199"/>
    <cellStyle name="TotRow - Style4 2 4 2 2 3 4" xfId="11739"/>
    <cellStyle name="TotRow - Style4 2 4 2 2 3 4 2" xfId="23447"/>
    <cellStyle name="TotRow - Style4 2 4 2 2 3 4 3" xfId="28200"/>
    <cellStyle name="TotRow - Style4 2 4 2 2 3 5" xfId="23444"/>
    <cellStyle name="TotRow - Style4 2 4 2 2 3 6" xfId="28197"/>
    <cellStyle name="TotRow - Style4 2 4 2 2 4" xfId="11740"/>
    <cellStyle name="TotRow - Style4 2 4 2 2 4 2" xfId="23448"/>
    <cellStyle name="TotRow - Style4 2 4 2 2 4 3" xfId="28201"/>
    <cellStyle name="TotRow - Style4 2 4 2 2 5" xfId="11741"/>
    <cellStyle name="TotRow - Style4 2 4 2 2 5 2" xfId="23449"/>
    <cellStyle name="TotRow - Style4 2 4 2 2 5 3" xfId="28202"/>
    <cellStyle name="TotRow - Style4 2 4 2 2 6" xfId="11742"/>
    <cellStyle name="TotRow - Style4 2 4 2 2 6 2" xfId="23450"/>
    <cellStyle name="TotRow - Style4 2 4 2 2 6 3" xfId="28203"/>
    <cellStyle name="TotRow - Style4 2 4 2 2 7" xfId="23435"/>
    <cellStyle name="TotRow - Style4 2 4 2 2 8" xfId="28188"/>
    <cellStyle name="TotRow - Style4 2 4 2 3" xfId="11743"/>
    <cellStyle name="TotRow - Style4 2 4 2 3 2" xfId="11744"/>
    <cellStyle name="TotRow - Style4 2 4 2 3 2 2" xfId="11745"/>
    <cellStyle name="TotRow - Style4 2 4 2 3 2 2 2" xfId="23453"/>
    <cellStyle name="TotRow - Style4 2 4 2 3 2 2 3" xfId="28206"/>
    <cellStyle name="TotRow - Style4 2 4 2 3 2 3" xfId="11746"/>
    <cellStyle name="TotRow - Style4 2 4 2 3 2 3 2" xfId="23454"/>
    <cellStyle name="TotRow - Style4 2 4 2 3 2 3 3" xfId="28207"/>
    <cellStyle name="TotRow - Style4 2 4 2 3 2 4" xfId="11747"/>
    <cellStyle name="TotRow - Style4 2 4 2 3 2 4 2" xfId="23455"/>
    <cellStyle name="TotRow - Style4 2 4 2 3 2 4 3" xfId="28208"/>
    <cellStyle name="TotRow - Style4 2 4 2 3 2 5" xfId="23452"/>
    <cellStyle name="TotRow - Style4 2 4 2 3 2 6" xfId="28205"/>
    <cellStyle name="TotRow - Style4 2 4 2 3 3" xfId="11748"/>
    <cellStyle name="TotRow - Style4 2 4 2 3 3 2" xfId="23456"/>
    <cellStyle name="TotRow - Style4 2 4 2 3 3 3" xfId="28209"/>
    <cellStyle name="TotRow - Style4 2 4 2 3 4" xfId="11749"/>
    <cellStyle name="TotRow - Style4 2 4 2 3 4 2" xfId="23457"/>
    <cellStyle name="TotRow - Style4 2 4 2 3 4 3" xfId="28210"/>
    <cellStyle name="TotRow - Style4 2 4 2 3 5" xfId="11750"/>
    <cellStyle name="TotRow - Style4 2 4 2 3 5 2" xfId="23458"/>
    <cellStyle name="TotRow - Style4 2 4 2 3 5 3" xfId="28211"/>
    <cellStyle name="TotRow - Style4 2 4 2 3 6" xfId="23451"/>
    <cellStyle name="TotRow - Style4 2 4 2 3 7" xfId="28204"/>
    <cellStyle name="TotRow - Style4 2 4 2 4" xfId="11751"/>
    <cellStyle name="TotRow - Style4 2 4 2 4 2" xfId="11752"/>
    <cellStyle name="TotRow - Style4 2 4 2 4 2 2" xfId="23460"/>
    <cellStyle name="TotRow - Style4 2 4 2 4 2 3" xfId="28213"/>
    <cellStyle name="TotRow - Style4 2 4 2 4 3" xfId="11753"/>
    <cellStyle name="TotRow - Style4 2 4 2 4 3 2" xfId="23461"/>
    <cellStyle name="TotRow - Style4 2 4 2 4 3 3" xfId="28214"/>
    <cellStyle name="TotRow - Style4 2 4 2 4 4" xfId="11754"/>
    <cellStyle name="TotRow - Style4 2 4 2 4 4 2" xfId="23462"/>
    <cellStyle name="TotRow - Style4 2 4 2 4 4 3" xfId="28215"/>
    <cellStyle name="TotRow - Style4 2 4 2 4 5" xfId="23459"/>
    <cellStyle name="TotRow - Style4 2 4 2 4 6" xfId="28212"/>
    <cellStyle name="TotRow - Style4 2 4 2 5" xfId="11755"/>
    <cellStyle name="TotRow - Style4 2 4 2 5 2" xfId="23463"/>
    <cellStyle name="TotRow - Style4 2 4 2 5 3" xfId="28216"/>
    <cellStyle name="TotRow - Style4 2 4 2 6" xfId="11756"/>
    <cellStyle name="TotRow - Style4 2 4 2 6 2" xfId="23464"/>
    <cellStyle name="TotRow - Style4 2 4 2 6 3" xfId="28217"/>
    <cellStyle name="TotRow - Style4 2 4 2 7" xfId="11757"/>
    <cellStyle name="TotRow - Style4 2 4 2 7 2" xfId="23465"/>
    <cellStyle name="TotRow - Style4 2 4 2 7 3" xfId="28218"/>
    <cellStyle name="TotRow - Style4 2 4 2 8" xfId="23434"/>
    <cellStyle name="TotRow - Style4 2 4 2 9" xfId="28187"/>
    <cellStyle name="TotRow - Style4 2 4 3" xfId="11758"/>
    <cellStyle name="TotRow - Style4 2 4 3 2" xfId="11759"/>
    <cellStyle name="TotRow - Style4 2 4 3 2 2" xfId="11760"/>
    <cellStyle name="TotRow - Style4 2 4 3 2 2 2" xfId="11761"/>
    <cellStyle name="TotRow - Style4 2 4 3 2 2 2 2" xfId="11762"/>
    <cellStyle name="TotRow - Style4 2 4 3 2 2 2 2 2" xfId="23470"/>
    <cellStyle name="TotRow - Style4 2 4 3 2 2 2 2 3" xfId="28223"/>
    <cellStyle name="TotRow - Style4 2 4 3 2 2 2 3" xfId="11763"/>
    <cellStyle name="TotRow - Style4 2 4 3 2 2 2 3 2" xfId="23471"/>
    <cellStyle name="TotRow - Style4 2 4 3 2 2 2 3 3" xfId="28224"/>
    <cellStyle name="TotRow - Style4 2 4 3 2 2 2 4" xfId="11764"/>
    <cellStyle name="TotRow - Style4 2 4 3 2 2 2 4 2" xfId="23472"/>
    <cellStyle name="TotRow - Style4 2 4 3 2 2 2 4 3" xfId="28225"/>
    <cellStyle name="TotRow - Style4 2 4 3 2 2 2 5" xfId="23469"/>
    <cellStyle name="TotRow - Style4 2 4 3 2 2 2 6" xfId="28222"/>
    <cellStyle name="TotRow - Style4 2 4 3 2 2 3" xfId="11765"/>
    <cellStyle name="TotRow - Style4 2 4 3 2 2 3 2" xfId="23473"/>
    <cellStyle name="TotRow - Style4 2 4 3 2 2 3 3" xfId="28226"/>
    <cellStyle name="TotRow - Style4 2 4 3 2 2 4" xfId="11766"/>
    <cellStyle name="TotRow - Style4 2 4 3 2 2 4 2" xfId="23474"/>
    <cellStyle name="TotRow - Style4 2 4 3 2 2 4 3" xfId="28227"/>
    <cellStyle name="TotRow - Style4 2 4 3 2 2 5" xfId="11767"/>
    <cellStyle name="TotRow - Style4 2 4 3 2 2 5 2" xfId="23475"/>
    <cellStyle name="TotRow - Style4 2 4 3 2 2 5 3" xfId="28228"/>
    <cellStyle name="TotRow - Style4 2 4 3 2 2 6" xfId="23468"/>
    <cellStyle name="TotRow - Style4 2 4 3 2 2 7" xfId="28221"/>
    <cellStyle name="TotRow - Style4 2 4 3 2 3" xfId="11768"/>
    <cellStyle name="TotRow - Style4 2 4 3 2 3 2" xfId="11769"/>
    <cellStyle name="TotRow - Style4 2 4 3 2 3 2 2" xfId="23477"/>
    <cellStyle name="TotRow - Style4 2 4 3 2 3 2 3" xfId="28230"/>
    <cellStyle name="TotRow - Style4 2 4 3 2 3 3" xfId="11770"/>
    <cellStyle name="TotRow - Style4 2 4 3 2 3 3 2" xfId="23478"/>
    <cellStyle name="TotRow - Style4 2 4 3 2 3 3 3" xfId="28231"/>
    <cellStyle name="TotRow - Style4 2 4 3 2 3 4" xfId="11771"/>
    <cellStyle name="TotRow - Style4 2 4 3 2 3 4 2" xfId="23479"/>
    <cellStyle name="TotRow - Style4 2 4 3 2 3 4 3" xfId="28232"/>
    <cellStyle name="TotRow - Style4 2 4 3 2 3 5" xfId="23476"/>
    <cellStyle name="TotRow - Style4 2 4 3 2 3 6" xfId="28229"/>
    <cellStyle name="TotRow - Style4 2 4 3 2 4" xfId="11772"/>
    <cellStyle name="TotRow - Style4 2 4 3 2 4 2" xfId="23480"/>
    <cellStyle name="TotRow - Style4 2 4 3 2 4 3" xfId="28233"/>
    <cellStyle name="TotRow - Style4 2 4 3 2 5" xfId="11773"/>
    <cellStyle name="TotRow - Style4 2 4 3 2 5 2" xfId="23481"/>
    <cellStyle name="TotRow - Style4 2 4 3 2 5 3" xfId="28234"/>
    <cellStyle name="TotRow - Style4 2 4 3 2 6" xfId="11774"/>
    <cellStyle name="TotRow - Style4 2 4 3 2 6 2" xfId="23482"/>
    <cellStyle name="TotRow - Style4 2 4 3 2 6 3" xfId="28235"/>
    <cellStyle name="TotRow - Style4 2 4 3 2 7" xfId="23467"/>
    <cellStyle name="TotRow - Style4 2 4 3 2 8" xfId="28220"/>
    <cellStyle name="TotRow - Style4 2 4 3 3" xfId="11775"/>
    <cellStyle name="TotRow - Style4 2 4 3 3 2" xfId="11776"/>
    <cellStyle name="TotRow - Style4 2 4 3 3 2 2" xfId="11777"/>
    <cellStyle name="TotRow - Style4 2 4 3 3 2 2 2" xfId="23485"/>
    <cellStyle name="TotRow - Style4 2 4 3 3 2 2 3" xfId="28238"/>
    <cellStyle name="TotRow - Style4 2 4 3 3 2 3" xfId="11778"/>
    <cellStyle name="TotRow - Style4 2 4 3 3 2 3 2" xfId="23486"/>
    <cellStyle name="TotRow - Style4 2 4 3 3 2 3 3" xfId="28239"/>
    <cellStyle name="TotRow - Style4 2 4 3 3 2 4" xfId="11779"/>
    <cellStyle name="TotRow - Style4 2 4 3 3 2 4 2" xfId="23487"/>
    <cellStyle name="TotRow - Style4 2 4 3 3 2 4 3" xfId="28240"/>
    <cellStyle name="TotRow - Style4 2 4 3 3 2 5" xfId="23484"/>
    <cellStyle name="TotRow - Style4 2 4 3 3 2 6" xfId="28237"/>
    <cellStyle name="TotRow - Style4 2 4 3 3 3" xfId="11780"/>
    <cellStyle name="TotRow - Style4 2 4 3 3 3 2" xfId="23488"/>
    <cellStyle name="TotRow - Style4 2 4 3 3 3 3" xfId="28241"/>
    <cellStyle name="TotRow - Style4 2 4 3 3 4" xfId="11781"/>
    <cellStyle name="TotRow - Style4 2 4 3 3 4 2" xfId="23489"/>
    <cellStyle name="TotRow - Style4 2 4 3 3 4 3" xfId="28242"/>
    <cellStyle name="TotRow - Style4 2 4 3 3 5" xfId="11782"/>
    <cellStyle name="TotRow - Style4 2 4 3 3 5 2" xfId="23490"/>
    <cellStyle name="TotRow - Style4 2 4 3 3 5 3" xfId="28243"/>
    <cellStyle name="TotRow - Style4 2 4 3 3 6" xfId="23483"/>
    <cellStyle name="TotRow - Style4 2 4 3 3 7" xfId="28236"/>
    <cellStyle name="TotRow - Style4 2 4 3 4" xfId="11783"/>
    <cellStyle name="TotRow - Style4 2 4 3 4 2" xfId="11784"/>
    <cellStyle name="TotRow - Style4 2 4 3 4 2 2" xfId="23492"/>
    <cellStyle name="TotRow - Style4 2 4 3 4 2 3" xfId="28245"/>
    <cellStyle name="TotRow - Style4 2 4 3 4 3" xfId="11785"/>
    <cellStyle name="TotRow - Style4 2 4 3 4 3 2" xfId="23493"/>
    <cellStyle name="TotRow - Style4 2 4 3 4 3 3" xfId="28246"/>
    <cellStyle name="TotRow - Style4 2 4 3 4 4" xfId="11786"/>
    <cellStyle name="TotRow - Style4 2 4 3 4 4 2" xfId="23494"/>
    <cellStyle name="TotRow - Style4 2 4 3 4 4 3" xfId="28247"/>
    <cellStyle name="TotRow - Style4 2 4 3 4 5" xfId="23491"/>
    <cellStyle name="TotRow - Style4 2 4 3 4 6" xfId="28244"/>
    <cellStyle name="TotRow - Style4 2 4 3 5" xfId="11787"/>
    <cellStyle name="TotRow - Style4 2 4 3 5 2" xfId="23495"/>
    <cellStyle name="TotRow - Style4 2 4 3 5 3" xfId="28248"/>
    <cellStyle name="TotRow - Style4 2 4 3 6" xfId="11788"/>
    <cellStyle name="TotRow - Style4 2 4 3 6 2" xfId="23496"/>
    <cellStyle name="TotRow - Style4 2 4 3 6 3" xfId="28249"/>
    <cellStyle name="TotRow - Style4 2 4 3 7" xfId="11789"/>
    <cellStyle name="TotRow - Style4 2 4 3 7 2" xfId="23497"/>
    <cellStyle name="TotRow - Style4 2 4 3 7 3" xfId="28250"/>
    <cellStyle name="TotRow - Style4 2 4 3 8" xfId="23466"/>
    <cellStyle name="TotRow - Style4 2 4 3 9" xfId="28219"/>
    <cellStyle name="TotRow - Style4 2 4 4" xfId="11790"/>
    <cellStyle name="TotRow - Style4 2 4 4 2" xfId="11791"/>
    <cellStyle name="TotRow - Style4 2 4 4 2 2" xfId="11792"/>
    <cellStyle name="TotRow - Style4 2 4 4 2 2 2" xfId="11793"/>
    <cellStyle name="TotRow - Style4 2 4 4 2 2 2 2" xfId="23501"/>
    <cellStyle name="TotRow - Style4 2 4 4 2 2 2 3" xfId="28254"/>
    <cellStyle name="TotRow - Style4 2 4 4 2 2 3" xfId="11794"/>
    <cellStyle name="TotRow - Style4 2 4 4 2 2 3 2" xfId="23502"/>
    <cellStyle name="TotRow - Style4 2 4 4 2 2 3 3" xfId="28255"/>
    <cellStyle name="TotRow - Style4 2 4 4 2 2 4" xfId="11795"/>
    <cellStyle name="TotRow - Style4 2 4 4 2 2 4 2" xfId="23503"/>
    <cellStyle name="TotRow - Style4 2 4 4 2 2 4 3" xfId="28256"/>
    <cellStyle name="TotRow - Style4 2 4 4 2 2 5" xfId="23500"/>
    <cellStyle name="TotRow - Style4 2 4 4 2 2 6" xfId="28253"/>
    <cellStyle name="TotRow - Style4 2 4 4 2 3" xfId="11796"/>
    <cellStyle name="TotRow - Style4 2 4 4 2 3 2" xfId="23504"/>
    <cellStyle name="TotRow - Style4 2 4 4 2 3 3" xfId="28257"/>
    <cellStyle name="TotRow - Style4 2 4 4 2 4" xfId="11797"/>
    <cellStyle name="TotRow - Style4 2 4 4 2 4 2" xfId="23505"/>
    <cellStyle name="TotRow - Style4 2 4 4 2 4 3" xfId="28258"/>
    <cellStyle name="TotRow - Style4 2 4 4 2 5" xfId="11798"/>
    <cellStyle name="TotRow - Style4 2 4 4 2 5 2" xfId="23506"/>
    <cellStyle name="TotRow - Style4 2 4 4 2 5 3" xfId="28259"/>
    <cellStyle name="TotRow - Style4 2 4 4 2 6" xfId="23499"/>
    <cellStyle name="TotRow - Style4 2 4 4 2 7" xfId="28252"/>
    <cellStyle name="TotRow - Style4 2 4 4 3" xfId="11799"/>
    <cellStyle name="TotRow - Style4 2 4 4 3 2" xfId="11800"/>
    <cellStyle name="TotRow - Style4 2 4 4 3 2 2" xfId="23508"/>
    <cellStyle name="TotRow - Style4 2 4 4 3 2 3" xfId="28261"/>
    <cellStyle name="TotRow - Style4 2 4 4 3 3" xfId="11801"/>
    <cellStyle name="TotRow - Style4 2 4 4 3 3 2" xfId="23509"/>
    <cellStyle name="TotRow - Style4 2 4 4 3 3 3" xfId="28262"/>
    <cellStyle name="TotRow - Style4 2 4 4 3 4" xfId="11802"/>
    <cellStyle name="TotRow - Style4 2 4 4 3 4 2" xfId="23510"/>
    <cellStyle name="TotRow - Style4 2 4 4 3 4 3" xfId="28263"/>
    <cellStyle name="TotRow - Style4 2 4 4 3 5" xfId="23507"/>
    <cellStyle name="TotRow - Style4 2 4 4 3 6" xfId="28260"/>
    <cellStyle name="TotRow - Style4 2 4 4 4" xfId="11803"/>
    <cellStyle name="TotRow - Style4 2 4 4 4 2" xfId="23511"/>
    <cellStyle name="TotRow - Style4 2 4 4 4 3" xfId="28264"/>
    <cellStyle name="TotRow - Style4 2 4 4 5" xfId="11804"/>
    <cellStyle name="TotRow - Style4 2 4 4 5 2" xfId="23512"/>
    <cellStyle name="TotRow - Style4 2 4 4 5 3" xfId="28265"/>
    <cellStyle name="TotRow - Style4 2 4 4 6" xfId="11805"/>
    <cellStyle name="TotRow - Style4 2 4 4 6 2" xfId="23513"/>
    <cellStyle name="TotRow - Style4 2 4 4 6 3" xfId="28266"/>
    <cellStyle name="TotRow - Style4 2 4 4 7" xfId="23498"/>
    <cellStyle name="TotRow - Style4 2 4 4 8" xfId="28251"/>
    <cellStyle name="TotRow - Style4 2 4 5" xfId="11806"/>
    <cellStyle name="TotRow - Style4 2 4 5 2" xfId="11807"/>
    <cellStyle name="TotRow - Style4 2 4 5 2 2" xfId="11808"/>
    <cellStyle name="TotRow - Style4 2 4 5 2 2 2" xfId="23516"/>
    <cellStyle name="TotRow - Style4 2 4 5 2 2 3" xfId="28269"/>
    <cellStyle name="TotRow - Style4 2 4 5 2 3" xfId="11809"/>
    <cellStyle name="TotRow - Style4 2 4 5 2 3 2" xfId="23517"/>
    <cellStyle name="TotRow - Style4 2 4 5 2 3 3" xfId="28270"/>
    <cellStyle name="TotRow - Style4 2 4 5 2 4" xfId="11810"/>
    <cellStyle name="TotRow - Style4 2 4 5 2 4 2" xfId="23518"/>
    <cellStyle name="TotRow - Style4 2 4 5 2 4 3" xfId="28271"/>
    <cellStyle name="TotRow - Style4 2 4 5 2 5" xfId="23515"/>
    <cellStyle name="TotRow - Style4 2 4 5 2 6" xfId="28268"/>
    <cellStyle name="TotRow - Style4 2 4 5 3" xfId="11811"/>
    <cellStyle name="TotRow - Style4 2 4 5 3 2" xfId="23519"/>
    <cellStyle name="TotRow - Style4 2 4 5 3 3" xfId="28272"/>
    <cellStyle name="TotRow - Style4 2 4 5 4" xfId="11812"/>
    <cellStyle name="TotRow - Style4 2 4 5 4 2" xfId="23520"/>
    <cellStyle name="TotRow - Style4 2 4 5 4 3" xfId="28273"/>
    <cellStyle name="TotRow - Style4 2 4 5 5" xfId="11813"/>
    <cellStyle name="TotRow - Style4 2 4 5 5 2" xfId="23521"/>
    <cellStyle name="TotRow - Style4 2 4 5 5 3" xfId="28274"/>
    <cellStyle name="TotRow - Style4 2 4 5 6" xfId="23514"/>
    <cellStyle name="TotRow - Style4 2 4 5 7" xfId="28267"/>
    <cellStyle name="TotRow - Style4 2 4 6" xfId="11814"/>
    <cellStyle name="TotRow - Style4 2 4 6 2" xfId="11815"/>
    <cellStyle name="TotRow - Style4 2 4 6 2 2" xfId="23523"/>
    <cellStyle name="TotRow - Style4 2 4 6 2 3" xfId="28276"/>
    <cellStyle name="TotRow - Style4 2 4 6 3" xfId="11816"/>
    <cellStyle name="TotRow - Style4 2 4 6 3 2" xfId="23524"/>
    <cellStyle name="TotRow - Style4 2 4 6 3 3" xfId="28277"/>
    <cellStyle name="TotRow - Style4 2 4 6 4" xfId="11817"/>
    <cellStyle name="TotRow - Style4 2 4 6 4 2" xfId="23525"/>
    <cellStyle name="TotRow - Style4 2 4 6 4 3" xfId="28278"/>
    <cellStyle name="TotRow - Style4 2 4 6 5" xfId="23522"/>
    <cellStyle name="TotRow - Style4 2 4 6 6" xfId="28275"/>
    <cellStyle name="TotRow - Style4 2 4 7" xfId="11818"/>
    <cellStyle name="TotRow - Style4 2 4 7 2" xfId="23526"/>
    <cellStyle name="TotRow - Style4 2 4 7 3" xfId="28279"/>
    <cellStyle name="TotRow - Style4 2 4 8" xfId="11819"/>
    <cellStyle name="TotRow - Style4 2 4 8 2" xfId="23527"/>
    <cellStyle name="TotRow - Style4 2 4 8 3" xfId="28280"/>
    <cellStyle name="TotRow - Style4 2 4 9" xfId="11820"/>
    <cellStyle name="TotRow - Style4 2 4 9 2" xfId="23528"/>
    <cellStyle name="TotRow - Style4 2 4 9 3" xfId="28281"/>
    <cellStyle name="TotRow - Style4 2 5" xfId="11821"/>
    <cellStyle name="TotRow - Style4 2 5 10" xfId="29806"/>
    <cellStyle name="TotRow - Style4 2 5 2" xfId="11822"/>
    <cellStyle name="TotRow - Style4 2 5 2 2" xfId="11823"/>
    <cellStyle name="TotRow - Style4 2 5 2 2 2" xfId="11824"/>
    <cellStyle name="TotRow - Style4 2 5 2 2 2 2" xfId="11825"/>
    <cellStyle name="TotRow - Style4 2 5 2 2 2 2 2" xfId="23533"/>
    <cellStyle name="TotRow - Style4 2 5 2 2 2 2 3" xfId="28286"/>
    <cellStyle name="TotRow - Style4 2 5 2 2 2 3" xfId="11826"/>
    <cellStyle name="TotRow - Style4 2 5 2 2 2 3 2" xfId="23534"/>
    <cellStyle name="TotRow - Style4 2 5 2 2 2 3 3" xfId="28287"/>
    <cellStyle name="TotRow - Style4 2 5 2 2 2 4" xfId="11827"/>
    <cellStyle name="TotRow - Style4 2 5 2 2 2 4 2" xfId="23535"/>
    <cellStyle name="TotRow - Style4 2 5 2 2 2 4 3" xfId="28288"/>
    <cellStyle name="TotRow - Style4 2 5 2 2 2 5" xfId="23532"/>
    <cellStyle name="TotRow - Style4 2 5 2 2 2 6" xfId="28285"/>
    <cellStyle name="TotRow - Style4 2 5 2 2 3" xfId="11828"/>
    <cellStyle name="TotRow - Style4 2 5 2 2 3 2" xfId="23536"/>
    <cellStyle name="TotRow - Style4 2 5 2 2 3 3" xfId="28289"/>
    <cellStyle name="TotRow - Style4 2 5 2 2 4" xfId="11829"/>
    <cellStyle name="TotRow - Style4 2 5 2 2 4 2" xfId="23537"/>
    <cellStyle name="TotRow - Style4 2 5 2 2 4 3" xfId="28290"/>
    <cellStyle name="TotRow - Style4 2 5 2 2 5" xfId="11830"/>
    <cellStyle name="TotRow - Style4 2 5 2 2 5 2" xfId="23538"/>
    <cellStyle name="TotRow - Style4 2 5 2 2 5 3" xfId="28291"/>
    <cellStyle name="TotRow - Style4 2 5 2 2 6" xfId="23531"/>
    <cellStyle name="TotRow - Style4 2 5 2 2 7" xfId="28284"/>
    <cellStyle name="TotRow - Style4 2 5 2 3" xfId="11831"/>
    <cellStyle name="TotRow - Style4 2 5 2 3 2" xfId="11832"/>
    <cellStyle name="TotRow - Style4 2 5 2 3 2 2" xfId="23540"/>
    <cellStyle name="TotRow - Style4 2 5 2 3 2 3" xfId="28293"/>
    <cellStyle name="TotRow - Style4 2 5 2 3 3" xfId="11833"/>
    <cellStyle name="TotRow - Style4 2 5 2 3 3 2" xfId="23541"/>
    <cellStyle name="TotRow - Style4 2 5 2 3 3 3" xfId="28294"/>
    <cellStyle name="TotRow - Style4 2 5 2 3 4" xfId="11834"/>
    <cellStyle name="TotRow - Style4 2 5 2 3 4 2" xfId="23542"/>
    <cellStyle name="TotRow - Style4 2 5 2 3 4 3" xfId="28295"/>
    <cellStyle name="TotRow - Style4 2 5 2 3 5" xfId="23539"/>
    <cellStyle name="TotRow - Style4 2 5 2 3 6" xfId="28292"/>
    <cellStyle name="TotRow - Style4 2 5 2 4" xfId="11835"/>
    <cellStyle name="TotRow - Style4 2 5 2 4 2" xfId="23543"/>
    <cellStyle name="TotRow - Style4 2 5 2 4 3" xfId="28296"/>
    <cellStyle name="TotRow - Style4 2 5 2 5" xfId="11836"/>
    <cellStyle name="TotRow - Style4 2 5 2 5 2" xfId="23544"/>
    <cellStyle name="TotRow - Style4 2 5 2 5 3" xfId="28297"/>
    <cellStyle name="TotRow - Style4 2 5 2 6" xfId="11837"/>
    <cellStyle name="TotRow - Style4 2 5 2 6 2" xfId="23545"/>
    <cellStyle name="TotRow - Style4 2 5 2 6 3" xfId="28298"/>
    <cellStyle name="TotRow - Style4 2 5 2 7" xfId="23530"/>
    <cellStyle name="TotRow - Style4 2 5 2 8" xfId="28283"/>
    <cellStyle name="TotRow - Style4 2 5 3" xfId="11838"/>
    <cellStyle name="TotRow - Style4 2 5 3 2" xfId="11839"/>
    <cellStyle name="TotRow - Style4 2 5 3 2 2" xfId="11840"/>
    <cellStyle name="TotRow - Style4 2 5 3 2 2 2" xfId="23548"/>
    <cellStyle name="TotRow - Style4 2 5 3 2 2 3" xfId="28301"/>
    <cellStyle name="TotRow - Style4 2 5 3 2 3" xfId="11841"/>
    <cellStyle name="TotRow - Style4 2 5 3 2 3 2" xfId="23549"/>
    <cellStyle name="TotRow - Style4 2 5 3 2 3 3" xfId="28302"/>
    <cellStyle name="TotRow - Style4 2 5 3 2 4" xfId="11842"/>
    <cellStyle name="TotRow - Style4 2 5 3 2 4 2" xfId="23550"/>
    <cellStyle name="TotRow - Style4 2 5 3 2 4 3" xfId="28303"/>
    <cellStyle name="TotRow - Style4 2 5 3 2 5" xfId="23547"/>
    <cellStyle name="TotRow - Style4 2 5 3 2 6" xfId="28300"/>
    <cellStyle name="TotRow - Style4 2 5 3 3" xfId="11843"/>
    <cellStyle name="TotRow - Style4 2 5 3 3 2" xfId="23551"/>
    <cellStyle name="TotRow - Style4 2 5 3 3 3" xfId="28304"/>
    <cellStyle name="TotRow - Style4 2 5 3 4" xfId="11844"/>
    <cellStyle name="TotRow - Style4 2 5 3 4 2" xfId="23552"/>
    <cellStyle name="TotRow - Style4 2 5 3 4 3" xfId="28305"/>
    <cellStyle name="TotRow - Style4 2 5 3 5" xfId="11845"/>
    <cellStyle name="TotRow - Style4 2 5 3 5 2" xfId="23553"/>
    <cellStyle name="TotRow - Style4 2 5 3 5 3" xfId="28306"/>
    <cellStyle name="TotRow - Style4 2 5 3 6" xfId="23546"/>
    <cellStyle name="TotRow - Style4 2 5 3 7" xfId="28299"/>
    <cellStyle name="TotRow - Style4 2 5 4" xfId="11846"/>
    <cellStyle name="TotRow - Style4 2 5 4 2" xfId="11847"/>
    <cellStyle name="TotRow - Style4 2 5 4 2 2" xfId="23555"/>
    <cellStyle name="TotRow - Style4 2 5 4 2 3" xfId="28308"/>
    <cellStyle name="TotRow - Style4 2 5 4 3" xfId="11848"/>
    <cellStyle name="TotRow - Style4 2 5 4 3 2" xfId="23556"/>
    <cellStyle name="TotRow - Style4 2 5 4 3 3" xfId="28309"/>
    <cellStyle name="TotRow - Style4 2 5 4 4" xfId="11849"/>
    <cellStyle name="TotRow - Style4 2 5 4 4 2" xfId="23557"/>
    <cellStyle name="TotRow - Style4 2 5 4 4 3" xfId="28310"/>
    <cellStyle name="TotRow - Style4 2 5 4 5" xfId="23554"/>
    <cellStyle name="TotRow - Style4 2 5 4 6" xfId="28307"/>
    <cellStyle name="TotRow - Style4 2 5 5" xfId="11850"/>
    <cellStyle name="TotRow - Style4 2 5 5 2" xfId="23558"/>
    <cellStyle name="TotRow - Style4 2 5 5 3" xfId="28311"/>
    <cellStyle name="TotRow - Style4 2 5 6" xfId="11851"/>
    <cellStyle name="TotRow - Style4 2 5 6 2" xfId="23559"/>
    <cellStyle name="TotRow - Style4 2 5 6 3" xfId="28312"/>
    <cellStyle name="TotRow - Style4 2 5 7" xfId="11852"/>
    <cellStyle name="TotRow - Style4 2 5 7 2" xfId="23560"/>
    <cellStyle name="TotRow - Style4 2 5 7 3" xfId="28313"/>
    <cellStyle name="TotRow - Style4 2 5 8" xfId="23529"/>
    <cellStyle name="TotRow - Style4 2 5 9" xfId="28282"/>
    <cellStyle name="TotRow - Style4 2 6" xfId="11853"/>
    <cellStyle name="TotRow - Style4 2 6 2" xfId="11854"/>
    <cellStyle name="TotRow - Style4 2 6 2 2" xfId="11855"/>
    <cellStyle name="TotRow - Style4 2 6 2 2 2" xfId="11856"/>
    <cellStyle name="TotRow - Style4 2 6 2 2 2 2" xfId="11857"/>
    <cellStyle name="TotRow - Style4 2 6 2 2 2 2 2" xfId="23565"/>
    <cellStyle name="TotRow - Style4 2 6 2 2 2 2 3" xfId="28318"/>
    <cellStyle name="TotRow - Style4 2 6 2 2 2 3" xfId="11858"/>
    <cellStyle name="TotRow - Style4 2 6 2 2 2 3 2" xfId="23566"/>
    <cellStyle name="TotRow - Style4 2 6 2 2 2 3 3" xfId="28319"/>
    <cellStyle name="TotRow - Style4 2 6 2 2 2 4" xfId="11859"/>
    <cellStyle name="TotRow - Style4 2 6 2 2 2 4 2" xfId="23567"/>
    <cellStyle name="TotRow - Style4 2 6 2 2 2 4 3" xfId="28320"/>
    <cellStyle name="TotRow - Style4 2 6 2 2 2 5" xfId="23564"/>
    <cellStyle name="TotRow - Style4 2 6 2 2 2 6" xfId="28317"/>
    <cellStyle name="TotRow - Style4 2 6 2 2 3" xfId="11860"/>
    <cellStyle name="TotRow - Style4 2 6 2 2 3 2" xfId="23568"/>
    <cellStyle name="TotRow - Style4 2 6 2 2 3 3" xfId="28321"/>
    <cellStyle name="TotRow - Style4 2 6 2 2 4" xfId="11861"/>
    <cellStyle name="TotRow - Style4 2 6 2 2 4 2" xfId="23569"/>
    <cellStyle name="TotRow - Style4 2 6 2 2 4 3" xfId="28322"/>
    <cellStyle name="TotRow - Style4 2 6 2 2 5" xfId="11862"/>
    <cellStyle name="TotRow - Style4 2 6 2 2 5 2" xfId="23570"/>
    <cellStyle name="TotRow - Style4 2 6 2 2 5 3" xfId="28323"/>
    <cellStyle name="TotRow - Style4 2 6 2 2 6" xfId="23563"/>
    <cellStyle name="TotRow - Style4 2 6 2 2 7" xfId="28316"/>
    <cellStyle name="TotRow - Style4 2 6 2 3" xfId="11863"/>
    <cellStyle name="TotRow - Style4 2 6 2 3 2" xfId="11864"/>
    <cellStyle name="TotRow - Style4 2 6 2 3 2 2" xfId="23572"/>
    <cellStyle name="TotRow - Style4 2 6 2 3 2 3" xfId="28325"/>
    <cellStyle name="TotRow - Style4 2 6 2 3 3" xfId="11865"/>
    <cellStyle name="TotRow - Style4 2 6 2 3 3 2" xfId="23573"/>
    <cellStyle name="TotRow - Style4 2 6 2 3 3 3" xfId="28326"/>
    <cellStyle name="TotRow - Style4 2 6 2 3 4" xfId="11866"/>
    <cellStyle name="TotRow - Style4 2 6 2 3 4 2" xfId="23574"/>
    <cellStyle name="TotRow - Style4 2 6 2 3 4 3" xfId="28327"/>
    <cellStyle name="TotRow - Style4 2 6 2 3 5" xfId="23571"/>
    <cellStyle name="TotRow - Style4 2 6 2 3 6" xfId="28324"/>
    <cellStyle name="TotRow - Style4 2 6 2 4" xfId="11867"/>
    <cellStyle name="TotRow - Style4 2 6 2 4 2" xfId="23575"/>
    <cellStyle name="TotRow - Style4 2 6 2 4 3" xfId="28328"/>
    <cellStyle name="TotRow - Style4 2 6 2 5" xfId="11868"/>
    <cellStyle name="TotRow - Style4 2 6 2 5 2" xfId="23576"/>
    <cellStyle name="TotRow - Style4 2 6 2 5 3" xfId="28329"/>
    <cellStyle name="TotRow - Style4 2 6 2 6" xfId="11869"/>
    <cellStyle name="TotRow - Style4 2 6 2 6 2" xfId="23577"/>
    <cellStyle name="TotRow - Style4 2 6 2 6 3" xfId="28330"/>
    <cellStyle name="TotRow - Style4 2 6 2 7" xfId="23562"/>
    <cellStyle name="TotRow - Style4 2 6 2 8" xfId="28315"/>
    <cellStyle name="TotRow - Style4 2 6 3" xfId="11870"/>
    <cellStyle name="TotRow - Style4 2 6 3 2" xfId="11871"/>
    <cellStyle name="TotRow - Style4 2 6 3 2 2" xfId="11872"/>
    <cellStyle name="TotRow - Style4 2 6 3 2 2 2" xfId="23580"/>
    <cellStyle name="TotRow - Style4 2 6 3 2 2 3" xfId="28333"/>
    <cellStyle name="TotRow - Style4 2 6 3 2 3" xfId="11873"/>
    <cellStyle name="TotRow - Style4 2 6 3 2 3 2" xfId="23581"/>
    <cellStyle name="TotRow - Style4 2 6 3 2 3 3" xfId="28334"/>
    <cellStyle name="TotRow - Style4 2 6 3 2 4" xfId="11874"/>
    <cellStyle name="TotRow - Style4 2 6 3 2 4 2" xfId="23582"/>
    <cellStyle name="TotRow - Style4 2 6 3 2 4 3" xfId="28335"/>
    <cellStyle name="TotRow - Style4 2 6 3 2 5" xfId="23579"/>
    <cellStyle name="TotRow - Style4 2 6 3 2 6" xfId="28332"/>
    <cellStyle name="TotRow - Style4 2 6 3 3" xfId="11875"/>
    <cellStyle name="TotRow - Style4 2 6 3 3 2" xfId="23583"/>
    <cellStyle name="TotRow - Style4 2 6 3 3 3" xfId="28336"/>
    <cellStyle name="TotRow - Style4 2 6 3 4" xfId="11876"/>
    <cellStyle name="TotRow - Style4 2 6 3 4 2" xfId="23584"/>
    <cellStyle name="TotRow - Style4 2 6 3 4 3" xfId="28337"/>
    <cellStyle name="TotRow - Style4 2 6 3 5" xfId="11877"/>
    <cellStyle name="TotRow - Style4 2 6 3 5 2" xfId="23585"/>
    <cellStyle name="TotRow - Style4 2 6 3 5 3" xfId="28338"/>
    <cellStyle name="TotRow - Style4 2 6 3 6" xfId="23578"/>
    <cellStyle name="TotRow - Style4 2 6 3 7" xfId="28331"/>
    <cellStyle name="TotRow - Style4 2 6 4" xfId="11878"/>
    <cellStyle name="TotRow - Style4 2 6 4 2" xfId="11879"/>
    <cellStyle name="TotRow - Style4 2 6 4 2 2" xfId="23587"/>
    <cellStyle name="TotRow - Style4 2 6 4 2 3" xfId="28340"/>
    <cellStyle name="TotRow - Style4 2 6 4 3" xfId="11880"/>
    <cellStyle name="TotRow - Style4 2 6 4 3 2" xfId="23588"/>
    <cellStyle name="TotRow - Style4 2 6 4 3 3" xfId="28341"/>
    <cellStyle name="TotRow - Style4 2 6 4 4" xfId="11881"/>
    <cellStyle name="TotRow - Style4 2 6 4 4 2" xfId="23589"/>
    <cellStyle name="TotRow - Style4 2 6 4 4 3" xfId="28342"/>
    <cellStyle name="TotRow - Style4 2 6 4 5" xfId="23586"/>
    <cellStyle name="TotRow - Style4 2 6 4 6" xfId="28339"/>
    <cellStyle name="TotRow - Style4 2 6 5" xfId="11882"/>
    <cellStyle name="TotRow - Style4 2 6 5 2" xfId="23590"/>
    <cellStyle name="TotRow - Style4 2 6 5 3" xfId="28343"/>
    <cellStyle name="TotRow - Style4 2 6 6" xfId="11883"/>
    <cellStyle name="TotRow - Style4 2 6 6 2" xfId="23591"/>
    <cellStyle name="TotRow - Style4 2 6 6 3" xfId="28344"/>
    <cellStyle name="TotRow - Style4 2 6 7" xfId="11884"/>
    <cellStyle name="TotRow - Style4 2 6 7 2" xfId="23592"/>
    <cellStyle name="TotRow - Style4 2 6 7 3" xfId="28345"/>
    <cellStyle name="TotRow - Style4 2 6 8" xfId="23561"/>
    <cellStyle name="TotRow - Style4 2 6 9" xfId="28314"/>
    <cellStyle name="TotRow - Style4 2 7" xfId="11885"/>
    <cellStyle name="TotRow - Style4 2 7 2" xfId="11886"/>
    <cellStyle name="TotRow - Style4 2 7 2 2" xfId="11887"/>
    <cellStyle name="TotRow - Style4 2 7 2 2 2" xfId="11888"/>
    <cellStyle name="TotRow - Style4 2 7 2 2 2 2" xfId="11889"/>
    <cellStyle name="TotRow - Style4 2 7 2 2 2 2 2" xfId="23597"/>
    <cellStyle name="TotRow - Style4 2 7 2 2 2 2 3" xfId="28350"/>
    <cellStyle name="TotRow - Style4 2 7 2 2 2 3" xfId="11890"/>
    <cellStyle name="TotRow - Style4 2 7 2 2 2 3 2" xfId="23598"/>
    <cellStyle name="TotRow - Style4 2 7 2 2 2 3 3" xfId="28351"/>
    <cellStyle name="TotRow - Style4 2 7 2 2 2 4" xfId="11891"/>
    <cellStyle name="TotRow - Style4 2 7 2 2 2 4 2" xfId="23599"/>
    <cellStyle name="TotRow - Style4 2 7 2 2 2 4 3" xfId="28352"/>
    <cellStyle name="TotRow - Style4 2 7 2 2 2 5" xfId="23596"/>
    <cellStyle name="TotRow - Style4 2 7 2 2 2 6" xfId="28349"/>
    <cellStyle name="TotRow - Style4 2 7 2 2 3" xfId="11892"/>
    <cellStyle name="TotRow - Style4 2 7 2 2 3 2" xfId="23600"/>
    <cellStyle name="TotRow - Style4 2 7 2 2 3 3" xfId="28353"/>
    <cellStyle name="TotRow - Style4 2 7 2 2 4" xfId="11893"/>
    <cellStyle name="TotRow - Style4 2 7 2 2 4 2" xfId="23601"/>
    <cellStyle name="TotRow - Style4 2 7 2 2 4 3" xfId="28354"/>
    <cellStyle name="TotRow - Style4 2 7 2 2 5" xfId="11894"/>
    <cellStyle name="TotRow - Style4 2 7 2 2 5 2" xfId="23602"/>
    <cellStyle name="TotRow - Style4 2 7 2 2 5 3" xfId="28355"/>
    <cellStyle name="TotRow - Style4 2 7 2 2 6" xfId="23595"/>
    <cellStyle name="TotRow - Style4 2 7 2 2 7" xfId="28348"/>
    <cellStyle name="TotRow - Style4 2 7 2 3" xfId="11895"/>
    <cellStyle name="TotRow - Style4 2 7 2 3 2" xfId="11896"/>
    <cellStyle name="TotRow - Style4 2 7 2 3 2 2" xfId="23604"/>
    <cellStyle name="TotRow - Style4 2 7 2 3 2 3" xfId="28357"/>
    <cellStyle name="TotRow - Style4 2 7 2 3 3" xfId="11897"/>
    <cellStyle name="TotRow - Style4 2 7 2 3 3 2" xfId="23605"/>
    <cellStyle name="TotRow - Style4 2 7 2 3 3 3" xfId="28358"/>
    <cellStyle name="TotRow - Style4 2 7 2 3 4" xfId="11898"/>
    <cellStyle name="TotRow - Style4 2 7 2 3 4 2" xfId="23606"/>
    <cellStyle name="TotRow - Style4 2 7 2 3 4 3" xfId="28359"/>
    <cellStyle name="TotRow - Style4 2 7 2 3 5" xfId="23603"/>
    <cellStyle name="TotRow - Style4 2 7 2 3 6" xfId="28356"/>
    <cellStyle name="TotRow - Style4 2 7 2 4" xfId="11899"/>
    <cellStyle name="TotRow - Style4 2 7 2 4 2" xfId="23607"/>
    <cellStyle name="TotRow - Style4 2 7 2 4 3" xfId="28360"/>
    <cellStyle name="TotRow - Style4 2 7 2 5" xfId="11900"/>
    <cellStyle name="TotRow - Style4 2 7 2 5 2" xfId="23608"/>
    <cellStyle name="TotRow - Style4 2 7 2 5 3" xfId="28361"/>
    <cellStyle name="TotRow - Style4 2 7 2 6" xfId="11901"/>
    <cellStyle name="TotRow - Style4 2 7 2 6 2" xfId="23609"/>
    <cellStyle name="TotRow - Style4 2 7 2 6 3" xfId="28362"/>
    <cellStyle name="TotRow - Style4 2 7 2 7" xfId="23594"/>
    <cellStyle name="TotRow - Style4 2 7 2 8" xfId="28347"/>
    <cellStyle name="TotRow - Style4 2 7 3" xfId="11902"/>
    <cellStyle name="TotRow - Style4 2 7 3 2" xfId="11903"/>
    <cellStyle name="TotRow - Style4 2 7 3 2 2" xfId="11904"/>
    <cellStyle name="TotRow - Style4 2 7 3 2 2 2" xfId="23612"/>
    <cellStyle name="TotRow - Style4 2 7 3 2 2 3" xfId="28365"/>
    <cellStyle name="TotRow - Style4 2 7 3 2 3" xfId="11905"/>
    <cellStyle name="TotRow - Style4 2 7 3 2 3 2" xfId="23613"/>
    <cellStyle name="TotRow - Style4 2 7 3 2 3 3" xfId="28366"/>
    <cellStyle name="TotRow - Style4 2 7 3 2 4" xfId="11906"/>
    <cellStyle name="TotRow - Style4 2 7 3 2 4 2" xfId="23614"/>
    <cellStyle name="TotRow - Style4 2 7 3 2 4 3" xfId="28367"/>
    <cellStyle name="TotRow - Style4 2 7 3 2 5" xfId="23611"/>
    <cellStyle name="TotRow - Style4 2 7 3 2 6" xfId="28364"/>
    <cellStyle name="TotRow - Style4 2 7 3 3" xfId="11907"/>
    <cellStyle name="TotRow - Style4 2 7 3 3 2" xfId="23615"/>
    <cellStyle name="TotRow - Style4 2 7 3 3 3" xfId="28368"/>
    <cellStyle name="TotRow - Style4 2 7 3 4" xfId="11908"/>
    <cellStyle name="TotRow - Style4 2 7 3 4 2" xfId="23616"/>
    <cellStyle name="TotRow - Style4 2 7 3 4 3" xfId="28369"/>
    <cellStyle name="TotRow - Style4 2 7 3 5" xfId="11909"/>
    <cellStyle name="TotRow - Style4 2 7 3 5 2" xfId="23617"/>
    <cellStyle name="TotRow - Style4 2 7 3 5 3" xfId="28370"/>
    <cellStyle name="TotRow - Style4 2 7 3 6" xfId="23610"/>
    <cellStyle name="TotRow - Style4 2 7 3 7" xfId="28363"/>
    <cellStyle name="TotRow - Style4 2 7 4" xfId="11910"/>
    <cellStyle name="TotRow - Style4 2 7 4 2" xfId="11911"/>
    <cellStyle name="TotRow - Style4 2 7 4 2 2" xfId="23619"/>
    <cellStyle name="TotRow - Style4 2 7 4 2 3" xfId="28372"/>
    <cellStyle name="TotRow - Style4 2 7 4 3" xfId="11912"/>
    <cellStyle name="TotRow - Style4 2 7 4 3 2" xfId="23620"/>
    <cellStyle name="TotRow - Style4 2 7 4 3 3" xfId="28373"/>
    <cellStyle name="TotRow - Style4 2 7 4 4" xfId="11913"/>
    <cellStyle name="TotRow - Style4 2 7 4 4 2" xfId="23621"/>
    <cellStyle name="TotRow - Style4 2 7 4 4 3" xfId="28374"/>
    <cellStyle name="TotRow - Style4 2 7 4 5" xfId="23618"/>
    <cellStyle name="TotRow - Style4 2 7 4 6" xfId="28371"/>
    <cellStyle name="TotRow - Style4 2 7 5" xfId="11914"/>
    <cellStyle name="TotRow - Style4 2 7 5 2" xfId="23622"/>
    <cellStyle name="TotRow - Style4 2 7 5 3" xfId="28375"/>
    <cellStyle name="TotRow - Style4 2 7 6" xfId="11915"/>
    <cellStyle name="TotRow - Style4 2 7 6 2" xfId="23623"/>
    <cellStyle name="TotRow - Style4 2 7 6 3" xfId="28376"/>
    <cellStyle name="TotRow - Style4 2 7 7" xfId="11916"/>
    <cellStyle name="TotRow - Style4 2 7 7 2" xfId="23624"/>
    <cellStyle name="TotRow - Style4 2 7 7 3" xfId="28377"/>
    <cellStyle name="TotRow - Style4 2 7 8" xfId="23593"/>
    <cellStyle name="TotRow - Style4 2 7 9" xfId="28346"/>
    <cellStyle name="TotRow - Style4 2 8" xfId="11917"/>
    <cellStyle name="TotRow - Style4 2 8 2" xfId="11918"/>
    <cellStyle name="TotRow - Style4 2 8 2 2" xfId="11919"/>
    <cellStyle name="TotRow - Style4 2 8 2 2 2" xfId="11920"/>
    <cellStyle name="TotRow - Style4 2 8 2 2 2 2" xfId="11921"/>
    <cellStyle name="TotRow - Style4 2 8 2 2 2 2 2" xfId="23629"/>
    <cellStyle name="TotRow - Style4 2 8 2 2 2 2 3" xfId="28382"/>
    <cellStyle name="TotRow - Style4 2 8 2 2 2 3" xfId="11922"/>
    <cellStyle name="TotRow - Style4 2 8 2 2 2 3 2" xfId="23630"/>
    <cellStyle name="TotRow - Style4 2 8 2 2 2 3 3" xfId="28383"/>
    <cellStyle name="TotRow - Style4 2 8 2 2 2 4" xfId="11923"/>
    <cellStyle name="TotRow - Style4 2 8 2 2 2 4 2" xfId="23631"/>
    <cellStyle name="TotRow - Style4 2 8 2 2 2 4 3" xfId="28384"/>
    <cellStyle name="TotRow - Style4 2 8 2 2 2 5" xfId="23628"/>
    <cellStyle name="TotRow - Style4 2 8 2 2 2 6" xfId="28381"/>
    <cellStyle name="TotRow - Style4 2 8 2 2 3" xfId="11924"/>
    <cellStyle name="TotRow - Style4 2 8 2 2 3 2" xfId="23632"/>
    <cellStyle name="TotRow - Style4 2 8 2 2 3 3" xfId="28385"/>
    <cellStyle name="TotRow - Style4 2 8 2 2 4" xfId="11925"/>
    <cellStyle name="TotRow - Style4 2 8 2 2 4 2" xfId="23633"/>
    <cellStyle name="TotRow - Style4 2 8 2 2 4 3" xfId="28386"/>
    <cellStyle name="TotRow - Style4 2 8 2 2 5" xfId="11926"/>
    <cellStyle name="TotRow - Style4 2 8 2 2 5 2" xfId="23634"/>
    <cellStyle name="TotRow - Style4 2 8 2 2 5 3" xfId="28387"/>
    <cellStyle name="TotRow - Style4 2 8 2 2 6" xfId="23627"/>
    <cellStyle name="TotRow - Style4 2 8 2 2 7" xfId="28380"/>
    <cellStyle name="TotRow - Style4 2 8 2 3" xfId="11927"/>
    <cellStyle name="TotRow - Style4 2 8 2 3 2" xfId="11928"/>
    <cellStyle name="TotRow - Style4 2 8 2 3 2 2" xfId="23636"/>
    <cellStyle name="TotRow - Style4 2 8 2 3 2 3" xfId="28389"/>
    <cellStyle name="TotRow - Style4 2 8 2 3 3" xfId="11929"/>
    <cellStyle name="TotRow - Style4 2 8 2 3 3 2" xfId="23637"/>
    <cellStyle name="TotRow - Style4 2 8 2 3 3 3" xfId="28390"/>
    <cellStyle name="TotRow - Style4 2 8 2 3 4" xfId="11930"/>
    <cellStyle name="TotRow - Style4 2 8 2 3 4 2" xfId="23638"/>
    <cellStyle name="TotRow - Style4 2 8 2 3 4 3" xfId="28391"/>
    <cellStyle name="TotRow - Style4 2 8 2 3 5" xfId="23635"/>
    <cellStyle name="TotRow - Style4 2 8 2 3 6" xfId="28388"/>
    <cellStyle name="TotRow - Style4 2 8 2 4" xfId="11931"/>
    <cellStyle name="TotRow - Style4 2 8 2 4 2" xfId="23639"/>
    <cellStyle name="TotRow - Style4 2 8 2 4 3" xfId="28392"/>
    <cellStyle name="TotRow - Style4 2 8 2 5" xfId="11932"/>
    <cellStyle name="TotRow - Style4 2 8 2 5 2" xfId="23640"/>
    <cellStyle name="TotRow - Style4 2 8 2 5 3" xfId="28393"/>
    <cellStyle name="TotRow - Style4 2 8 2 6" xfId="11933"/>
    <cellStyle name="TotRow - Style4 2 8 2 6 2" xfId="23641"/>
    <cellStyle name="TotRow - Style4 2 8 2 6 3" xfId="28394"/>
    <cellStyle name="TotRow - Style4 2 8 2 7" xfId="23626"/>
    <cellStyle name="TotRow - Style4 2 8 2 8" xfId="28379"/>
    <cellStyle name="TotRow - Style4 2 8 3" xfId="11934"/>
    <cellStyle name="TotRow - Style4 2 8 3 2" xfId="11935"/>
    <cellStyle name="TotRow - Style4 2 8 3 2 2" xfId="11936"/>
    <cellStyle name="TotRow - Style4 2 8 3 2 2 2" xfId="23644"/>
    <cellStyle name="TotRow - Style4 2 8 3 2 2 3" xfId="28397"/>
    <cellStyle name="TotRow - Style4 2 8 3 2 3" xfId="11937"/>
    <cellStyle name="TotRow - Style4 2 8 3 2 3 2" xfId="23645"/>
    <cellStyle name="TotRow - Style4 2 8 3 2 3 3" xfId="28398"/>
    <cellStyle name="TotRow - Style4 2 8 3 2 4" xfId="11938"/>
    <cellStyle name="TotRow - Style4 2 8 3 2 4 2" xfId="23646"/>
    <cellStyle name="TotRow - Style4 2 8 3 2 4 3" xfId="28399"/>
    <cellStyle name="TotRow - Style4 2 8 3 2 5" xfId="23643"/>
    <cellStyle name="TotRow - Style4 2 8 3 2 6" xfId="28396"/>
    <cellStyle name="TotRow - Style4 2 8 3 3" xfId="11939"/>
    <cellStyle name="TotRow - Style4 2 8 3 3 2" xfId="23647"/>
    <cellStyle name="TotRow - Style4 2 8 3 3 3" xfId="28400"/>
    <cellStyle name="TotRow - Style4 2 8 3 4" xfId="11940"/>
    <cellStyle name="TotRow - Style4 2 8 3 4 2" xfId="23648"/>
    <cellStyle name="TotRow - Style4 2 8 3 4 3" xfId="28401"/>
    <cellStyle name="TotRow - Style4 2 8 3 5" xfId="11941"/>
    <cellStyle name="TotRow - Style4 2 8 3 5 2" xfId="23649"/>
    <cellStyle name="TotRow - Style4 2 8 3 5 3" xfId="28402"/>
    <cellStyle name="TotRow - Style4 2 8 3 6" xfId="23642"/>
    <cellStyle name="TotRow - Style4 2 8 3 7" xfId="28395"/>
    <cellStyle name="TotRow - Style4 2 8 4" xfId="11942"/>
    <cellStyle name="TotRow - Style4 2 8 4 2" xfId="11943"/>
    <cellStyle name="TotRow - Style4 2 8 4 2 2" xfId="23651"/>
    <cellStyle name="TotRow - Style4 2 8 4 2 3" xfId="28404"/>
    <cellStyle name="TotRow - Style4 2 8 4 3" xfId="11944"/>
    <cellStyle name="TotRow - Style4 2 8 4 3 2" xfId="23652"/>
    <cellStyle name="TotRow - Style4 2 8 4 3 3" xfId="28405"/>
    <cellStyle name="TotRow - Style4 2 8 4 4" xfId="11945"/>
    <cellStyle name="TotRow - Style4 2 8 4 4 2" xfId="23653"/>
    <cellStyle name="TotRow - Style4 2 8 4 4 3" xfId="28406"/>
    <cellStyle name="TotRow - Style4 2 8 4 5" xfId="23650"/>
    <cellStyle name="TotRow - Style4 2 8 4 6" xfId="28403"/>
    <cellStyle name="TotRow - Style4 2 8 5" xfId="11946"/>
    <cellStyle name="TotRow - Style4 2 8 5 2" xfId="23654"/>
    <cellStyle name="TotRow - Style4 2 8 5 3" xfId="28407"/>
    <cellStyle name="TotRow - Style4 2 8 6" xfId="11947"/>
    <cellStyle name="TotRow - Style4 2 8 6 2" xfId="23655"/>
    <cellStyle name="TotRow - Style4 2 8 6 3" xfId="28408"/>
    <cellStyle name="TotRow - Style4 2 8 7" xfId="11948"/>
    <cellStyle name="TotRow - Style4 2 8 7 2" xfId="23656"/>
    <cellStyle name="TotRow - Style4 2 8 7 3" xfId="28409"/>
    <cellStyle name="TotRow - Style4 2 8 8" xfId="23625"/>
    <cellStyle name="TotRow - Style4 2 8 9" xfId="28378"/>
    <cellStyle name="TotRow - Style4 2 9" xfId="11949"/>
    <cellStyle name="TotRow - Style4 2 9 2" xfId="11950"/>
    <cellStyle name="TotRow - Style4 2 9 2 2" xfId="11951"/>
    <cellStyle name="TotRow - Style4 2 9 2 2 2" xfId="11952"/>
    <cellStyle name="TotRow - Style4 2 9 2 2 2 2" xfId="23660"/>
    <cellStyle name="TotRow - Style4 2 9 2 2 2 3" xfId="28413"/>
    <cellStyle name="TotRow - Style4 2 9 2 2 3" xfId="11953"/>
    <cellStyle name="TotRow - Style4 2 9 2 2 3 2" xfId="23661"/>
    <cellStyle name="TotRow - Style4 2 9 2 2 3 3" xfId="28414"/>
    <cellStyle name="TotRow - Style4 2 9 2 2 4" xfId="11954"/>
    <cellStyle name="TotRow - Style4 2 9 2 2 4 2" xfId="23662"/>
    <cellStyle name="TotRow - Style4 2 9 2 2 4 3" xfId="28415"/>
    <cellStyle name="TotRow - Style4 2 9 2 2 5" xfId="23659"/>
    <cellStyle name="TotRow - Style4 2 9 2 2 6" xfId="28412"/>
    <cellStyle name="TotRow - Style4 2 9 2 3" xfId="11955"/>
    <cellStyle name="TotRow - Style4 2 9 2 3 2" xfId="23663"/>
    <cellStyle name="TotRow - Style4 2 9 2 3 3" xfId="28416"/>
    <cellStyle name="TotRow - Style4 2 9 2 4" xfId="11956"/>
    <cellStyle name="TotRow - Style4 2 9 2 4 2" xfId="23664"/>
    <cellStyle name="TotRow - Style4 2 9 2 4 3" xfId="28417"/>
    <cellStyle name="TotRow - Style4 2 9 2 5" xfId="11957"/>
    <cellStyle name="TotRow - Style4 2 9 2 5 2" xfId="23665"/>
    <cellStyle name="TotRow - Style4 2 9 2 5 3" xfId="28418"/>
    <cellStyle name="TotRow - Style4 2 9 2 6" xfId="23658"/>
    <cellStyle name="TotRow - Style4 2 9 2 7" xfId="28411"/>
    <cellStyle name="TotRow - Style4 2 9 3" xfId="11958"/>
    <cellStyle name="TotRow - Style4 2 9 3 2" xfId="11959"/>
    <cellStyle name="TotRow - Style4 2 9 3 2 2" xfId="23667"/>
    <cellStyle name="TotRow - Style4 2 9 3 2 3" xfId="28420"/>
    <cellStyle name="TotRow - Style4 2 9 3 3" xfId="11960"/>
    <cellStyle name="TotRow - Style4 2 9 3 3 2" xfId="23668"/>
    <cellStyle name="TotRow - Style4 2 9 3 3 3" xfId="28421"/>
    <cellStyle name="TotRow - Style4 2 9 3 4" xfId="11961"/>
    <cellStyle name="TotRow - Style4 2 9 3 4 2" xfId="23669"/>
    <cellStyle name="TotRow - Style4 2 9 3 4 3" xfId="28422"/>
    <cellStyle name="TotRow - Style4 2 9 3 5" xfId="23666"/>
    <cellStyle name="TotRow - Style4 2 9 3 6" xfId="28419"/>
    <cellStyle name="TotRow - Style4 2 9 4" xfId="11962"/>
    <cellStyle name="TotRow - Style4 2 9 4 2" xfId="23670"/>
    <cellStyle name="TotRow - Style4 2 9 4 3" xfId="28423"/>
    <cellStyle name="TotRow - Style4 2 9 5" xfId="11963"/>
    <cellStyle name="TotRow - Style4 2 9 5 2" xfId="23671"/>
    <cellStyle name="TotRow - Style4 2 9 5 3" xfId="28424"/>
    <cellStyle name="TotRow - Style4 2 9 6" xfId="11964"/>
    <cellStyle name="TotRow - Style4 2 9 6 2" xfId="23672"/>
    <cellStyle name="TotRow - Style4 2 9 6 3" xfId="28425"/>
    <cellStyle name="TotRow - Style4 2 9 7" xfId="23657"/>
    <cellStyle name="TotRow - Style4 2 9 8" xfId="28410"/>
    <cellStyle name="TotRow - Style4 3" xfId="11965"/>
    <cellStyle name="TotRow - Style4 3 10" xfId="23673"/>
    <cellStyle name="TotRow - Style4 3 11" xfId="28426"/>
    <cellStyle name="TotRow - Style4 3 12" xfId="29387"/>
    <cellStyle name="TotRow - Style4 3 2" xfId="11966"/>
    <cellStyle name="TotRow - Style4 3 2 10" xfId="29641"/>
    <cellStyle name="TotRow - Style4 3 2 2" xfId="11967"/>
    <cellStyle name="TotRow - Style4 3 2 2 2" xfId="11968"/>
    <cellStyle name="TotRow - Style4 3 2 2 2 2" xfId="11969"/>
    <cellStyle name="TotRow - Style4 3 2 2 2 2 2" xfId="11970"/>
    <cellStyle name="TotRow - Style4 3 2 2 2 2 2 2" xfId="23678"/>
    <cellStyle name="TotRow - Style4 3 2 2 2 2 2 3" xfId="28431"/>
    <cellStyle name="TotRow - Style4 3 2 2 2 2 3" xfId="11971"/>
    <cellStyle name="TotRow - Style4 3 2 2 2 2 3 2" xfId="23679"/>
    <cellStyle name="TotRow - Style4 3 2 2 2 2 3 3" xfId="28432"/>
    <cellStyle name="TotRow - Style4 3 2 2 2 2 4" xfId="11972"/>
    <cellStyle name="TotRow - Style4 3 2 2 2 2 4 2" xfId="23680"/>
    <cellStyle name="TotRow - Style4 3 2 2 2 2 4 3" xfId="28433"/>
    <cellStyle name="TotRow - Style4 3 2 2 2 2 5" xfId="23677"/>
    <cellStyle name="TotRow - Style4 3 2 2 2 2 6" xfId="28430"/>
    <cellStyle name="TotRow - Style4 3 2 2 2 3" xfId="11973"/>
    <cellStyle name="TotRow - Style4 3 2 2 2 3 2" xfId="23681"/>
    <cellStyle name="TotRow - Style4 3 2 2 2 3 3" xfId="28434"/>
    <cellStyle name="TotRow - Style4 3 2 2 2 4" xfId="11974"/>
    <cellStyle name="TotRow - Style4 3 2 2 2 4 2" xfId="23682"/>
    <cellStyle name="TotRow - Style4 3 2 2 2 4 3" xfId="28435"/>
    <cellStyle name="TotRow - Style4 3 2 2 2 5" xfId="11975"/>
    <cellStyle name="TotRow - Style4 3 2 2 2 5 2" xfId="23683"/>
    <cellStyle name="TotRow - Style4 3 2 2 2 5 3" xfId="28436"/>
    <cellStyle name="TotRow - Style4 3 2 2 2 6" xfId="23676"/>
    <cellStyle name="TotRow - Style4 3 2 2 2 7" xfId="28429"/>
    <cellStyle name="TotRow - Style4 3 2 2 3" xfId="11976"/>
    <cellStyle name="TotRow - Style4 3 2 2 3 2" xfId="11977"/>
    <cellStyle name="TotRow - Style4 3 2 2 3 2 2" xfId="23685"/>
    <cellStyle name="TotRow - Style4 3 2 2 3 2 3" xfId="28438"/>
    <cellStyle name="TotRow - Style4 3 2 2 3 3" xfId="11978"/>
    <cellStyle name="TotRow - Style4 3 2 2 3 3 2" xfId="23686"/>
    <cellStyle name="TotRow - Style4 3 2 2 3 3 3" xfId="28439"/>
    <cellStyle name="TotRow - Style4 3 2 2 3 4" xfId="11979"/>
    <cellStyle name="TotRow - Style4 3 2 2 3 4 2" xfId="23687"/>
    <cellStyle name="TotRow - Style4 3 2 2 3 4 3" xfId="28440"/>
    <cellStyle name="TotRow - Style4 3 2 2 3 5" xfId="23684"/>
    <cellStyle name="TotRow - Style4 3 2 2 3 6" xfId="28437"/>
    <cellStyle name="TotRow - Style4 3 2 2 4" xfId="11980"/>
    <cellStyle name="TotRow - Style4 3 2 2 4 2" xfId="23688"/>
    <cellStyle name="TotRow - Style4 3 2 2 4 3" xfId="28441"/>
    <cellStyle name="TotRow - Style4 3 2 2 5" xfId="11981"/>
    <cellStyle name="TotRow - Style4 3 2 2 5 2" xfId="23689"/>
    <cellStyle name="TotRow - Style4 3 2 2 5 3" xfId="28442"/>
    <cellStyle name="TotRow - Style4 3 2 2 6" xfId="11982"/>
    <cellStyle name="TotRow - Style4 3 2 2 6 2" xfId="23690"/>
    <cellStyle name="TotRow - Style4 3 2 2 6 3" xfId="28443"/>
    <cellStyle name="TotRow - Style4 3 2 2 7" xfId="23675"/>
    <cellStyle name="TotRow - Style4 3 2 2 8" xfId="28428"/>
    <cellStyle name="TotRow - Style4 3 2 2 9" xfId="29856"/>
    <cellStyle name="TotRow - Style4 3 2 3" xfId="11983"/>
    <cellStyle name="TotRow - Style4 3 2 3 2" xfId="11984"/>
    <cellStyle name="TotRow - Style4 3 2 3 2 2" xfId="11985"/>
    <cellStyle name="TotRow - Style4 3 2 3 2 2 2" xfId="23693"/>
    <cellStyle name="TotRow - Style4 3 2 3 2 2 3" xfId="28446"/>
    <cellStyle name="TotRow - Style4 3 2 3 2 3" xfId="11986"/>
    <cellStyle name="TotRow - Style4 3 2 3 2 3 2" xfId="23694"/>
    <cellStyle name="TotRow - Style4 3 2 3 2 3 3" xfId="28447"/>
    <cellStyle name="TotRow - Style4 3 2 3 2 4" xfId="11987"/>
    <cellStyle name="TotRow - Style4 3 2 3 2 4 2" xfId="23695"/>
    <cellStyle name="TotRow - Style4 3 2 3 2 4 3" xfId="28448"/>
    <cellStyle name="TotRow - Style4 3 2 3 2 5" xfId="23692"/>
    <cellStyle name="TotRow - Style4 3 2 3 2 6" xfId="28445"/>
    <cellStyle name="TotRow - Style4 3 2 3 3" xfId="11988"/>
    <cellStyle name="TotRow - Style4 3 2 3 3 2" xfId="23696"/>
    <cellStyle name="TotRow - Style4 3 2 3 3 3" xfId="28449"/>
    <cellStyle name="TotRow - Style4 3 2 3 4" xfId="11989"/>
    <cellStyle name="TotRow - Style4 3 2 3 4 2" xfId="23697"/>
    <cellStyle name="TotRow - Style4 3 2 3 4 3" xfId="28450"/>
    <cellStyle name="TotRow - Style4 3 2 3 5" xfId="11990"/>
    <cellStyle name="TotRow - Style4 3 2 3 5 2" xfId="23698"/>
    <cellStyle name="TotRow - Style4 3 2 3 5 3" xfId="28451"/>
    <cellStyle name="TotRow - Style4 3 2 3 6" xfId="23691"/>
    <cellStyle name="TotRow - Style4 3 2 3 7" xfId="28444"/>
    <cellStyle name="TotRow - Style4 3 2 4" xfId="11991"/>
    <cellStyle name="TotRow - Style4 3 2 4 2" xfId="11992"/>
    <cellStyle name="TotRow - Style4 3 2 4 2 2" xfId="23700"/>
    <cellStyle name="TotRow - Style4 3 2 4 2 3" xfId="28453"/>
    <cellStyle name="TotRow - Style4 3 2 4 3" xfId="11993"/>
    <cellStyle name="TotRow - Style4 3 2 4 3 2" xfId="23701"/>
    <cellStyle name="TotRow - Style4 3 2 4 3 3" xfId="28454"/>
    <cellStyle name="TotRow - Style4 3 2 4 4" xfId="11994"/>
    <cellStyle name="TotRow - Style4 3 2 4 4 2" xfId="23702"/>
    <cellStyle name="TotRow - Style4 3 2 4 4 3" xfId="28455"/>
    <cellStyle name="TotRow - Style4 3 2 4 5" xfId="23699"/>
    <cellStyle name="TotRow - Style4 3 2 4 6" xfId="28452"/>
    <cellStyle name="TotRow - Style4 3 2 5" xfId="11995"/>
    <cellStyle name="TotRow - Style4 3 2 5 2" xfId="23703"/>
    <cellStyle name="TotRow - Style4 3 2 5 3" xfId="28456"/>
    <cellStyle name="TotRow - Style4 3 2 6" xfId="11996"/>
    <cellStyle name="TotRow - Style4 3 2 6 2" xfId="23704"/>
    <cellStyle name="TotRow - Style4 3 2 6 3" xfId="28457"/>
    <cellStyle name="TotRow - Style4 3 2 7" xfId="11997"/>
    <cellStyle name="TotRow - Style4 3 2 7 2" xfId="23705"/>
    <cellStyle name="TotRow - Style4 3 2 7 3" xfId="28458"/>
    <cellStyle name="TotRow - Style4 3 2 8" xfId="23674"/>
    <cellStyle name="TotRow - Style4 3 2 9" xfId="28427"/>
    <cellStyle name="TotRow - Style4 3 3" xfId="11998"/>
    <cellStyle name="TotRow - Style4 3 3 10" xfId="29735"/>
    <cellStyle name="TotRow - Style4 3 3 2" xfId="11999"/>
    <cellStyle name="TotRow - Style4 3 3 2 2" xfId="12000"/>
    <cellStyle name="TotRow - Style4 3 3 2 2 2" xfId="12001"/>
    <cellStyle name="TotRow - Style4 3 3 2 2 2 2" xfId="12002"/>
    <cellStyle name="TotRow - Style4 3 3 2 2 2 2 2" xfId="23710"/>
    <cellStyle name="TotRow - Style4 3 3 2 2 2 2 3" xfId="28463"/>
    <cellStyle name="TotRow - Style4 3 3 2 2 2 3" xfId="12003"/>
    <cellStyle name="TotRow - Style4 3 3 2 2 2 3 2" xfId="23711"/>
    <cellStyle name="TotRow - Style4 3 3 2 2 2 3 3" xfId="28464"/>
    <cellStyle name="TotRow - Style4 3 3 2 2 2 4" xfId="12004"/>
    <cellStyle name="TotRow - Style4 3 3 2 2 2 4 2" xfId="23712"/>
    <cellStyle name="TotRow - Style4 3 3 2 2 2 4 3" xfId="28465"/>
    <cellStyle name="TotRow - Style4 3 3 2 2 2 5" xfId="23709"/>
    <cellStyle name="TotRow - Style4 3 3 2 2 2 6" xfId="28462"/>
    <cellStyle name="TotRow - Style4 3 3 2 2 3" xfId="12005"/>
    <cellStyle name="TotRow - Style4 3 3 2 2 3 2" xfId="23713"/>
    <cellStyle name="TotRow - Style4 3 3 2 2 3 3" xfId="28466"/>
    <cellStyle name="TotRow - Style4 3 3 2 2 4" xfId="12006"/>
    <cellStyle name="TotRow - Style4 3 3 2 2 4 2" xfId="23714"/>
    <cellStyle name="TotRow - Style4 3 3 2 2 4 3" xfId="28467"/>
    <cellStyle name="TotRow - Style4 3 3 2 2 5" xfId="12007"/>
    <cellStyle name="TotRow - Style4 3 3 2 2 5 2" xfId="23715"/>
    <cellStyle name="TotRow - Style4 3 3 2 2 5 3" xfId="28468"/>
    <cellStyle name="TotRow - Style4 3 3 2 2 6" xfId="23708"/>
    <cellStyle name="TotRow - Style4 3 3 2 2 7" xfId="28461"/>
    <cellStyle name="TotRow - Style4 3 3 2 3" xfId="12008"/>
    <cellStyle name="TotRow - Style4 3 3 2 3 2" xfId="12009"/>
    <cellStyle name="TotRow - Style4 3 3 2 3 2 2" xfId="23717"/>
    <cellStyle name="TotRow - Style4 3 3 2 3 2 3" xfId="28470"/>
    <cellStyle name="TotRow - Style4 3 3 2 3 3" xfId="12010"/>
    <cellStyle name="TotRow - Style4 3 3 2 3 3 2" xfId="23718"/>
    <cellStyle name="TotRow - Style4 3 3 2 3 3 3" xfId="28471"/>
    <cellStyle name="TotRow - Style4 3 3 2 3 4" xfId="12011"/>
    <cellStyle name="TotRow - Style4 3 3 2 3 4 2" xfId="23719"/>
    <cellStyle name="TotRow - Style4 3 3 2 3 4 3" xfId="28472"/>
    <cellStyle name="TotRow - Style4 3 3 2 3 5" xfId="23716"/>
    <cellStyle name="TotRow - Style4 3 3 2 3 6" xfId="28469"/>
    <cellStyle name="TotRow - Style4 3 3 2 4" xfId="12012"/>
    <cellStyle name="TotRow - Style4 3 3 2 4 2" xfId="23720"/>
    <cellStyle name="TotRow - Style4 3 3 2 4 3" xfId="28473"/>
    <cellStyle name="TotRow - Style4 3 3 2 5" xfId="12013"/>
    <cellStyle name="TotRow - Style4 3 3 2 5 2" xfId="23721"/>
    <cellStyle name="TotRow - Style4 3 3 2 5 3" xfId="28474"/>
    <cellStyle name="TotRow - Style4 3 3 2 6" xfId="12014"/>
    <cellStyle name="TotRow - Style4 3 3 2 6 2" xfId="23722"/>
    <cellStyle name="TotRow - Style4 3 3 2 6 3" xfId="28475"/>
    <cellStyle name="TotRow - Style4 3 3 2 7" xfId="23707"/>
    <cellStyle name="TotRow - Style4 3 3 2 8" xfId="28460"/>
    <cellStyle name="TotRow - Style4 3 3 2 9" xfId="29890"/>
    <cellStyle name="TotRow - Style4 3 3 3" xfId="12015"/>
    <cellStyle name="TotRow - Style4 3 3 3 2" xfId="12016"/>
    <cellStyle name="TotRow - Style4 3 3 3 2 2" xfId="12017"/>
    <cellStyle name="TotRow - Style4 3 3 3 2 2 2" xfId="23725"/>
    <cellStyle name="TotRow - Style4 3 3 3 2 2 3" xfId="28478"/>
    <cellStyle name="TotRow - Style4 3 3 3 2 3" xfId="12018"/>
    <cellStyle name="TotRow - Style4 3 3 3 2 3 2" xfId="23726"/>
    <cellStyle name="TotRow - Style4 3 3 3 2 3 3" xfId="28479"/>
    <cellStyle name="TotRow - Style4 3 3 3 2 4" xfId="12019"/>
    <cellStyle name="TotRow - Style4 3 3 3 2 4 2" xfId="23727"/>
    <cellStyle name="TotRow - Style4 3 3 3 2 4 3" xfId="28480"/>
    <cellStyle name="TotRow - Style4 3 3 3 2 5" xfId="23724"/>
    <cellStyle name="TotRow - Style4 3 3 3 2 6" xfId="28477"/>
    <cellStyle name="TotRow - Style4 3 3 3 3" xfId="12020"/>
    <cellStyle name="TotRow - Style4 3 3 3 3 2" xfId="23728"/>
    <cellStyle name="TotRow - Style4 3 3 3 3 3" xfId="28481"/>
    <cellStyle name="TotRow - Style4 3 3 3 4" xfId="12021"/>
    <cellStyle name="TotRow - Style4 3 3 3 4 2" xfId="23729"/>
    <cellStyle name="TotRow - Style4 3 3 3 4 3" xfId="28482"/>
    <cellStyle name="TotRow - Style4 3 3 3 5" xfId="12022"/>
    <cellStyle name="TotRow - Style4 3 3 3 5 2" xfId="23730"/>
    <cellStyle name="TotRow - Style4 3 3 3 5 3" xfId="28483"/>
    <cellStyle name="TotRow - Style4 3 3 3 6" xfId="23723"/>
    <cellStyle name="TotRow - Style4 3 3 3 7" xfId="28476"/>
    <cellStyle name="TotRow - Style4 3 3 4" xfId="12023"/>
    <cellStyle name="TotRow - Style4 3 3 4 2" xfId="12024"/>
    <cellStyle name="TotRow - Style4 3 3 4 2 2" xfId="23732"/>
    <cellStyle name="TotRow - Style4 3 3 4 2 3" xfId="28485"/>
    <cellStyle name="TotRow - Style4 3 3 4 3" xfId="12025"/>
    <cellStyle name="TotRow - Style4 3 3 4 3 2" xfId="23733"/>
    <cellStyle name="TotRow - Style4 3 3 4 3 3" xfId="28486"/>
    <cellStyle name="TotRow - Style4 3 3 4 4" xfId="12026"/>
    <cellStyle name="TotRow - Style4 3 3 4 4 2" xfId="23734"/>
    <cellStyle name="TotRow - Style4 3 3 4 4 3" xfId="28487"/>
    <cellStyle name="TotRow - Style4 3 3 4 5" xfId="23731"/>
    <cellStyle name="TotRow - Style4 3 3 4 6" xfId="28484"/>
    <cellStyle name="TotRow - Style4 3 3 5" xfId="12027"/>
    <cellStyle name="TotRow - Style4 3 3 5 2" xfId="23735"/>
    <cellStyle name="TotRow - Style4 3 3 5 3" xfId="28488"/>
    <cellStyle name="TotRow - Style4 3 3 6" xfId="12028"/>
    <cellStyle name="TotRow - Style4 3 3 6 2" xfId="23736"/>
    <cellStyle name="TotRow - Style4 3 3 6 3" xfId="28489"/>
    <cellStyle name="TotRow - Style4 3 3 7" xfId="12029"/>
    <cellStyle name="TotRow - Style4 3 3 7 2" xfId="23737"/>
    <cellStyle name="TotRow - Style4 3 3 7 3" xfId="28490"/>
    <cellStyle name="TotRow - Style4 3 3 8" xfId="23706"/>
    <cellStyle name="TotRow - Style4 3 3 9" xfId="28459"/>
    <cellStyle name="TotRow - Style4 3 4" xfId="12030"/>
    <cellStyle name="TotRow - Style4 3 4 10" xfId="29790"/>
    <cellStyle name="TotRow - Style4 3 4 2" xfId="12031"/>
    <cellStyle name="TotRow - Style4 3 4 2 2" xfId="12032"/>
    <cellStyle name="TotRow - Style4 3 4 2 2 2" xfId="12033"/>
    <cellStyle name="TotRow - Style4 3 4 2 2 2 2" xfId="12034"/>
    <cellStyle name="TotRow - Style4 3 4 2 2 2 2 2" xfId="23742"/>
    <cellStyle name="TotRow - Style4 3 4 2 2 2 2 3" xfId="28495"/>
    <cellStyle name="TotRow - Style4 3 4 2 2 2 3" xfId="12035"/>
    <cellStyle name="TotRow - Style4 3 4 2 2 2 3 2" xfId="23743"/>
    <cellStyle name="TotRow - Style4 3 4 2 2 2 3 3" xfId="28496"/>
    <cellStyle name="TotRow - Style4 3 4 2 2 2 4" xfId="12036"/>
    <cellStyle name="TotRow - Style4 3 4 2 2 2 4 2" xfId="23744"/>
    <cellStyle name="TotRow - Style4 3 4 2 2 2 4 3" xfId="28497"/>
    <cellStyle name="TotRow - Style4 3 4 2 2 2 5" xfId="23741"/>
    <cellStyle name="TotRow - Style4 3 4 2 2 2 6" xfId="28494"/>
    <cellStyle name="TotRow - Style4 3 4 2 2 3" xfId="12037"/>
    <cellStyle name="TotRow - Style4 3 4 2 2 3 2" xfId="23745"/>
    <cellStyle name="TotRow - Style4 3 4 2 2 3 3" xfId="28498"/>
    <cellStyle name="TotRow - Style4 3 4 2 2 4" xfId="12038"/>
    <cellStyle name="TotRow - Style4 3 4 2 2 4 2" xfId="23746"/>
    <cellStyle name="TotRow - Style4 3 4 2 2 4 3" xfId="28499"/>
    <cellStyle name="TotRow - Style4 3 4 2 2 5" xfId="12039"/>
    <cellStyle name="TotRow - Style4 3 4 2 2 5 2" xfId="23747"/>
    <cellStyle name="TotRow - Style4 3 4 2 2 5 3" xfId="28500"/>
    <cellStyle name="TotRow - Style4 3 4 2 2 6" xfId="23740"/>
    <cellStyle name="TotRow - Style4 3 4 2 2 7" xfId="28493"/>
    <cellStyle name="TotRow - Style4 3 4 2 3" xfId="12040"/>
    <cellStyle name="TotRow - Style4 3 4 2 3 2" xfId="12041"/>
    <cellStyle name="TotRow - Style4 3 4 2 3 2 2" xfId="23749"/>
    <cellStyle name="TotRow - Style4 3 4 2 3 2 3" xfId="28502"/>
    <cellStyle name="TotRow - Style4 3 4 2 3 3" xfId="12042"/>
    <cellStyle name="TotRow - Style4 3 4 2 3 3 2" xfId="23750"/>
    <cellStyle name="TotRow - Style4 3 4 2 3 3 3" xfId="28503"/>
    <cellStyle name="TotRow - Style4 3 4 2 3 4" xfId="12043"/>
    <cellStyle name="TotRow - Style4 3 4 2 3 4 2" xfId="23751"/>
    <cellStyle name="TotRow - Style4 3 4 2 3 4 3" xfId="28504"/>
    <cellStyle name="TotRow - Style4 3 4 2 3 5" xfId="23748"/>
    <cellStyle name="TotRow - Style4 3 4 2 3 6" xfId="28501"/>
    <cellStyle name="TotRow - Style4 3 4 2 4" xfId="12044"/>
    <cellStyle name="TotRow - Style4 3 4 2 4 2" xfId="23752"/>
    <cellStyle name="TotRow - Style4 3 4 2 4 3" xfId="28505"/>
    <cellStyle name="TotRow - Style4 3 4 2 5" xfId="12045"/>
    <cellStyle name="TotRow - Style4 3 4 2 5 2" xfId="23753"/>
    <cellStyle name="TotRow - Style4 3 4 2 5 3" xfId="28506"/>
    <cellStyle name="TotRow - Style4 3 4 2 6" xfId="12046"/>
    <cellStyle name="TotRow - Style4 3 4 2 6 2" xfId="23754"/>
    <cellStyle name="TotRow - Style4 3 4 2 6 3" xfId="28507"/>
    <cellStyle name="TotRow - Style4 3 4 2 7" xfId="23739"/>
    <cellStyle name="TotRow - Style4 3 4 2 8" xfId="28492"/>
    <cellStyle name="TotRow - Style4 3 4 2 9" xfId="29911"/>
    <cellStyle name="TotRow - Style4 3 4 3" xfId="12047"/>
    <cellStyle name="TotRow - Style4 3 4 3 2" xfId="12048"/>
    <cellStyle name="TotRow - Style4 3 4 3 2 2" xfId="12049"/>
    <cellStyle name="TotRow - Style4 3 4 3 2 2 2" xfId="23757"/>
    <cellStyle name="TotRow - Style4 3 4 3 2 2 3" xfId="28510"/>
    <cellStyle name="TotRow - Style4 3 4 3 2 3" xfId="12050"/>
    <cellStyle name="TotRow - Style4 3 4 3 2 3 2" xfId="23758"/>
    <cellStyle name="TotRow - Style4 3 4 3 2 3 3" xfId="28511"/>
    <cellStyle name="TotRow - Style4 3 4 3 2 4" xfId="12051"/>
    <cellStyle name="TotRow - Style4 3 4 3 2 4 2" xfId="23759"/>
    <cellStyle name="TotRow - Style4 3 4 3 2 4 3" xfId="28512"/>
    <cellStyle name="TotRow - Style4 3 4 3 2 5" xfId="23756"/>
    <cellStyle name="TotRow - Style4 3 4 3 2 6" xfId="28509"/>
    <cellStyle name="TotRow - Style4 3 4 3 3" xfId="12052"/>
    <cellStyle name="TotRow - Style4 3 4 3 3 2" xfId="23760"/>
    <cellStyle name="TotRow - Style4 3 4 3 3 3" xfId="28513"/>
    <cellStyle name="TotRow - Style4 3 4 3 4" xfId="12053"/>
    <cellStyle name="TotRow - Style4 3 4 3 4 2" xfId="23761"/>
    <cellStyle name="TotRow - Style4 3 4 3 4 3" xfId="28514"/>
    <cellStyle name="TotRow - Style4 3 4 3 5" xfId="12054"/>
    <cellStyle name="TotRow - Style4 3 4 3 5 2" xfId="23762"/>
    <cellStyle name="TotRow - Style4 3 4 3 5 3" xfId="28515"/>
    <cellStyle name="TotRow - Style4 3 4 3 6" xfId="23755"/>
    <cellStyle name="TotRow - Style4 3 4 3 7" xfId="28508"/>
    <cellStyle name="TotRow - Style4 3 4 4" xfId="12055"/>
    <cellStyle name="TotRow - Style4 3 4 4 2" xfId="12056"/>
    <cellStyle name="TotRow - Style4 3 4 4 2 2" xfId="23764"/>
    <cellStyle name="TotRow - Style4 3 4 4 2 3" xfId="28517"/>
    <cellStyle name="TotRow - Style4 3 4 4 3" xfId="12057"/>
    <cellStyle name="TotRow - Style4 3 4 4 3 2" xfId="23765"/>
    <cellStyle name="TotRow - Style4 3 4 4 3 3" xfId="28518"/>
    <cellStyle name="TotRow - Style4 3 4 4 4" xfId="12058"/>
    <cellStyle name="TotRow - Style4 3 4 4 4 2" xfId="23766"/>
    <cellStyle name="TotRow - Style4 3 4 4 4 3" xfId="28519"/>
    <cellStyle name="TotRow - Style4 3 4 4 5" xfId="23763"/>
    <cellStyle name="TotRow - Style4 3 4 4 6" xfId="28516"/>
    <cellStyle name="TotRow - Style4 3 4 5" xfId="12059"/>
    <cellStyle name="TotRow - Style4 3 4 5 2" xfId="23767"/>
    <cellStyle name="TotRow - Style4 3 4 5 3" xfId="28520"/>
    <cellStyle name="TotRow - Style4 3 4 6" xfId="12060"/>
    <cellStyle name="TotRow - Style4 3 4 6 2" xfId="23768"/>
    <cellStyle name="TotRow - Style4 3 4 6 3" xfId="28521"/>
    <cellStyle name="TotRow - Style4 3 4 7" xfId="12061"/>
    <cellStyle name="TotRow - Style4 3 4 7 2" xfId="23769"/>
    <cellStyle name="TotRow - Style4 3 4 7 3" xfId="28522"/>
    <cellStyle name="TotRow - Style4 3 4 8" xfId="23738"/>
    <cellStyle name="TotRow - Style4 3 4 9" xfId="28491"/>
    <cellStyle name="TotRow - Style4 3 5" xfId="12062"/>
    <cellStyle name="TotRow - Style4 3 5 2" xfId="12063"/>
    <cellStyle name="TotRow - Style4 3 5 2 2" xfId="12064"/>
    <cellStyle name="TotRow - Style4 3 5 2 2 2" xfId="12065"/>
    <cellStyle name="TotRow - Style4 3 5 2 2 2 2" xfId="23773"/>
    <cellStyle name="TotRow - Style4 3 5 2 2 2 3" xfId="28526"/>
    <cellStyle name="TotRow - Style4 3 5 2 2 3" xfId="12066"/>
    <cellStyle name="TotRow - Style4 3 5 2 2 3 2" xfId="23774"/>
    <cellStyle name="TotRow - Style4 3 5 2 2 3 3" xfId="28527"/>
    <cellStyle name="TotRow - Style4 3 5 2 2 4" xfId="12067"/>
    <cellStyle name="TotRow - Style4 3 5 2 2 4 2" xfId="23775"/>
    <cellStyle name="TotRow - Style4 3 5 2 2 4 3" xfId="28528"/>
    <cellStyle name="TotRow - Style4 3 5 2 2 5" xfId="23772"/>
    <cellStyle name="TotRow - Style4 3 5 2 2 6" xfId="28525"/>
    <cellStyle name="TotRow - Style4 3 5 2 3" xfId="12068"/>
    <cellStyle name="TotRow - Style4 3 5 2 3 2" xfId="23776"/>
    <cellStyle name="TotRow - Style4 3 5 2 3 3" xfId="28529"/>
    <cellStyle name="TotRow - Style4 3 5 2 4" xfId="12069"/>
    <cellStyle name="TotRow - Style4 3 5 2 4 2" xfId="23777"/>
    <cellStyle name="TotRow - Style4 3 5 2 4 3" xfId="28530"/>
    <cellStyle name="TotRow - Style4 3 5 2 5" xfId="12070"/>
    <cellStyle name="TotRow - Style4 3 5 2 5 2" xfId="23778"/>
    <cellStyle name="TotRow - Style4 3 5 2 5 3" xfId="28531"/>
    <cellStyle name="TotRow - Style4 3 5 2 6" xfId="23771"/>
    <cellStyle name="TotRow - Style4 3 5 2 7" xfId="28524"/>
    <cellStyle name="TotRow - Style4 3 5 3" xfId="12071"/>
    <cellStyle name="TotRow - Style4 3 5 3 2" xfId="12072"/>
    <cellStyle name="TotRow - Style4 3 5 3 2 2" xfId="23780"/>
    <cellStyle name="TotRow - Style4 3 5 3 2 3" xfId="28533"/>
    <cellStyle name="TotRow - Style4 3 5 3 3" xfId="12073"/>
    <cellStyle name="TotRow - Style4 3 5 3 3 2" xfId="23781"/>
    <cellStyle name="TotRow - Style4 3 5 3 3 3" xfId="28534"/>
    <cellStyle name="TotRow - Style4 3 5 3 4" xfId="12074"/>
    <cellStyle name="TotRow - Style4 3 5 3 4 2" xfId="23782"/>
    <cellStyle name="TotRow - Style4 3 5 3 4 3" xfId="28535"/>
    <cellStyle name="TotRow - Style4 3 5 3 5" xfId="23779"/>
    <cellStyle name="TotRow - Style4 3 5 3 6" xfId="28532"/>
    <cellStyle name="TotRow - Style4 3 5 4" xfId="12075"/>
    <cellStyle name="TotRow - Style4 3 5 4 2" xfId="23783"/>
    <cellStyle name="TotRow - Style4 3 5 4 3" xfId="28536"/>
    <cellStyle name="TotRow - Style4 3 5 5" xfId="12076"/>
    <cellStyle name="TotRow - Style4 3 5 5 2" xfId="23784"/>
    <cellStyle name="TotRow - Style4 3 5 5 3" xfId="28537"/>
    <cellStyle name="TotRow - Style4 3 5 6" xfId="12077"/>
    <cellStyle name="TotRow - Style4 3 5 6 2" xfId="23785"/>
    <cellStyle name="TotRow - Style4 3 5 6 3" xfId="28538"/>
    <cellStyle name="TotRow - Style4 3 5 7" xfId="23770"/>
    <cellStyle name="TotRow - Style4 3 5 8" xfId="28523"/>
    <cellStyle name="TotRow - Style4 3 5 9" xfId="29807"/>
    <cellStyle name="TotRow - Style4 3 6" xfId="12078"/>
    <cellStyle name="TotRow - Style4 3 6 2" xfId="12079"/>
    <cellStyle name="TotRow - Style4 3 6 2 2" xfId="23787"/>
    <cellStyle name="TotRow - Style4 3 6 2 3" xfId="28540"/>
    <cellStyle name="TotRow - Style4 3 6 3" xfId="12080"/>
    <cellStyle name="TotRow - Style4 3 6 3 2" xfId="23788"/>
    <cellStyle name="TotRow - Style4 3 6 3 3" xfId="28541"/>
    <cellStyle name="TotRow - Style4 3 6 4" xfId="12081"/>
    <cellStyle name="TotRow - Style4 3 6 4 2" xfId="23789"/>
    <cellStyle name="TotRow - Style4 3 6 4 3" xfId="28542"/>
    <cellStyle name="TotRow - Style4 3 6 5" xfId="23786"/>
    <cellStyle name="TotRow - Style4 3 6 6" xfId="28539"/>
    <cellStyle name="TotRow - Style4 3 7" xfId="12082"/>
    <cellStyle name="TotRow - Style4 3 7 2" xfId="23790"/>
    <cellStyle name="TotRow - Style4 3 7 3" xfId="28543"/>
    <cellStyle name="TotRow - Style4 3 8" xfId="12083"/>
    <cellStyle name="TotRow - Style4 3 8 2" xfId="23791"/>
    <cellStyle name="TotRow - Style4 3 8 3" xfId="28544"/>
    <cellStyle name="TotRow - Style4 3 9" xfId="12084"/>
    <cellStyle name="TotRow - Style4 3 9 2" xfId="23792"/>
    <cellStyle name="TotRow - Style4 3 9 3" xfId="28545"/>
    <cellStyle name="TotRow - Style4 4" xfId="12085"/>
    <cellStyle name="TotRow - Style4 4 10" xfId="23793"/>
    <cellStyle name="TotRow - Style4 4 11" xfId="28546"/>
    <cellStyle name="TotRow - Style4 4 12" xfId="29388"/>
    <cellStyle name="TotRow - Style4 4 2" xfId="12086"/>
    <cellStyle name="TotRow - Style4 4 2 10" xfId="29808"/>
    <cellStyle name="TotRow - Style4 4 2 2" xfId="12087"/>
    <cellStyle name="TotRow - Style4 4 2 2 2" xfId="12088"/>
    <cellStyle name="TotRow - Style4 4 2 2 2 2" xfId="12089"/>
    <cellStyle name="TotRow - Style4 4 2 2 2 2 2" xfId="12090"/>
    <cellStyle name="TotRow - Style4 4 2 2 2 2 2 2" xfId="23798"/>
    <cellStyle name="TotRow - Style4 4 2 2 2 2 2 3" xfId="28551"/>
    <cellStyle name="TotRow - Style4 4 2 2 2 2 3" xfId="12091"/>
    <cellStyle name="TotRow - Style4 4 2 2 2 2 3 2" xfId="23799"/>
    <cellStyle name="TotRow - Style4 4 2 2 2 2 3 3" xfId="28552"/>
    <cellStyle name="TotRow - Style4 4 2 2 2 2 4" xfId="12092"/>
    <cellStyle name="TotRow - Style4 4 2 2 2 2 4 2" xfId="23800"/>
    <cellStyle name="TotRow - Style4 4 2 2 2 2 4 3" xfId="28553"/>
    <cellStyle name="TotRow - Style4 4 2 2 2 2 5" xfId="23797"/>
    <cellStyle name="TotRow - Style4 4 2 2 2 2 6" xfId="28550"/>
    <cellStyle name="TotRow - Style4 4 2 2 2 3" xfId="12093"/>
    <cellStyle name="TotRow - Style4 4 2 2 2 3 2" xfId="23801"/>
    <cellStyle name="TotRow - Style4 4 2 2 2 3 3" xfId="28554"/>
    <cellStyle name="TotRow - Style4 4 2 2 2 4" xfId="12094"/>
    <cellStyle name="TotRow - Style4 4 2 2 2 4 2" xfId="23802"/>
    <cellStyle name="TotRow - Style4 4 2 2 2 4 3" xfId="28555"/>
    <cellStyle name="TotRow - Style4 4 2 2 2 5" xfId="12095"/>
    <cellStyle name="TotRow - Style4 4 2 2 2 5 2" xfId="23803"/>
    <cellStyle name="TotRow - Style4 4 2 2 2 5 3" xfId="28556"/>
    <cellStyle name="TotRow - Style4 4 2 2 2 6" xfId="23796"/>
    <cellStyle name="TotRow - Style4 4 2 2 2 7" xfId="28549"/>
    <cellStyle name="TotRow - Style4 4 2 2 3" xfId="12096"/>
    <cellStyle name="TotRow - Style4 4 2 2 3 2" xfId="12097"/>
    <cellStyle name="TotRow - Style4 4 2 2 3 2 2" xfId="23805"/>
    <cellStyle name="TotRow - Style4 4 2 2 3 2 3" xfId="28558"/>
    <cellStyle name="TotRow - Style4 4 2 2 3 3" xfId="12098"/>
    <cellStyle name="TotRow - Style4 4 2 2 3 3 2" xfId="23806"/>
    <cellStyle name="TotRow - Style4 4 2 2 3 3 3" xfId="28559"/>
    <cellStyle name="TotRow - Style4 4 2 2 3 4" xfId="12099"/>
    <cellStyle name="TotRow - Style4 4 2 2 3 4 2" xfId="23807"/>
    <cellStyle name="TotRow - Style4 4 2 2 3 4 3" xfId="28560"/>
    <cellStyle name="TotRow - Style4 4 2 2 3 5" xfId="23804"/>
    <cellStyle name="TotRow - Style4 4 2 2 3 6" xfId="28557"/>
    <cellStyle name="TotRow - Style4 4 2 2 4" xfId="12100"/>
    <cellStyle name="TotRow - Style4 4 2 2 4 2" xfId="23808"/>
    <cellStyle name="TotRow - Style4 4 2 2 4 3" xfId="28561"/>
    <cellStyle name="TotRow - Style4 4 2 2 5" xfId="12101"/>
    <cellStyle name="TotRow - Style4 4 2 2 5 2" xfId="23809"/>
    <cellStyle name="TotRow - Style4 4 2 2 5 3" xfId="28562"/>
    <cellStyle name="TotRow - Style4 4 2 2 6" xfId="12102"/>
    <cellStyle name="TotRow - Style4 4 2 2 6 2" xfId="23810"/>
    <cellStyle name="TotRow - Style4 4 2 2 6 3" xfId="28563"/>
    <cellStyle name="TotRow - Style4 4 2 2 7" xfId="23795"/>
    <cellStyle name="TotRow - Style4 4 2 2 8" xfId="28548"/>
    <cellStyle name="TotRow - Style4 4 2 3" xfId="12103"/>
    <cellStyle name="TotRow - Style4 4 2 3 2" xfId="12104"/>
    <cellStyle name="TotRow - Style4 4 2 3 2 2" xfId="12105"/>
    <cellStyle name="TotRow - Style4 4 2 3 2 2 2" xfId="23813"/>
    <cellStyle name="TotRow - Style4 4 2 3 2 2 3" xfId="28566"/>
    <cellStyle name="TotRow - Style4 4 2 3 2 3" xfId="12106"/>
    <cellStyle name="TotRow - Style4 4 2 3 2 3 2" xfId="23814"/>
    <cellStyle name="TotRow - Style4 4 2 3 2 3 3" xfId="28567"/>
    <cellStyle name="TotRow - Style4 4 2 3 2 4" xfId="12107"/>
    <cellStyle name="TotRow - Style4 4 2 3 2 4 2" xfId="23815"/>
    <cellStyle name="TotRow - Style4 4 2 3 2 4 3" xfId="28568"/>
    <cellStyle name="TotRow - Style4 4 2 3 2 5" xfId="23812"/>
    <cellStyle name="TotRow - Style4 4 2 3 2 6" xfId="28565"/>
    <cellStyle name="TotRow - Style4 4 2 3 3" xfId="12108"/>
    <cellStyle name="TotRow - Style4 4 2 3 3 2" xfId="23816"/>
    <cellStyle name="TotRow - Style4 4 2 3 3 3" xfId="28569"/>
    <cellStyle name="TotRow - Style4 4 2 3 4" xfId="12109"/>
    <cellStyle name="TotRow - Style4 4 2 3 4 2" xfId="23817"/>
    <cellStyle name="TotRow - Style4 4 2 3 4 3" xfId="28570"/>
    <cellStyle name="TotRow - Style4 4 2 3 5" xfId="12110"/>
    <cellStyle name="TotRow - Style4 4 2 3 5 2" xfId="23818"/>
    <cellStyle name="TotRow - Style4 4 2 3 5 3" xfId="28571"/>
    <cellStyle name="TotRow - Style4 4 2 3 6" xfId="23811"/>
    <cellStyle name="TotRow - Style4 4 2 3 7" xfId="28564"/>
    <cellStyle name="TotRow - Style4 4 2 4" xfId="12111"/>
    <cellStyle name="TotRow - Style4 4 2 4 2" xfId="12112"/>
    <cellStyle name="TotRow - Style4 4 2 4 2 2" xfId="23820"/>
    <cellStyle name="TotRow - Style4 4 2 4 2 3" xfId="28573"/>
    <cellStyle name="TotRow - Style4 4 2 4 3" xfId="12113"/>
    <cellStyle name="TotRow - Style4 4 2 4 3 2" xfId="23821"/>
    <cellStyle name="TotRow - Style4 4 2 4 3 3" xfId="28574"/>
    <cellStyle name="TotRow - Style4 4 2 4 4" xfId="12114"/>
    <cellStyle name="TotRow - Style4 4 2 4 4 2" xfId="23822"/>
    <cellStyle name="TotRow - Style4 4 2 4 4 3" xfId="28575"/>
    <cellStyle name="TotRow - Style4 4 2 4 5" xfId="23819"/>
    <cellStyle name="TotRow - Style4 4 2 4 6" xfId="28572"/>
    <cellStyle name="TotRow - Style4 4 2 5" xfId="12115"/>
    <cellStyle name="TotRow - Style4 4 2 5 2" xfId="23823"/>
    <cellStyle name="TotRow - Style4 4 2 5 3" xfId="28576"/>
    <cellStyle name="TotRow - Style4 4 2 6" xfId="12116"/>
    <cellStyle name="TotRow - Style4 4 2 6 2" xfId="23824"/>
    <cellStyle name="TotRow - Style4 4 2 6 3" xfId="28577"/>
    <cellStyle name="TotRow - Style4 4 2 7" xfId="12117"/>
    <cellStyle name="TotRow - Style4 4 2 7 2" xfId="23825"/>
    <cellStyle name="TotRow - Style4 4 2 7 3" xfId="28578"/>
    <cellStyle name="TotRow - Style4 4 2 8" xfId="23794"/>
    <cellStyle name="TotRow - Style4 4 2 9" xfId="28547"/>
    <cellStyle name="TotRow - Style4 4 3" xfId="12118"/>
    <cellStyle name="TotRow - Style4 4 3 2" xfId="12119"/>
    <cellStyle name="TotRow - Style4 4 3 2 2" xfId="12120"/>
    <cellStyle name="TotRow - Style4 4 3 2 2 2" xfId="12121"/>
    <cellStyle name="TotRow - Style4 4 3 2 2 2 2" xfId="12122"/>
    <cellStyle name="TotRow - Style4 4 3 2 2 2 2 2" xfId="23830"/>
    <cellStyle name="TotRow - Style4 4 3 2 2 2 2 3" xfId="28583"/>
    <cellStyle name="TotRow - Style4 4 3 2 2 2 3" xfId="12123"/>
    <cellStyle name="TotRow - Style4 4 3 2 2 2 3 2" xfId="23831"/>
    <cellStyle name="TotRow - Style4 4 3 2 2 2 3 3" xfId="28584"/>
    <cellStyle name="TotRow - Style4 4 3 2 2 2 4" xfId="12124"/>
    <cellStyle name="TotRow - Style4 4 3 2 2 2 4 2" xfId="23832"/>
    <cellStyle name="TotRow - Style4 4 3 2 2 2 4 3" xfId="28585"/>
    <cellStyle name="TotRow - Style4 4 3 2 2 2 5" xfId="23829"/>
    <cellStyle name="TotRow - Style4 4 3 2 2 2 6" xfId="28582"/>
    <cellStyle name="TotRow - Style4 4 3 2 2 3" xfId="12125"/>
    <cellStyle name="TotRow - Style4 4 3 2 2 3 2" xfId="23833"/>
    <cellStyle name="TotRow - Style4 4 3 2 2 3 3" xfId="28586"/>
    <cellStyle name="TotRow - Style4 4 3 2 2 4" xfId="12126"/>
    <cellStyle name="TotRow - Style4 4 3 2 2 4 2" xfId="23834"/>
    <cellStyle name="TotRow - Style4 4 3 2 2 4 3" xfId="28587"/>
    <cellStyle name="TotRow - Style4 4 3 2 2 5" xfId="12127"/>
    <cellStyle name="TotRow - Style4 4 3 2 2 5 2" xfId="23835"/>
    <cellStyle name="TotRow - Style4 4 3 2 2 5 3" xfId="28588"/>
    <cellStyle name="TotRow - Style4 4 3 2 2 6" xfId="23828"/>
    <cellStyle name="TotRow - Style4 4 3 2 2 7" xfId="28581"/>
    <cellStyle name="TotRow - Style4 4 3 2 3" xfId="12128"/>
    <cellStyle name="TotRow - Style4 4 3 2 3 2" xfId="12129"/>
    <cellStyle name="TotRow - Style4 4 3 2 3 2 2" xfId="23837"/>
    <cellStyle name="TotRow - Style4 4 3 2 3 2 3" xfId="28590"/>
    <cellStyle name="TotRow - Style4 4 3 2 3 3" xfId="12130"/>
    <cellStyle name="TotRow - Style4 4 3 2 3 3 2" xfId="23838"/>
    <cellStyle name="TotRow - Style4 4 3 2 3 3 3" xfId="28591"/>
    <cellStyle name="TotRow - Style4 4 3 2 3 4" xfId="12131"/>
    <cellStyle name="TotRow - Style4 4 3 2 3 4 2" xfId="23839"/>
    <cellStyle name="TotRow - Style4 4 3 2 3 4 3" xfId="28592"/>
    <cellStyle name="TotRow - Style4 4 3 2 3 5" xfId="23836"/>
    <cellStyle name="TotRow - Style4 4 3 2 3 6" xfId="28589"/>
    <cellStyle name="TotRow - Style4 4 3 2 4" xfId="12132"/>
    <cellStyle name="TotRow - Style4 4 3 2 4 2" xfId="23840"/>
    <cellStyle name="TotRow - Style4 4 3 2 4 3" xfId="28593"/>
    <cellStyle name="TotRow - Style4 4 3 2 5" xfId="12133"/>
    <cellStyle name="TotRow - Style4 4 3 2 5 2" xfId="23841"/>
    <cellStyle name="TotRow - Style4 4 3 2 5 3" xfId="28594"/>
    <cellStyle name="TotRow - Style4 4 3 2 6" xfId="12134"/>
    <cellStyle name="TotRow - Style4 4 3 2 6 2" xfId="23842"/>
    <cellStyle name="TotRow - Style4 4 3 2 6 3" xfId="28595"/>
    <cellStyle name="TotRow - Style4 4 3 2 7" xfId="23827"/>
    <cellStyle name="TotRow - Style4 4 3 2 8" xfId="28580"/>
    <cellStyle name="TotRow - Style4 4 3 3" xfId="12135"/>
    <cellStyle name="TotRow - Style4 4 3 3 2" xfId="12136"/>
    <cellStyle name="TotRow - Style4 4 3 3 2 2" xfId="12137"/>
    <cellStyle name="TotRow - Style4 4 3 3 2 2 2" xfId="23845"/>
    <cellStyle name="TotRow - Style4 4 3 3 2 2 3" xfId="28598"/>
    <cellStyle name="TotRow - Style4 4 3 3 2 3" xfId="12138"/>
    <cellStyle name="TotRow - Style4 4 3 3 2 3 2" xfId="23846"/>
    <cellStyle name="TotRow - Style4 4 3 3 2 3 3" xfId="28599"/>
    <cellStyle name="TotRow - Style4 4 3 3 2 4" xfId="12139"/>
    <cellStyle name="TotRow - Style4 4 3 3 2 4 2" xfId="23847"/>
    <cellStyle name="TotRow - Style4 4 3 3 2 4 3" xfId="28600"/>
    <cellStyle name="TotRow - Style4 4 3 3 2 5" xfId="23844"/>
    <cellStyle name="TotRow - Style4 4 3 3 2 6" xfId="28597"/>
    <cellStyle name="TotRow - Style4 4 3 3 3" xfId="12140"/>
    <cellStyle name="TotRow - Style4 4 3 3 3 2" xfId="23848"/>
    <cellStyle name="TotRow - Style4 4 3 3 3 3" xfId="28601"/>
    <cellStyle name="TotRow - Style4 4 3 3 4" xfId="12141"/>
    <cellStyle name="TotRow - Style4 4 3 3 4 2" xfId="23849"/>
    <cellStyle name="TotRow - Style4 4 3 3 4 3" xfId="28602"/>
    <cellStyle name="TotRow - Style4 4 3 3 5" xfId="12142"/>
    <cellStyle name="TotRow - Style4 4 3 3 5 2" xfId="23850"/>
    <cellStyle name="TotRow - Style4 4 3 3 5 3" xfId="28603"/>
    <cellStyle name="TotRow - Style4 4 3 3 6" xfId="23843"/>
    <cellStyle name="TotRow - Style4 4 3 3 7" xfId="28596"/>
    <cellStyle name="TotRow - Style4 4 3 4" xfId="12143"/>
    <cellStyle name="TotRow - Style4 4 3 4 2" xfId="12144"/>
    <cellStyle name="TotRow - Style4 4 3 4 2 2" xfId="23852"/>
    <cellStyle name="TotRow - Style4 4 3 4 2 3" xfId="28605"/>
    <cellStyle name="TotRow - Style4 4 3 4 3" xfId="12145"/>
    <cellStyle name="TotRow - Style4 4 3 4 3 2" xfId="23853"/>
    <cellStyle name="TotRow - Style4 4 3 4 3 3" xfId="28606"/>
    <cellStyle name="TotRow - Style4 4 3 4 4" xfId="12146"/>
    <cellStyle name="TotRow - Style4 4 3 4 4 2" xfId="23854"/>
    <cellStyle name="TotRow - Style4 4 3 4 4 3" xfId="28607"/>
    <cellStyle name="TotRow - Style4 4 3 4 5" xfId="23851"/>
    <cellStyle name="TotRow - Style4 4 3 4 6" xfId="28604"/>
    <cellStyle name="TotRow - Style4 4 3 5" xfId="12147"/>
    <cellStyle name="TotRow - Style4 4 3 5 2" xfId="23855"/>
    <cellStyle name="TotRow - Style4 4 3 5 3" xfId="28608"/>
    <cellStyle name="TotRow - Style4 4 3 6" xfId="12148"/>
    <cellStyle name="TotRow - Style4 4 3 6 2" xfId="23856"/>
    <cellStyle name="TotRow - Style4 4 3 6 3" xfId="28609"/>
    <cellStyle name="TotRow - Style4 4 3 7" xfId="12149"/>
    <cellStyle name="TotRow - Style4 4 3 7 2" xfId="23857"/>
    <cellStyle name="TotRow - Style4 4 3 7 3" xfId="28610"/>
    <cellStyle name="TotRow - Style4 4 3 8" xfId="23826"/>
    <cellStyle name="TotRow - Style4 4 3 9" xfId="28579"/>
    <cellStyle name="TotRow - Style4 4 4" xfId="12150"/>
    <cellStyle name="TotRow - Style4 4 4 2" xfId="12151"/>
    <cellStyle name="TotRow - Style4 4 4 2 2" xfId="12152"/>
    <cellStyle name="TotRow - Style4 4 4 2 2 2" xfId="12153"/>
    <cellStyle name="TotRow - Style4 4 4 2 2 2 2" xfId="12154"/>
    <cellStyle name="TotRow - Style4 4 4 2 2 2 2 2" xfId="23862"/>
    <cellStyle name="TotRow - Style4 4 4 2 2 2 2 3" xfId="28615"/>
    <cellStyle name="TotRow - Style4 4 4 2 2 2 3" xfId="12155"/>
    <cellStyle name="TotRow - Style4 4 4 2 2 2 3 2" xfId="23863"/>
    <cellStyle name="TotRow - Style4 4 4 2 2 2 3 3" xfId="28616"/>
    <cellStyle name="TotRow - Style4 4 4 2 2 2 4" xfId="12156"/>
    <cellStyle name="TotRow - Style4 4 4 2 2 2 4 2" xfId="23864"/>
    <cellStyle name="TotRow - Style4 4 4 2 2 2 4 3" xfId="28617"/>
    <cellStyle name="TotRow - Style4 4 4 2 2 2 5" xfId="23861"/>
    <cellStyle name="TotRow - Style4 4 4 2 2 2 6" xfId="28614"/>
    <cellStyle name="TotRow - Style4 4 4 2 2 3" xfId="12157"/>
    <cellStyle name="TotRow - Style4 4 4 2 2 3 2" xfId="23865"/>
    <cellStyle name="TotRow - Style4 4 4 2 2 3 3" xfId="28618"/>
    <cellStyle name="TotRow - Style4 4 4 2 2 4" xfId="12158"/>
    <cellStyle name="TotRow - Style4 4 4 2 2 4 2" xfId="23866"/>
    <cellStyle name="TotRow - Style4 4 4 2 2 4 3" xfId="28619"/>
    <cellStyle name="TotRow - Style4 4 4 2 2 5" xfId="12159"/>
    <cellStyle name="TotRow - Style4 4 4 2 2 5 2" xfId="23867"/>
    <cellStyle name="TotRow - Style4 4 4 2 2 5 3" xfId="28620"/>
    <cellStyle name="TotRow - Style4 4 4 2 2 6" xfId="23860"/>
    <cellStyle name="TotRow - Style4 4 4 2 2 7" xfId="28613"/>
    <cellStyle name="TotRow - Style4 4 4 2 3" xfId="12160"/>
    <cellStyle name="TotRow - Style4 4 4 2 3 2" xfId="12161"/>
    <cellStyle name="TotRow - Style4 4 4 2 3 2 2" xfId="23869"/>
    <cellStyle name="TotRow - Style4 4 4 2 3 2 3" xfId="28622"/>
    <cellStyle name="TotRow - Style4 4 4 2 3 3" xfId="12162"/>
    <cellStyle name="TotRow - Style4 4 4 2 3 3 2" xfId="23870"/>
    <cellStyle name="TotRow - Style4 4 4 2 3 3 3" xfId="28623"/>
    <cellStyle name="TotRow - Style4 4 4 2 3 4" xfId="12163"/>
    <cellStyle name="TotRow - Style4 4 4 2 3 4 2" xfId="23871"/>
    <cellStyle name="TotRow - Style4 4 4 2 3 4 3" xfId="28624"/>
    <cellStyle name="TotRow - Style4 4 4 2 3 5" xfId="23868"/>
    <cellStyle name="TotRow - Style4 4 4 2 3 6" xfId="28621"/>
    <cellStyle name="TotRow - Style4 4 4 2 4" xfId="12164"/>
    <cellStyle name="TotRow - Style4 4 4 2 4 2" xfId="23872"/>
    <cellStyle name="TotRow - Style4 4 4 2 4 3" xfId="28625"/>
    <cellStyle name="TotRow - Style4 4 4 2 5" xfId="12165"/>
    <cellStyle name="TotRow - Style4 4 4 2 5 2" xfId="23873"/>
    <cellStyle name="TotRow - Style4 4 4 2 5 3" xfId="28626"/>
    <cellStyle name="TotRow - Style4 4 4 2 6" xfId="12166"/>
    <cellStyle name="TotRow - Style4 4 4 2 6 2" xfId="23874"/>
    <cellStyle name="TotRow - Style4 4 4 2 6 3" xfId="28627"/>
    <cellStyle name="TotRow - Style4 4 4 2 7" xfId="23859"/>
    <cellStyle name="TotRow - Style4 4 4 2 8" xfId="28612"/>
    <cellStyle name="TotRow - Style4 4 4 3" xfId="12167"/>
    <cellStyle name="TotRow - Style4 4 4 3 2" xfId="12168"/>
    <cellStyle name="TotRow - Style4 4 4 3 2 2" xfId="12169"/>
    <cellStyle name="TotRow - Style4 4 4 3 2 2 2" xfId="23877"/>
    <cellStyle name="TotRow - Style4 4 4 3 2 2 3" xfId="28630"/>
    <cellStyle name="TotRow - Style4 4 4 3 2 3" xfId="12170"/>
    <cellStyle name="TotRow - Style4 4 4 3 2 3 2" xfId="23878"/>
    <cellStyle name="TotRow - Style4 4 4 3 2 3 3" xfId="28631"/>
    <cellStyle name="TotRow - Style4 4 4 3 2 4" xfId="12171"/>
    <cellStyle name="TotRow - Style4 4 4 3 2 4 2" xfId="23879"/>
    <cellStyle name="TotRow - Style4 4 4 3 2 4 3" xfId="28632"/>
    <cellStyle name="TotRow - Style4 4 4 3 2 5" xfId="23876"/>
    <cellStyle name="TotRow - Style4 4 4 3 2 6" xfId="28629"/>
    <cellStyle name="TotRow - Style4 4 4 3 3" xfId="12172"/>
    <cellStyle name="TotRow - Style4 4 4 3 3 2" xfId="23880"/>
    <cellStyle name="TotRow - Style4 4 4 3 3 3" xfId="28633"/>
    <cellStyle name="TotRow - Style4 4 4 3 4" xfId="12173"/>
    <cellStyle name="TotRow - Style4 4 4 3 4 2" xfId="23881"/>
    <cellStyle name="TotRow - Style4 4 4 3 4 3" xfId="28634"/>
    <cellStyle name="TotRow - Style4 4 4 3 5" xfId="12174"/>
    <cellStyle name="TotRow - Style4 4 4 3 5 2" xfId="23882"/>
    <cellStyle name="TotRow - Style4 4 4 3 5 3" xfId="28635"/>
    <cellStyle name="TotRow - Style4 4 4 3 6" xfId="23875"/>
    <cellStyle name="TotRow - Style4 4 4 3 7" xfId="28628"/>
    <cellStyle name="TotRow - Style4 4 4 4" xfId="12175"/>
    <cellStyle name="TotRow - Style4 4 4 4 2" xfId="12176"/>
    <cellStyle name="TotRow - Style4 4 4 4 2 2" xfId="23884"/>
    <cellStyle name="TotRow - Style4 4 4 4 2 3" xfId="28637"/>
    <cellStyle name="TotRow - Style4 4 4 4 3" xfId="12177"/>
    <cellStyle name="TotRow - Style4 4 4 4 3 2" xfId="23885"/>
    <cellStyle name="TotRow - Style4 4 4 4 3 3" xfId="28638"/>
    <cellStyle name="TotRow - Style4 4 4 4 4" xfId="12178"/>
    <cellStyle name="TotRow - Style4 4 4 4 4 2" xfId="23886"/>
    <cellStyle name="TotRow - Style4 4 4 4 4 3" xfId="28639"/>
    <cellStyle name="TotRow - Style4 4 4 4 5" xfId="23883"/>
    <cellStyle name="TotRow - Style4 4 4 4 6" xfId="28636"/>
    <cellStyle name="TotRow - Style4 4 4 5" xfId="12179"/>
    <cellStyle name="TotRow - Style4 4 4 5 2" xfId="23887"/>
    <cellStyle name="TotRow - Style4 4 4 5 3" xfId="28640"/>
    <cellStyle name="TotRow - Style4 4 4 6" xfId="12180"/>
    <cellStyle name="TotRow - Style4 4 4 6 2" xfId="23888"/>
    <cellStyle name="TotRow - Style4 4 4 6 3" xfId="28641"/>
    <cellStyle name="TotRow - Style4 4 4 7" xfId="12181"/>
    <cellStyle name="TotRow - Style4 4 4 7 2" xfId="23889"/>
    <cellStyle name="TotRow - Style4 4 4 7 3" xfId="28642"/>
    <cellStyle name="TotRow - Style4 4 4 8" xfId="23858"/>
    <cellStyle name="TotRow - Style4 4 4 9" xfId="28611"/>
    <cellStyle name="TotRow - Style4 4 5" xfId="12182"/>
    <cellStyle name="TotRow - Style4 4 5 2" xfId="12183"/>
    <cellStyle name="TotRow - Style4 4 5 2 2" xfId="12184"/>
    <cellStyle name="TotRow - Style4 4 5 2 2 2" xfId="12185"/>
    <cellStyle name="TotRow - Style4 4 5 2 2 2 2" xfId="23893"/>
    <cellStyle name="TotRow - Style4 4 5 2 2 2 3" xfId="28646"/>
    <cellStyle name="TotRow - Style4 4 5 2 2 3" xfId="12186"/>
    <cellStyle name="TotRow - Style4 4 5 2 2 3 2" xfId="23894"/>
    <cellStyle name="TotRow - Style4 4 5 2 2 3 3" xfId="28647"/>
    <cellStyle name="TotRow - Style4 4 5 2 2 4" xfId="12187"/>
    <cellStyle name="TotRow - Style4 4 5 2 2 4 2" xfId="23895"/>
    <cellStyle name="TotRow - Style4 4 5 2 2 4 3" xfId="28648"/>
    <cellStyle name="TotRow - Style4 4 5 2 2 5" xfId="23892"/>
    <cellStyle name="TotRow - Style4 4 5 2 2 6" xfId="28645"/>
    <cellStyle name="TotRow - Style4 4 5 2 3" xfId="12188"/>
    <cellStyle name="TotRow - Style4 4 5 2 3 2" xfId="23896"/>
    <cellStyle name="TotRow - Style4 4 5 2 3 3" xfId="28649"/>
    <cellStyle name="TotRow - Style4 4 5 2 4" xfId="12189"/>
    <cellStyle name="TotRow - Style4 4 5 2 4 2" xfId="23897"/>
    <cellStyle name="TotRow - Style4 4 5 2 4 3" xfId="28650"/>
    <cellStyle name="TotRow - Style4 4 5 2 5" xfId="12190"/>
    <cellStyle name="TotRow - Style4 4 5 2 5 2" xfId="23898"/>
    <cellStyle name="TotRow - Style4 4 5 2 5 3" xfId="28651"/>
    <cellStyle name="TotRow - Style4 4 5 2 6" xfId="23891"/>
    <cellStyle name="TotRow - Style4 4 5 2 7" xfId="28644"/>
    <cellStyle name="TotRow - Style4 4 5 3" xfId="12191"/>
    <cellStyle name="TotRow - Style4 4 5 3 2" xfId="12192"/>
    <cellStyle name="TotRow - Style4 4 5 3 2 2" xfId="23900"/>
    <cellStyle name="TotRow - Style4 4 5 3 2 3" xfId="28653"/>
    <cellStyle name="TotRow - Style4 4 5 3 3" xfId="12193"/>
    <cellStyle name="TotRow - Style4 4 5 3 3 2" xfId="23901"/>
    <cellStyle name="TotRow - Style4 4 5 3 3 3" xfId="28654"/>
    <cellStyle name="TotRow - Style4 4 5 3 4" xfId="12194"/>
    <cellStyle name="TotRow - Style4 4 5 3 4 2" xfId="23902"/>
    <cellStyle name="TotRow - Style4 4 5 3 4 3" xfId="28655"/>
    <cellStyle name="TotRow - Style4 4 5 3 5" xfId="23899"/>
    <cellStyle name="TotRow - Style4 4 5 3 6" xfId="28652"/>
    <cellStyle name="TotRow - Style4 4 5 4" xfId="12195"/>
    <cellStyle name="TotRow - Style4 4 5 4 2" xfId="23903"/>
    <cellStyle name="TotRow - Style4 4 5 4 3" xfId="28656"/>
    <cellStyle name="TotRow - Style4 4 5 5" xfId="12196"/>
    <cellStyle name="TotRow - Style4 4 5 5 2" xfId="23904"/>
    <cellStyle name="TotRow - Style4 4 5 5 3" xfId="28657"/>
    <cellStyle name="TotRow - Style4 4 5 6" xfId="12197"/>
    <cellStyle name="TotRow - Style4 4 5 6 2" xfId="23905"/>
    <cellStyle name="TotRow - Style4 4 5 6 3" xfId="28658"/>
    <cellStyle name="TotRow - Style4 4 5 7" xfId="23890"/>
    <cellStyle name="TotRow - Style4 4 5 8" xfId="28643"/>
    <cellStyle name="TotRow - Style4 4 6" xfId="12198"/>
    <cellStyle name="TotRow - Style4 4 6 2" xfId="12199"/>
    <cellStyle name="TotRow - Style4 4 6 2 2" xfId="23907"/>
    <cellStyle name="TotRow - Style4 4 6 2 3" xfId="28660"/>
    <cellStyle name="TotRow - Style4 4 6 3" xfId="12200"/>
    <cellStyle name="TotRow - Style4 4 6 3 2" xfId="23908"/>
    <cellStyle name="TotRow - Style4 4 6 3 3" xfId="28661"/>
    <cellStyle name="TotRow - Style4 4 6 4" xfId="12201"/>
    <cellStyle name="TotRow - Style4 4 6 4 2" xfId="23909"/>
    <cellStyle name="TotRow - Style4 4 6 4 3" xfId="28662"/>
    <cellStyle name="TotRow - Style4 4 6 5" xfId="23906"/>
    <cellStyle name="TotRow - Style4 4 6 6" xfId="28659"/>
    <cellStyle name="TotRow - Style4 4 7" xfId="12202"/>
    <cellStyle name="TotRow - Style4 4 7 2" xfId="23910"/>
    <cellStyle name="TotRow - Style4 4 7 3" xfId="28663"/>
    <cellStyle name="TotRow - Style4 4 8" xfId="12203"/>
    <cellStyle name="TotRow - Style4 4 8 2" xfId="23911"/>
    <cellStyle name="TotRow - Style4 4 8 3" xfId="28664"/>
    <cellStyle name="TotRow - Style4 4 9" xfId="12204"/>
    <cellStyle name="TotRow - Style4 4 9 2" xfId="23912"/>
    <cellStyle name="TotRow - Style4 4 9 3" xfId="28665"/>
    <cellStyle name="TotRow - Style4 5" xfId="12205"/>
    <cellStyle name="TotRow - Style4 5 10" xfId="23913"/>
    <cellStyle name="TotRow - Style4 5 11" xfId="28666"/>
    <cellStyle name="TotRow - Style4 5 12" xfId="29389"/>
    <cellStyle name="TotRow - Style4 5 2" xfId="12206"/>
    <cellStyle name="TotRow - Style4 5 2 10" xfId="29809"/>
    <cellStyle name="TotRow - Style4 5 2 2" xfId="12207"/>
    <cellStyle name="TotRow - Style4 5 2 2 2" xfId="12208"/>
    <cellStyle name="TotRow - Style4 5 2 2 2 2" xfId="12209"/>
    <cellStyle name="TotRow - Style4 5 2 2 2 2 2" xfId="12210"/>
    <cellStyle name="TotRow - Style4 5 2 2 2 2 2 2" xfId="23918"/>
    <cellStyle name="TotRow - Style4 5 2 2 2 2 2 3" xfId="28671"/>
    <cellStyle name="TotRow - Style4 5 2 2 2 2 3" xfId="12211"/>
    <cellStyle name="TotRow - Style4 5 2 2 2 2 3 2" xfId="23919"/>
    <cellStyle name="TotRow - Style4 5 2 2 2 2 3 3" xfId="28672"/>
    <cellStyle name="TotRow - Style4 5 2 2 2 2 4" xfId="12212"/>
    <cellStyle name="TotRow - Style4 5 2 2 2 2 4 2" xfId="23920"/>
    <cellStyle name="TotRow - Style4 5 2 2 2 2 4 3" xfId="28673"/>
    <cellStyle name="TotRow - Style4 5 2 2 2 2 5" xfId="23917"/>
    <cellStyle name="TotRow - Style4 5 2 2 2 2 6" xfId="28670"/>
    <cellStyle name="TotRow - Style4 5 2 2 2 3" xfId="12213"/>
    <cellStyle name="TotRow - Style4 5 2 2 2 3 2" xfId="23921"/>
    <cellStyle name="TotRow - Style4 5 2 2 2 3 3" xfId="28674"/>
    <cellStyle name="TotRow - Style4 5 2 2 2 4" xfId="12214"/>
    <cellStyle name="TotRow - Style4 5 2 2 2 4 2" xfId="23922"/>
    <cellStyle name="TotRow - Style4 5 2 2 2 4 3" xfId="28675"/>
    <cellStyle name="TotRow - Style4 5 2 2 2 5" xfId="12215"/>
    <cellStyle name="TotRow - Style4 5 2 2 2 5 2" xfId="23923"/>
    <cellStyle name="TotRow - Style4 5 2 2 2 5 3" xfId="28676"/>
    <cellStyle name="TotRow - Style4 5 2 2 2 6" xfId="23916"/>
    <cellStyle name="TotRow - Style4 5 2 2 2 7" xfId="28669"/>
    <cellStyle name="TotRow - Style4 5 2 2 3" xfId="12216"/>
    <cellStyle name="TotRow - Style4 5 2 2 3 2" xfId="12217"/>
    <cellStyle name="TotRow - Style4 5 2 2 3 2 2" xfId="23925"/>
    <cellStyle name="TotRow - Style4 5 2 2 3 2 3" xfId="28678"/>
    <cellStyle name="TotRow - Style4 5 2 2 3 3" xfId="12218"/>
    <cellStyle name="TotRow - Style4 5 2 2 3 3 2" xfId="23926"/>
    <cellStyle name="TotRow - Style4 5 2 2 3 3 3" xfId="28679"/>
    <cellStyle name="TotRow - Style4 5 2 2 3 4" xfId="12219"/>
    <cellStyle name="TotRow - Style4 5 2 2 3 4 2" xfId="23927"/>
    <cellStyle name="TotRow - Style4 5 2 2 3 4 3" xfId="28680"/>
    <cellStyle name="TotRow - Style4 5 2 2 3 5" xfId="23924"/>
    <cellStyle name="TotRow - Style4 5 2 2 3 6" xfId="28677"/>
    <cellStyle name="TotRow - Style4 5 2 2 4" xfId="12220"/>
    <cellStyle name="TotRow - Style4 5 2 2 4 2" xfId="23928"/>
    <cellStyle name="TotRow - Style4 5 2 2 4 3" xfId="28681"/>
    <cellStyle name="TotRow - Style4 5 2 2 5" xfId="12221"/>
    <cellStyle name="TotRow - Style4 5 2 2 5 2" xfId="23929"/>
    <cellStyle name="TotRow - Style4 5 2 2 5 3" xfId="28682"/>
    <cellStyle name="TotRow - Style4 5 2 2 6" xfId="12222"/>
    <cellStyle name="TotRow - Style4 5 2 2 6 2" xfId="23930"/>
    <cellStyle name="TotRow - Style4 5 2 2 6 3" xfId="28683"/>
    <cellStyle name="TotRow - Style4 5 2 2 7" xfId="23915"/>
    <cellStyle name="TotRow - Style4 5 2 2 8" xfId="28668"/>
    <cellStyle name="TotRow - Style4 5 2 3" xfId="12223"/>
    <cellStyle name="TotRow - Style4 5 2 3 2" xfId="12224"/>
    <cellStyle name="TotRow - Style4 5 2 3 2 2" xfId="12225"/>
    <cellStyle name="TotRow - Style4 5 2 3 2 2 2" xfId="23933"/>
    <cellStyle name="TotRow - Style4 5 2 3 2 2 3" xfId="28686"/>
    <cellStyle name="TotRow - Style4 5 2 3 2 3" xfId="12226"/>
    <cellStyle name="TotRow - Style4 5 2 3 2 3 2" xfId="23934"/>
    <cellStyle name="TotRow - Style4 5 2 3 2 3 3" xfId="28687"/>
    <cellStyle name="TotRow - Style4 5 2 3 2 4" xfId="12227"/>
    <cellStyle name="TotRow - Style4 5 2 3 2 4 2" xfId="23935"/>
    <cellStyle name="TotRow - Style4 5 2 3 2 4 3" xfId="28688"/>
    <cellStyle name="TotRow - Style4 5 2 3 2 5" xfId="23932"/>
    <cellStyle name="TotRow - Style4 5 2 3 2 6" xfId="28685"/>
    <cellStyle name="TotRow - Style4 5 2 3 3" xfId="12228"/>
    <cellStyle name="TotRow - Style4 5 2 3 3 2" xfId="23936"/>
    <cellStyle name="TotRow - Style4 5 2 3 3 3" xfId="28689"/>
    <cellStyle name="TotRow - Style4 5 2 3 4" xfId="12229"/>
    <cellStyle name="TotRow - Style4 5 2 3 4 2" xfId="23937"/>
    <cellStyle name="TotRow - Style4 5 2 3 4 3" xfId="28690"/>
    <cellStyle name="TotRow - Style4 5 2 3 5" xfId="12230"/>
    <cellStyle name="TotRow - Style4 5 2 3 5 2" xfId="23938"/>
    <cellStyle name="TotRow - Style4 5 2 3 5 3" xfId="28691"/>
    <cellStyle name="TotRow - Style4 5 2 3 6" xfId="23931"/>
    <cellStyle name="TotRow - Style4 5 2 3 7" xfId="28684"/>
    <cellStyle name="TotRow - Style4 5 2 4" xfId="12231"/>
    <cellStyle name="TotRow - Style4 5 2 4 2" xfId="12232"/>
    <cellStyle name="TotRow - Style4 5 2 4 2 2" xfId="23940"/>
    <cellStyle name="TotRow - Style4 5 2 4 2 3" xfId="28693"/>
    <cellStyle name="TotRow - Style4 5 2 4 3" xfId="12233"/>
    <cellStyle name="TotRow - Style4 5 2 4 3 2" xfId="23941"/>
    <cellStyle name="TotRow - Style4 5 2 4 3 3" xfId="28694"/>
    <cellStyle name="TotRow - Style4 5 2 4 4" xfId="12234"/>
    <cellStyle name="TotRow - Style4 5 2 4 4 2" xfId="23942"/>
    <cellStyle name="TotRow - Style4 5 2 4 4 3" xfId="28695"/>
    <cellStyle name="TotRow - Style4 5 2 4 5" xfId="23939"/>
    <cellStyle name="TotRow - Style4 5 2 4 6" xfId="28692"/>
    <cellStyle name="TotRow - Style4 5 2 5" xfId="12235"/>
    <cellStyle name="TotRow - Style4 5 2 5 2" xfId="23943"/>
    <cellStyle name="TotRow - Style4 5 2 5 3" xfId="28696"/>
    <cellStyle name="TotRow - Style4 5 2 6" xfId="12236"/>
    <cellStyle name="TotRow - Style4 5 2 6 2" xfId="23944"/>
    <cellStyle name="TotRow - Style4 5 2 6 3" xfId="28697"/>
    <cellStyle name="TotRow - Style4 5 2 7" xfId="12237"/>
    <cellStyle name="TotRow - Style4 5 2 7 2" xfId="23945"/>
    <cellStyle name="TotRow - Style4 5 2 7 3" xfId="28698"/>
    <cellStyle name="TotRow - Style4 5 2 8" xfId="23914"/>
    <cellStyle name="TotRow - Style4 5 2 9" xfId="28667"/>
    <cellStyle name="TotRow - Style4 5 3" xfId="12238"/>
    <cellStyle name="TotRow - Style4 5 3 2" xfId="12239"/>
    <cellStyle name="TotRow - Style4 5 3 2 2" xfId="12240"/>
    <cellStyle name="TotRow - Style4 5 3 2 2 2" xfId="12241"/>
    <cellStyle name="TotRow - Style4 5 3 2 2 2 2" xfId="12242"/>
    <cellStyle name="TotRow - Style4 5 3 2 2 2 2 2" xfId="23950"/>
    <cellStyle name="TotRow - Style4 5 3 2 2 2 2 3" xfId="28703"/>
    <cellStyle name="TotRow - Style4 5 3 2 2 2 3" xfId="12243"/>
    <cellStyle name="TotRow - Style4 5 3 2 2 2 3 2" xfId="23951"/>
    <cellStyle name="TotRow - Style4 5 3 2 2 2 3 3" xfId="28704"/>
    <cellStyle name="TotRow - Style4 5 3 2 2 2 4" xfId="12244"/>
    <cellStyle name="TotRow - Style4 5 3 2 2 2 4 2" xfId="23952"/>
    <cellStyle name="TotRow - Style4 5 3 2 2 2 4 3" xfId="28705"/>
    <cellStyle name="TotRow - Style4 5 3 2 2 2 5" xfId="23949"/>
    <cellStyle name="TotRow - Style4 5 3 2 2 2 6" xfId="28702"/>
    <cellStyle name="TotRow - Style4 5 3 2 2 3" xfId="12245"/>
    <cellStyle name="TotRow - Style4 5 3 2 2 3 2" xfId="23953"/>
    <cellStyle name="TotRow - Style4 5 3 2 2 3 3" xfId="28706"/>
    <cellStyle name="TotRow - Style4 5 3 2 2 4" xfId="12246"/>
    <cellStyle name="TotRow - Style4 5 3 2 2 4 2" xfId="23954"/>
    <cellStyle name="TotRow - Style4 5 3 2 2 4 3" xfId="28707"/>
    <cellStyle name="TotRow - Style4 5 3 2 2 5" xfId="12247"/>
    <cellStyle name="TotRow - Style4 5 3 2 2 5 2" xfId="23955"/>
    <cellStyle name="TotRow - Style4 5 3 2 2 5 3" xfId="28708"/>
    <cellStyle name="TotRow - Style4 5 3 2 2 6" xfId="23948"/>
    <cellStyle name="TotRow - Style4 5 3 2 2 7" xfId="28701"/>
    <cellStyle name="TotRow - Style4 5 3 2 3" xfId="12248"/>
    <cellStyle name="TotRow - Style4 5 3 2 3 2" xfId="12249"/>
    <cellStyle name="TotRow - Style4 5 3 2 3 2 2" xfId="23957"/>
    <cellStyle name="TotRow - Style4 5 3 2 3 2 3" xfId="28710"/>
    <cellStyle name="TotRow - Style4 5 3 2 3 3" xfId="12250"/>
    <cellStyle name="TotRow - Style4 5 3 2 3 3 2" xfId="23958"/>
    <cellStyle name="TotRow - Style4 5 3 2 3 3 3" xfId="28711"/>
    <cellStyle name="TotRow - Style4 5 3 2 3 4" xfId="12251"/>
    <cellStyle name="TotRow - Style4 5 3 2 3 4 2" xfId="23959"/>
    <cellStyle name="TotRow - Style4 5 3 2 3 4 3" xfId="28712"/>
    <cellStyle name="TotRow - Style4 5 3 2 3 5" xfId="23956"/>
    <cellStyle name="TotRow - Style4 5 3 2 3 6" xfId="28709"/>
    <cellStyle name="TotRow - Style4 5 3 2 4" xfId="12252"/>
    <cellStyle name="TotRow - Style4 5 3 2 4 2" xfId="23960"/>
    <cellStyle name="TotRow - Style4 5 3 2 4 3" xfId="28713"/>
    <cellStyle name="TotRow - Style4 5 3 2 5" xfId="12253"/>
    <cellStyle name="TotRow - Style4 5 3 2 5 2" xfId="23961"/>
    <cellStyle name="TotRow - Style4 5 3 2 5 3" xfId="28714"/>
    <cellStyle name="TotRow - Style4 5 3 2 6" xfId="12254"/>
    <cellStyle name="TotRow - Style4 5 3 2 6 2" xfId="23962"/>
    <cellStyle name="TotRow - Style4 5 3 2 6 3" xfId="28715"/>
    <cellStyle name="TotRow - Style4 5 3 2 7" xfId="23947"/>
    <cellStyle name="TotRow - Style4 5 3 2 8" xfId="28700"/>
    <cellStyle name="TotRow - Style4 5 3 3" xfId="12255"/>
    <cellStyle name="TotRow - Style4 5 3 3 2" xfId="12256"/>
    <cellStyle name="TotRow - Style4 5 3 3 2 2" xfId="12257"/>
    <cellStyle name="TotRow - Style4 5 3 3 2 2 2" xfId="23965"/>
    <cellStyle name="TotRow - Style4 5 3 3 2 2 3" xfId="28718"/>
    <cellStyle name="TotRow - Style4 5 3 3 2 3" xfId="12258"/>
    <cellStyle name="TotRow - Style4 5 3 3 2 3 2" xfId="23966"/>
    <cellStyle name="TotRow - Style4 5 3 3 2 3 3" xfId="28719"/>
    <cellStyle name="TotRow - Style4 5 3 3 2 4" xfId="12259"/>
    <cellStyle name="TotRow - Style4 5 3 3 2 4 2" xfId="23967"/>
    <cellStyle name="TotRow - Style4 5 3 3 2 4 3" xfId="28720"/>
    <cellStyle name="TotRow - Style4 5 3 3 2 5" xfId="23964"/>
    <cellStyle name="TotRow - Style4 5 3 3 2 6" xfId="28717"/>
    <cellStyle name="TotRow - Style4 5 3 3 3" xfId="12260"/>
    <cellStyle name="TotRow - Style4 5 3 3 3 2" xfId="23968"/>
    <cellStyle name="TotRow - Style4 5 3 3 3 3" xfId="28721"/>
    <cellStyle name="TotRow - Style4 5 3 3 4" xfId="12261"/>
    <cellStyle name="TotRow - Style4 5 3 3 4 2" xfId="23969"/>
    <cellStyle name="TotRow - Style4 5 3 3 4 3" xfId="28722"/>
    <cellStyle name="TotRow - Style4 5 3 3 5" xfId="12262"/>
    <cellStyle name="TotRow - Style4 5 3 3 5 2" xfId="23970"/>
    <cellStyle name="TotRow - Style4 5 3 3 5 3" xfId="28723"/>
    <cellStyle name="TotRow - Style4 5 3 3 6" xfId="23963"/>
    <cellStyle name="TotRow - Style4 5 3 3 7" xfId="28716"/>
    <cellStyle name="TotRow - Style4 5 3 4" xfId="12263"/>
    <cellStyle name="TotRow - Style4 5 3 4 2" xfId="12264"/>
    <cellStyle name="TotRow - Style4 5 3 4 2 2" xfId="23972"/>
    <cellStyle name="TotRow - Style4 5 3 4 2 3" xfId="28725"/>
    <cellStyle name="TotRow - Style4 5 3 4 3" xfId="12265"/>
    <cellStyle name="TotRow - Style4 5 3 4 3 2" xfId="23973"/>
    <cellStyle name="TotRow - Style4 5 3 4 3 3" xfId="28726"/>
    <cellStyle name="TotRow - Style4 5 3 4 4" xfId="12266"/>
    <cellStyle name="TotRow - Style4 5 3 4 4 2" xfId="23974"/>
    <cellStyle name="TotRow - Style4 5 3 4 4 3" xfId="28727"/>
    <cellStyle name="TotRow - Style4 5 3 4 5" xfId="23971"/>
    <cellStyle name="TotRow - Style4 5 3 4 6" xfId="28724"/>
    <cellStyle name="TotRow - Style4 5 3 5" xfId="12267"/>
    <cellStyle name="TotRow - Style4 5 3 5 2" xfId="23975"/>
    <cellStyle name="TotRow - Style4 5 3 5 3" xfId="28728"/>
    <cellStyle name="TotRow - Style4 5 3 6" xfId="12268"/>
    <cellStyle name="TotRow - Style4 5 3 6 2" xfId="23976"/>
    <cellStyle name="TotRow - Style4 5 3 6 3" xfId="28729"/>
    <cellStyle name="TotRow - Style4 5 3 7" xfId="12269"/>
    <cellStyle name="TotRow - Style4 5 3 7 2" xfId="23977"/>
    <cellStyle name="TotRow - Style4 5 3 7 3" xfId="28730"/>
    <cellStyle name="TotRow - Style4 5 3 8" xfId="23946"/>
    <cellStyle name="TotRow - Style4 5 3 9" xfId="28699"/>
    <cellStyle name="TotRow - Style4 5 4" xfId="12270"/>
    <cellStyle name="TotRow - Style4 5 4 2" xfId="12271"/>
    <cellStyle name="TotRow - Style4 5 4 2 2" xfId="12272"/>
    <cellStyle name="TotRow - Style4 5 4 2 2 2" xfId="12273"/>
    <cellStyle name="TotRow - Style4 5 4 2 2 2 2" xfId="12274"/>
    <cellStyle name="TotRow - Style4 5 4 2 2 2 2 2" xfId="23982"/>
    <cellStyle name="TotRow - Style4 5 4 2 2 2 2 3" xfId="28735"/>
    <cellStyle name="TotRow - Style4 5 4 2 2 2 3" xfId="12275"/>
    <cellStyle name="TotRow - Style4 5 4 2 2 2 3 2" xfId="23983"/>
    <cellStyle name="TotRow - Style4 5 4 2 2 2 3 3" xfId="28736"/>
    <cellStyle name="TotRow - Style4 5 4 2 2 2 4" xfId="12276"/>
    <cellStyle name="TotRow - Style4 5 4 2 2 2 4 2" xfId="23984"/>
    <cellStyle name="TotRow - Style4 5 4 2 2 2 4 3" xfId="28737"/>
    <cellStyle name="TotRow - Style4 5 4 2 2 2 5" xfId="23981"/>
    <cellStyle name="TotRow - Style4 5 4 2 2 2 6" xfId="28734"/>
    <cellStyle name="TotRow - Style4 5 4 2 2 3" xfId="12277"/>
    <cellStyle name="TotRow - Style4 5 4 2 2 3 2" xfId="23985"/>
    <cellStyle name="TotRow - Style4 5 4 2 2 3 3" xfId="28738"/>
    <cellStyle name="TotRow - Style4 5 4 2 2 4" xfId="12278"/>
    <cellStyle name="TotRow - Style4 5 4 2 2 4 2" xfId="23986"/>
    <cellStyle name="TotRow - Style4 5 4 2 2 4 3" xfId="28739"/>
    <cellStyle name="TotRow - Style4 5 4 2 2 5" xfId="12279"/>
    <cellStyle name="TotRow - Style4 5 4 2 2 5 2" xfId="23987"/>
    <cellStyle name="TotRow - Style4 5 4 2 2 5 3" xfId="28740"/>
    <cellStyle name="TotRow - Style4 5 4 2 2 6" xfId="23980"/>
    <cellStyle name="TotRow - Style4 5 4 2 2 7" xfId="28733"/>
    <cellStyle name="TotRow - Style4 5 4 2 3" xfId="12280"/>
    <cellStyle name="TotRow - Style4 5 4 2 3 2" xfId="12281"/>
    <cellStyle name="TotRow - Style4 5 4 2 3 2 2" xfId="23989"/>
    <cellStyle name="TotRow - Style4 5 4 2 3 2 3" xfId="28742"/>
    <cellStyle name="TotRow - Style4 5 4 2 3 3" xfId="12282"/>
    <cellStyle name="TotRow - Style4 5 4 2 3 3 2" xfId="23990"/>
    <cellStyle name="TotRow - Style4 5 4 2 3 3 3" xfId="28743"/>
    <cellStyle name="TotRow - Style4 5 4 2 3 4" xfId="12283"/>
    <cellStyle name="TotRow - Style4 5 4 2 3 4 2" xfId="23991"/>
    <cellStyle name="TotRow - Style4 5 4 2 3 4 3" xfId="28744"/>
    <cellStyle name="TotRow - Style4 5 4 2 3 5" xfId="23988"/>
    <cellStyle name="TotRow - Style4 5 4 2 3 6" xfId="28741"/>
    <cellStyle name="TotRow - Style4 5 4 2 4" xfId="12284"/>
    <cellStyle name="TotRow - Style4 5 4 2 4 2" xfId="23992"/>
    <cellStyle name="TotRow - Style4 5 4 2 4 3" xfId="28745"/>
    <cellStyle name="TotRow - Style4 5 4 2 5" xfId="12285"/>
    <cellStyle name="TotRow - Style4 5 4 2 5 2" xfId="23993"/>
    <cellStyle name="TotRow - Style4 5 4 2 5 3" xfId="28746"/>
    <cellStyle name="TotRow - Style4 5 4 2 6" xfId="12286"/>
    <cellStyle name="TotRow - Style4 5 4 2 6 2" xfId="23994"/>
    <cellStyle name="TotRow - Style4 5 4 2 6 3" xfId="28747"/>
    <cellStyle name="TotRow - Style4 5 4 2 7" xfId="23979"/>
    <cellStyle name="TotRow - Style4 5 4 2 8" xfId="28732"/>
    <cellStyle name="TotRow - Style4 5 4 3" xfId="12287"/>
    <cellStyle name="TotRow - Style4 5 4 3 2" xfId="12288"/>
    <cellStyle name="TotRow - Style4 5 4 3 2 2" xfId="12289"/>
    <cellStyle name="TotRow - Style4 5 4 3 2 2 2" xfId="23997"/>
    <cellStyle name="TotRow - Style4 5 4 3 2 2 3" xfId="28750"/>
    <cellStyle name="TotRow - Style4 5 4 3 2 3" xfId="12290"/>
    <cellStyle name="TotRow - Style4 5 4 3 2 3 2" xfId="23998"/>
    <cellStyle name="TotRow - Style4 5 4 3 2 3 3" xfId="28751"/>
    <cellStyle name="TotRow - Style4 5 4 3 2 4" xfId="12291"/>
    <cellStyle name="TotRow - Style4 5 4 3 2 4 2" xfId="23999"/>
    <cellStyle name="TotRow - Style4 5 4 3 2 4 3" xfId="28752"/>
    <cellStyle name="TotRow - Style4 5 4 3 2 5" xfId="23996"/>
    <cellStyle name="TotRow - Style4 5 4 3 2 6" xfId="28749"/>
    <cellStyle name="TotRow - Style4 5 4 3 3" xfId="12292"/>
    <cellStyle name="TotRow - Style4 5 4 3 3 2" xfId="24000"/>
    <cellStyle name="TotRow - Style4 5 4 3 3 3" xfId="28753"/>
    <cellStyle name="TotRow - Style4 5 4 3 4" xfId="12293"/>
    <cellStyle name="TotRow - Style4 5 4 3 4 2" xfId="24001"/>
    <cellStyle name="TotRow - Style4 5 4 3 4 3" xfId="28754"/>
    <cellStyle name="TotRow - Style4 5 4 3 5" xfId="12294"/>
    <cellStyle name="TotRow - Style4 5 4 3 5 2" xfId="24002"/>
    <cellStyle name="TotRow - Style4 5 4 3 5 3" xfId="28755"/>
    <cellStyle name="TotRow - Style4 5 4 3 6" xfId="23995"/>
    <cellStyle name="TotRow - Style4 5 4 3 7" xfId="28748"/>
    <cellStyle name="TotRow - Style4 5 4 4" xfId="12295"/>
    <cellStyle name="TotRow - Style4 5 4 4 2" xfId="12296"/>
    <cellStyle name="TotRow - Style4 5 4 4 2 2" xfId="24004"/>
    <cellStyle name="TotRow - Style4 5 4 4 2 3" xfId="28757"/>
    <cellStyle name="TotRow - Style4 5 4 4 3" xfId="12297"/>
    <cellStyle name="TotRow - Style4 5 4 4 3 2" xfId="24005"/>
    <cellStyle name="TotRow - Style4 5 4 4 3 3" xfId="28758"/>
    <cellStyle name="TotRow - Style4 5 4 4 4" xfId="12298"/>
    <cellStyle name="TotRow - Style4 5 4 4 4 2" xfId="24006"/>
    <cellStyle name="TotRow - Style4 5 4 4 4 3" xfId="28759"/>
    <cellStyle name="TotRow - Style4 5 4 4 5" xfId="24003"/>
    <cellStyle name="TotRow - Style4 5 4 4 6" xfId="28756"/>
    <cellStyle name="TotRow - Style4 5 4 5" xfId="12299"/>
    <cellStyle name="TotRow - Style4 5 4 5 2" xfId="24007"/>
    <cellStyle name="TotRow - Style4 5 4 5 3" xfId="28760"/>
    <cellStyle name="TotRow - Style4 5 4 6" xfId="12300"/>
    <cellStyle name="TotRow - Style4 5 4 6 2" xfId="24008"/>
    <cellStyle name="TotRow - Style4 5 4 6 3" xfId="28761"/>
    <cellStyle name="TotRow - Style4 5 4 7" xfId="12301"/>
    <cellStyle name="TotRow - Style4 5 4 7 2" xfId="24009"/>
    <cellStyle name="TotRow - Style4 5 4 7 3" xfId="28762"/>
    <cellStyle name="TotRow - Style4 5 4 8" xfId="23978"/>
    <cellStyle name="TotRow - Style4 5 4 9" xfId="28731"/>
    <cellStyle name="TotRow - Style4 5 5" xfId="12302"/>
    <cellStyle name="TotRow - Style4 5 5 2" xfId="12303"/>
    <cellStyle name="TotRow - Style4 5 5 2 2" xfId="12304"/>
    <cellStyle name="TotRow - Style4 5 5 2 2 2" xfId="12305"/>
    <cellStyle name="TotRow - Style4 5 5 2 2 2 2" xfId="24013"/>
    <cellStyle name="TotRow - Style4 5 5 2 2 2 3" xfId="28766"/>
    <cellStyle name="TotRow - Style4 5 5 2 2 3" xfId="12306"/>
    <cellStyle name="TotRow - Style4 5 5 2 2 3 2" xfId="24014"/>
    <cellStyle name="TotRow - Style4 5 5 2 2 3 3" xfId="28767"/>
    <cellStyle name="TotRow - Style4 5 5 2 2 4" xfId="12307"/>
    <cellStyle name="TotRow - Style4 5 5 2 2 4 2" xfId="24015"/>
    <cellStyle name="TotRow - Style4 5 5 2 2 4 3" xfId="28768"/>
    <cellStyle name="TotRow - Style4 5 5 2 2 5" xfId="24012"/>
    <cellStyle name="TotRow - Style4 5 5 2 2 6" xfId="28765"/>
    <cellStyle name="TotRow - Style4 5 5 2 3" xfId="12308"/>
    <cellStyle name="TotRow - Style4 5 5 2 3 2" xfId="24016"/>
    <cellStyle name="TotRow - Style4 5 5 2 3 3" xfId="28769"/>
    <cellStyle name="TotRow - Style4 5 5 2 4" xfId="12309"/>
    <cellStyle name="TotRow - Style4 5 5 2 4 2" xfId="24017"/>
    <cellStyle name="TotRow - Style4 5 5 2 4 3" xfId="28770"/>
    <cellStyle name="TotRow - Style4 5 5 2 5" xfId="12310"/>
    <cellStyle name="TotRow - Style4 5 5 2 5 2" xfId="24018"/>
    <cellStyle name="TotRow - Style4 5 5 2 5 3" xfId="28771"/>
    <cellStyle name="TotRow - Style4 5 5 2 6" xfId="24011"/>
    <cellStyle name="TotRow - Style4 5 5 2 7" xfId="28764"/>
    <cellStyle name="TotRow - Style4 5 5 3" xfId="12311"/>
    <cellStyle name="TotRow - Style4 5 5 3 2" xfId="12312"/>
    <cellStyle name="TotRow - Style4 5 5 3 2 2" xfId="24020"/>
    <cellStyle name="TotRow - Style4 5 5 3 2 3" xfId="28773"/>
    <cellStyle name="TotRow - Style4 5 5 3 3" xfId="12313"/>
    <cellStyle name="TotRow - Style4 5 5 3 3 2" xfId="24021"/>
    <cellStyle name="TotRow - Style4 5 5 3 3 3" xfId="28774"/>
    <cellStyle name="TotRow - Style4 5 5 3 4" xfId="12314"/>
    <cellStyle name="TotRow - Style4 5 5 3 4 2" xfId="24022"/>
    <cellStyle name="TotRow - Style4 5 5 3 4 3" xfId="28775"/>
    <cellStyle name="TotRow - Style4 5 5 3 5" xfId="24019"/>
    <cellStyle name="TotRow - Style4 5 5 3 6" xfId="28772"/>
    <cellStyle name="TotRow - Style4 5 5 4" xfId="12315"/>
    <cellStyle name="TotRow - Style4 5 5 4 2" xfId="24023"/>
    <cellStyle name="TotRow - Style4 5 5 4 3" xfId="28776"/>
    <cellStyle name="TotRow - Style4 5 5 5" xfId="12316"/>
    <cellStyle name="TotRow - Style4 5 5 5 2" xfId="24024"/>
    <cellStyle name="TotRow - Style4 5 5 5 3" xfId="28777"/>
    <cellStyle name="TotRow - Style4 5 5 6" xfId="12317"/>
    <cellStyle name="TotRow - Style4 5 5 6 2" xfId="24025"/>
    <cellStyle name="TotRow - Style4 5 5 6 3" xfId="28778"/>
    <cellStyle name="TotRow - Style4 5 5 7" xfId="24010"/>
    <cellStyle name="TotRow - Style4 5 5 8" xfId="28763"/>
    <cellStyle name="TotRow - Style4 5 6" xfId="12318"/>
    <cellStyle name="TotRow - Style4 5 6 2" xfId="12319"/>
    <cellStyle name="TotRow - Style4 5 6 2 2" xfId="24027"/>
    <cellStyle name="TotRow - Style4 5 6 2 3" xfId="28780"/>
    <cellStyle name="TotRow - Style4 5 6 3" xfId="12320"/>
    <cellStyle name="TotRow - Style4 5 6 3 2" xfId="24028"/>
    <cellStyle name="TotRow - Style4 5 6 3 3" xfId="28781"/>
    <cellStyle name="TotRow - Style4 5 6 4" xfId="12321"/>
    <cellStyle name="TotRow - Style4 5 6 4 2" xfId="24029"/>
    <cellStyle name="TotRow - Style4 5 6 4 3" xfId="28782"/>
    <cellStyle name="TotRow - Style4 5 6 5" xfId="24026"/>
    <cellStyle name="TotRow - Style4 5 6 6" xfId="28779"/>
    <cellStyle name="TotRow - Style4 5 7" xfId="12322"/>
    <cellStyle name="TotRow - Style4 5 7 2" xfId="24030"/>
    <cellStyle name="TotRow - Style4 5 7 3" xfId="28783"/>
    <cellStyle name="TotRow - Style4 5 8" xfId="12323"/>
    <cellStyle name="TotRow - Style4 5 8 2" xfId="24031"/>
    <cellStyle name="TotRow - Style4 5 8 3" xfId="28784"/>
    <cellStyle name="TotRow - Style4 5 9" xfId="12324"/>
    <cellStyle name="TotRow - Style4 5 9 2" xfId="24032"/>
    <cellStyle name="TotRow - Style4 5 9 3" xfId="28785"/>
    <cellStyle name="TotRow - Style4 6" xfId="12325"/>
    <cellStyle name="TotRow - Style4 6 10" xfId="24033"/>
    <cellStyle name="TotRow - Style4 6 11" xfId="28786"/>
    <cellStyle name="TotRow - Style4 6 12" xfId="29390"/>
    <cellStyle name="TotRow - Style4 6 2" xfId="12326"/>
    <cellStyle name="TotRow - Style4 6 2 10" xfId="29810"/>
    <cellStyle name="TotRow - Style4 6 2 2" xfId="12327"/>
    <cellStyle name="TotRow - Style4 6 2 2 2" xfId="12328"/>
    <cellStyle name="TotRow - Style4 6 2 2 2 2" xfId="12329"/>
    <cellStyle name="TotRow - Style4 6 2 2 2 2 2" xfId="12330"/>
    <cellStyle name="TotRow - Style4 6 2 2 2 2 2 2" xfId="24038"/>
    <cellStyle name="TotRow - Style4 6 2 2 2 2 2 3" xfId="28791"/>
    <cellStyle name="TotRow - Style4 6 2 2 2 2 3" xfId="12331"/>
    <cellStyle name="TotRow - Style4 6 2 2 2 2 3 2" xfId="24039"/>
    <cellStyle name="TotRow - Style4 6 2 2 2 2 3 3" xfId="28792"/>
    <cellStyle name="TotRow - Style4 6 2 2 2 2 4" xfId="12332"/>
    <cellStyle name="TotRow - Style4 6 2 2 2 2 4 2" xfId="24040"/>
    <cellStyle name="TotRow - Style4 6 2 2 2 2 4 3" xfId="28793"/>
    <cellStyle name="TotRow - Style4 6 2 2 2 2 5" xfId="24037"/>
    <cellStyle name="TotRow - Style4 6 2 2 2 2 6" xfId="28790"/>
    <cellStyle name="TotRow - Style4 6 2 2 2 3" xfId="12333"/>
    <cellStyle name="TotRow - Style4 6 2 2 2 3 2" xfId="24041"/>
    <cellStyle name="TotRow - Style4 6 2 2 2 3 3" xfId="28794"/>
    <cellStyle name="TotRow - Style4 6 2 2 2 4" xfId="12334"/>
    <cellStyle name="TotRow - Style4 6 2 2 2 4 2" xfId="24042"/>
    <cellStyle name="TotRow - Style4 6 2 2 2 4 3" xfId="28795"/>
    <cellStyle name="TotRow - Style4 6 2 2 2 5" xfId="12335"/>
    <cellStyle name="TotRow - Style4 6 2 2 2 5 2" xfId="24043"/>
    <cellStyle name="TotRow - Style4 6 2 2 2 5 3" xfId="28796"/>
    <cellStyle name="TotRow - Style4 6 2 2 2 6" xfId="24036"/>
    <cellStyle name="TotRow - Style4 6 2 2 2 7" xfId="28789"/>
    <cellStyle name="TotRow - Style4 6 2 2 3" xfId="12336"/>
    <cellStyle name="TotRow - Style4 6 2 2 3 2" xfId="12337"/>
    <cellStyle name="TotRow - Style4 6 2 2 3 2 2" xfId="24045"/>
    <cellStyle name="TotRow - Style4 6 2 2 3 2 3" xfId="28798"/>
    <cellStyle name="TotRow - Style4 6 2 2 3 3" xfId="12338"/>
    <cellStyle name="TotRow - Style4 6 2 2 3 3 2" xfId="24046"/>
    <cellStyle name="TotRow - Style4 6 2 2 3 3 3" xfId="28799"/>
    <cellStyle name="TotRow - Style4 6 2 2 3 4" xfId="12339"/>
    <cellStyle name="TotRow - Style4 6 2 2 3 4 2" xfId="24047"/>
    <cellStyle name="TotRow - Style4 6 2 2 3 4 3" xfId="28800"/>
    <cellStyle name="TotRow - Style4 6 2 2 3 5" xfId="24044"/>
    <cellStyle name="TotRow - Style4 6 2 2 3 6" xfId="28797"/>
    <cellStyle name="TotRow - Style4 6 2 2 4" xfId="12340"/>
    <cellStyle name="TotRow - Style4 6 2 2 4 2" xfId="24048"/>
    <cellStyle name="TotRow - Style4 6 2 2 4 3" xfId="28801"/>
    <cellStyle name="TotRow - Style4 6 2 2 5" xfId="12341"/>
    <cellStyle name="TotRow - Style4 6 2 2 5 2" xfId="24049"/>
    <cellStyle name="TotRow - Style4 6 2 2 5 3" xfId="28802"/>
    <cellStyle name="TotRow - Style4 6 2 2 6" xfId="12342"/>
    <cellStyle name="TotRow - Style4 6 2 2 6 2" xfId="24050"/>
    <cellStyle name="TotRow - Style4 6 2 2 6 3" xfId="28803"/>
    <cellStyle name="TotRow - Style4 6 2 2 7" xfId="24035"/>
    <cellStyle name="TotRow - Style4 6 2 2 8" xfId="28788"/>
    <cellStyle name="TotRow - Style4 6 2 3" xfId="12343"/>
    <cellStyle name="TotRow - Style4 6 2 3 2" xfId="12344"/>
    <cellStyle name="TotRow - Style4 6 2 3 2 2" xfId="12345"/>
    <cellStyle name="TotRow - Style4 6 2 3 2 2 2" xfId="24053"/>
    <cellStyle name="TotRow - Style4 6 2 3 2 2 3" xfId="28806"/>
    <cellStyle name="TotRow - Style4 6 2 3 2 3" xfId="12346"/>
    <cellStyle name="TotRow - Style4 6 2 3 2 3 2" xfId="24054"/>
    <cellStyle name="TotRow - Style4 6 2 3 2 3 3" xfId="28807"/>
    <cellStyle name="TotRow - Style4 6 2 3 2 4" xfId="12347"/>
    <cellStyle name="TotRow - Style4 6 2 3 2 4 2" xfId="24055"/>
    <cellStyle name="TotRow - Style4 6 2 3 2 4 3" xfId="28808"/>
    <cellStyle name="TotRow - Style4 6 2 3 2 5" xfId="24052"/>
    <cellStyle name="TotRow - Style4 6 2 3 2 6" xfId="28805"/>
    <cellStyle name="TotRow - Style4 6 2 3 3" xfId="12348"/>
    <cellStyle name="TotRow - Style4 6 2 3 3 2" xfId="24056"/>
    <cellStyle name="TotRow - Style4 6 2 3 3 3" xfId="28809"/>
    <cellStyle name="TotRow - Style4 6 2 3 4" xfId="12349"/>
    <cellStyle name="TotRow - Style4 6 2 3 4 2" xfId="24057"/>
    <cellStyle name="TotRow - Style4 6 2 3 4 3" xfId="28810"/>
    <cellStyle name="TotRow - Style4 6 2 3 5" xfId="12350"/>
    <cellStyle name="TotRow - Style4 6 2 3 5 2" xfId="24058"/>
    <cellStyle name="TotRow - Style4 6 2 3 5 3" xfId="28811"/>
    <cellStyle name="TotRow - Style4 6 2 3 6" xfId="24051"/>
    <cellStyle name="TotRow - Style4 6 2 3 7" xfId="28804"/>
    <cellStyle name="TotRow - Style4 6 2 4" xfId="12351"/>
    <cellStyle name="TotRow - Style4 6 2 4 2" xfId="12352"/>
    <cellStyle name="TotRow - Style4 6 2 4 2 2" xfId="24060"/>
    <cellStyle name="TotRow - Style4 6 2 4 2 3" xfId="28813"/>
    <cellStyle name="TotRow - Style4 6 2 4 3" xfId="12353"/>
    <cellStyle name="TotRow - Style4 6 2 4 3 2" xfId="24061"/>
    <cellStyle name="TotRow - Style4 6 2 4 3 3" xfId="28814"/>
    <cellStyle name="TotRow - Style4 6 2 4 4" xfId="12354"/>
    <cellStyle name="TotRow - Style4 6 2 4 4 2" xfId="24062"/>
    <cellStyle name="TotRow - Style4 6 2 4 4 3" xfId="28815"/>
    <cellStyle name="TotRow - Style4 6 2 4 5" xfId="24059"/>
    <cellStyle name="TotRow - Style4 6 2 4 6" xfId="28812"/>
    <cellStyle name="TotRow - Style4 6 2 5" xfId="12355"/>
    <cellStyle name="TotRow - Style4 6 2 5 2" xfId="24063"/>
    <cellStyle name="TotRow - Style4 6 2 5 3" xfId="28816"/>
    <cellStyle name="TotRow - Style4 6 2 6" xfId="12356"/>
    <cellStyle name="TotRow - Style4 6 2 6 2" xfId="24064"/>
    <cellStyle name="TotRow - Style4 6 2 6 3" xfId="28817"/>
    <cellStyle name="TotRow - Style4 6 2 7" xfId="12357"/>
    <cellStyle name="TotRow - Style4 6 2 7 2" xfId="24065"/>
    <cellStyle name="TotRow - Style4 6 2 7 3" xfId="28818"/>
    <cellStyle name="TotRow - Style4 6 2 8" xfId="24034"/>
    <cellStyle name="TotRow - Style4 6 2 9" xfId="28787"/>
    <cellStyle name="TotRow - Style4 6 3" xfId="12358"/>
    <cellStyle name="TotRow - Style4 6 3 2" xfId="12359"/>
    <cellStyle name="TotRow - Style4 6 3 2 2" xfId="12360"/>
    <cellStyle name="TotRow - Style4 6 3 2 2 2" xfId="12361"/>
    <cellStyle name="TotRow - Style4 6 3 2 2 2 2" xfId="12362"/>
    <cellStyle name="TotRow - Style4 6 3 2 2 2 2 2" xfId="24070"/>
    <cellStyle name="TotRow - Style4 6 3 2 2 2 2 3" xfId="28823"/>
    <cellStyle name="TotRow - Style4 6 3 2 2 2 3" xfId="12363"/>
    <cellStyle name="TotRow - Style4 6 3 2 2 2 3 2" xfId="24071"/>
    <cellStyle name="TotRow - Style4 6 3 2 2 2 3 3" xfId="28824"/>
    <cellStyle name="TotRow - Style4 6 3 2 2 2 4" xfId="12364"/>
    <cellStyle name="TotRow - Style4 6 3 2 2 2 4 2" xfId="24072"/>
    <cellStyle name="TotRow - Style4 6 3 2 2 2 4 3" xfId="28825"/>
    <cellStyle name="TotRow - Style4 6 3 2 2 2 5" xfId="24069"/>
    <cellStyle name="TotRow - Style4 6 3 2 2 2 6" xfId="28822"/>
    <cellStyle name="TotRow - Style4 6 3 2 2 3" xfId="12365"/>
    <cellStyle name="TotRow - Style4 6 3 2 2 3 2" xfId="24073"/>
    <cellStyle name="TotRow - Style4 6 3 2 2 3 3" xfId="28826"/>
    <cellStyle name="TotRow - Style4 6 3 2 2 4" xfId="12366"/>
    <cellStyle name="TotRow - Style4 6 3 2 2 4 2" xfId="24074"/>
    <cellStyle name="TotRow - Style4 6 3 2 2 4 3" xfId="28827"/>
    <cellStyle name="TotRow - Style4 6 3 2 2 5" xfId="12367"/>
    <cellStyle name="TotRow - Style4 6 3 2 2 5 2" xfId="24075"/>
    <cellStyle name="TotRow - Style4 6 3 2 2 5 3" xfId="28828"/>
    <cellStyle name="TotRow - Style4 6 3 2 2 6" xfId="24068"/>
    <cellStyle name="TotRow - Style4 6 3 2 2 7" xfId="28821"/>
    <cellStyle name="TotRow - Style4 6 3 2 3" xfId="12368"/>
    <cellStyle name="TotRow - Style4 6 3 2 3 2" xfId="12369"/>
    <cellStyle name="TotRow - Style4 6 3 2 3 2 2" xfId="24077"/>
    <cellStyle name="TotRow - Style4 6 3 2 3 2 3" xfId="28830"/>
    <cellStyle name="TotRow - Style4 6 3 2 3 3" xfId="12370"/>
    <cellStyle name="TotRow - Style4 6 3 2 3 3 2" xfId="24078"/>
    <cellStyle name="TotRow - Style4 6 3 2 3 3 3" xfId="28831"/>
    <cellStyle name="TotRow - Style4 6 3 2 3 4" xfId="12371"/>
    <cellStyle name="TotRow - Style4 6 3 2 3 4 2" xfId="24079"/>
    <cellStyle name="TotRow - Style4 6 3 2 3 4 3" xfId="28832"/>
    <cellStyle name="TotRow - Style4 6 3 2 3 5" xfId="24076"/>
    <cellStyle name="TotRow - Style4 6 3 2 3 6" xfId="28829"/>
    <cellStyle name="TotRow - Style4 6 3 2 4" xfId="12372"/>
    <cellStyle name="TotRow - Style4 6 3 2 4 2" xfId="24080"/>
    <cellStyle name="TotRow - Style4 6 3 2 4 3" xfId="28833"/>
    <cellStyle name="TotRow - Style4 6 3 2 5" xfId="12373"/>
    <cellStyle name="TotRow - Style4 6 3 2 5 2" xfId="24081"/>
    <cellStyle name="TotRow - Style4 6 3 2 5 3" xfId="28834"/>
    <cellStyle name="TotRow - Style4 6 3 2 6" xfId="12374"/>
    <cellStyle name="TotRow - Style4 6 3 2 6 2" xfId="24082"/>
    <cellStyle name="TotRow - Style4 6 3 2 6 3" xfId="28835"/>
    <cellStyle name="TotRow - Style4 6 3 2 7" xfId="24067"/>
    <cellStyle name="TotRow - Style4 6 3 2 8" xfId="28820"/>
    <cellStyle name="TotRow - Style4 6 3 3" xfId="12375"/>
    <cellStyle name="TotRow - Style4 6 3 3 2" xfId="12376"/>
    <cellStyle name="TotRow - Style4 6 3 3 2 2" xfId="12377"/>
    <cellStyle name="TotRow - Style4 6 3 3 2 2 2" xfId="24085"/>
    <cellStyle name="TotRow - Style4 6 3 3 2 2 3" xfId="28838"/>
    <cellStyle name="TotRow - Style4 6 3 3 2 3" xfId="12378"/>
    <cellStyle name="TotRow - Style4 6 3 3 2 3 2" xfId="24086"/>
    <cellStyle name="TotRow - Style4 6 3 3 2 3 3" xfId="28839"/>
    <cellStyle name="TotRow - Style4 6 3 3 2 4" xfId="12379"/>
    <cellStyle name="TotRow - Style4 6 3 3 2 4 2" xfId="24087"/>
    <cellStyle name="TotRow - Style4 6 3 3 2 4 3" xfId="28840"/>
    <cellStyle name="TotRow - Style4 6 3 3 2 5" xfId="24084"/>
    <cellStyle name="TotRow - Style4 6 3 3 2 6" xfId="28837"/>
    <cellStyle name="TotRow - Style4 6 3 3 3" xfId="12380"/>
    <cellStyle name="TotRow - Style4 6 3 3 3 2" xfId="24088"/>
    <cellStyle name="TotRow - Style4 6 3 3 3 3" xfId="28841"/>
    <cellStyle name="TotRow - Style4 6 3 3 4" xfId="12381"/>
    <cellStyle name="TotRow - Style4 6 3 3 4 2" xfId="24089"/>
    <cellStyle name="TotRow - Style4 6 3 3 4 3" xfId="28842"/>
    <cellStyle name="TotRow - Style4 6 3 3 5" xfId="12382"/>
    <cellStyle name="TotRow - Style4 6 3 3 5 2" xfId="24090"/>
    <cellStyle name="TotRow - Style4 6 3 3 5 3" xfId="28843"/>
    <cellStyle name="TotRow - Style4 6 3 3 6" xfId="24083"/>
    <cellStyle name="TotRow - Style4 6 3 3 7" xfId="28836"/>
    <cellStyle name="TotRow - Style4 6 3 4" xfId="12383"/>
    <cellStyle name="TotRow - Style4 6 3 4 2" xfId="12384"/>
    <cellStyle name="TotRow - Style4 6 3 4 2 2" xfId="24092"/>
    <cellStyle name="TotRow - Style4 6 3 4 2 3" xfId="28845"/>
    <cellStyle name="TotRow - Style4 6 3 4 3" xfId="12385"/>
    <cellStyle name="TotRow - Style4 6 3 4 3 2" xfId="24093"/>
    <cellStyle name="TotRow - Style4 6 3 4 3 3" xfId="28846"/>
    <cellStyle name="TotRow - Style4 6 3 4 4" xfId="12386"/>
    <cellStyle name="TotRow - Style4 6 3 4 4 2" xfId="24094"/>
    <cellStyle name="TotRow - Style4 6 3 4 4 3" xfId="28847"/>
    <cellStyle name="TotRow - Style4 6 3 4 5" xfId="24091"/>
    <cellStyle name="TotRow - Style4 6 3 4 6" xfId="28844"/>
    <cellStyle name="TotRow - Style4 6 3 5" xfId="12387"/>
    <cellStyle name="TotRow - Style4 6 3 5 2" xfId="24095"/>
    <cellStyle name="TotRow - Style4 6 3 5 3" xfId="28848"/>
    <cellStyle name="TotRow - Style4 6 3 6" xfId="12388"/>
    <cellStyle name="TotRow - Style4 6 3 6 2" xfId="24096"/>
    <cellStyle name="TotRow - Style4 6 3 6 3" xfId="28849"/>
    <cellStyle name="TotRow - Style4 6 3 7" xfId="12389"/>
    <cellStyle name="TotRow - Style4 6 3 7 2" xfId="24097"/>
    <cellStyle name="TotRow - Style4 6 3 7 3" xfId="28850"/>
    <cellStyle name="TotRow - Style4 6 3 8" xfId="24066"/>
    <cellStyle name="TotRow - Style4 6 3 9" xfId="28819"/>
    <cellStyle name="TotRow - Style4 6 4" xfId="12390"/>
    <cellStyle name="TotRow - Style4 6 4 2" xfId="12391"/>
    <cellStyle name="TotRow - Style4 6 4 2 2" xfId="12392"/>
    <cellStyle name="TotRow - Style4 6 4 2 2 2" xfId="12393"/>
    <cellStyle name="TotRow - Style4 6 4 2 2 2 2" xfId="12394"/>
    <cellStyle name="TotRow - Style4 6 4 2 2 2 2 2" xfId="24102"/>
    <cellStyle name="TotRow - Style4 6 4 2 2 2 2 3" xfId="28855"/>
    <cellStyle name="TotRow - Style4 6 4 2 2 2 3" xfId="12395"/>
    <cellStyle name="TotRow - Style4 6 4 2 2 2 3 2" xfId="24103"/>
    <cellStyle name="TotRow - Style4 6 4 2 2 2 3 3" xfId="28856"/>
    <cellStyle name="TotRow - Style4 6 4 2 2 2 4" xfId="12396"/>
    <cellStyle name="TotRow - Style4 6 4 2 2 2 4 2" xfId="24104"/>
    <cellStyle name="TotRow - Style4 6 4 2 2 2 4 3" xfId="28857"/>
    <cellStyle name="TotRow - Style4 6 4 2 2 2 5" xfId="24101"/>
    <cellStyle name="TotRow - Style4 6 4 2 2 2 6" xfId="28854"/>
    <cellStyle name="TotRow - Style4 6 4 2 2 3" xfId="12397"/>
    <cellStyle name="TotRow - Style4 6 4 2 2 3 2" xfId="24105"/>
    <cellStyle name="TotRow - Style4 6 4 2 2 3 3" xfId="28858"/>
    <cellStyle name="TotRow - Style4 6 4 2 2 4" xfId="12398"/>
    <cellStyle name="TotRow - Style4 6 4 2 2 4 2" xfId="24106"/>
    <cellStyle name="TotRow - Style4 6 4 2 2 4 3" xfId="28859"/>
    <cellStyle name="TotRow - Style4 6 4 2 2 5" xfId="12399"/>
    <cellStyle name="TotRow - Style4 6 4 2 2 5 2" xfId="24107"/>
    <cellStyle name="TotRow - Style4 6 4 2 2 5 3" xfId="28860"/>
    <cellStyle name="TotRow - Style4 6 4 2 2 6" xfId="24100"/>
    <cellStyle name="TotRow - Style4 6 4 2 2 7" xfId="28853"/>
    <cellStyle name="TotRow - Style4 6 4 2 3" xfId="12400"/>
    <cellStyle name="TotRow - Style4 6 4 2 3 2" xfId="12401"/>
    <cellStyle name="TotRow - Style4 6 4 2 3 2 2" xfId="24109"/>
    <cellStyle name="TotRow - Style4 6 4 2 3 2 3" xfId="28862"/>
    <cellStyle name="TotRow - Style4 6 4 2 3 3" xfId="12402"/>
    <cellStyle name="TotRow - Style4 6 4 2 3 3 2" xfId="24110"/>
    <cellStyle name="TotRow - Style4 6 4 2 3 3 3" xfId="28863"/>
    <cellStyle name="TotRow - Style4 6 4 2 3 4" xfId="12403"/>
    <cellStyle name="TotRow - Style4 6 4 2 3 4 2" xfId="24111"/>
    <cellStyle name="TotRow - Style4 6 4 2 3 4 3" xfId="28864"/>
    <cellStyle name="TotRow - Style4 6 4 2 3 5" xfId="24108"/>
    <cellStyle name="TotRow - Style4 6 4 2 3 6" xfId="28861"/>
    <cellStyle name="TotRow - Style4 6 4 2 4" xfId="12404"/>
    <cellStyle name="TotRow - Style4 6 4 2 4 2" xfId="24112"/>
    <cellStyle name="TotRow - Style4 6 4 2 4 3" xfId="28865"/>
    <cellStyle name="TotRow - Style4 6 4 2 5" xfId="12405"/>
    <cellStyle name="TotRow - Style4 6 4 2 5 2" xfId="24113"/>
    <cellStyle name="TotRow - Style4 6 4 2 5 3" xfId="28866"/>
    <cellStyle name="TotRow - Style4 6 4 2 6" xfId="12406"/>
    <cellStyle name="TotRow - Style4 6 4 2 6 2" xfId="24114"/>
    <cellStyle name="TotRow - Style4 6 4 2 6 3" xfId="28867"/>
    <cellStyle name="TotRow - Style4 6 4 2 7" xfId="24099"/>
    <cellStyle name="TotRow - Style4 6 4 2 8" xfId="28852"/>
    <cellStyle name="TotRow - Style4 6 4 3" xfId="12407"/>
    <cellStyle name="TotRow - Style4 6 4 3 2" xfId="12408"/>
    <cellStyle name="TotRow - Style4 6 4 3 2 2" xfId="12409"/>
    <cellStyle name="TotRow - Style4 6 4 3 2 2 2" xfId="24117"/>
    <cellStyle name="TotRow - Style4 6 4 3 2 2 3" xfId="28870"/>
    <cellStyle name="TotRow - Style4 6 4 3 2 3" xfId="12410"/>
    <cellStyle name="TotRow - Style4 6 4 3 2 3 2" xfId="24118"/>
    <cellStyle name="TotRow - Style4 6 4 3 2 3 3" xfId="28871"/>
    <cellStyle name="TotRow - Style4 6 4 3 2 4" xfId="12411"/>
    <cellStyle name="TotRow - Style4 6 4 3 2 4 2" xfId="24119"/>
    <cellStyle name="TotRow - Style4 6 4 3 2 4 3" xfId="28872"/>
    <cellStyle name="TotRow - Style4 6 4 3 2 5" xfId="24116"/>
    <cellStyle name="TotRow - Style4 6 4 3 2 6" xfId="28869"/>
    <cellStyle name="TotRow - Style4 6 4 3 3" xfId="12412"/>
    <cellStyle name="TotRow - Style4 6 4 3 3 2" xfId="24120"/>
    <cellStyle name="TotRow - Style4 6 4 3 3 3" xfId="28873"/>
    <cellStyle name="TotRow - Style4 6 4 3 4" xfId="12413"/>
    <cellStyle name="TotRow - Style4 6 4 3 4 2" xfId="24121"/>
    <cellStyle name="TotRow - Style4 6 4 3 4 3" xfId="28874"/>
    <cellStyle name="TotRow - Style4 6 4 3 5" xfId="12414"/>
    <cellStyle name="TotRow - Style4 6 4 3 5 2" xfId="24122"/>
    <cellStyle name="TotRow - Style4 6 4 3 5 3" xfId="28875"/>
    <cellStyle name="TotRow - Style4 6 4 3 6" xfId="24115"/>
    <cellStyle name="TotRow - Style4 6 4 3 7" xfId="28868"/>
    <cellStyle name="TotRow - Style4 6 4 4" xfId="12415"/>
    <cellStyle name="TotRow - Style4 6 4 4 2" xfId="12416"/>
    <cellStyle name="TotRow - Style4 6 4 4 2 2" xfId="24124"/>
    <cellStyle name="TotRow - Style4 6 4 4 2 3" xfId="28877"/>
    <cellStyle name="TotRow - Style4 6 4 4 3" xfId="12417"/>
    <cellStyle name="TotRow - Style4 6 4 4 3 2" xfId="24125"/>
    <cellStyle name="TotRow - Style4 6 4 4 3 3" xfId="28878"/>
    <cellStyle name="TotRow - Style4 6 4 4 4" xfId="12418"/>
    <cellStyle name="TotRow - Style4 6 4 4 4 2" xfId="24126"/>
    <cellStyle name="TotRow - Style4 6 4 4 4 3" xfId="28879"/>
    <cellStyle name="TotRow - Style4 6 4 4 5" xfId="24123"/>
    <cellStyle name="TotRow - Style4 6 4 4 6" xfId="28876"/>
    <cellStyle name="TotRow - Style4 6 4 5" xfId="12419"/>
    <cellStyle name="TotRow - Style4 6 4 5 2" xfId="24127"/>
    <cellStyle name="TotRow - Style4 6 4 5 3" xfId="28880"/>
    <cellStyle name="TotRow - Style4 6 4 6" xfId="12420"/>
    <cellStyle name="TotRow - Style4 6 4 6 2" xfId="24128"/>
    <cellStyle name="TotRow - Style4 6 4 6 3" xfId="28881"/>
    <cellStyle name="TotRow - Style4 6 4 7" xfId="12421"/>
    <cellStyle name="TotRow - Style4 6 4 7 2" xfId="24129"/>
    <cellStyle name="TotRow - Style4 6 4 7 3" xfId="28882"/>
    <cellStyle name="TotRow - Style4 6 4 8" xfId="24098"/>
    <cellStyle name="TotRow - Style4 6 4 9" xfId="28851"/>
    <cellStyle name="TotRow - Style4 6 5" xfId="12422"/>
    <cellStyle name="TotRow - Style4 6 5 2" xfId="12423"/>
    <cellStyle name="TotRow - Style4 6 5 2 2" xfId="12424"/>
    <cellStyle name="TotRow - Style4 6 5 2 2 2" xfId="12425"/>
    <cellStyle name="TotRow - Style4 6 5 2 2 2 2" xfId="24133"/>
    <cellStyle name="TotRow - Style4 6 5 2 2 2 3" xfId="28886"/>
    <cellStyle name="TotRow - Style4 6 5 2 2 3" xfId="12426"/>
    <cellStyle name="TotRow - Style4 6 5 2 2 3 2" xfId="24134"/>
    <cellStyle name="TotRow - Style4 6 5 2 2 3 3" xfId="28887"/>
    <cellStyle name="TotRow - Style4 6 5 2 2 4" xfId="12427"/>
    <cellStyle name="TotRow - Style4 6 5 2 2 4 2" xfId="24135"/>
    <cellStyle name="TotRow - Style4 6 5 2 2 4 3" xfId="28888"/>
    <cellStyle name="TotRow - Style4 6 5 2 2 5" xfId="24132"/>
    <cellStyle name="TotRow - Style4 6 5 2 2 6" xfId="28885"/>
    <cellStyle name="TotRow - Style4 6 5 2 3" xfId="12428"/>
    <cellStyle name="TotRow - Style4 6 5 2 3 2" xfId="24136"/>
    <cellStyle name="TotRow - Style4 6 5 2 3 3" xfId="28889"/>
    <cellStyle name="TotRow - Style4 6 5 2 4" xfId="12429"/>
    <cellStyle name="TotRow - Style4 6 5 2 4 2" xfId="24137"/>
    <cellStyle name="TotRow - Style4 6 5 2 4 3" xfId="28890"/>
    <cellStyle name="TotRow - Style4 6 5 2 5" xfId="12430"/>
    <cellStyle name="TotRow - Style4 6 5 2 5 2" xfId="24138"/>
    <cellStyle name="TotRow - Style4 6 5 2 5 3" xfId="28891"/>
    <cellStyle name="TotRow - Style4 6 5 2 6" xfId="24131"/>
    <cellStyle name="TotRow - Style4 6 5 2 7" xfId="28884"/>
    <cellStyle name="TotRow - Style4 6 5 3" xfId="12431"/>
    <cellStyle name="TotRow - Style4 6 5 3 2" xfId="12432"/>
    <cellStyle name="TotRow - Style4 6 5 3 2 2" xfId="24140"/>
    <cellStyle name="TotRow - Style4 6 5 3 2 3" xfId="28893"/>
    <cellStyle name="TotRow - Style4 6 5 3 3" xfId="12433"/>
    <cellStyle name="TotRow - Style4 6 5 3 3 2" xfId="24141"/>
    <cellStyle name="TotRow - Style4 6 5 3 3 3" xfId="28894"/>
    <cellStyle name="TotRow - Style4 6 5 3 4" xfId="12434"/>
    <cellStyle name="TotRow - Style4 6 5 3 4 2" xfId="24142"/>
    <cellStyle name="TotRow - Style4 6 5 3 4 3" xfId="28895"/>
    <cellStyle name="TotRow - Style4 6 5 3 5" xfId="24139"/>
    <cellStyle name="TotRow - Style4 6 5 3 6" xfId="28892"/>
    <cellStyle name="TotRow - Style4 6 5 4" xfId="12435"/>
    <cellStyle name="TotRow - Style4 6 5 4 2" xfId="24143"/>
    <cellStyle name="TotRow - Style4 6 5 4 3" xfId="28896"/>
    <cellStyle name="TotRow - Style4 6 5 5" xfId="12436"/>
    <cellStyle name="TotRow - Style4 6 5 5 2" xfId="24144"/>
    <cellStyle name="TotRow - Style4 6 5 5 3" xfId="28897"/>
    <cellStyle name="TotRow - Style4 6 5 6" xfId="12437"/>
    <cellStyle name="TotRow - Style4 6 5 6 2" xfId="24145"/>
    <cellStyle name="TotRow - Style4 6 5 6 3" xfId="28898"/>
    <cellStyle name="TotRow - Style4 6 5 7" xfId="24130"/>
    <cellStyle name="TotRow - Style4 6 5 8" xfId="28883"/>
    <cellStyle name="TotRow - Style4 6 6" xfId="12438"/>
    <cellStyle name="TotRow - Style4 6 6 2" xfId="12439"/>
    <cellStyle name="TotRow - Style4 6 6 2 2" xfId="24147"/>
    <cellStyle name="TotRow - Style4 6 6 2 3" xfId="28900"/>
    <cellStyle name="TotRow - Style4 6 6 3" xfId="12440"/>
    <cellStyle name="TotRow - Style4 6 6 3 2" xfId="24148"/>
    <cellStyle name="TotRow - Style4 6 6 3 3" xfId="28901"/>
    <cellStyle name="TotRow - Style4 6 6 4" xfId="12441"/>
    <cellStyle name="TotRow - Style4 6 6 4 2" xfId="24149"/>
    <cellStyle name="TotRow - Style4 6 6 4 3" xfId="28902"/>
    <cellStyle name="TotRow - Style4 6 6 5" xfId="24146"/>
    <cellStyle name="TotRow - Style4 6 6 6" xfId="28899"/>
    <cellStyle name="TotRow - Style4 6 7" xfId="12442"/>
    <cellStyle name="TotRow - Style4 6 7 2" xfId="24150"/>
    <cellStyle name="TotRow - Style4 6 7 3" xfId="28903"/>
    <cellStyle name="TotRow - Style4 6 8" xfId="12443"/>
    <cellStyle name="TotRow - Style4 6 8 2" xfId="24151"/>
    <cellStyle name="TotRow - Style4 6 8 3" xfId="28904"/>
    <cellStyle name="TotRow - Style4 6 9" xfId="12444"/>
    <cellStyle name="TotRow - Style4 6 9 2" xfId="24152"/>
    <cellStyle name="TotRow - Style4 6 9 3" xfId="28905"/>
    <cellStyle name="TotRow - Style4 7" xfId="12445"/>
    <cellStyle name="TotRow - Style4 7 10" xfId="12446"/>
    <cellStyle name="TotRow - Style4 7 10 2" xfId="24154"/>
    <cellStyle name="TotRow - Style4 7 10 3" xfId="28907"/>
    <cellStyle name="TotRow - Style4 7 11" xfId="24153"/>
    <cellStyle name="TotRow - Style4 7 12" xfId="28906"/>
    <cellStyle name="TotRow - Style4 7 13" xfId="29609"/>
    <cellStyle name="TotRow - Style4 7 2" xfId="12447"/>
    <cellStyle name="TotRow - Style4 7 2 10" xfId="29836"/>
    <cellStyle name="TotRow - Style4 7 2 2" xfId="12448"/>
    <cellStyle name="TotRow - Style4 7 2 2 2" xfId="12449"/>
    <cellStyle name="TotRow - Style4 7 2 2 2 2" xfId="12450"/>
    <cellStyle name="TotRow - Style4 7 2 2 2 2 2" xfId="12451"/>
    <cellStyle name="TotRow - Style4 7 2 2 2 2 2 2" xfId="24159"/>
    <cellStyle name="TotRow - Style4 7 2 2 2 2 2 3" xfId="28912"/>
    <cellStyle name="TotRow - Style4 7 2 2 2 2 3" xfId="12452"/>
    <cellStyle name="TotRow - Style4 7 2 2 2 2 3 2" xfId="24160"/>
    <cellStyle name="TotRow - Style4 7 2 2 2 2 3 3" xfId="28913"/>
    <cellStyle name="TotRow - Style4 7 2 2 2 2 4" xfId="12453"/>
    <cellStyle name="TotRow - Style4 7 2 2 2 2 4 2" xfId="24161"/>
    <cellStyle name="TotRow - Style4 7 2 2 2 2 4 3" xfId="28914"/>
    <cellStyle name="TotRow - Style4 7 2 2 2 2 5" xfId="24158"/>
    <cellStyle name="TotRow - Style4 7 2 2 2 2 6" xfId="28911"/>
    <cellStyle name="TotRow - Style4 7 2 2 2 3" xfId="12454"/>
    <cellStyle name="TotRow - Style4 7 2 2 2 3 2" xfId="24162"/>
    <cellStyle name="TotRow - Style4 7 2 2 2 3 3" xfId="28915"/>
    <cellStyle name="TotRow - Style4 7 2 2 2 4" xfId="12455"/>
    <cellStyle name="TotRow - Style4 7 2 2 2 4 2" xfId="24163"/>
    <cellStyle name="TotRow - Style4 7 2 2 2 4 3" xfId="28916"/>
    <cellStyle name="TotRow - Style4 7 2 2 2 5" xfId="12456"/>
    <cellStyle name="TotRow - Style4 7 2 2 2 5 2" xfId="24164"/>
    <cellStyle name="TotRow - Style4 7 2 2 2 5 3" xfId="28917"/>
    <cellStyle name="TotRow - Style4 7 2 2 2 6" xfId="24157"/>
    <cellStyle name="TotRow - Style4 7 2 2 2 7" xfId="28910"/>
    <cellStyle name="TotRow - Style4 7 2 2 3" xfId="12457"/>
    <cellStyle name="TotRow - Style4 7 2 2 3 2" xfId="12458"/>
    <cellStyle name="TotRow - Style4 7 2 2 3 2 2" xfId="24166"/>
    <cellStyle name="TotRow - Style4 7 2 2 3 2 3" xfId="28919"/>
    <cellStyle name="TotRow - Style4 7 2 2 3 3" xfId="12459"/>
    <cellStyle name="TotRow - Style4 7 2 2 3 3 2" xfId="24167"/>
    <cellStyle name="TotRow - Style4 7 2 2 3 3 3" xfId="28920"/>
    <cellStyle name="TotRow - Style4 7 2 2 3 4" xfId="12460"/>
    <cellStyle name="TotRow - Style4 7 2 2 3 4 2" xfId="24168"/>
    <cellStyle name="TotRow - Style4 7 2 2 3 4 3" xfId="28921"/>
    <cellStyle name="TotRow - Style4 7 2 2 3 5" xfId="24165"/>
    <cellStyle name="TotRow - Style4 7 2 2 3 6" xfId="28918"/>
    <cellStyle name="TotRow - Style4 7 2 2 4" xfId="12461"/>
    <cellStyle name="TotRow - Style4 7 2 2 4 2" xfId="24169"/>
    <cellStyle name="TotRow - Style4 7 2 2 4 3" xfId="28922"/>
    <cellStyle name="TotRow - Style4 7 2 2 5" xfId="12462"/>
    <cellStyle name="TotRow - Style4 7 2 2 5 2" xfId="24170"/>
    <cellStyle name="TotRow - Style4 7 2 2 5 3" xfId="28923"/>
    <cellStyle name="TotRow - Style4 7 2 2 6" xfId="12463"/>
    <cellStyle name="TotRow - Style4 7 2 2 6 2" xfId="24171"/>
    <cellStyle name="TotRow - Style4 7 2 2 6 3" xfId="28924"/>
    <cellStyle name="TotRow - Style4 7 2 2 7" xfId="24156"/>
    <cellStyle name="TotRow - Style4 7 2 2 8" xfId="28909"/>
    <cellStyle name="TotRow - Style4 7 2 3" xfId="12464"/>
    <cellStyle name="TotRow - Style4 7 2 3 2" xfId="12465"/>
    <cellStyle name="TotRow - Style4 7 2 3 2 2" xfId="12466"/>
    <cellStyle name="TotRow - Style4 7 2 3 2 2 2" xfId="24174"/>
    <cellStyle name="TotRow - Style4 7 2 3 2 2 3" xfId="28927"/>
    <cellStyle name="TotRow - Style4 7 2 3 2 3" xfId="12467"/>
    <cellStyle name="TotRow - Style4 7 2 3 2 3 2" xfId="24175"/>
    <cellStyle name="TotRow - Style4 7 2 3 2 3 3" xfId="28928"/>
    <cellStyle name="TotRow - Style4 7 2 3 2 4" xfId="12468"/>
    <cellStyle name="TotRow - Style4 7 2 3 2 4 2" xfId="24176"/>
    <cellStyle name="TotRow - Style4 7 2 3 2 4 3" xfId="28929"/>
    <cellStyle name="TotRow - Style4 7 2 3 2 5" xfId="24173"/>
    <cellStyle name="TotRow - Style4 7 2 3 2 6" xfId="28926"/>
    <cellStyle name="TotRow - Style4 7 2 3 3" xfId="12469"/>
    <cellStyle name="TotRow - Style4 7 2 3 3 2" xfId="24177"/>
    <cellStyle name="TotRow - Style4 7 2 3 3 3" xfId="28930"/>
    <cellStyle name="TotRow - Style4 7 2 3 4" xfId="12470"/>
    <cellStyle name="TotRow - Style4 7 2 3 4 2" xfId="24178"/>
    <cellStyle name="TotRow - Style4 7 2 3 4 3" xfId="28931"/>
    <cellStyle name="TotRow - Style4 7 2 3 5" xfId="12471"/>
    <cellStyle name="TotRow - Style4 7 2 3 5 2" xfId="24179"/>
    <cellStyle name="TotRow - Style4 7 2 3 5 3" xfId="28932"/>
    <cellStyle name="TotRow - Style4 7 2 3 6" xfId="24172"/>
    <cellStyle name="TotRow - Style4 7 2 3 7" xfId="28925"/>
    <cellStyle name="TotRow - Style4 7 2 4" xfId="12472"/>
    <cellStyle name="TotRow - Style4 7 2 4 2" xfId="12473"/>
    <cellStyle name="TotRow - Style4 7 2 4 2 2" xfId="24181"/>
    <cellStyle name="TotRow - Style4 7 2 4 2 3" xfId="28934"/>
    <cellStyle name="TotRow - Style4 7 2 4 3" xfId="12474"/>
    <cellStyle name="TotRow - Style4 7 2 4 3 2" xfId="24182"/>
    <cellStyle name="TotRow - Style4 7 2 4 3 3" xfId="28935"/>
    <cellStyle name="TotRow - Style4 7 2 4 4" xfId="12475"/>
    <cellStyle name="TotRow - Style4 7 2 4 4 2" xfId="24183"/>
    <cellStyle name="TotRow - Style4 7 2 4 4 3" xfId="28936"/>
    <cellStyle name="TotRow - Style4 7 2 4 5" xfId="24180"/>
    <cellStyle name="TotRow - Style4 7 2 4 6" xfId="28933"/>
    <cellStyle name="TotRow - Style4 7 2 5" xfId="12476"/>
    <cellStyle name="TotRow - Style4 7 2 5 2" xfId="24184"/>
    <cellStyle name="TotRow - Style4 7 2 5 3" xfId="28937"/>
    <cellStyle name="TotRow - Style4 7 2 6" xfId="12477"/>
    <cellStyle name="TotRow - Style4 7 2 6 2" xfId="24185"/>
    <cellStyle name="TotRow - Style4 7 2 6 3" xfId="28938"/>
    <cellStyle name="TotRow - Style4 7 2 7" xfId="12478"/>
    <cellStyle name="TotRow - Style4 7 2 7 2" xfId="24186"/>
    <cellStyle name="TotRow - Style4 7 2 7 3" xfId="28939"/>
    <cellStyle name="TotRow - Style4 7 2 8" xfId="24155"/>
    <cellStyle name="TotRow - Style4 7 2 9" xfId="28908"/>
    <cellStyle name="TotRow - Style4 7 3" xfId="12479"/>
    <cellStyle name="TotRow - Style4 7 3 2" xfId="12480"/>
    <cellStyle name="TotRow - Style4 7 3 2 2" xfId="12481"/>
    <cellStyle name="TotRow - Style4 7 3 2 2 2" xfId="12482"/>
    <cellStyle name="TotRow - Style4 7 3 2 2 2 2" xfId="12483"/>
    <cellStyle name="TotRow - Style4 7 3 2 2 2 2 2" xfId="24191"/>
    <cellStyle name="TotRow - Style4 7 3 2 2 2 2 3" xfId="28944"/>
    <cellStyle name="TotRow - Style4 7 3 2 2 2 3" xfId="12484"/>
    <cellStyle name="TotRow - Style4 7 3 2 2 2 3 2" xfId="24192"/>
    <cellStyle name="TotRow - Style4 7 3 2 2 2 3 3" xfId="28945"/>
    <cellStyle name="TotRow - Style4 7 3 2 2 2 4" xfId="12485"/>
    <cellStyle name="TotRow - Style4 7 3 2 2 2 4 2" xfId="24193"/>
    <cellStyle name="TotRow - Style4 7 3 2 2 2 4 3" xfId="28946"/>
    <cellStyle name="TotRow - Style4 7 3 2 2 2 5" xfId="24190"/>
    <cellStyle name="TotRow - Style4 7 3 2 2 2 6" xfId="28943"/>
    <cellStyle name="TotRow - Style4 7 3 2 2 3" xfId="12486"/>
    <cellStyle name="TotRow - Style4 7 3 2 2 3 2" xfId="24194"/>
    <cellStyle name="TotRow - Style4 7 3 2 2 3 3" xfId="28947"/>
    <cellStyle name="TotRow - Style4 7 3 2 2 4" xfId="12487"/>
    <cellStyle name="TotRow - Style4 7 3 2 2 4 2" xfId="24195"/>
    <cellStyle name="TotRow - Style4 7 3 2 2 4 3" xfId="28948"/>
    <cellStyle name="TotRow - Style4 7 3 2 2 5" xfId="12488"/>
    <cellStyle name="TotRow - Style4 7 3 2 2 5 2" xfId="24196"/>
    <cellStyle name="TotRow - Style4 7 3 2 2 5 3" xfId="28949"/>
    <cellStyle name="TotRow - Style4 7 3 2 2 6" xfId="24189"/>
    <cellStyle name="TotRow - Style4 7 3 2 2 7" xfId="28942"/>
    <cellStyle name="TotRow - Style4 7 3 2 3" xfId="12489"/>
    <cellStyle name="TotRow - Style4 7 3 2 3 2" xfId="12490"/>
    <cellStyle name="TotRow - Style4 7 3 2 3 2 2" xfId="24198"/>
    <cellStyle name="TotRow - Style4 7 3 2 3 2 3" xfId="28951"/>
    <cellStyle name="TotRow - Style4 7 3 2 3 3" xfId="12491"/>
    <cellStyle name="TotRow - Style4 7 3 2 3 3 2" xfId="24199"/>
    <cellStyle name="TotRow - Style4 7 3 2 3 3 3" xfId="28952"/>
    <cellStyle name="TotRow - Style4 7 3 2 3 4" xfId="12492"/>
    <cellStyle name="TotRow - Style4 7 3 2 3 4 2" xfId="24200"/>
    <cellStyle name="TotRow - Style4 7 3 2 3 4 3" xfId="28953"/>
    <cellStyle name="TotRow - Style4 7 3 2 3 5" xfId="24197"/>
    <cellStyle name="TotRow - Style4 7 3 2 3 6" xfId="28950"/>
    <cellStyle name="TotRow - Style4 7 3 2 4" xfId="12493"/>
    <cellStyle name="TotRow - Style4 7 3 2 4 2" xfId="24201"/>
    <cellStyle name="TotRow - Style4 7 3 2 4 3" xfId="28954"/>
    <cellStyle name="TotRow - Style4 7 3 2 5" xfId="12494"/>
    <cellStyle name="TotRow - Style4 7 3 2 5 2" xfId="24202"/>
    <cellStyle name="TotRow - Style4 7 3 2 5 3" xfId="28955"/>
    <cellStyle name="TotRow - Style4 7 3 2 6" xfId="12495"/>
    <cellStyle name="TotRow - Style4 7 3 2 6 2" xfId="24203"/>
    <cellStyle name="TotRow - Style4 7 3 2 6 3" xfId="28956"/>
    <cellStyle name="TotRow - Style4 7 3 2 7" xfId="24188"/>
    <cellStyle name="TotRow - Style4 7 3 2 8" xfId="28941"/>
    <cellStyle name="TotRow - Style4 7 3 3" xfId="12496"/>
    <cellStyle name="TotRow - Style4 7 3 3 2" xfId="12497"/>
    <cellStyle name="TotRow - Style4 7 3 3 2 2" xfId="12498"/>
    <cellStyle name="TotRow - Style4 7 3 3 2 2 2" xfId="24206"/>
    <cellStyle name="TotRow - Style4 7 3 3 2 2 3" xfId="28959"/>
    <cellStyle name="TotRow - Style4 7 3 3 2 3" xfId="12499"/>
    <cellStyle name="TotRow - Style4 7 3 3 2 3 2" xfId="24207"/>
    <cellStyle name="TotRow - Style4 7 3 3 2 3 3" xfId="28960"/>
    <cellStyle name="TotRow - Style4 7 3 3 2 4" xfId="12500"/>
    <cellStyle name="TotRow - Style4 7 3 3 2 4 2" xfId="24208"/>
    <cellStyle name="TotRow - Style4 7 3 3 2 4 3" xfId="28961"/>
    <cellStyle name="TotRow - Style4 7 3 3 2 5" xfId="24205"/>
    <cellStyle name="TotRow - Style4 7 3 3 2 6" xfId="28958"/>
    <cellStyle name="TotRow - Style4 7 3 3 3" xfId="12501"/>
    <cellStyle name="TotRow - Style4 7 3 3 3 2" xfId="24209"/>
    <cellStyle name="TotRow - Style4 7 3 3 3 3" xfId="28962"/>
    <cellStyle name="TotRow - Style4 7 3 3 4" xfId="12502"/>
    <cellStyle name="TotRow - Style4 7 3 3 4 2" xfId="24210"/>
    <cellStyle name="TotRow - Style4 7 3 3 4 3" xfId="28963"/>
    <cellStyle name="TotRow - Style4 7 3 3 5" xfId="12503"/>
    <cellStyle name="TotRow - Style4 7 3 3 5 2" xfId="24211"/>
    <cellStyle name="TotRow - Style4 7 3 3 5 3" xfId="28964"/>
    <cellStyle name="TotRow - Style4 7 3 3 6" xfId="24204"/>
    <cellStyle name="TotRow - Style4 7 3 3 7" xfId="28957"/>
    <cellStyle name="TotRow - Style4 7 3 4" xfId="12504"/>
    <cellStyle name="TotRow - Style4 7 3 4 2" xfId="12505"/>
    <cellStyle name="TotRow - Style4 7 3 4 2 2" xfId="24213"/>
    <cellStyle name="TotRow - Style4 7 3 4 2 3" xfId="28966"/>
    <cellStyle name="TotRow - Style4 7 3 4 3" xfId="12506"/>
    <cellStyle name="TotRow - Style4 7 3 4 3 2" xfId="24214"/>
    <cellStyle name="TotRow - Style4 7 3 4 3 3" xfId="28967"/>
    <cellStyle name="TotRow - Style4 7 3 4 4" xfId="12507"/>
    <cellStyle name="TotRow - Style4 7 3 4 4 2" xfId="24215"/>
    <cellStyle name="TotRow - Style4 7 3 4 4 3" xfId="28968"/>
    <cellStyle name="TotRow - Style4 7 3 4 5" xfId="24212"/>
    <cellStyle name="TotRow - Style4 7 3 4 6" xfId="28965"/>
    <cellStyle name="TotRow - Style4 7 3 5" xfId="12508"/>
    <cellStyle name="TotRow - Style4 7 3 5 2" xfId="24216"/>
    <cellStyle name="TotRow - Style4 7 3 5 3" xfId="28969"/>
    <cellStyle name="TotRow - Style4 7 3 6" xfId="12509"/>
    <cellStyle name="TotRow - Style4 7 3 6 2" xfId="24217"/>
    <cellStyle name="TotRow - Style4 7 3 6 3" xfId="28970"/>
    <cellStyle name="TotRow - Style4 7 3 7" xfId="12510"/>
    <cellStyle name="TotRow - Style4 7 3 7 2" xfId="24218"/>
    <cellStyle name="TotRow - Style4 7 3 7 3" xfId="28971"/>
    <cellStyle name="TotRow - Style4 7 3 8" xfId="24187"/>
    <cellStyle name="TotRow - Style4 7 3 9" xfId="28940"/>
    <cellStyle name="TotRow - Style4 7 4" xfId="12511"/>
    <cellStyle name="TotRow - Style4 7 4 2" xfId="12512"/>
    <cellStyle name="TotRow - Style4 7 4 2 2" xfId="12513"/>
    <cellStyle name="TotRow - Style4 7 4 2 2 2" xfId="12514"/>
    <cellStyle name="TotRow - Style4 7 4 2 2 2 2" xfId="12515"/>
    <cellStyle name="TotRow - Style4 7 4 2 2 2 2 2" xfId="24223"/>
    <cellStyle name="TotRow - Style4 7 4 2 2 2 2 3" xfId="28976"/>
    <cellStyle name="TotRow - Style4 7 4 2 2 2 3" xfId="12516"/>
    <cellStyle name="TotRow - Style4 7 4 2 2 2 3 2" xfId="24224"/>
    <cellStyle name="TotRow - Style4 7 4 2 2 2 3 3" xfId="28977"/>
    <cellStyle name="TotRow - Style4 7 4 2 2 2 4" xfId="12517"/>
    <cellStyle name="TotRow - Style4 7 4 2 2 2 4 2" xfId="24225"/>
    <cellStyle name="TotRow - Style4 7 4 2 2 2 4 3" xfId="28978"/>
    <cellStyle name="TotRow - Style4 7 4 2 2 2 5" xfId="24222"/>
    <cellStyle name="TotRow - Style4 7 4 2 2 2 6" xfId="28975"/>
    <cellStyle name="TotRow - Style4 7 4 2 2 3" xfId="12518"/>
    <cellStyle name="TotRow - Style4 7 4 2 2 3 2" xfId="24226"/>
    <cellStyle name="TotRow - Style4 7 4 2 2 3 3" xfId="28979"/>
    <cellStyle name="TotRow - Style4 7 4 2 2 4" xfId="12519"/>
    <cellStyle name="TotRow - Style4 7 4 2 2 4 2" xfId="24227"/>
    <cellStyle name="TotRow - Style4 7 4 2 2 4 3" xfId="28980"/>
    <cellStyle name="TotRow - Style4 7 4 2 2 5" xfId="12520"/>
    <cellStyle name="TotRow - Style4 7 4 2 2 5 2" xfId="24228"/>
    <cellStyle name="TotRow - Style4 7 4 2 2 5 3" xfId="28981"/>
    <cellStyle name="TotRow - Style4 7 4 2 2 6" xfId="24221"/>
    <cellStyle name="TotRow - Style4 7 4 2 2 7" xfId="28974"/>
    <cellStyle name="TotRow - Style4 7 4 2 3" xfId="12521"/>
    <cellStyle name="TotRow - Style4 7 4 2 3 2" xfId="12522"/>
    <cellStyle name="TotRow - Style4 7 4 2 3 2 2" xfId="24230"/>
    <cellStyle name="TotRow - Style4 7 4 2 3 2 3" xfId="28983"/>
    <cellStyle name="TotRow - Style4 7 4 2 3 3" xfId="12523"/>
    <cellStyle name="TotRow - Style4 7 4 2 3 3 2" xfId="24231"/>
    <cellStyle name="TotRow - Style4 7 4 2 3 3 3" xfId="28984"/>
    <cellStyle name="TotRow - Style4 7 4 2 3 4" xfId="12524"/>
    <cellStyle name="TotRow - Style4 7 4 2 3 4 2" xfId="24232"/>
    <cellStyle name="TotRow - Style4 7 4 2 3 4 3" xfId="28985"/>
    <cellStyle name="TotRow - Style4 7 4 2 3 5" xfId="24229"/>
    <cellStyle name="TotRow - Style4 7 4 2 3 6" xfId="28982"/>
    <cellStyle name="TotRow - Style4 7 4 2 4" xfId="12525"/>
    <cellStyle name="TotRow - Style4 7 4 2 4 2" xfId="24233"/>
    <cellStyle name="TotRow - Style4 7 4 2 4 3" xfId="28986"/>
    <cellStyle name="TotRow - Style4 7 4 2 5" xfId="12526"/>
    <cellStyle name="TotRow - Style4 7 4 2 5 2" xfId="24234"/>
    <cellStyle name="TotRow - Style4 7 4 2 5 3" xfId="28987"/>
    <cellStyle name="TotRow - Style4 7 4 2 6" xfId="12527"/>
    <cellStyle name="TotRow - Style4 7 4 2 6 2" xfId="24235"/>
    <cellStyle name="TotRow - Style4 7 4 2 6 3" xfId="28988"/>
    <cellStyle name="TotRow - Style4 7 4 2 7" xfId="24220"/>
    <cellStyle name="TotRow - Style4 7 4 2 8" xfId="28973"/>
    <cellStyle name="TotRow - Style4 7 4 3" xfId="12528"/>
    <cellStyle name="TotRow - Style4 7 4 3 2" xfId="12529"/>
    <cellStyle name="TotRow - Style4 7 4 3 2 2" xfId="12530"/>
    <cellStyle name="TotRow - Style4 7 4 3 2 2 2" xfId="24238"/>
    <cellStyle name="TotRow - Style4 7 4 3 2 2 3" xfId="28991"/>
    <cellStyle name="TotRow - Style4 7 4 3 2 3" xfId="12531"/>
    <cellStyle name="TotRow - Style4 7 4 3 2 3 2" xfId="24239"/>
    <cellStyle name="TotRow - Style4 7 4 3 2 3 3" xfId="28992"/>
    <cellStyle name="TotRow - Style4 7 4 3 2 4" xfId="12532"/>
    <cellStyle name="TotRow - Style4 7 4 3 2 4 2" xfId="24240"/>
    <cellStyle name="TotRow - Style4 7 4 3 2 4 3" xfId="28993"/>
    <cellStyle name="TotRow - Style4 7 4 3 2 5" xfId="24237"/>
    <cellStyle name="TotRow - Style4 7 4 3 2 6" xfId="28990"/>
    <cellStyle name="TotRow - Style4 7 4 3 3" xfId="12533"/>
    <cellStyle name="TotRow - Style4 7 4 3 3 2" xfId="24241"/>
    <cellStyle name="TotRow - Style4 7 4 3 3 3" xfId="28994"/>
    <cellStyle name="TotRow - Style4 7 4 3 4" xfId="12534"/>
    <cellStyle name="TotRow - Style4 7 4 3 4 2" xfId="24242"/>
    <cellStyle name="TotRow - Style4 7 4 3 4 3" xfId="28995"/>
    <cellStyle name="TotRow - Style4 7 4 3 5" xfId="12535"/>
    <cellStyle name="TotRow - Style4 7 4 3 5 2" xfId="24243"/>
    <cellStyle name="TotRow - Style4 7 4 3 5 3" xfId="28996"/>
    <cellStyle name="TotRow - Style4 7 4 3 6" xfId="24236"/>
    <cellStyle name="TotRow - Style4 7 4 3 7" xfId="28989"/>
    <cellStyle name="TotRow - Style4 7 4 4" xfId="12536"/>
    <cellStyle name="TotRow - Style4 7 4 4 2" xfId="12537"/>
    <cellStyle name="TotRow - Style4 7 4 4 2 2" xfId="24245"/>
    <cellStyle name="TotRow - Style4 7 4 4 2 3" xfId="28998"/>
    <cellStyle name="TotRow - Style4 7 4 4 3" xfId="12538"/>
    <cellStyle name="TotRow - Style4 7 4 4 3 2" xfId="24246"/>
    <cellStyle name="TotRow - Style4 7 4 4 3 3" xfId="28999"/>
    <cellStyle name="TotRow - Style4 7 4 4 4" xfId="12539"/>
    <cellStyle name="TotRow - Style4 7 4 4 4 2" xfId="24247"/>
    <cellStyle name="TotRow - Style4 7 4 4 4 3" xfId="29000"/>
    <cellStyle name="TotRow - Style4 7 4 4 5" xfId="24244"/>
    <cellStyle name="TotRow - Style4 7 4 4 6" xfId="28997"/>
    <cellStyle name="TotRow - Style4 7 4 5" xfId="12540"/>
    <cellStyle name="TotRow - Style4 7 4 5 2" xfId="24248"/>
    <cellStyle name="TotRow - Style4 7 4 5 3" xfId="29001"/>
    <cellStyle name="TotRow - Style4 7 4 6" xfId="12541"/>
    <cellStyle name="TotRow - Style4 7 4 6 2" xfId="24249"/>
    <cellStyle name="TotRow - Style4 7 4 6 3" xfId="29002"/>
    <cellStyle name="TotRow - Style4 7 4 7" xfId="12542"/>
    <cellStyle name="TotRow - Style4 7 4 7 2" xfId="24250"/>
    <cellStyle name="TotRow - Style4 7 4 7 3" xfId="29003"/>
    <cellStyle name="TotRow - Style4 7 4 8" xfId="24219"/>
    <cellStyle name="TotRow - Style4 7 4 9" xfId="28972"/>
    <cellStyle name="TotRow - Style4 7 5" xfId="12543"/>
    <cellStyle name="TotRow - Style4 7 5 2" xfId="12544"/>
    <cellStyle name="TotRow - Style4 7 5 2 2" xfId="12545"/>
    <cellStyle name="TotRow - Style4 7 5 2 2 2" xfId="12546"/>
    <cellStyle name="TotRow - Style4 7 5 2 2 2 2" xfId="24254"/>
    <cellStyle name="TotRow - Style4 7 5 2 2 2 3" xfId="29007"/>
    <cellStyle name="TotRow - Style4 7 5 2 2 3" xfId="12547"/>
    <cellStyle name="TotRow - Style4 7 5 2 2 3 2" xfId="24255"/>
    <cellStyle name="TotRow - Style4 7 5 2 2 3 3" xfId="29008"/>
    <cellStyle name="TotRow - Style4 7 5 2 2 4" xfId="12548"/>
    <cellStyle name="TotRow - Style4 7 5 2 2 4 2" xfId="24256"/>
    <cellStyle name="TotRow - Style4 7 5 2 2 4 3" xfId="29009"/>
    <cellStyle name="TotRow - Style4 7 5 2 2 5" xfId="24253"/>
    <cellStyle name="TotRow - Style4 7 5 2 2 6" xfId="29006"/>
    <cellStyle name="TotRow - Style4 7 5 2 3" xfId="12549"/>
    <cellStyle name="TotRow - Style4 7 5 2 3 2" xfId="24257"/>
    <cellStyle name="TotRow - Style4 7 5 2 3 3" xfId="29010"/>
    <cellStyle name="TotRow - Style4 7 5 2 4" xfId="12550"/>
    <cellStyle name="TotRow - Style4 7 5 2 4 2" xfId="24258"/>
    <cellStyle name="TotRow - Style4 7 5 2 4 3" xfId="29011"/>
    <cellStyle name="TotRow - Style4 7 5 2 5" xfId="12551"/>
    <cellStyle name="TotRow - Style4 7 5 2 5 2" xfId="24259"/>
    <cellStyle name="TotRow - Style4 7 5 2 5 3" xfId="29012"/>
    <cellStyle name="TotRow - Style4 7 5 2 6" xfId="24252"/>
    <cellStyle name="TotRow - Style4 7 5 2 7" xfId="29005"/>
    <cellStyle name="TotRow - Style4 7 5 3" xfId="12552"/>
    <cellStyle name="TotRow - Style4 7 5 3 2" xfId="12553"/>
    <cellStyle name="TotRow - Style4 7 5 3 2 2" xfId="24261"/>
    <cellStyle name="TotRow - Style4 7 5 3 2 3" xfId="29014"/>
    <cellStyle name="TotRow - Style4 7 5 3 3" xfId="12554"/>
    <cellStyle name="TotRow - Style4 7 5 3 3 2" xfId="24262"/>
    <cellStyle name="TotRow - Style4 7 5 3 3 3" xfId="29015"/>
    <cellStyle name="TotRow - Style4 7 5 3 4" xfId="12555"/>
    <cellStyle name="TotRow - Style4 7 5 3 4 2" xfId="24263"/>
    <cellStyle name="TotRow - Style4 7 5 3 4 3" xfId="29016"/>
    <cellStyle name="TotRow - Style4 7 5 3 5" xfId="24260"/>
    <cellStyle name="TotRow - Style4 7 5 3 6" xfId="29013"/>
    <cellStyle name="TotRow - Style4 7 5 4" xfId="12556"/>
    <cellStyle name="TotRow - Style4 7 5 4 2" xfId="24264"/>
    <cellStyle name="TotRow - Style4 7 5 4 3" xfId="29017"/>
    <cellStyle name="TotRow - Style4 7 5 5" xfId="12557"/>
    <cellStyle name="TotRow - Style4 7 5 5 2" xfId="24265"/>
    <cellStyle name="TotRow - Style4 7 5 5 3" xfId="29018"/>
    <cellStyle name="TotRow - Style4 7 5 6" xfId="12558"/>
    <cellStyle name="TotRow - Style4 7 5 6 2" xfId="24266"/>
    <cellStyle name="TotRow - Style4 7 5 6 3" xfId="29019"/>
    <cellStyle name="TotRow - Style4 7 5 7" xfId="24251"/>
    <cellStyle name="TotRow - Style4 7 5 8" xfId="29004"/>
    <cellStyle name="TotRow - Style4 7 6" xfId="12559"/>
    <cellStyle name="TotRow - Style4 7 6 2" xfId="12560"/>
    <cellStyle name="TotRow - Style4 7 6 2 2" xfId="12561"/>
    <cellStyle name="TotRow - Style4 7 6 2 2 2" xfId="24269"/>
    <cellStyle name="TotRow - Style4 7 6 2 2 3" xfId="29022"/>
    <cellStyle name="TotRow - Style4 7 6 2 3" xfId="12562"/>
    <cellStyle name="TotRow - Style4 7 6 2 3 2" xfId="24270"/>
    <cellStyle name="TotRow - Style4 7 6 2 3 3" xfId="29023"/>
    <cellStyle name="TotRow - Style4 7 6 2 4" xfId="12563"/>
    <cellStyle name="TotRow - Style4 7 6 2 4 2" xfId="24271"/>
    <cellStyle name="TotRow - Style4 7 6 2 4 3" xfId="29024"/>
    <cellStyle name="TotRow - Style4 7 6 2 5" xfId="24268"/>
    <cellStyle name="TotRow - Style4 7 6 2 6" xfId="29021"/>
    <cellStyle name="TotRow - Style4 7 6 3" xfId="12564"/>
    <cellStyle name="TotRow - Style4 7 6 3 2" xfId="24272"/>
    <cellStyle name="TotRow - Style4 7 6 3 3" xfId="29025"/>
    <cellStyle name="TotRow - Style4 7 6 4" xfId="12565"/>
    <cellStyle name="TotRow - Style4 7 6 4 2" xfId="24273"/>
    <cellStyle name="TotRow - Style4 7 6 4 3" xfId="29026"/>
    <cellStyle name="TotRow - Style4 7 6 5" xfId="12566"/>
    <cellStyle name="TotRow - Style4 7 6 5 2" xfId="24274"/>
    <cellStyle name="TotRow - Style4 7 6 5 3" xfId="29027"/>
    <cellStyle name="TotRow - Style4 7 6 6" xfId="24267"/>
    <cellStyle name="TotRow - Style4 7 6 7" xfId="29020"/>
    <cellStyle name="TotRow - Style4 7 7" xfId="12567"/>
    <cellStyle name="TotRow - Style4 7 7 2" xfId="12568"/>
    <cellStyle name="TotRow - Style4 7 7 2 2" xfId="24276"/>
    <cellStyle name="TotRow - Style4 7 7 2 3" xfId="29029"/>
    <cellStyle name="TotRow - Style4 7 7 3" xfId="12569"/>
    <cellStyle name="TotRow - Style4 7 7 3 2" xfId="24277"/>
    <cellStyle name="TotRow - Style4 7 7 3 3" xfId="29030"/>
    <cellStyle name="TotRow - Style4 7 7 4" xfId="12570"/>
    <cellStyle name="TotRow - Style4 7 7 4 2" xfId="24278"/>
    <cellStyle name="TotRow - Style4 7 7 4 3" xfId="29031"/>
    <cellStyle name="TotRow - Style4 7 7 5" xfId="24275"/>
    <cellStyle name="TotRow - Style4 7 7 6" xfId="29028"/>
    <cellStyle name="TotRow - Style4 7 8" xfId="12571"/>
    <cellStyle name="TotRow - Style4 7 8 2" xfId="24279"/>
    <cellStyle name="TotRow - Style4 7 8 3" xfId="29032"/>
    <cellStyle name="TotRow - Style4 7 9" xfId="12572"/>
    <cellStyle name="TotRow - Style4 7 9 2" xfId="24280"/>
    <cellStyle name="TotRow - Style4 7 9 3" xfId="29033"/>
    <cellStyle name="TotRow - Style4 8" xfId="12573"/>
    <cellStyle name="TotRow - Style4 8 10" xfId="24281"/>
    <cellStyle name="TotRow - Style4 8 11" xfId="29034"/>
    <cellStyle name="TotRow - Style4 8 12" xfId="29690"/>
    <cellStyle name="TotRow - Style4 8 2" xfId="12574"/>
    <cellStyle name="TotRow - Style4 8 2 10" xfId="29871"/>
    <cellStyle name="TotRow - Style4 8 2 2" xfId="12575"/>
    <cellStyle name="TotRow - Style4 8 2 2 2" xfId="12576"/>
    <cellStyle name="TotRow - Style4 8 2 2 2 2" xfId="12577"/>
    <cellStyle name="TotRow - Style4 8 2 2 2 2 2" xfId="12578"/>
    <cellStyle name="TotRow - Style4 8 2 2 2 2 2 2" xfId="24286"/>
    <cellStyle name="TotRow - Style4 8 2 2 2 2 2 3" xfId="29039"/>
    <cellStyle name="TotRow - Style4 8 2 2 2 2 3" xfId="12579"/>
    <cellStyle name="TotRow - Style4 8 2 2 2 2 3 2" xfId="24287"/>
    <cellStyle name="TotRow - Style4 8 2 2 2 2 3 3" xfId="29040"/>
    <cellStyle name="TotRow - Style4 8 2 2 2 2 4" xfId="12580"/>
    <cellStyle name="TotRow - Style4 8 2 2 2 2 4 2" xfId="24288"/>
    <cellStyle name="TotRow - Style4 8 2 2 2 2 4 3" xfId="29041"/>
    <cellStyle name="TotRow - Style4 8 2 2 2 2 5" xfId="24285"/>
    <cellStyle name="TotRow - Style4 8 2 2 2 2 6" xfId="29038"/>
    <cellStyle name="TotRow - Style4 8 2 2 2 3" xfId="12581"/>
    <cellStyle name="TotRow - Style4 8 2 2 2 3 2" xfId="24289"/>
    <cellStyle name="TotRow - Style4 8 2 2 2 3 3" xfId="29042"/>
    <cellStyle name="TotRow - Style4 8 2 2 2 4" xfId="12582"/>
    <cellStyle name="TotRow - Style4 8 2 2 2 4 2" xfId="24290"/>
    <cellStyle name="TotRow - Style4 8 2 2 2 4 3" xfId="29043"/>
    <cellStyle name="TotRow - Style4 8 2 2 2 5" xfId="12583"/>
    <cellStyle name="TotRow - Style4 8 2 2 2 5 2" xfId="24291"/>
    <cellStyle name="TotRow - Style4 8 2 2 2 5 3" xfId="29044"/>
    <cellStyle name="TotRow - Style4 8 2 2 2 6" xfId="24284"/>
    <cellStyle name="TotRow - Style4 8 2 2 2 7" xfId="29037"/>
    <cellStyle name="TotRow - Style4 8 2 2 3" xfId="12584"/>
    <cellStyle name="TotRow - Style4 8 2 2 3 2" xfId="12585"/>
    <cellStyle name="TotRow - Style4 8 2 2 3 2 2" xfId="24293"/>
    <cellStyle name="TotRow - Style4 8 2 2 3 2 3" xfId="29046"/>
    <cellStyle name="TotRow - Style4 8 2 2 3 3" xfId="12586"/>
    <cellStyle name="TotRow - Style4 8 2 2 3 3 2" xfId="24294"/>
    <cellStyle name="TotRow - Style4 8 2 2 3 3 3" xfId="29047"/>
    <cellStyle name="TotRow - Style4 8 2 2 3 4" xfId="12587"/>
    <cellStyle name="TotRow - Style4 8 2 2 3 4 2" xfId="24295"/>
    <cellStyle name="TotRow - Style4 8 2 2 3 4 3" xfId="29048"/>
    <cellStyle name="TotRow - Style4 8 2 2 3 5" xfId="24292"/>
    <cellStyle name="TotRow - Style4 8 2 2 3 6" xfId="29045"/>
    <cellStyle name="TotRow - Style4 8 2 2 4" xfId="12588"/>
    <cellStyle name="TotRow - Style4 8 2 2 4 2" xfId="24296"/>
    <cellStyle name="TotRow - Style4 8 2 2 4 3" xfId="29049"/>
    <cellStyle name="TotRow - Style4 8 2 2 5" xfId="12589"/>
    <cellStyle name="TotRow - Style4 8 2 2 5 2" xfId="24297"/>
    <cellStyle name="TotRow - Style4 8 2 2 5 3" xfId="29050"/>
    <cellStyle name="TotRow - Style4 8 2 2 6" xfId="12590"/>
    <cellStyle name="TotRow - Style4 8 2 2 6 2" xfId="24298"/>
    <cellStyle name="TotRow - Style4 8 2 2 6 3" xfId="29051"/>
    <cellStyle name="TotRow - Style4 8 2 2 7" xfId="24283"/>
    <cellStyle name="TotRow - Style4 8 2 2 8" xfId="29036"/>
    <cellStyle name="TotRow - Style4 8 2 3" xfId="12591"/>
    <cellStyle name="TotRow - Style4 8 2 3 2" xfId="12592"/>
    <cellStyle name="TotRow - Style4 8 2 3 2 2" xfId="12593"/>
    <cellStyle name="TotRow - Style4 8 2 3 2 2 2" xfId="24301"/>
    <cellStyle name="TotRow - Style4 8 2 3 2 2 3" xfId="29054"/>
    <cellStyle name="TotRow - Style4 8 2 3 2 3" xfId="12594"/>
    <cellStyle name="TotRow - Style4 8 2 3 2 3 2" xfId="24302"/>
    <cellStyle name="TotRow - Style4 8 2 3 2 3 3" xfId="29055"/>
    <cellStyle name="TotRow - Style4 8 2 3 2 4" xfId="12595"/>
    <cellStyle name="TotRow - Style4 8 2 3 2 4 2" xfId="24303"/>
    <cellStyle name="TotRow - Style4 8 2 3 2 4 3" xfId="29056"/>
    <cellStyle name="TotRow - Style4 8 2 3 2 5" xfId="24300"/>
    <cellStyle name="TotRow - Style4 8 2 3 2 6" xfId="29053"/>
    <cellStyle name="TotRow - Style4 8 2 3 3" xfId="12596"/>
    <cellStyle name="TotRow - Style4 8 2 3 3 2" xfId="24304"/>
    <cellStyle name="TotRow - Style4 8 2 3 3 3" xfId="29057"/>
    <cellStyle name="TotRow - Style4 8 2 3 4" xfId="12597"/>
    <cellStyle name="TotRow - Style4 8 2 3 4 2" xfId="24305"/>
    <cellStyle name="TotRow - Style4 8 2 3 4 3" xfId="29058"/>
    <cellStyle name="TotRow - Style4 8 2 3 5" xfId="12598"/>
    <cellStyle name="TotRow - Style4 8 2 3 5 2" xfId="24306"/>
    <cellStyle name="TotRow - Style4 8 2 3 5 3" xfId="29059"/>
    <cellStyle name="TotRow - Style4 8 2 3 6" xfId="24299"/>
    <cellStyle name="TotRow - Style4 8 2 3 7" xfId="29052"/>
    <cellStyle name="TotRow - Style4 8 2 4" xfId="12599"/>
    <cellStyle name="TotRow - Style4 8 2 4 2" xfId="12600"/>
    <cellStyle name="TotRow - Style4 8 2 4 2 2" xfId="24308"/>
    <cellStyle name="TotRow - Style4 8 2 4 2 3" xfId="29061"/>
    <cellStyle name="TotRow - Style4 8 2 4 3" xfId="12601"/>
    <cellStyle name="TotRow - Style4 8 2 4 3 2" xfId="24309"/>
    <cellStyle name="TotRow - Style4 8 2 4 3 3" xfId="29062"/>
    <cellStyle name="TotRow - Style4 8 2 4 4" xfId="12602"/>
    <cellStyle name="TotRow - Style4 8 2 4 4 2" xfId="24310"/>
    <cellStyle name="TotRow - Style4 8 2 4 4 3" xfId="29063"/>
    <cellStyle name="TotRow - Style4 8 2 4 5" xfId="24307"/>
    <cellStyle name="TotRow - Style4 8 2 4 6" xfId="29060"/>
    <cellStyle name="TotRow - Style4 8 2 5" xfId="12603"/>
    <cellStyle name="TotRow - Style4 8 2 5 2" xfId="24311"/>
    <cellStyle name="TotRow - Style4 8 2 5 3" xfId="29064"/>
    <cellStyle name="TotRow - Style4 8 2 6" xfId="12604"/>
    <cellStyle name="TotRow - Style4 8 2 6 2" xfId="24312"/>
    <cellStyle name="TotRow - Style4 8 2 6 3" xfId="29065"/>
    <cellStyle name="TotRow - Style4 8 2 7" xfId="12605"/>
    <cellStyle name="TotRow - Style4 8 2 7 2" xfId="24313"/>
    <cellStyle name="TotRow - Style4 8 2 7 3" xfId="29066"/>
    <cellStyle name="TotRow - Style4 8 2 8" xfId="24282"/>
    <cellStyle name="TotRow - Style4 8 2 9" xfId="29035"/>
    <cellStyle name="TotRow - Style4 8 3" xfId="12606"/>
    <cellStyle name="TotRow - Style4 8 3 2" xfId="12607"/>
    <cellStyle name="TotRow - Style4 8 3 2 2" xfId="12608"/>
    <cellStyle name="TotRow - Style4 8 3 2 2 2" xfId="12609"/>
    <cellStyle name="TotRow - Style4 8 3 2 2 2 2" xfId="12610"/>
    <cellStyle name="TotRow - Style4 8 3 2 2 2 2 2" xfId="24318"/>
    <cellStyle name="TotRow - Style4 8 3 2 2 2 2 3" xfId="29071"/>
    <cellStyle name="TotRow - Style4 8 3 2 2 2 3" xfId="12611"/>
    <cellStyle name="TotRow - Style4 8 3 2 2 2 3 2" xfId="24319"/>
    <cellStyle name="TotRow - Style4 8 3 2 2 2 3 3" xfId="29072"/>
    <cellStyle name="TotRow - Style4 8 3 2 2 2 4" xfId="12612"/>
    <cellStyle name="TotRow - Style4 8 3 2 2 2 4 2" xfId="24320"/>
    <cellStyle name="TotRow - Style4 8 3 2 2 2 4 3" xfId="29073"/>
    <cellStyle name="TotRow - Style4 8 3 2 2 2 5" xfId="24317"/>
    <cellStyle name="TotRow - Style4 8 3 2 2 2 6" xfId="29070"/>
    <cellStyle name="TotRow - Style4 8 3 2 2 3" xfId="12613"/>
    <cellStyle name="TotRow - Style4 8 3 2 2 3 2" xfId="24321"/>
    <cellStyle name="TotRow - Style4 8 3 2 2 3 3" xfId="29074"/>
    <cellStyle name="TotRow - Style4 8 3 2 2 4" xfId="12614"/>
    <cellStyle name="TotRow - Style4 8 3 2 2 4 2" xfId="24322"/>
    <cellStyle name="TotRow - Style4 8 3 2 2 4 3" xfId="29075"/>
    <cellStyle name="TotRow - Style4 8 3 2 2 5" xfId="12615"/>
    <cellStyle name="TotRow - Style4 8 3 2 2 5 2" xfId="24323"/>
    <cellStyle name="TotRow - Style4 8 3 2 2 5 3" xfId="29076"/>
    <cellStyle name="TotRow - Style4 8 3 2 2 6" xfId="24316"/>
    <cellStyle name="TotRow - Style4 8 3 2 2 7" xfId="29069"/>
    <cellStyle name="TotRow - Style4 8 3 2 3" xfId="12616"/>
    <cellStyle name="TotRow - Style4 8 3 2 3 2" xfId="12617"/>
    <cellStyle name="TotRow - Style4 8 3 2 3 2 2" xfId="24325"/>
    <cellStyle name="TotRow - Style4 8 3 2 3 2 3" xfId="29078"/>
    <cellStyle name="TotRow - Style4 8 3 2 3 3" xfId="12618"/>
    <cellStyle name="TotRow - Style4 8 3 2 3 3 2" xfId="24326"/>
    <cellStyle name="TotRow - Style4 8 3 2 3 3 3" xfId="29079"/>
    <cellStyle name="TotRow - Style4 8 3 2 3 4" xfId="12619"/>
    <cellStyle name="TotRow - Style4 8 3 2 3 4 2" xfId="24327"/>
    <cellStyle name="TotRow - Style4 8 3 2 3 4 3" xfId="29080"/>
    <cellStyle name="TotRow - Style4 8 3 2 3 5" xfId="24324"/>
    <cellStyle name="TotRow - Style4 8 3 2 3 6" xfId="29077"/>
    <cellStyle name="TotRow - Style4 8 3 2 4" xfId="12620"/>
    <cellStyle name="TotRow - Style4 8 3 2 4 2" xfId="24328"/>
    <cellStyle name="TotRow - Style4 8 3 2 4 3" xfId="29081"/>
    <cellStyle name="TotRow - Style4 8 3 2 5" xfId="12621"/>
    <cellStyle name="TotRow - Style4 8 3 2 5 2" xfId="24329"/>
    <cellStyle name="TotRow - Style4 8 3 2 5 3" xfId="29082"/>
    <cellStyle name="TotRow - Style4 8 3 2 6" xfId="12622"/>
    <cellStyle name="TotRow - Style4 8 3 2 6 2" xfId="24330"/>
    <cellStyle name="TotRow - Style4 8 3 2 6 3" xfId="29083"/>
    <cellStyle name="TotRow - Style4 8 3 2 7" xfId="24315"/>
    <cellStyle name="TotRow - Style4 8 3 2 8" xfId="29068"/>
    <cellStyle name="TotRow - Style4 8 3 3" xfId="12623"/>
    <cellStyle name="TotRow - Style4 8 3 3 2" xfId="12624"/>
    <cellStyle name="TotRow - Style4 8 3 3 2 2" xfId="12625"/>
    <cellStyle name="TotRow - Style4 8 3 3 2 2 2" xfId="24333"/>
    <cellStyle name="TotRow - Style4 8 3 3 2 2 3" xfId="29086"/>
    <cellStyle name="TotRow - Style4 8 3 3 2 3" xfId="12626"/>
    <cellStyle name="TotRow - Style4 8 3 3 2 3 2" xfId="24334"/>
    <cellStyle name="TotRow - Style4 8 3 3 2 3 3" xfId="29087"/>
    <cellStyle name="TotRow - Style4 8 3 3 2 4" xfId="12627"/>
    <cellStyle name="TotRow - Style4 8 3 3 2 4 2" xfId="24335"/>
    <cellStyle name="TotRow - Style4 8 3 3 2 4 3" xfId="29088"/>
    <cellStyle name="TotRow - Style4 8 3 3 2 5" xfId="24332"/>
    <cellStyle name="TotRow - Style4 8 3 3 2 6" xfId="29085"/>
    <cellStyle name="TotRow - Style4 8 3 3 3" xfId="12628"/>
    <cellStyle name="TotRow - Style4 8 3 3 3 2" xfId="24336"/>
    <cellStyle name="TotRow - Style4 8 3 3 3 3" xfId="29089"/>
    <cellStyle name="TotRow - Style4 8 3 3 4" xfId="12629"/>
    <cellStyle name="TotRow - Style4 8 3 3 4 2" xfId="24337"/>
    <cellStyle name="TotRow - Style4 8 3 3 4 3" xfId="29090"/>
    <cellStyle name="TotRow - Style4 8 3 3 5" xfId="12630"/>
    <cellStyle name="TotRow - Style4 8 3 3 5 2" xfId="24338"/>
    <cellStyle name="TotRow - Style4 8 3 3 5 3" xfId="29091"/>
    <cellStyle name="TotRow - Style4 8 3 3 6" xfId="24331"/>
    <cellStyle name="TotRow - Style4 8 3 3 7" xfId="29084"/>
    <cellStyle name="TotRow - Style4 8 3 4" xfId="12631"/>
    <cellStyle name="TotRow - Style4 8 3 4 2" xfId="12632"/>
    <cellStyle name="TotRow - Style4 8 3 4 2 2" xfId="24340"/>
    <cellStyle name="TotRow - Style4 8 3 4 2 3" xfId="29093"/>
    <cellStyle name="TotRow - Style4 8 3 4 3" xfId="12633"/>
    <cellStyle name="TotRow - Style4 8 3 4 3 2" xfId="24341"/>
    <cellStyle name="TotRow - Style4 8 3 4 3 3" xfId="29094"/>
    <cellStyle name="TotRow - Style4 8 3 4 4" xfId="12634"/>
    <cellStyle name="TotRow - Style4 8 3 4 4 2" xfId="24342"/>
    <cellStyle name="TotRow - Style4 8 3 4 4 3" xfId="29095"/>
    <cellStyle name="TotRow - Style4 8 3 4 5" xfId="24339"/>
    <cellStyle name="TotRow - Style4 8 3 4 6" xfId="29092"/>
    <cellStyle name="TotRow - Style4 8 3 5" xfId="12635"/>
    <cellStyle name="TotRow - Style4 8 3 5 2" xfId="24343"/>
    <cellStyle name="TotRow - Style4 8 3 5 3" xfId="29096"/>
    <cellStyle name="TotRow - Style4 8 3 6" xfId="12636"/>
    <cellStyle name="TotRow - Style4 8 3 6 2" xfId="24344"/>
    <cellStyle name="TotRow - Style4 8 3 6 3" xfId="29097"/>
    <cellStyle name="TotRow - Style4 8 3 7" xfId="12637"/>
    <cellStyle name="TotRow - Style4 8 3 7 2" xfId="24345"/>
    <cellStyle name="TotRow - Style4 8 3 7 3" xfId="29098"/>
    <cellStyle name="TotRow - Style4 8 3 8" xfId="24314"/>
    <cellStyle name="TotRow - Style4 8 3 9" xfId="29067"/>
    <cellStyle name="TotRow - Style4 8 4" xfId="12638"/>
    <cellStyle name="TotRow - Style4 8 4 2" xfId="12639"/>
    <cellStyle name="TotRow - Style4 8 4 2 2" xfId="12640"/>
    <cellStyle name="TotRow - Style4 8 4 2 2 2" xfId="12641"/>
    <cellStyle name="TotRow - Style4 8 4 2 2 2 2" xfId="24349"/>
    <cellStyle name="TotRow - Style4 8 4 2 2 2 3" xfId="29102"/>
    <cellStyle name="TotRow - Style4 8 4 2 2 3" xfId="12642"/>
    <cellStyle name="TotRow - Style4 8 4 2 2 3 2" xfId="24350"/>
    <cellStyle name="TotRow - Style4 8 4 2 2 3 3" xfId="29103"/>
    <cellStyle name="TotRow - Style4 8 4 2 2 4" xfId="12643"/>
    <cellStyle name="TotRow - Style4 8 4 2 2 4 2" xfId="24351"/>
    <cellStyle name="TotRow - Style4 8 4 2 2 4 3" xfId="29104"/>
    <cellStyle name="TotRow - Style4 8 4 2 2 5" xfId="24348"/>
    <cellStyle name="TotRow - Style4 8 4 2 2 6" xfId="29101"/>
    <cellStyle name="TotRow - Style4 8 4 2 3" xfId="12644"/>
    <cellStyle name="TotRow - Style4 8 4 2 3 2" xfId="24352"/>
    <cellStyle name="TotRow - Style4 8 4 2 3 3" xfId="29105"/>
    <cellStyle name="TotRow - Style4 8 4 2 4" xfId="12645"/>
    <cellStyle name="TotRow - Style4 8 4 2 4 2" xfId="24353"/>
    <cellStyle name="TotRow - Style4 8 4 2 4 3" xfId="29106"/>
    <cellStyle name="TotRow - Style4 8 4 2 5" xfId="12646"/>
    <cellStyle name="TotRow - Style4 8 4 2 5 2" xfId="24354"/>
    <cellStyle name="TotRow - Style4 8 4 2 5 3" xfId="29107"/>
    <cellStyle name="TotRow - Style4 8 4 2 6" xfId="24347"/>
    <cellStyle name="TotRow - Style4 8 4 2 7" xfId="29100"/>
    <cellStyle name="TotRow - Style4 8 4 3" xfId="12647"/>
    <cellStyle name="TotRow - Style4 8 4 3 2" xfId="12648"/>
    <cellStyle name="TotRow - Style4 8 4 3 2 2" xfId="24356"/>
    <cellStyle name="TotRow - Style4 8 4 3 2 3" xfId="29109"/>
    <cellStyle name="TotRow - Style4 8 4 3 3" xfId="12649"/>
    <cellStyle name="TotRow - Style4 8 4 3 3 2" xfId="24357"/>
    <cellStyle name="TotRow - Style4 8 4 3 3 3" xfId="29110"/>
    <cellStyle name="TotRow - Style4 8 4 3 4" xfId="12650"/>
    <cellStyle name="TotRow - Style4 8 4 3 4 2" xfId="24358"/>
    <cellStyle name="TotRow - Style4 8 4 3 4 3" xfId="29111"/>
    <cellStyle name="TotRow - Style4 8 4 3 5" xfId="24355"/>
    <cellStyle name="TotRow - Style4 8 4 3 6" xfId="29108"/>
    <cellStyle name="TotRow - Style4 8 4 4" xfId="12651"/>
    <cellStyle name="TotRow - Style4 8 4 4 2" xfId="24359"/>
    <cellStyle name="TotRow - Style4 8 4 4 3" xfId="29112"/>
    <cellStyle name="TotRow - Style4 8 4 5" xfId="12652"/>
    <cellStyle name="TotRow - Style4 8 4 5 2" xfId="24360"/>
    <cellStyle name="TotRow - Style4 8 4 5 3" xfId="29113"/>
    <cellStyle name="TotRow - Style4 8 4 6" xfId="12653"/>
    <cellStyle name="TotRow - Style4 8 4 6 2" xfId="24361"/>
    <cellStyle name="TotRow - Style4 8 4 6 3" xfId="29114"/>
    <cellStyle name="TotRow - Style4 8 4 7" xfId="24346"/>
    <cellStyle name="TotRow - Style4 8 4 8" xfId="29099"/>
    <cellStyle name="TotRow - Style4 8 5" xfId="12654"/>
    <cellStyle name="TotRow - Style4 8 5 2" xfId="12655"/>
    <cellStyle name="TotRow - Style4 8 5 2 2" xfId="12656"/>
    <cellStyle name="TotRow - Style4 8 5 2 2 2" xfId="24364"/>
    <cellStyle name="TotRow - Style4 8 5 2 2 3" xfId="29117"/>
    <cellStyle name="TotRow - Style4 8 5 2 3" xfId="12657"/>
    <cellStyle name="TotRow - Style4 8 5 2 3 2" xfId="24365"/>
    <cellStyle name="TotRow - Style4 8 5 2 3 3" xfId="29118"/>
    <cellStyle name="TotRow - Style4 8 5 2 4" xfId="12658"/>
    <cellStyle name="TotRow - Style4 8 5 2 4 2" xfId="24366"/>
    <cellStyle name="TotRow - Style4 8 5 2 4 3" xfId="29119"/>
    <cellStyle name="TotRow - Style4 8 5 2 5" xfId="24363"/>
    <cellStyle name="TotRow - Style4 8 5 2 6" xfId="29116"/>
    <cellStyle name="TotRow - Style4 8 5 3" xfId="12659"/>
    <cellStyle name="TotRow - Style4 8 5 3 2" xfId="24367"/>
    <cellStyle name="TotRow - Style4 8 5 3 3" xfId="29120"/>
    <cellStyle name="TotRow - Style4 8 5 4" xfId="12660"/>
    <cellStyle name="TotRow - Style4 8 5 4 2" xfId="24368"/>
    <cellStyle name="TotRow - Style4 8 5 4 3" xfId="29121"/>
    <cellStyle name="TotRow - Style4 8 5 5" xfId="12661"/>
    <cellStyle name="TotRow - Style4 8 5 5 2" xfId="24369"/>
    <cellStyle name="TotRow - Style4 8 5 5 3" xfId="29122"/>
    <cellStyle name="TotRow - Style4 8 5 6" xfId="24362"/>
    <cellStyle name="TotRow - Style4 8 5 7" xfId="29115"/>
    <cellStyle name="TotRow - Style4 8 6" xfId="12662"/>
    <cellStyle name="TotRow - Style4 8 6 2" xfId="12663"/>
    <cellStyle name="TotRow - Style4 8 6 2 2" xfId="24371"/>
    <cellStyle name="TotRow - Style4 8 6 2 3" xfId="29124"/>
    <cellStyle name="TotRow - Style4 8 6 3" xfId="12664"/>
    <cellStyle name="TotRow - Style4 8 6 3 2" xfId="24372"/>
    <cellStyle name="TotRow - Style4 8 6 3 3" xfId="29125"/>
    <cellStyle name="TotRow - Style4 8 6 4" xfId="12665"/>
    <cellStyle name="TotRow - Style4 8 6 4 2" xfId="24373"/>
    <cellStyle name="TotRow - Style4 8 6 4 3" xfId="29126"/>
    <cellStyle name="TotRow - Style4 8 6 5" xfId="24370"/>
    <cellStyle name="TotRow - Style4 8 6 6" xfId="29123"/>
    <cellStyle name="TotRow - Style4 8 7" xfId="12666"/>
    <cellStyle name="TotRow - Style4 8 7 2" xfId="24374"/>
    <cellStyle name="TotRow - Style4 8 7 3" xfId="29127"/>
    <cellStyle name="TotRow - Style4 8 8" xfId="12667"/>
    <cellStyle name="TotRow - Style4 8 8 2" xfId="24375"/>
    <cellStyle name="TotRow - Style4 8 8 3" xfId="29128"/>
    <cellStyle name="TotRow - Style4 8 9" xfId="12668"/>
    <cellStyle name="TotRow - Style4 8 9 2" xfId="24376"/>
    <cellStyle name="TotRow - Style4 8 9 3" xfId="29129"/>
    <cellStyle name="TotRow - Style4 9" xfId="12669"/>
    <cellStyle name="TotRow - Style4 9 10" xfId="24377"/>
    <cellStyle name="TotRow - Style4 9 11" xfId="29130"/>
    <cellStyle name="TotRow - Style4 9 12" xfId="29750"/>
    <cellStyle name="TotRow - Style4 9 2" xfId="12670"/>
    <cellStyle name="TotRow - Style4 9 2 10" xfId="29892"/>
    <cellStyle name="TotRow - Style4 9 2 2" xfId="12671"/>
    <cellStyle name="TotRow - Style4 9 2 2 2" xfId="12672"/>
    <cellStyle name="TotRow - Style4 9 2 2 2 2" xfId="12673"/>
    <cellStyle name="TotRow - Style4 9 2 2 2 2 2" xfId="12674"/>
    <cellStyle name="TotRow - Style4 9 2 2 2 2 2 2" xfId="24382"/>
    <cellStyle name="TotRow - Style4 9 2 2 2 2 2 3" xfId="29135"/>
    <cellStyle name="TotRow - Style4 9 2 2 2 2 3" xfId="12675"/>
    <cellStyle name="TotRow - Style4 9 2 2 2 2 3 2" xfId="24383"/>
    <cellStyle name="TotRow - Style4 9 2 2 2 2 3 3" xfId="29136"/>
    <cellStyle name="TotRow - Style4 9 2 2 2 2 4" xfId="12676"/>
    <cellStyle name="TotRow - Style4 9 2 2 2 2 4 2" xfId="24384"/>
    <cellStyle name="TotRow - Style4 9 2 2 2 2 4 3" xfId="29137"/>
    <cellStyle name="TotRow - Style4 9 2 2 2 2 5" xfId="24381"/>
    <cellStyle name="TotRow - Style4 9 2 2 2 2 6" xfId="29134"/>
    <cellStyle name="TotRow - Style4 9 2 2 2 3" xfId="12677"/>
    <cellStyle name="TotRow - Style4 9 2 2 2 3 2" xfId="24385"/>
    <cellStyle name="TotRow - Style4 9 2 2 2 3 3" xfId="29138"/>
    <cellStyle name="TotRow - Style4 9 2 2 2 4" xfId="12678"/>
    <cellStyle name="TotRow - Style4 9 2 2 2 4 2" xfId="24386"/>
    <cellStyle name="TotRow - Style4 9 2 2 2 4 3" xfId="29139"/>
    <cellStyle name="TotRow - Style4 9 2 2 2 5" xfId="12679"/>
    <cellStyle name="TotRow - Style4 9 2 2 2 5 2" xfId="24387"/>
    <cellStyle name="TotRow - Style4 9 2 2 2 5 3" xfId="29140"/>
    <cellStyle name="TotRow - Style4 9 2 2 2 6" xfId="24380"/>
    <cellStyle name="TotRow - Style4 9 2 2 2 7" xfId="29133"/>
    <cellStyle name="TotRow - Style4 9 2 2 3" xfId="12680"/>
    <cellStyle name="TotRow - Style4 9 2 2 3 2" xfId="12681"/>
    <cellStyle name="TotRow - Style4 9 2 2 3 2 2" xfId="24389"/>
    <cellStyle name="TotRow - Style4 9 2 2 3 2 3" xfId="29142"/>
    <cellStyle name="TotRow - Style4 9 2 2 3 3" xfId="12682"/>
    <cellStyle name="TotRow - Style4 9 2 2 3 3 2" xfId="24390"/>
    <cellStyle name="TotRow - Style4 9 2 2 3 3 3" xfId="29143"/>
    <cellStyle name="TotRow - Style4 9 2 2 3 4" xfId="12683"/>
    <cellStyle name="TotRow - Style4 9 2 2 3 4 2" xfId="24391"/>
    <cellStyle name="TotRow - Style4 9 2 2 3 4 3" xfId="29144"/>
    <cellStyle name="TotRow - Style4 9 2 2 3 5" xfId="24388"/>
    <cellStyle name="TotRow - Style4 9 2 2 3 6" xfId="29141"/>
    <cellStyle name="TotRow - Style4 9 2 2 4" xfId="12684"/>
    <cellStyle name="TotRow - Style4 9 2 2 4 2" xfId="24392"/>
    <cellStyle name="TotRow - Style4 9 2 2 4 3" xfId="29145"/>
    <cellStyle name="TotRow - Style4 9 2 2 5" xfId="12685"/>
    <cellStyle name="TotRow - Style4 9 2 2 5 2" xfId="24393"/>
    <cellStyle name="TotRow - Style4 9 2 2 5 3" xfId="29146"/>
    <cellStyle name="TotRow - Style4 9 2 2 6" xfId="12686"/>
    <cellStyle name="TotRow - Style4 9 2 2 6 2" xfId="24394"/>
    <cellStyle name="TotRow - Style4 9 2 2 6 3" xfId="29147"/>
    <cellStyle name="TotRow - Style4 9 2 2 7" xfId="24379"/>
    <cellStyle name="TotRow - Style4 9 2 2 8" xfId="29132"/>
    <cellStyle name="TotRow - Style4 9 2 3" xfId="12687"/>
    <cellStyle name="TotRow - Style4 9 2 3 2" xfId="12688"/>
    <cellStyle name="TotRow - Style4 9 2 3 2 2" xfId="12689"/>
    <cellStyle name="TotRow - Style4 9 2 3 2 2 2" xfId="24397"/>
    <cellStyle name="TotRow - Style4 9 2 3 2 2 3" xfId="29150"/>
    <cellStyle name="TotRow - Style4 9 2 3 2 3" xfId="12690"/>
    <cellStyle name="TotRow - Style4 9 2 3 2 3 2" xfId="24398"/>
    <cellStyle name="TotRow - Style4 9 2 3 2 3 3" xfId="29151"/>
    <cellStyle name="TotRow - Style4 9 2 3 2 4" xfId="12691"/>
    <cellStyle name="TotRow - Style4 9 2 3 2 4 2" xfId="24399"/>
    <cellStyle name="TotRow - Style4 9 2 3 2 4 3" xfId="29152"/>
    <cellStyle name="TotRow - Style4 9 2 3 2 5" xfId="24396"/>
    <cellStyle name="TotRow - Style4 9 2 3 2 6" xfId="29149"/>
    <cellStyle name="TotRow - Style4 9 2 3 3" xfId="12692"/>
    <cellStyle name="TotRow - Style4 9 2 3 3 2" xfId="24400"/>
    <cellStyle name="TotRow - Style4 9 2 3 3 3" xfId="29153"/>
    <cellStyle name="TotRow - Style4 9 2 3 4" xfId="12693"/>
    <cellStyle name="TotRow - Style4 9 2 3 4 2" xfId="24401"/>
    <cellStyle name="TotRow - Style4 9 2 3 4 3" xfId="29154"/>
    <cellStyle name="TotRow - Style4 9 2 3 5" xfId="12694"/>
    <cellStyle name="TotRow - Style4 9 2 3 5 2" xfId="24402"/>
    <cellStyle name="TotRow - Style4 9 2 3 5 3" xfId="29155"/>
    <cellStyle name="TotRow - Style4 9 2 3 6" xfId="24395"/>
    <cellStyle name="TotRow - Style4 9 2 3 7" xfId="29148"/>
    <cellStyle name="TotRow - Style4 9 2 4" xfId="12695"/>
    <cellStyle name="TotRow - Style4 9 2 4 2" xfId="12696"/>
    <cellStyle name="TotRow - Style4 9 2 4 2 2" xfId="24404"/>
    <cellStyle name="TotRow - Style4 9 2 4 2 3" xfId="29157"/>
    <cellStyle name="TotRow - Style4 9 2 4 3" xfId="12697"/>
    <cellStyle name="TotRow - Style4 9 2 4 3 2" xfId="24405"/>
    <cellStyle name="TotRow - Style4 9 2 4 3 3" xfId="29158"/>
    <cellStyle name="TotRow - Style4 9 2 4 4" xfId="12698"/>
    <cellStyle name="TotRow - Style4 9 2 4 4 2" xfId="24406"/>
    <cellStyle name="TotRow - Style4 9 2 4 4 3" xfId="29159"/>
    <cellStyle name="TotRow - Style4 9 2 4 5" xfId="24403"/>
    <cellStyle name="TotRow - Style4 9 2 4 6" xfId="29156"/>
    <cellStyle name="TotRow - Style4 9 2 5" xfId="12699"/>
    <cellStyle name="TotRow - Style4 9 2 5 2" xfId="24407"/>
    <cellStyle name="TotRow - Style4 9 2 5 3" xfId="29160"/>
    <cellStyle name="TotRow - Style4 9 2 6" xfId="12700"/>
    <cellStyle name="TotRow - Style4 9 2 6 2" xfId="24408"/>
    <cellStyle name="TotRow - Style4 9 2 6 3" xfId="29161"/>
    <cellStyle name="TotRow - Style4 9 2 7" xfId="12701"/>
    <cellStyle name="TotRow - Style4 9 2 7 2" xfId="24409"/>
    <cellStyle name="TotRow - Style4 9 2 7 3" xfId="29162"/>
    <cellStyle name="TotRow - Style4 9 2 8" xfId="24378"/>
    <cellStyle name="TotRow - Style4 9 2 9" xfId="29131"/>
    <cellStyle name="TotRow - Style4 9 3" xfId="12702"/>
    <cellStyle name="TotRow - Style4 9 3 2" xfId="12703"/>
    <cellStyle name="TotRow - Style4 9 3 2 2" xfId="12704"/>
    <cellStyle name="TotRow - Style4 9 3 2 2 2" xfId="12705"/>
    <cellStyle name="TotRow - Style4 9 3 2 2 2 2" xfId="12706"/>
    <cellStyle name="TotRow - Style4 9 3 2 2 2 2 2" xfId="24414"/>
    <cellStyle name="TotRow - Style4 9 3 2 2 2 2 3" xfId="29167"/>
    <cellStyle name="TotRow - Style4 9 3 2 2 2 3" xfId="12707"/>
    <cellStyle name="TotRow - Style4 9 3 2 2 2 3 2" xfId="24415"/>
    <cellStyle name="TotRow - Style4 9 3 2 2 2 3 3" xfId="29168"/>
    <cellStyle name="TotRow - Style4 9 3 2 2 2 4" xfId="12708"/>
    <cellStyle name="TotRow - Style4 9 3 2 2 2 4 2" xfId="24416"/>
    <cellStyle name="TotRow - Style4 9 3 2 2 2 4 3" xfId="29169"/>
    <cellStyle name="TotRow - Style4 9 3 2 2 2 5" xfId="24413"/>
    <cellStyle name="TotRow - Style4 9 3 2 2 2 6" xfId="29166"/>
    <cellStyle name="TotRow - Style4 9 3 2 2 3" xfId="12709"/>
    <cellStyle name="TotRow - Style4 9 3 2 2 3 2" xfId="24417"/>
    <cellStyle name="TotRow - Style4 9 3 2 2 3 3" xfId="29170"/>
    <cellStyle name="TotRow - Style4 9 3 2 2 4" xfId="12710"/>
    <cellStyle name="TotRow - Style4 9 3 2 2 4 2" xfId="24418"/>
    <cellStyle name="TotRow - Style4 9 3 2 2 4 3" xfId="29171"/>
    <cellStyle name="TotRow - Style4 9 3 2 2 5" xfId="12711"/>
    <cellStyle name="TotRow - Style4 9 3 2 2 5 2" xfId="24419"/>
    <cellStyle name="TotRow - Style4 9 3 2 2 5 3" xfId="29172"/>
    <cellStyle name="TotRow - Style4 9 3 2 2 6" xfId="24412"/>
    <cellStyle name="TotRow - Style4 9 3 2 2 7" xfId="29165"/>
    <cellStyle name="TotRow - Style4 9 3 2 3" xfId="12712"/>
    <cellStyle name="TotRow - Style4 9 3 2 3 2" xfId="12713"/>
    <cellStyle name="TotRow - Style4 9 3 2 3 2 2" xfId="24421"/>
    <cellStyle name="TotRow - Style4 9 3 2 3 2 3" xfId="29174"/>
    <cellStyle name="TotRow - Style4 9 3 2 3 3" xfId="12714"/>
    <cellStyle name="TotRow - Style4 9 3 2 3 3 2" xfId="24422"/>
    <cellStyle name="TotRow - Style4 9 3 2 3 3 3" xfId="29175"/>
    <cellStyle name="TotRow - Style4 9 3 2 3 4" xfId="12715"/>
    <cellStyle name="TotRow - Style4 9 3 2 3 4 2" xfId="24423"/>
    <cellStyle name="TotRow - Style4 9 3 2 3 4 3" xfId="29176"/>
    <cellStyle name="TotRow - Style4 9 3 2 3 5" xfId="24420"/>
    <cellStyle name="TotRow - Style4 9 3 2 3 6" xfId="29173"/>
    <cellStyle name="TotRow - Style4 9 3 2 4" xfId="12716"/>
    <cellStyle name="TotRow - Style4 9 3 2 4 2" xfId="24424"/>
    <cellStyle name="TotRow - Style4 9 3 2 4 3" xfId="29177"/>
    <cellStyle name="TotRow - Style4 9 3 2 5" xfId="12717"/>
    <cellStyle name="TotRow - Style4 9 3 2 5 2" xfId="24425"/>
    <cellStyle name="TotRow - Style4 9 3 2 5 3" xfId="29178"/>
    <cellStyle name="TotRow - Style4 9 3 2 6" xfId="12718"/>
    <cellStyle name="TotRow - Style4 9 3 2 6 2" xfId="24426"/>
    <cellStyle name="TotRow - Style4 9 3 2 6 3" xfId="29179"/>
    <cellStyle name="TotRow - Style4 9 3 2 7" xfId="24411"/>
    <cellStyle name="TotRow - Style4 9 3 2 8" xfId="29164"/>
    <cellStyle name="TotRow - Style4 9 3 3" xfId="12719"/>
    <cellStyle name="TotRow - Style4 9 3 3 2" xfId="12720"/>
    <cellStyle name="TotRow - Style4 9 3 3 2 2" xfId="12721"/>
    <cellStyle name="TotRow - Style4 9 3 3 2 2 2" xfId="24429"/>
    <cellStyle name="TotRow - Style4 9 3 3 2 2 3" xfId="29182"/>
    <cellStyle name="TotRow - Style4 9 3 3 2 3" xfId="12722"/>
    <cellStyle name="TotRow - Style4 9 3 3 2 3 2" xfId="24430"/>
    <cellStyle name="TotRow - Style4 9 3 3 2 3 3" xfId="29183"/>
    <cellStyle name="TotRow - Style4 9 3 3 2 4" xfId="12723"/>
    <cellStyle name="TotRow - Style4 9 3 3 2 4 2" xfId="24431"/>
    <cellStyle name="TotRow - Style4 9 3 3 2 4 3" xfId="29184"/>
    <cellStyle name="TotRow - Style4 9 3 3 2 5" xfId="24428"/>
    <cellStyle name="TotRow - Style4 9 3 3 2 6" xfId="29181"/>
    <cellStyle name="TotRow - Style4 9 3 3 3" xfId="12724"/>
    <cellStyle name="TotRow - Style4 9 3 3 3 2" xfId="24432"/>
    <cellStyle name="TotRow - Style4 9 3 3 3 3" xfId="29185"/>
    <cellStyle name="TotRow - Style4 9 3 3 4" xfId="12725"/>
    <cellStyle name="TotRow - Style4 9 3 3 4 2" xfId="24433"/>
    <cellStyle name="TotRow - Style4 9 3 3 4 3" xfId="29186"/>
    <cellStyle name="TotRow - Style4 9 3 3 5" xfId="12726"/>
    <cellStyle name="TotRow - Style4 9 3 3 5 2" xfId="24434"/>
    <cellStyle name="TotRow - Style4 9 3 3 5 3" xfId="29187"/>
    <cellStyle name="TotRow - Style4 9 3 3 6" xfId="24427"/>
    <cellStyle name="TotRow - Style4 9 3 3 7" xfId="29180"/>
    <cellStyle name="TotRow - Style4 9 3 4" xfId="12727"/>
    <cellStyle name="TotRow - Style4 9 3 4 2" xfId="12728"/>
    <cellStyle name="TotRow - Style4 9 3 4 2 2" xfId="24436"/>
    <cellStyle name="TotRow - Style4 9 3 4 2 3" xfId="29189"/>
    <cellStyle name="TotRow - Style4 9 3 4 3" xfId="12729"/>
    <cellStyle name="TotRow - Style4 9 3 4 3 2" xfId="24437"/>
    <cellStyle name="TotRow - Style4 9 3 4 3 3" xfId="29190"/>
    <cellStyle name="TotRow - Style4 9 3 4 4" xfId="12730"/>
    <cellStyle name="TotRow - Style4 9 3 4 4 2" xfId="24438"/>
    <cellStyle name="TotRow - Style4 9 3 4 4 3" xfId="29191"/>
    <cellStyle name="TotRow - Style4 9 3 4 5" xfId="24435"/>
    <cellStyle name="TotRow - Style4 9 3 4 6" xfId="29188"/>
    <cellStyle name="TotRow - Style4 9 3 5" xfId="12731"/>
    <cellStyle name="TotRow - Style4 9 3 5 2" xfId="24439"/>
    <cellStyle name="TotRow - Style4 9 3 5 3" xfId="29192"/>
    <cellStyle name="TotRow - Style4 9 3 6" xfId="12732"/>
    <cellStyle name="TotRow - Style4 9 3 6 2" xfId="24440"/>
    <cellStyle name="TotRow - Style4 9 3 6 3" xfId="29193"/>
    <cellStyle name="TotRow - Style4 9 3 7" xfId="12733"/>
    <cellStyle name="TotRow - Style4 9 3 7 2" xfId="24441"/>
    <cellStyle name="TotRow - Style4 9 3 7 3" xfId="29194"/>
    <cellStyle name="TotRow - Style4 9 3 8" xfId="24410"/>
    <cellStyle name="TotRow - Style4 9 3 9" xfId="29163"/>
    <cellStyle name="TotRow - Style4 9 4" xfId="12734"/>
    <cellStyle name="TotRow - Style4 9 4 2" xfId="12735"/>
    <cellStyle name="TotRow - Style4 9 4 2 2" xfId="12736"/>
    <cellStyle name="TotRow - Style4 9 4 2 2 2" xfId="12737"/>
    <cellStyle name="TotRow - Style4 9 4 2 2 2 2" xfId="24445"/>
    <cellStyle name="TotRow - Style4 9 4 2 2 2 3" xfId="29198"/>
    <cellStyle name="TotRow - Style4 9 4 2 2 3" xfId="12738"/>
    <cellStyle name="TotRow - Style4 9 4 2 2 3 2" xfId="24446"/>
    <cellStyle name="TotRow - Style4 9 4 2 2 3 3" xfId="29199"/>
    <cellStyle name="TotRow - Style4 9 4 2 2 4" xfId="12739"/>
    <cellStyle name="TotRow - Style4 9 4 2 2 4 2" xfId="24447"/>
    <cellStyle name="TotRow - Style4 9 4 2 2 4 3" xfId="29200"/>
    <cellStyle name="TotRow - Style4 9 4 2 2 5" xfId="24444"/>
    <cellStyle name="TotRow - Style4 9 4 2 2 6" xfId="29197"/>
    <cellStyle name="TotRow - Style4 9 4 2 3" xfId="12740"/>
    <cellStyle name="TotRow - Style4 9 4 2 3 2" xfId="24448"/>
    <cellStyle name="TotRow - Style4 9 4 2 3 3" xfId="29201"/>
    <cellStyle name="TotRow - Style4 9 4 2 4" xfId="12741"/>
    <cellStyle name="TotRow - Style4 9 4 2 4 2" xfId="24449"/>
    <cellStyle name="TotRow - Style4 9 4 2 4 3" xfId="29202"/>
    <cellStyle name="TotRow - Style4 9 4 2 5" xfId="12742"/>
    <cellStyle name="TotRow - Style4 9 4 2 5 2" xfId="24450"/>
    <cellStyle name="TotRow - Style4 9 4 2 5 3" xfId="29203"/>
    <cellStyle name="TotRow - Style4 9 4 2 6" xfId="24443"/>
    <cellStyle name="TotRow - Style4 9 4 2 7" xfId="29196"/>
    <cellStyle name="TotRow - Style4 9 4 3" xfId="12743"/>
    <cellStyle name="TotRow - Style4 9 4 3 2" xfId="12744"/>
    <cellStyle name="TotRow - Style4 9 4 3 2 2" xfId="24452"/>
    <cellStyle name="TotRow - Style4 9 4 3 2 3" xfId="29205"/>
    <cellStyle name="TotRow - Style4 9 4 3 3" xfId="12745"/>
    <cellStyle name="TotRow - Style4 9 4 3 3 2" xfId="24453"/>
    <cellStyle name="TotRow - Style4 9 4 3 3 3" xfId="29206"/>
    <cellStyle name="TotRow - Style4 9 4 3 4" xfId="12746"/>
    <cellStyle name="TotRow - Style4 9 4 3 4 2" xfId="24454"/>
    <cellStyle name="TotRow - Style4 9 4 3 4 3" xfId="29207"/>
    <cellStyle name="TotRow - Style4 9 4 3 5" xfId="24451"/>
    <cellStyle name="TotRow - Style4 9 4 3 6" xfId="29204"/>
    <cellStyle name="TotRow - Style4 9 4 4" xfId="12747"/>
    <cellStyle name="TotRow - Style4 9 4 4 2" xfId="24455"/>
    <cellStyle name="TotRow - Style4 9 4 4 3" xfId="29208"/>
    <cellStyle name="TotRow - Style4 9 4 5" xfId="12748"/>
    <cellStyle name="TotRow - Style4 9 4 5 2" xfId="24456"/>
    <cellStyle name="TotRow - Style4 9 4 5 3" xfId="29209"/>
    <cellStyle name="TotRow - Style4 9 4 6" xfId="12749"/>
    <cellStyle name="TotRow - Style4 9 4 6 2" xfId="24457"/>
    <cellStyle name="TotRow - Style4 9 4 6 3" xfId="29210"/>
    <cellStyle name="TotRow - Style4 9 4 7" xfId="24442"/>
    <cellStyle name="TotRow - Style4 9 4 8" xfId="29195"/>
    <cellStyle name="TotRow - Style4 9 5" xfId="12750"/>
    <cellStyle name="TotRow - Style4 9 5 2" xfId="12751"/>
    <cellStyle name="TotRow - Style4 9 5 2 2" xfId="12752"/>
    <cellStyle name="TotRow - Style4 9 5 2 2 2" xfId="24460"/>
    <cellStyle name="TotRow - Style4 9 5 2 2 3" xfId="29213"/>
    <cellStyle name="TotRow - Style4 9 5 2 3" xfId="12753"/>
    <cellStyle name="TotRow - Style4 9 5 2 3 2" xfId="24461"/>
    <cellStyle name="TotRow - Style4 9 5 2 3 3" xfId="29214"/>
    <cellStyle name="TotRow - Style4 9 5 2 4" xfId="12754"/>
    <cellStyle name="TotRow - Style4 9 5 2 4 2" xfId="24462"/>
    <cellStyle name="TotRow - Style4 9 5 2 4 3" xfId="29215"/>
    <cellStyle name="TotRow - Style4 9 5 2 5" xfId="24459"/>
    <cellStyle name="TotRow - Style4 9 5 2 6" xfId="29212"/>
    <cellStyle name="TotRow - Style4 9 5 3" xfId="12755"/>
    <cellStyle name="TotRow - Style4 9 5 3 2" xfId="24463"/>
    <cellStyle name="TotRow - Style4 9 5 3 3" xfId="29216"/>
    <cellStyle name="TotRow - Style4 9 5 4" xfId="12756"/>
    <cellStyle name="TotRow - Style4 9 5 4 2" xfId="24464"/>
    <cellStyle name="TotRow - Style4 9 5 4 3" xfId="29217"/>
    <cellStyle name="TotRow - Style4 9 5 5" xfId="12757"/>
    <cellStyle name="TotRow - Style4 9 5 5 2" xfId="24465"/>
    <cellStyle name="TotRow - Style4 9 5 5 3" xfId="29218"/>
    <cellStyle name="TotRow - Style4 9 5 6" xfId="24458"/>
    <cellStyle name="TotRow - Style4 9 5 7" xfId="29211"/>
    <cellStyle name="TotRow - Style4 9 6" xfId="12758"/>
    <cellStyle name="TotRow - Style4 9 6 2" xfId="12759"/>
    <cellStyle name="TotRow - Style4 9 6 2 2" xfId="24467"/>
    <cellStyle name="TotRow - Style4 9 6 2 3" xfId="29220"/>
    <cellStyle name="TotRow - Style4 9 6 3" xfId="12760"/>
    <cellStyle name="TotRow - Style4 9 6 3 2" xfId="24468"/>
    <cellStyle name="TotRow - Style4 9 6 3 3" xfId="29221"/>
    <cellStyle name="TotRow - Style4 9 6 4" xfId="12761"/>
    <cellStyle name="TotRow - Style4 9 6 4 2" xfId="24469"/>
    <cellStyle name="TotRow - Style4 9 6 4 3" xfId="29222"/>
    <cellStyle name="TotRow - Style4 9 6 5" xfId="24466"/>
    <cellStyle name="TotRow - Style4 9 6 6" xfId="29219"/>
    <cellStyle name="TotRow - Style4 9 7" xfId="12762"/>
    <cellStyle name="TotRow - Style4 9 7 2" xfId="24470"/>
    <cellStyle name="TotRow - Style4 9 7 3" xfId="29223"/>
    <cellStyle name="TotRow - Style4 9 8" xfId="12763"/>
    <cellStyle name="TotRow - Style4 9 8 2" xfId="24471"/>
    <cellStyle name="TotRow - Style4 9 8 3" xfId="29224"/>
    <cellStyle name="TotRow - Style4 9 9" xfId="12764"/>
    <cellStyle name="TotRow - Style4 9 9 2" xfId="24472"/>
    <cellStyle name="TotRow - Style4 9 9 3" xfId="29225"/>
    <cellStyle name="Warning Text 10" xfId="12765"/>
    <cellStyle name="Warning Text 10 2" xfId="12766"/>
    <cellStyle name="Warning Text 11" xfId="12767"/>
    <cellStyle name="Warning Text 2" xfId="173"/>
    <cellStyle name="Warning Text 2 2" xfId="12768"/>
    <cellStyle name="Warning Text 2 3" xfId="12769"/>
    <cellStyle name="Warning Text 3" xfId="12770"/>
    <cellStyle name="Warning Text 3 2" xfId="12771"/>
    <cellStyle name="Warning Text 3 3" xfId="12772"/>
    <cellStyle name="Warning Text 4" xfId="12773"/>
    <cellStyle name="Warning Text 4 2" xfId="12774"/>
    <cellStyle name="Warning Text 4 3" xfId="12775"/>
    <cellStyle name="Warning Text 5" xfId="12776"/>
    <cellStyle name="Warning Text 5 2" xfId="12777"/>
    <cellStyle name="Warning Text 5 3" xfId="12778"/>
    <cellStyle name="Warning Text 6" xfId="12779"/>
    <cellStyle name="Warning Text 6 2" xfId="12780"/>
    <cellStyle name="Warning Text 6 3" xfId="12781"/>
    <cellStyle name="Warning Text 7" xfId="12782"/>
    <cellStyle name="Warning Text 7 2" xfId="12783"/>
    <cellStyle name="Warning Text 7 3" xfId="12784"/>
    <cellStyle name="Warning Text 8" xfId="12785"/>
    <cellStyle name="Warning Text 8 2" xfId="12786"/>
    <cellStyle name="Warning Text 8 3" xfId="12787"/>
    <cellStyle name="Warning Text 9" xfId="12788"/>
    <cellStyle name="Warning Text 9 2" xfId="12789"/>
    <cellStyle name="Warning Text 9 3" xfId="12790"/>
    <cellStyle name="சராசரி 2" xfId="12791"/>
    <cellStyle name="一般_MAIN FAB (87.06.01)" xfId="12792"/>
    <cellStyle name="桁区切り [0.00]_laroux" xfId="12793"/>
    <cellStyle name="桁区切り_laroux" xfId="12794"/>
    <cellStyle name="標準_94物件" xfId="12795"/>
    <cellStyle name="通貨 [0.00]_laroux" xfId="12796"/>
    <cellStyle name="通貨_laroux" xfId="12797"/>
  </cellStyles>
  <dxfs count="0"/>
  <tableStyles count="0" defaultTableStyle="TableStyleMedium9" defaultPivotStyle="PivotStyleMedium7"/>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8.xml"/><Relationship Id="rId39" Type="http://schemas.openxmlformats.org/officeDocument/2006/relationships/externalLink" Target="externalLinks/externalLink21.xml"/><Relationship Id="rId21" Type="http://schemas.openxmlformats.org/officeDocument/2006/relationships/externalLink" Target="externalLinks/externalLink3.xml"/><Relationship Id="rId34" Type="http://schemas.openxmlformats.org/officeDocument/2006/relationships/externalLink" Target="externalLinks/externalLink16.xml"/><Relationship Id="rId42" Type="http://schemas.openxmlformats.org/officeDocument/2006/relationships/externalLink" Target="externalLinks/externalLink24.xml"/><Relationship Id="rId47" Type="http://schemas.openxmlformats.org/officeDocument/2006/relationships/externalLink" Target="externalLinks/externalLink29.xml"/><Relationship Id="rId50" Type="http://schemas.openxmlformats.org/officeDocument/2006/relationships/externalLink" Target="externalLinks/externalLink32.xml"/><Relationship Id="rId55" Type="http://schemas.openxmlformats.org/officeDocument/2006/relationships/externalLink" Target="externalLinks/externalLink37.xml"/><Relationship Id="rId63" Type="http://schemas.openxmlformats.org/officeDocument/2006/relationships/externalLink" Target="externalLinks/externalLink45.xml"/><Relationship Id="rId68" Type="http://schemas.openxmlformats.org/officeDocument/2006/relationships/externalLink" Target="externalLinks/externalLink50.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externalLink" Target="externalLinks/externalLink53.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11.xml"/><Relationship Id="rId11" Type="http://schemas.openxmlformats.org/officeDocument/2006/relationships/worksheet" Target="worksheets/sheet11.xml"/><Relationship Id="rId24" Type="http://schemas.openxmlformats.org/officeDocument/2006/relationships/externalLink" Target="externalLinks/externalLink6.xml"/><Relationship Id="rId32" Type="http://schemas.openxmlformats.org/officeDocument/2006/relationships/externalLink" Target="externalLinks/externalLink14.xml"/><Relationship Id="rId37" Type="http://schemas.openxmlformats.org/officeDocument/2006/relationships/externalLink" Target="externalLinks/externalLink19.xml"/><Relationship Id="rId40" Type="http://schemas.openxmlformats.org/officeDocument/2006/relationships/externalLink" Target="externalLinks/externalLink22.xml"/><Relationship Id="rId45" Type="http://schemas.openxmlformats.org/officeDocument/2006/relationships/externalLink" Target="externalLinks/externalLink27.xml"/><Relationship Id="rId53" Type="http://schemas.openxmlformats.org/officeDocument/2006/relationships/externalLink" Target="externalLinks/externalLink35.xml"/><Relationship Id="rId58" Type="http://schemas.openxmlformats.org/officeDocument/2006/relationships/externalLink" Target="externalLinks/externalLink40.xml"/><Relationship Id="rId66" Type="http://schemas.openxmlformats.org/officeDocument/2006/relationships/externalLink" Target="externalLinks/externalLink48.xml"/><Relationship Id="rId7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5.xml"/><Relationship Id="rId28" Type="http://schemas.openxmlformats.org/officeDocument/2006/relationships/externalLink" Target="externalLinks/externalLink10.xml"/><Relationship Id="rId36" Type="http://schemas.openxmlformats.org/officeDocument/2006/relationships/externalLink" Target="externalLinks/externalLink18.xml"/><Relationship Id="rId49" Type="http://schemas.openxmlformats.org/officeDocument/2006/relationships/externalLink" Target="externalLinks/externalLink31.xml"/><Relationship Id="rId57" Type="http://schemas.openxmlformats.org/officeDocument/2006/relationships/externalLink" Target="externalLinks/externalLink39.xml"/><Relationship Id="rId61" Type="http://schemas.openxmlformats.org/officeDocument/2006/relationships/externalLink" Target="externalLinks/externalLink43.xml"/><Relationship Id="rId10" Type="http://schemas.openxmlformats.org/officeDocument/2006/relationships/worksheet" Target="worksheets/sheet10.xml"/><Relationship Id="rId19" Type="http://schemas.openxmlformats.org/officeDocument/2006/relationships/externalLink" Target="externalLinks/externalLink1.xml"/><Relationship Id="rId31" Type="http://schemas.openxmlformats.org/officeDocument/2006/relationships/externalLink" Target="externalLinks/externalLink13.xml"/><Relationship Id="rId44" Type="http://schemas.openxmlformats.org/officeDocument/2006/relationships/externalLink" Target="externalLinks/externalLink26.xml"/><Relationship Id="rId52" Type="http://schemas.openxmlformats.org/officeDocument/2006/relationships/externalLink" Target="externalLinks/externalLink34.xml"/><Relationship Id="rId60" Type="http://schemas.openxmlformats.org/officeDocument/2006/relationships/externalLink" Target="externalLinks/externalLink42.xml"/><Relationship Id="rId65" Type="http://schemas.openxmlformats.org/officeDocument/2006/relationships/externalLink" Target="externalLinks/externalLink47.xml"/><Relationship Id="rId73"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 Id="rId27" Type="http://schemas.openxmlformats.org/officeDocument/2006/relationships/externalLink" Target="externalLinks/externalLink9.xml"/><Relationship Id="rId30" Type="http://schemas.openxmlformats.org/officeDocument/2006/relationships/externalLink" Target="externalLinks/externalLink12.xml"/><Relationship Id="rId35" Type="http://schemas.openxmlformats.org/officeDocument/2006/relationships/externalLink" Target="externalLinks/externalLink17.xml"/><Relationship Id="rId43" Type="http://schemas.openxmlformats.org/officeDocument/2006/relationships/externalLink" Target="externalLinks/externalLink25.xml"/><Relationship Id="rId48" Type="http://schemas.openxmlformats.org/officeDocument/2006/relationships/externalLink" Target="externalLinks/externalLink30.xml"/><Relationship Id="rId56" Type="http://schemas.openxmlformats.org/officeDocument/2006/relationships/externalLink" Target="externalLinks/externalLink38.xml"/><Relationship Id="rId64" Type="http://schemas.openxmlformats.org/officeDocument/2006/relationships/externalLink" Target="externalLinks/externalLink46.xml"/><Relationship Id="rId69" Type="http://schemas.openxmlformats.org/officeDocument/2006/relationships/externalLink" Target="externalLinks/externalLink51.xml"/><Relationship Id="rId8" Type="http://schemas.openxmlformats.org/officeDocument/2006/relationships/worksheet" Target="worksheets/sheet8.xml"/><Relationship Id="rId51" Type="http://schemas.openxmlformats.org/officeDocument/2006/relationships/externalLink" Target="externalLinks/externalLink33.xml"/><Relationship Id="rId72" Type="http://schemas.openxmlformats.org/officeDocument/2006/relationships/externalLink" Target="externalLinks/externalLink5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7.xml"/><Relationship Id="rId33" Type="http://schemas.openxmlformats.org/officeDocument/2006/relationships/externalLink" Target="externalLinks/externalLink15.xml"/><Relationship Id="rId38" Type="http://schemas.openxmlformats.org/officeDocument/2006/relationships/externalLink" Target="externalLinks/externalLink20.xml"/><Relationship Id="rId46" Type="http://schemas.openxmlformats.org/officeDocument/2006/relationships/externalLink" Target="externalLinks/externalLink28.xml"/><Relationship Id="rId59" Type="http://schemas.openxmlformats.org/officeDocument/2006/relationships/externalLink" Target="externalLinks/externalLink41.xml"/><Relationship Id="rId67" Type="http://schemas.openxmlformats.org/officeDocument/2006/relationships/externalLink" Target="externalLinks/externalLink49.xml"/><Relationship Id="rId20" Type="http://schemas.openxmlformats.org/officeDocument/2006/relationships/externalLink" Target="externalLinks/externalLink2.xml"/><Relationship Id="rId41" Type="http://schemas.openxmlformats.org/officeDocument/2006/relationships/externalLink" Target="externalLinks/externalLink23.xml"/><Relationship Id="rId54" Type="http://schemas.openxmlformats.org/officeDocument/2006/relationships/externalLink" Target="externalLinks/externalLink36.xml"/><Relationship Id="rId62" Type="http://schemas.openxmlformats.org/officeDocument/2006/relationships/externalLink" Target="externalLinks/externalLink44.xml"/><Relationship Id="rId70" Type="http://schemas.openxmlformats.org/officeDocument/2006/relationships/externalLink" Target="externalLinks/externalLink52.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editAs="oneCell">
    <xdr:from>
      <xdr:col>3</xdr:col>
      <xdr:colOff>1676400</xdr:colOff>
      <xdr:row>20</xdr:row>
      <xdr:rowOff>0</xdr:rowOff>
    </xdr:from>
    <xdr:to>
      <xdr:col>3</xdr:col>
      <xdr:colOff>1801368</xdr:colOff>
      <xdr:row>20</xdr:row>
      <xdr:rowOff>47625</xdr:rowOff>
    </xdr:to>
    <xdr:sp macro="" textlink="">
      <xdr:nvSpPr>
        <xdr:cNvPr id="2" name="Text Box 17"/>
        <xdr:cNvSpPr txBox="1">
          <a:spLocks noChangeArrowheads="1"/>
        </xdr:cNvSpPr>
      </xdr:nvSpPr>
      <xdr:spPr bwMode="auto">
        <a:xfrm>
          <a:off x="2533650" y="22631400"/>
          <a:ext cx="0" cy="476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3</xdr:col>
      <xdr:colOff>1676400</xdr:colOff>
      <xdr:row>20</xdr:row>
      <xdr:rowOff>0</xdr:rowOff>
    </xdr:from>
    <xdr:to>
      <xdr:col>3</xdr:col>
      <xdr:colOff>1801368</xdr:colOff>
      <xdr:row>20</xdr:row>
      <xdr:rowOff>47625</xdr:rowOff>
    </xdr:to>
    <xdr:sp macro="" textlink="">
      <xdr:nvSpPr>
        <xdr:cNvPr id="3" name="Text Box 18"/>
        <xdr:cNvSpPr txBox="1">
          <a:spLocks noChangeArrowheads="1"/>
        </xdr:cNvSpPr>
      </xdr:nvSpPr>
      <xdr:spPr bwMode="auto">
        <a:xfrm>
          <a:off x="2533650" y="22631400"/>
          <a:ext cx="0" cy="476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3</xdr:col>
      <xdr:colOff>1676400</xdr:colOff>
      <xdr:row>20</xdr:row>
      <xdr:rowOff>0</xdr:rowOff>
    </xdr:from>
    <xdr:to>
      <xdr:col>3</xdr:col>
      <xdr:colOff>1801368</xdr:colOff>
      <xdr:row>20</xdr:row>
      <xdr:rowOff>47625</xdr:rowOff>
    </xdr:to>
    <xdr:sp macro="" textlink="">
      <xdr:nvSpPr>
        <xdr:cNvPr id="4" name="Text Box 17"/>
        <xdr:cNvSpPr txBox="1">
          <a:spLocks noChangeArrowheads="1"/>
        </xdr:cNvSpPr>
      </xdr:nvSpPr>
      <xdr:spPr bwMode="auto">
        <a:xfrm>
          <a:off x="2533650" y="22631400"/>
          <a:ext cx="0" cy="476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3</xdr:col>
      <xdr:colOff>1676400</xdr:colOff>
      <xdr:row>20</xdr:row>
      <xdr:rowOff>0</xdr:rowOff>
    </xdr:from>
    <xdr:to>
      <xdr:col>3</xdr:col>
      <xdr:colOff>1801368</xdr:colOff>
      <xdr:row>20</xdr:row>
      <xdr:rowOff>47625</xdr:rowOff>
    </xdr:to>
    <xdr:sp macro="" textlink="">
      <xdr:nvSpPr>
        <xdr:cNvPr id="5" name="Text Box 18"/>
        <xdr:cNvSpPr txBox="1">
          <a:spLocks noChangeArrowheads="1"/>
        </xdr:cNvSpPr>
      </xdr:nvSpPr>
      <xdr:spPr bwMode="auto">
        <a:xfrm>
          <a:off x="2533650" y="22631400"/>
          <a:ext cx="0" cy="476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3</xdr:col>
      <xdr:colOff>1676400</xdr:colOff>
      <xdr:row>20</xdr:row>
      <xdr:rowOff>0</xdr:rowOff>
    </xdr:from>
    <xdr:to>
      <xdr:col>3</xdr:col>
      <xdr:colOff>1801368</xdr:colOff>
      <xdr:row>20</xdr:row>
      <xdr:rowOff>47625</xdr:rowOff>
    </xdr:to>
    <xdr:sp macro="" textlink="">
      <xdr:nvSpPr>
        <xdr:cNvPr id="6" name="Text Box 17"/>
        <xdr:cNvSpPr txBox="1">
          <a:spLocks noChangeArrowheads="1"/>
        </xdr:cNvSpPr>
      </xdr:nvSpPr>
      <xdr:spPr bwMode="auto">
        <a:xfrm>
          <a:off x="2533650" y="22631400"/>
          <a:ext cx="0" cy="476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3</xdr:col>
      <xdr:colOff>1676400</xdr:colOff>
      <xdr:row>20</xdr:row>
      <xdr:rowOff>0</xdr:rowOff>
    </xdr:from>
    <xdr:to>
      <xdr:col>3</xdr:col>
      <xdr:colOff>1801368</xdr:colOff>
      <xdr:row>20</xdr:row>
      <xdr:rowOff>47625</xdr:rowOff>
    </xdr:to>
    <xdr:sp macro="" textlink="">
      <xdr:nvSpPr>
        <xdr:cNvPr id="7" name="Text Box 18"/>
        <xdr:cNvSpPr txBox="1">
          <a:spLocks noChangeArrowheads="1"/>
        </xdr:cNvSpPr>
      </xdr:nvSpPr>
      <xdr:spPr bwMode="auto">
        <a:xfrm>
          <a:off x="2533650" y="22631400"/>
          <a:ext cx="0" cy="476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3</xdr:col>
      <xdr:colOff>1676400</xdr:colOff>
      <xdr:row>22</xdr:row>
      <xdr:rowOff>0</xdr:rowOff>
    </xdr:from>
    <xdr:to>
      <xdr:col>3</xdr:col>
      <xdr:colOff>1801368</xdr:colOff>
      <xdr:row>22</xdr:row>
      <xdr:rowOff>47625</xdr:rowOff>
    </xdr:to>
    <xdr:sp macro="" textlink="">
      <xdr:nvSpPr>
        <xdr:cNvPr id="8" name="Text Box 17"/>
        <xdr:cNvSpPr txBox="1">
          <a:spLocks noChangeArrowheads="1"/>
        </xdr:cNvSpPr>
      </xdr:nvSpPr>
      <xdr:spPr bwMode="auto">
        <a:xfrm>
          <a:off x="2533650" y="23364825"/>
          <a:ext cx="0" cy="476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3</xdr:col>
      <xdr:colOff>1676400</xdr:colOff>
      <xdr:row>22</xdr:row>
      <xdr:rowOff>0</xdr:rowOff>
    </xdr:from>
    <xdr:to>
      <xdr:col>3</xdr:col>
      <xdr:colOff>1801368</xdr:colOff>
      <xdr:row>22</xdr:row>
      <xdr:rowOff>47625</xdr:rowOff>
    </xdr:to>
    <xdr:sp macro="" textlink="">
      <xdr:nvSpPr>
        <xdr:cNvPr id="9" name="Text Box 18"/>
        <xdr:cNvSpPr txBox="1">
          <a:spLocks noChangeArrowheads="1"/>
        </xdr:cNvSpPr>
      </xdr:nvSpPr>
      <xdr:spPr bwMode="auto">
        <a:xfrm>
          <a:off x="2533650" y="23364825"/>
          <a:ext cx="0" cy="476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3</xdr:col>
      <xdr:colOff>1676400</xdr:colOff>
      <xdr:row>22</xdr:row>
      <xdr:rowOff>0</xdr:rowOff>
    </xdr:from>
    <xdr:to>
      <xdr:col>3</xdr:col>
      <xdr:colOff>1801368</xdr:colOff>
      <xdr:row>22</xdr:row>
      <xdr:rowOff>47625</xdr:rowOff>
    </xdr:to>
    <xdr:sp macro="" textlink="">
      <xdr:nvSpPr>
        <xdr:cNvPr id="10" name="Text Box 17"/>
        <xdr:cNvSpPr txBox="1">
          <a:spLocks noChangeArrowheads="1"/>
        </xdr:cNvSpPr>
      </xdr:nvSpPr>
      <xdr:spPr bwMode="auto">
        <a:xfrm>
          <a:off x="2533650" y="23364825"/>
          <a:ext cx="0" cy="476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3</xdr:col>
      <xdr:colOff>1676400</xdr:colOff>
      <xdr:row>22</xdr:row>
      <xdr:rowOff>0</xdr:rowOff>
    </xdr:from>
    <xdr:to>
      <xdr:col>3</xdr:col>
      <xdr:colOff>1801368</xdr:colOff>
      <xdr:row>22</xdr:row>
      <xdr:rowOff>47625</xdr:rowOff>
    </xdr:to>
    <xdr:sp macro="" textlink="">
      <xdr:nvSpPr>
        <xdr:cNvPr id="11" name="Text Box 18"/>
        <xdr:cNvSpPr txBox="1">
          <a:spLocks noChangeArrowheads="1"/>
        </xdr:cNvSpPr>
      </xdr:nvSpPr>
      <xdr:spPr bwMode="auto">
        <a:xfrm>
          <a:off x="2533650" y="23364825"/>
          <a:ext cx="0" cy="476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3</xdr:col>
      <xdr:colOff>1676400</xdr:colOff>
      <xdr:row>22</xdr:row>
      <xdr:rowOff>0</xdr:rowOff>
    </xdr:from>
    <xdr:to>
      <xdr:col>3</xdr:col>
      <xdr:colOff>1801368</xdr:colOff>
      <xdr:row>22</xdr:row>
      <xdr:rowOff>47625</xdr:rowOff>
    </xdr:to>
    <xdr:sp macro="" textlink="">
      <xdr:nvSpPr>
        <xdr:cNvPr id="12" name="Text Box 17"/>
        <xdr:cNvSpPr txBox="1">
          <a:spLocks noChangeArrowheads="1"/>
        </xdr:cNvSpPr>
      </xdr:nvSpPr>
      <xdr:spPr bwMode="auto">
        <a:xfrm>
          <a:off x="2533650" y="23364825"/>
          <a:ext cx="0" cy="476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twoCellAnchor editAs="oneCell">
    <xdr:from>
      <xdr:col>3</xdr:col>
      <xdr:colOff>1676400</xdr:colOff>
      <xdr:row>22</xdr:row>
      <xdr:rowOff>0</xdr:rowOff>
    </xdr:from>
    <xdr:to>
      <xdr:col>3</xdr:col>
      <xdr:colOff>1801368</xdr:colOff>
      <xdr:row>22</xdr:row>
      <xdr:rowOff>47625</xdr:rowOff>
    </xdr:to>
    <xdr:sp macro="" textlink="">
      <xdr:nvSpPr>
        <xdr:cNvPr id="13" name="Text Box 18"/>
        <xdr:cNvSpPr txBox="1">
          <a:spLocks noChangeArrowheads="1"/>
        </xdr:cNvSpPr>
      </xdr:nvSpPr>
      <xdr:spPr bwMode="auto">
        <a:xfrm>
          <a:off x="2533650" y="23364825"/>
          <a:ext cx="0" cy="476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1676400</xdr:colOff>
      <xdr:row>15</xdr:row>
      <xdr:rowOff>0</xdr:rowOff>
    </xdr:from>
    <xdr:to>
      <xdr:col>3</xdr:col>
      <xdr:colOff>1676400</xdr:colOff>
      <xdr:row>15</xdr:row>
      <xdr:rowOff>47625</xdr:rowOff>
    </xdr:to>
    <xdr:sp macro="" textlink="">
      <xdr:nvSpPr>
        <xdr:cNvPr id="2" name="Text Box 17"/>
        <xdr:cNvSpPr txBox="1">
          <a:spLocks noChangeArrowheads="1"/>
        </xdr:cNvSpPr>
      </xdr:nvSpPr>
      <xdr:spPr bwMode="auto">
        <a:xfrm>
          <a:off x="2552700" y="18783300"/>
          <a:ext cx="0" cy="476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3</xdr:col>
      <xdr:colOff>1676400</xdr:colOff>
      <xdr:row>15</xdr:row>
      <xdr:rowOff>0</xdr:rowOff>
    </xdr:from>
    <xdr:to>
      <xdr:col>3</xdr:col>
      <xdr:colOff>1676400</xdr:colOff>
      <xdr:row>15</xdr:row>
      <xdr:rowOff>47625</xdr:rowOff>
    </xdr:to>
    <xdr:sp macro="" textlink="">
      <xdr:nvSpPr>
        <xdr:cNvPr id="3" name="Text Box 18"/>
        <xdr:cNvSpPr txBox="1">
          <a:spLocks noChangeArrowheads="1"/>
        </xdr:cNvSpPr>
      </xdr:nvSpPr>
      <xdr:spPr bwMode="auto">
        <a:xfrm>
          <a:off x="2552700" y="18783300"/>
          <a:ext cx="0" cy="476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3</xdr:col>
      <xdr:colOff>1676400</xdr:colOff>
      <xdr:row>15</xdr:row>
      <xdr:rowOff>0</xdr:rowOff>
    </xdr:from>
    <xdr:to>
      <xdr:col>3</xdr:col>
      <xdr:colOff>1676400</xdr:colOff>
      <xdr:row>15</xdr:row>
      <xdr:rowOff>47625</xdr:rowOff>
    </xdr:to>
    <xdr:sp macro="" textlink="">
      <xdr:nvSpPr>
        <xdr:cNvPr id="4" name="Text Box 17"/>
        <xdr:cNvSpPr txBox="1">
          <a:spLocks noChangeArrowheads="1"/>
        </xdr:cNvSpPr>
      </xdr:nvSpPr>
      <xdr:spPr bwMode="auto">
        <a:xfrm>
          <a:off x="2552700" y="18783300"/>
          <a:ext cx="0" cy="476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3</xdr:col>
      <xdr:colOff>1676400</xdr:colOff>
      <xdr:row>15</xdr:row>
      <xdr:rowOff>0</xdr:rowOff>
    </xdr:from>
    <xdr:to>
      <xdr:col>3</xdr:col>
      <xdr:colOff>1676400</xdr:colOff>
      <xdr:row>15</xdr:row>
      <xdr:rowOff>47625</xdr:rowOff>
    </xdr:to>
    <xdr:sp macro="" textlink="">
      <xdr:nvSpPr>
        <xdr:cNvPr id="5" name="Text Box 18"/>
        <xdr:cNvSpPr txBox="1">
          <a:spLocks noChangeArrowheads="1"/>
        </xdr:cNvSpPr>
      </xdr:nvSpPr>
      <xdr:spPr bwMode="auto">
        <a:xfrm>
          <a:off x="2552700" y="18783300"/>
          <a:ext cx="0" cy="476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3</xdr:col>
      <xdr:colOff>1676400</xdr:colOff>
      <xdr:row>15</xdr:row>
      <xdr:rowOff>0</xdr:rowOff>
    </xdr:from>
    <xdr:to>
      <xdr:col>3</xdr:col>
      <xdr:colOff>1676400</xdr:colOff>
      <xdr:row>15</xdr:row>
      <xdr:rowOff>47625</xdr:rowOff>
    </xdr:to>
    <xdr:sp macro="" textlink="">
      <xdr:nvSpPr>
        <xdr:cNvPr id="6" name="Text Box 17"/>
        <xdr:cNvSpPr txBox="1">
          <a:spLocks noChangeArrowheads="1"/>
        </xdr:cNvSpPr>
      </xdr:nvSpPr>
      <xdr:spPr bwMode="auto">
        <a:xfrm>
          <a:off x="2552700" y="18783300"/>
          <a:ext cx="0" cy="476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3</xdr:col>
      <xdr:colOff>1676400</xdr:colOff>
      <xdr:row>15</xdr:row>
      <xdr:rowOff>0</xdr:rowOff>
    </xdr:from>
    <xdr:to>
      <xdr:col>3</xdr:col>
      <xdr:colOff>1676400</xdr:colOff>
      <xdr:row>15</xdr:row>
      <xdr:rowOff>47625</xdr:rowOff>
    </xdr:to>
    <xdr:sp macro="" textlink="">
      <xdr:nvSpPr>
        <xdr:cNvPr id="7" name="Text Box 18"/>
        <xdr:cNvSpPr txBox="1">
          <a:spLocks noChangeArrowheads="1"/>
        </xdr:cNvSpPr>
      </xdr:nvSpPr>
      <xdr:spPr bwMode="auto">
        <a:xfrm>
          <a:off x="2552700" y="18783300"/>
          <a:ext cx="0" cy="476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3</xdr:col>
      <xdr:colOff>1676400</xdr:colOff>
      <xdr:row>17</xdr:row>
      <xdr:rowOff>0</xdr:rowOff>
    </xdr:from>
    <xdr:to>
      <xdr:col>3</xdr:col>
      <xdr:colOff>1676400</xdr:colOff>
      <xdr:row>17</xdr:row>
      <xdr:rowOff>47625</xdr:rowOff>
    </xdr:to>
    <xdr:sp macro="" textlink="">
      <xdr:nvSpPr>
        <xdr:cNvPr id="8" name="Text Box 17"/>
        <xdr:cNvSpPr txBox="1">
          <a:spLocks noChangeArrowheads="1"/>
        </xdr:cNvSpPr>
      </xdr:nvSpPr>
      <xdr:spPr bwMode="auto">
        <a:xfrm>
          <a:off x="2552700" y="19516725"/>
          <a:ext cx="0" cy="476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3</xdr:col>
      <xdr:colOff>1676400</xdr:colOff>
      <xdr:row>17</xdr:row>
      <xdr:rowOff>0</xdr:rowOff>
    </xdr:from>
    <xdr:to>
      <xdr:col>3</xdr:col>
      <xdr:colOff>1676400</xdr:colOff>
      <xdr:row>17</xdr:row>
      <xdr:rowOff>47625</xdr:rowOff>
    </xdr:to>
    <xdr:sp macro="" textlink="">
      <xdr:nvSpPr>
        <xdr:cNvPr id="9" name="Text Box 18"/>
        <xdr:cNvSpPr txBox="1">
          <a:spLocks noChangeArrowheads="1"/>
        </xdr:cNvSpPr>
      </xdr:nvSpPr>
      <xdr:spPr bwMode="auto">
        <a:xfrm>
          <a:off x="2552700" y="19516725"/>
          <a:ext cx="0" cy="476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3</xdr:col>
      <xdr:colOff>1676400</xdr:colOff>
      <xdr:row>17</xdr:row>
      <xdr:rowOff>0</xdr:rowOff>
    </xdr:from>
    <xdr:to>
      <xdr:col>3</xdr:col>
      <xdr:colOff>1676400</xdr:colOff>
      <xdr:row>17</xdr:row>
      <xdr:rowOff>47625</xdr:rowOff>
    </xdr:to>
    <xdr:sp macro="" textlink="">
      <xdr:nvSpPr>
        <xdr:cNvPr id="10" name="Text Box 17"/>
        <xdr:cNvSpPr txBox="1">
          <a:spLocks noChangeArrowheads="1"/>
        </xdr:cNvSpPr>
      </xdr:nvSpPr>
      <xdr:spPr bwMode="auto">
        <a:xfrm>
          <a:off x="2552700" y="19516725"/>
          <a:ext cx="0" cy="476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3</xdr:col>
      <xdr:colOff>1676400</xdr:colOff>
      <xdr:row>17</xdr:row>
      <xdr:rowOff>0</xdr:rowOff>
    </xdr:from>
    <xdr:to>
      <xdr:col>3</xdr:col>
      <xdr:colOff>1676400</xdr:colOff>
      <xdr:row>17</xdr:row>
      <xdr:rowOff>47625</xdr:rowOff>
    </xdr:to>
    <xdr:sp macro="" textlink="">
      <xdr:nvSpPr>
        <xdr:cNvPr id="11" name="Text Box 18"/>
        <xdr:cNvSpPr txBox="1">
          <a:spLocks noChangeArrowheads="1"/>
        </xdr:cNvSpPr>
      </xdr:nvSpPr>
      <xdr:spPr bwMode="auto">
        <a:xfrm>
          <a:off x="2552700" y="19516725"/>
          <a:ext cx="0" cy="476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3</xdr:col>
      <xdr:colOff>1676400</xdr:colOff>
      <xdr:row>17</xdr:row>
      <xdr:rowOff>0</xdr:rowOff>
    </xdr:from>
    <xdr:to>
      <xdr:col>3</xdr:col>
      <xdr:colOff>1676400</xdr:colOff>
      <xdr:row>17</xdr:row>
      <xdr:rowOff>47625</xdr:rowOff>
    </xdr:to>
    <xdr:sp macro="" textlink="">
      <xdr:nvSpPr>
        <xdr:cNvPr id="12" name="Text Box 17"/>
        <xdr:cNvSpPr txBox="1">
          <a:spLocks noChangeArrowheads="1"/>
        </xdr:cNvSpPr>
      </xdr:nvSpPr>
      <xdr:spPr bwMode="auto">
        <a:xfrm>
          <a:off x="2552700" y="19516725"/>
          <a:ext cx="0" cy="476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3</xdr:col>
      <xdr:colOff>1676400</xdr:colOff>
      <xdr:row>17</xdr:row>
      <xdr:rowOff>0</xdr:rowOff>
    </xdr:from>
    <xdr:to>
      <xdr:col>3</xdr:col>
      <xdr:colOff>1676400</xdr:colOff>
      <xdr:row>17</xdr:row>
      <xdr:rowOff>47625</xdr:rowOff>
    </xdr:to>
    <xdr:sp macro="" textlink="">
      <xdr:nvSpPr>
        <xdr:cNvPr id="13" name="Text Box 18"/>
        <xdr:cNvSpPr txBox="1">
          <a:spLocks noChangeArrowheads="1"/>
        </xdr:cNvSpPr>
      </xdr:nvSpPr>
      <xdr:spPr bwMode="auto">
        <a:xfrm>
          <a:off x="2552700" y="19516725"/>
          <a:ext cx="0" cy="476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1676400</xdr:colOff>
      <xdr:row>8</xdr:row>
      <xdr:rowOff>0</xdr:rowOff>
    </xdr:from>
    <xdr:to>
      <xdr:col>3</xdr:col>
      <xdr:colOff>1676400</xdr:colOff>
      <xdr:row>8</xdr:row>
      <xdr:rowOff>47625</xdr:rowOff>
    </xdr:to>
    <xdr:sp macro="" textlink="">
      <xdr:nvSpPr>
        <xdr:cNvPr id="2" name="Text Box 17"/>
        <xdr:cNvSpPr txBox="1">
          <a:spLocks noChangeArrowheads="1"/>
        </xdr:cNvSpPr>
      </xdr:nvSpPr>
      <xdr:spPr bwMode="auto">
        <a:xfrm>
          <a:off x="3133725" y="7610475"/>
          <a:ext cx="0" cy="476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3</xdr:col>
      <xdr:colOff>1676400</xdr:colOff>
      <xdr:row>8</xdr:row>
      <xdr:rowOff>0</xdr:rowOff>
    </xdr:from>
    <xdr:to>
      <xdr:col>3</xdr:col>
      <xdr:colOff>1676400</xdr:colOff>
      <xdr:row>8</xdr:row>
      <xdr:rowOff>47625</xdr:rowOff>
    </xdr:to>
    <xdr:sp macro="" textlink="">
      <xdr:nvSpPr>
        <xdr:cNvPr id="3" name="Text Box 18"/>
        <xdr:cNvSpPr txBox="1">
          <a:spLocks noChangeArrowheads="1"/>
        </xdr:cNvSpPr>
      </xdr:nvSpPr>
      <xdr:spPr bwMode="auto">
        <a:xfrm>
          <a:off x="3133725" y="7610475"/>
          <a:ext cx="0" cy="476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3</xdr:col>
      <xdr:colOff>1676400</xdr:colOff>
      <xdr:row>8</xdr:row>
      <xdr:rowOff>0</xdr:rowOff>
    </xdr:from>
    <xdr:to>
      <xdr:col>3</xdr:col>
      <xdr:colOff>1676400</xdr:colOff>
      <xdr:row>8</xdr:row>
      <xdr:rowOff>47625</xdr:rowOff>
    </xdr:to>
    <xdr:sp macro="" textlink="">
      <xdr:nvSpPr>
        <xdr:cNvPr id="4" name="Text Box 17"/>
        <xdr:cNvSpPr txBox="1">
          <a:spLocks noChangeArrowheads="1"/>
        </xdr:cNvSpPr>
      </xdr:nvSpPr>
      <xdr:spPr bwMode="auto">
        <a:xfrm>
          <a:off x="3133725" y="7610475"/>
          <a:ext cx="0" cy="476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3</xdr:col>
      <xdr:colOff>1676400</xdr:colOff>
      <xdr:row>8</xdr:row>
      <xdr:rowOff>0</xdr:rowOff>
    </xdr:from>
    <xdr:to>
      <xdr:col>3</xdr:col>
      <xdr:colOff>1676400</xdr:colOff>
      <xdr:row>8</xdr:row>
      <xdr:rowOff>47625</xdr:rowOff>
    </xdr:to>
    <xdr:sp macro="" textlink="">
      <xdr:nvSpPr>
        <xdr:cNvPr id="5" name="Text Box 18"/>
        <xdr:cNvSpPr txBox="1">
          <a:spLocks noChangeArrowheads="1"/>
        </xdr:cNvSpPr>
      </xdr:nvSpPr>
      <xdr:spPr bwMode="auto">
        <a:xfrm>
          <a:off x="3133725" y="7610475"/>
          <a:ext cx="0" cy="476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3</xdr:col>
      <xdr:colOff>1676400</xdr:colOff>
      <xdr:row>8</xdr:row>
      <xdr:rowOff>0</xdr:rowOff>
    </xdr:from>
    <xdr:to>
      <xdr:col>3</xdr:col>
      <xdr:colOff>1676400</xdr:colOff>
      <xdr:row>8</xdr:row>
      <xdr:rowOff>47625</xdr:rowOff>
    </xdr:to>
    <xdr:sp macro="" textlink="">
      <xdr:nvSpPr>
        <xdr:cNvPr id="6" name="Text Box 17"/>
        <xdr:cNvSpPr txBox="1">
          <a:spLocks noChangeArrowheads="1"/>
        </xdr:cNvSpPr>
      </xdr:nvSpPr>
      <xdr:spPr bwMode="auto">
        <a:xfrm>
          <a:off x="3133725" y="7610475"/>
          <a:ext cx="0" cy="476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3</xdr:col>
      <xdr:colOff>1676400</xdr:colOff>
      <xdr:row>8</xdr:row>
      <xdr:rowOff>0</xdr:rowOff>
    </xdr:from>
    <xdr:to>
      <xdr:col>3</xdr:col>
      <xdr:colOff>1676400</xdr:colOff>
      <xdr:row>8</xdr:row>
      <xdr:rowOff>47625</xdr:rowOff>
    </xdr:to>
    <xdr:sp macro="" textlink="">
      <xdr:nvSpPr>
        <xdr:cNvPr id="7" name="Text Box 18"/>
        <xdr:cNvSpPr txBox="1">
          <a:spLocks noChangeArrowheads="1"/>
        </xdr:cNvSpPr>
      </xdr:nvSpPr>
      <xdr:spPr bwMode="auto">
        <a:xfrm>
          <a:off x="3133725" y="7610475"/>
          <a:ext cx="0" cy="476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3</xdr:col>
      <xdr:colOff>1676400</xdr:colOff>
      <xdr:row>10</xdr:row>
      <xdr:rowOff>0</xdr:rowOff>
    </xdr:from>
    <xdr:to>
      <xdr:col>3</xdr:col>
      <xdr:colOff>1676400</xdr:colOff>
      <xdr:row>10</xdr:row>
      <xdr:rowOff>47625</xdr:rowOff>
    </xdr:to>
    <xdr:sp macro="" textlink="">
      <xdr:nvSpPr>
        <xdr:cNvPr id="8" name="Text Box 17"/>
        <xdr:cNvSpPr txBox="1">
          <a:spLocks noChangeArrowheads="1"/>
        </xdr:cNvSpPr>
      </xdr:nvSpPr>
      <xdr:spPr bwMode="auto">
        <a:xfrm>
          <a:off x="3133725" y="8324850"/>
          <a:ext cx="0" cy="476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3</xdr:col>
      <xdr:colOff>1676400</xdr:colOff>
      <xdr:row>10</xdr:row>
      <xdr:rowOff>0</xdr:rowOff>
    </xdr:from>
    <xdr:to>
      <xdr:col>3</xdr:col>
      <xdr:colOff>1676400</xdr:colOff>
      <xdr:row>10</xdr:row>
      <xdr:rowOff>47625</xdr:rowOff>
    </xdr:to>
    <xdr:sp macro="" textlink="">
      <xdr:nvSpPr>
        <xdr:cNvPr id="9" name="Text Box 18"/>
        <xdr:cNvSpPr txBox="1">
          <a:spLocks noChangeArrowheads="1"/>
        </xdr:cNvSpPr>
      </xdr:nvSpPr>
      <xdr:spPr bwMode="auto">
        <a:xfrm>
          <a:off x="3133725" y="8324850"/>
          <a:ext cx="0" cy="476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3</xdr:col>
      <xdr:colOff>1676400</xdr:colOff>
      <xdr:row>10</xdr:row>
      <xdr:rowOff>0</xdr:rowOff>
    </xdr:from>
    <xdr:to>
      <xdr:col>3</xdr:col>
      <xdr:colOff>1676400</xdr:colOff>
      <xdr:row>10</xdr:row>
      <xdr:rowOff>47625</xdr:rowOff>
    </xdr:to>
    <xdr:sp macro="" textlink="">
      <xdr:nvSpPr>
        <xdr:cNvPr id="10" name="Text Box 17"/>
        <xdr:cNvSpPr txBox="1">
          <a:spLocks noChangeArrowheads="1"/>
        </xdr:cNvSpPr>
      </xdr:nvSpPr>
      <xdr:spPr bwMode="auto">
        <a:xfrm>
          <a:off x="3133725" y="8324850"/>
          <a:ext cx="0" cy="476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3</xdr:col>
      <xdr:colOff>1676400</xdr:colOff>
      <xdr:row>10</xdr:row>
      <xdr:rowOff>0</xdr:rowOff>
    </xdr:from>
    <xdr:to>
      <xdr:col>3</xdr:col>
      <xdr:colOff>1676400</xdr:colOff>
      <xdr:row>10</xdr:row>
      <xdr:rowOff>47625</xdr:rowOff>
    </xdr:to>
    <xdr:sp macro="" textlink="">
      <xdr:nvSpPr>
        <xdr:cNvPr id="11" name="Text Box 18"/>
        <xdr:cNvSpPr txBox="1">
          <a:spLocks noChangeArrowheads="1"/>
        </xdr:cNvSpPr>
      </xdr:nvSpPr>
      <xdr:spPr bwMode="auto">
        <a:xfrm>
          <a:off x="3133725" y="8324850"/>
          <a:ext cx="0" cy="476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3</xdr:col>
      <xdr:colOff>1676400</xdr:colOff>
      <xdr:row>10</xdr:row>
      <xdr:rowOff>0</xdr:rowOff>
    </xdr:from>
    <xdr:to>
      <xdr:col>3</xdr:col>
      <xdr:colOff>1676400</xdr:colOff>
      <xdr:row>10</xdr:row>
      <xdr:rowOff>47625</xdr:rowOff>
    </xdr:to>
    <xdr:sp macro="" textlink="">
      <xdr:nvSpPr>
        <xdr:cNvPr id="12" name="Text Box 17"/>
        <xdr:cNvSpPr txBox="1">
          <a:spLocks noChangeArrowheads="1"/>
        </xdr:cNvSpPr>
      </xdr:nvSpPr>
      <xdr:spPr bwMode="auto">
        <a:xfrm>
          <a:off x="3133725" y="8324850"/>
          <a:ext cx="0" cy="476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3</xdr:col>
      <xdr:colOff>1676400</xdr:colOff>
      <xdr:row>10</xdr:row>
      <xdr:rowOff>0</xdr:rowOff>
    </xdr:from>
    <xdr:to>
      <xdr:col>3</xdr:col>
      <xdr:colOff>1676400</xdr:colOff>
      <xdr:row>10</xdr:row>
      <xdr:rowOff>47625</xdr:rowOff>
    </xdr:to>
    <xdr:sp macro="" textlink="">
      <xdr:nvSpPr>
        <xdr:cNvPr id="13" name="Text Box 18"/>
        <xdr:cNvSpPr txBox="1">
          <a:spLocks noChangeArrowheads="1"/>
        </xdr:cNvSpPr>
      </xdr:nvSpPr>
      <xdr:spPr bwMode="auto">
        <a:xfrm>
          <a:off x="3133725" y="8324850"/>
          <a:ext cx="0" cy="476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1676400</xdr:colOff>
      <xdr:row>4</xdr:row>
      <xdr:rowOff>0</xdr:rowOff>
    </xdr:from>
    <xdr:to>
      <xdr:col>3</xdr:col>
      <xdr:colOff>1676400</xdr:colOff>
      <xdr:row>4</xdr:row>
      <xdr:rowOff>47625</xdr:rowOff>
    </xdr:to>
    <xdr:sp macro="" textlink="">
      <xdr:nvSpPr>
        <xdr:cNvPr id="2" name="Text Box 17"/>
        <xdr:cNvSpPr txBox="1">
          <a:spLocks noChangeArrowheads="1"/>
        </xdr:cNvSpPr>
      </xdr:nvSpPr>
      <xdr:spPr bwMode="auto">
        <a:xfrm>
          <a:off x="2524125" y="8848725"/>
          <a:ext cx="0" cy="476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3</xdr:col>
      <xdr:colOff>1676400</xdr:colOff>
      <xdr:row>4</xdr:row>
      <xdr:rowOff>0</xdr:rowOff>
    </xdr:from>
    <xdr:to>
      <xdr:col>3</xdr:col>
      <xdr:colOff>1676400</xdr:colOff>
      <xdr:row>4</xdr:row>
      <xdr:rowOff>47625</xdr:rowOff>
    </xdr:to>
    <xdr:sp macro="" textlink="">
      <xdr:nvSpPr>
        <xdr:cNvPr id="3" name="Text Box 18"/>
        <xdr:cNvSpPr txBox="1">
          <a:spLocks noChangeArrowheads="1"/>
        </xdr:cNvSpPr>
      </xdr:nvSpPr>
      <xdr:spPr bwMode="auto">
        <a:xfrm>
          <a:off x="2524125" y="8848725"/>
          <a:ext cx="0" cy="476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3</xdr:col>
      <xdr:colOff>1676400</xdr:colOff>
      <xdr:row>4</xdr:row>
      <xdr:rowOff>0</xdr:rowOff>
    </xdr:from>
    <xdr:to>
      <xdr:col>3</xdr:col>
      <xdr:colOff>1676400</xdr:colOff>
      <xdr:row>4</xdr:row>
      <xdr:rowOff>47625</xdr:rowOff>
    </xdr:to>
    <xdr:sp macro="" textlink="">
      <xdr:nvSpPr>
        <xdr:cNvPr id="4" name="Text Box 17"/>
        <xdr:cNvSpPr txBox="1">
          <a:spLocks noChangeArrowheads="1"/>
        </xdr:cNvSpPr>
      </xdr:nvSpPr>
      <xdr:spPr bwMode="auto">
        <a:xfrm>
          <a:off x="2524125" y="8848725"/>
          <a:ext cx="0" cy="476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3</xdr:col>
      <xdr:colOff>1676400</xdr:colOff>
      <xdr:row>4</xdr:row>
      <xdr:rowOff>0</xdr:rowOff>
    </xdr:from>
    <xdr:to>
      <xdr:col>3</xdr:col>
      <xdr:colOff>1676400</xdr:colOff>
      <xdr:row>4</xdr:row>
      <xdr:rowOff>47625</xdr:rowOff>
    </xdr:to>
    <xdr:sp macro="" textlink="">
      <xdr:nvSpPr>
        <xdr:cNvPr id="5" name="Text Box 18"/>
        <xdr:cNvSpPr txBox="1">
          <a:spLocks noChangeArrowheads="1"/>
        </xdr:cNvSpPr>
      </xdr:nvSpPr>
      <xdr:spPr bwMode="auto">
        <a:xfrm>
          <a:off x="2524125" y="8848725"/>
          <a:ext cx="0" cy="476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3</xdr:col>
      <xdr:colOff>1676400</xdr:colOff>
      <xdr:row>4</xdr:row>
      <xdr:rowOff>0</xdr:rowOff>
    </xdr:from>
    <xdr:to>
      <xdr:col>3</xdr:col>
      <xdr:colOff>1676400</xdr:colOff>
      <xdr:row>4</xdr:row>
      <xdr:rowOff>47625</xdr:rowOff>
    </xdr:to>
    <xdr:sp macro="" textlink="">
      <xdr:nvSpPr>
        <xdr:cNvPr id="6" name="Text Box 17"/>
        <xdr:cNvSpPr txBox="1">
          <a:spLocks noChangeArrowheads="1"/>
        </xdr:cNvSpPr>
      </xdr:nvSpPr>
      <xdr:spPr bwMode="auto">
        <a:xfrm>
          <a:off x="2524125" y="8848725"/>
          <a:ext cx="0" cy="476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3</xdr:col>
      <xdr:colOff>1676400</xdr:colOff>
      <xdr:row>4</xdr:row>
      <xdr:rowOff>0</xdr:rowOff>
    </xdr:from>
    <xdr:to>
      <xdr:col>3</xdr:col>
      <xdr:colOff>1676400</xdr:colOff>
      <xdr:row>4</xdr:row>
      <xdr:rowOff>47625</xdr:rowOff>
    </xdr:to>
    <xdr:sp macro="" textlink="">
      <xdr:nvSpPr>
        <xdr:cNvPr id="7" name="Text Box 18"/>
        <xdr:cNvSpPr txBox="1">
          <a:spLocks noChangeArrowheads="1"/>
        </xdr:cNvSpPr>
      </xdr:nvSpPr>
      <xdr:spPr bwMode="auto">
        <a:xfrm>
          <a:off x="2524125" y="8848725"/>
          <a:ext cx="0" cy="476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3</xdr:col>
      <xdr:colOff>1676400</xdr:colOff>
      <xdr:row>6</xdr:row>
      <xdr:rowOff>0</xdr:rowOff>
    </xdr:from>
    <xdr:to>
      <xdr:col>3</xdr:col>
      <xdr:colOff>1676400</xdr:colOff>
      <xdr:row>6</xdr:row>
      <xdr:rowOff>47625</xdr:rowOff>
    </xdr:to>
    <xdr:sp macro="" textlink="">
      <xdr:nvSpPr>
        <xdr:cNvPr id="8" name="Text Box 17"/>
        <xdr:cNvSpPr txBox="1">
          <a:spLocks noChangeArrowheads="1"/>
        </xdr:cNvSpPr>
      </xdr:nvSpPr>
      <xdr:spPr bwMode="auto">
        <a:xfrm>
          <a:off x="2524125" y="9839325"/>
          <a:ext cx="0" cy="476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3</xdr:col>
      <xdr:colOff>1676400</xdr:colOff>
      <xdr:row>6</xdr:row>
      <xdr:rowOff>0</xdr:rowOff>
    </xdr:from>
    <xdr:to>
      <xdr:col>3</xdr:col>
      <xdr:colOff>1676400</xdr:colOff>
      <xdr:row>6</xdr:row>
      <xdr:rowOff>47625</xdr:rowOff>
    </xdr:to>
    <xdr:sp macro="" textlink="">
      <xdr:nvSpPr>
        <xdr:cNvPr id="9" name="Text Box 18"/>
        <xdr:cNvSpPr txBox="1">
          <a:spLocks noChangeArrowheads="1"/>
        </xdr:cNvSpPr>
      </xdr:nvSpPr>
      <xdr:spPr bwMode="auto">
        <a:xfrm>
          <a:off x="2524125" y="9839325"/>
          <a:ext cx="0" cy="476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3</xdr:col>
      <xdr:colOff>1676400</xdr:colOff>
      <xdr:row>6</xdr:row>
      <xdr:rowOff>0</xdr:rowOff>
    </xdr:from>
    <xdr:to>
      <xdr:col>3</xdr:col>
      <xdr:colOff>1676400</xdr:colOff>
      <xdr:row>6</xdr:row>
      <xdr:rowOff>47625</xdr:rowOff>
    </xdr:to>
    <xdr:sp macro="" textlink="">
      <xdr:nvSpPr>
        <xdr:cNvPr id="10" name="Text Box 17"/>
        <xdr:cNvSpPr txBox="1">
          <a:spLocks noChangeArrowheads="1"/>
        </xdr:cNvSpPr>
      </xdr:nvSpPr>
      <xdr:spPr bwMode="auto">
        <a:xfrm>
          <a:off x="2524125" y="9839325"/>
          <a:ext cx="0" cy="476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3</xdr:col>
      <xdr:colOff>1676400</xdr:colOff>
      <xdr:row>6</xdr:row>
      <xdr:rowOff>0</xdr:rowOff>
    </xdr:from>
    <xdr:to>
      <xdr:col>3</xdr:col>
      <xdr:colOff>1676400</xdr:colOff>
      <xdr:row>6</xdr:row>
      <xdr:rowOff>47625</xdr:rowOff>
    </xdr:to>
    <xdr:sp macro="" textlink="">
      <xdr:nvSpPr>
        <xdr:cNvPr id="11" name="Text Box 18"/>
        <xdr:cNvSpPr txBox="1">
          <a:spLocks noChangeArrowheads="1"/>
        </xdr:cNvSpPr>
      </xdr:nvSpPr>
      <xdr:spPr bwMode="auto">
        <a:xfrm>
          <a:off x="2524125" y="9839325"/>
          <a:ext cx="0" cy="476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3</xdr:col>
      <xdr:colOff>1676400</xdr:colOff>
      <xdr:row>6</xdr:row>
      <xdr:rowOff>0</xdr:rowOff>
    </xdr:from>
    <xdr:to>
      <xdr:col>3</xdr:col>
      <xdr:colOff>1676400</xdr:colOff>
      <xdr:row>6</xdr:row>
      <xdr:rowOff>47625</xdr:rowOff>
    </xdr:to>
    <xdr:sp macro="" textlink="">
      <xdr:nvSpPr>
        <xdr:cNvPr id="12" name="Text Box 17"/>
        <xdr:cNvSpPr txBox="1">
          <a:spLocks noChangeArrowheads="1"/>
        </xdr:cNvSpPr>
      </xdr:nvSpPr>
      <xdr:spPr bwMode="auto">
        <a:xfrm>
          <a:off x="2524125" y="9839325"/>
          <a:ext cx="0" cy="476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3</xdr:col>
      <xdr:colOff>1676400</xdr:colOff>
      <xdr:row>6</xdr:row>
      <xdr:rowOff>0</xdr:rowOff>
    </xdr:from>
    <xdr:to>
      <xdr:col>3</xdr:col>
      <xdr:colOff>1676400</xdr:colOff>
      <xdr:row>6</xdr:row>
      <xdr:rowOff>47625</xdr:rowOff>
    </xdr:to>
    <xdr:sp macro="" textlink="">
      <xdr:nvSpPr>
        <xdr:cNvPr id="13" name="Text Box 18"/>
        <xdr:cNvSpPr txBox="1">
          <a:spLocks noChangeArrowheads="1"/>
        </xdr:cNvSpPr>
      </xdr:nvSpPr>
      <xdr:spPr bwMode="auto">
        <a:xfrm>
          <a:off x="2524125" y="9839325"/>
          <a:ext cx="0" cy="476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1022\bmrcl\WINDOWS\Temporary%20Internet%20Files\Content.IE5\AFGAZ7UP\Rate%20analysis_bmrc.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natraj\Final%20(Abs-Rate%2016-12-07)\TECH%20SANCTN\Bang%20(North)_Technical\3%20Int%20electrica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M65\e\TECH%20SANCTN\Bang%20(North)_Technical\3%20Int%20electrical.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1022\bmrcl\k\nh-75\morara\back\megha\Alt3\pier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6\d\MB\BSEC\Project\413-Rewari\PREPILE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1022\bmrcl\frelance\tgirder15-01-03\supestr\20n.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Md18\ESI-Coimbatore\ESI%20MEDICAL%20COLLEGE\RA,%20Abs%20&amp;%20take%20off(R)%20-2.12.08-4th%20qty%20clupped%20&amp;%20linked\RA,%20Abs%20&amp;%20Take%20off%20(Resi)-2.12.08-final.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md18\ESIC%20-%20Tirunelveli\ESI-KK_nagar\RA&amp;Abs\RA-Abs%20(26.12.08)\RA%20&amp;%20ABS%20-%20general%20(F).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md23\28-05-09(08.35%20a.m.)\Civil\Abs-Est-Civil-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md18\ESIC%20-%20Tirunelveli\ESI-KK_nagar\Ra%20&amp;%20%20abs\RA%20&amp;%20ABS%20-%20(F).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Natraj\Air%20India-Rate-Ana\Air%20India%20-%20RA%20(CPWD)-12.7.0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atraj\d\DHI\Defence\Market%20Rate%20Analysis\Bangalore-Central\3-Int-Ele-Ab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m74\D\Mukesh\Rate%20Analysis-Civil-F.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A:\WELL.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Rbs\d\win95\18\18Rm.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D1022\bmrcl\Agarwal\New%20Folder\ces\disk2\DNFP.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6\d\Sachin\Mindhola\Mindhol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Natraj\d\DHI\Defence\Bangalore%20(central)\E%20L%20E%20C%20T\Int-Abs&amp;Take-off(new).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Natraj\d\Mukesh\IBP\South\SOR-III\Price-Bid\Capex%20(Karnataka).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M100\e\IBP%20WEST%20RA-2004\FINAL%20SOR\RATE%20ANALYSIS\Gujarat\Gujarat.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D1022\bmrcl\current%20work\nh76\RCV-nh76-12.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m65\D\H%20A%20L\HAL-2\HAL-CD-14.3.07\HAL-SSR-rate(16-2-07)\civil\Annexur_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1022\bmrcl\win95\21\21m.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M61\d\H%20A%20L\Standard_SOR.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m74\D\HPCL\Annexur_A.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M61\d\H%20A%20L\Annexur_A.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Sood\c\Nh6-Revision\ROB-24-1\P9-revised.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Natraj\d\DHI\Defence\Market%20Rate%20Analysis\Bangalore%20south\M-Rate%20analysis\BOQ\02-Civil-Abs(Rate%20analysis).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M61\e\Documents%20and%20Settings\Administrator\Desktop\Banglore%20North(Revised)\Bangalore(North)\Original-Salem\LBD,Abs%20Final\Inte-Ele%20(final).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C-6\d\BSEC-PROJECTS\Execution%20Projects\400-series\413-REWARI%20ROB\PILE%20DESIGN\413-P8-PILE-3pg.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Moss3\d\WINDOWS\DESKTOP\All_NCB_Ph2\All_NCB_Tr.III\Documents\M5\BOQ_M5.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M61\d\H%20A%20L\HAL-2-COST-17.10.06\Capex%20(Karnataka).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natraj\S%20C%20L\Mukesh\IBP\South\SOR-III\Price-Bid\Capex%20(T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rocurement\d-drv\Procurement\Phase_II\NCB_Tranche_6\Procurement\Estimates\M%203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G:\SAKAL%20CHARITY\Comaparative%20statement\Comparative-3-05-04.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D1022\bmrcl\1-Varsha\1-Patna%20Flyover\3-Beam%20Alternative-old\Design-Prestress.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m65\D\H%20A%20L\HAL-2\HAL-CD-14.3.07\HAL-SSR-rate(16-2-07)\civil\HAL_take_hangar.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M61\d\H%20A%20L\civil_Rateanalysis.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m74\D\HPCL\HAL_take_hangar.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M61\d\H%20A%20L\HAL_take_hangar.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D1022\bmrcl\Nh6-Revision\ROB-24-1\P9-revised.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G:\MAHINDRA-WORLD-SCHOOL-CHENNAI\MEASUREMENT%20SHEET\measurements%20as%20per%20revised%20drawings\03.03.07-revised%20measurements\SAKAL%20CHARITY\Comaparative%20statement\Comparative-3-05-04.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M61\d\Defence\DPR\CDback%20Final\LBD,Abs%20Final\Inte-Ele%20(final).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M61\d\Defence\Dpr\LBD,Abs%20Final\Inte-Ele%20(fina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M61\d\Defence\Electrical\DPR%20est\Gwalior(DPR).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D1022\bmrcl\18Rm.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M61\e\Bangaour_south_BOQ\Ele_Int.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m65\D\H%20A%20L\HAL-2\HAL-CD-14.3.07\HAL-Market%20rate-12.3.07\Water-supply\8.D.%20sewage.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Moss3\d\Kpcc\Procurement\Phase_II\ICB\Bid\Documents\U6\U6%20Cost.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D1022\bmrcl\OLD%20USERS\Mahmood\Seminar\New%20Folder\Copy%20of%20ROB_NH25.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1022\bmrcl\win95\21\21Rm.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1022\bmrcl\OLD%20USERS\Mahmood\Seminar\arkish\RCV-nh7618.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Md23\Quotation\Documents%20and%20Settings\Administrator\Desktop\hvac\19.01.0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1022\bmrcl\Documents%20and%20Settings\Social\Desktop\NH7_Rate%20Ananlysis.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Labour &amp; Plant"/>
      <sheetName val="Materials Cost"/>
      <sheetName val="Lead Statement"/>
      <sheetName val="GEN"/>
      <sheetName val="INPUT"/>
      <sheetName val="DIR USED ITEMS"/>
      <sheetName val="SUMMARY"/>
      <sheetName val="1"/>
      <sheetName val="2"/>
      <sheetName val="3"/>
      <sheetName val="4"/>
      <sheetName val="5"/>
      <sheetName val="6"/>
      <sheetName val="7"/>
      <sheetName val="8"/>
      <sheetName val="9"/>
      <sheetName val="10"/>
      <sheetName val="11"/>
      <sheetName val="12"/>
      <sheetName val="13"/>
      <sheetName val="14"/>
      <sheetName val="15"/>
      <sheetName val="16"/>
    </sheetNames>
    <sheetDataSet>
      <sheetData sheetId="0"/>
      <sheetData sheetId="1">
        <row r="10">
          <cell r="G10">
            <v>742.45</v>
          </cell>
        </row>
        <row r="13">
          <cell r="G13">
            <v>675.45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Sqn_Abs_G_6_ "/>
      <sheetName val="WO_Abs _G_2_ 6 DUs"/>
      <sheetName val="Air_Abs_G_6_ 23 DUs"/>
      <sheetName val="AOC - abs (3)"/>
      <sheetName val="AOC - abs (6)"/>
      <sheetName val="Sqn-Abs (G+1) "/>
      <sheetName val="Sqn-Abs(G+6) "/>
      <sheetName val="Flt.Lt-Abs 4 DUs"/>
      <sheetName val="WO-Abs (G+2) 6 DUs"/>
      <sheetName val="WO-Abs (G) 1DU"/>
      <sheetName val="WO-Abs(G+6) 23DUs"/>
      <sheetName val="Air-Abs (G+1)"/>
      <sheetName val="Air-Abs (G+2)"/>
      <sheetName val="Air-Abs(G+6) 23 DUs"/>
      <sheetName val="Air-Abs(G+6) 24 DUs"/>
      <sheetName val="AC poi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AOC - abs (3)"/>
      <sheetName val="AOC - abs (6)"/>
      <sheetName val="Sqn-Abs (G+1) "/>
      <sheetName val="Sqn-Abs(G+6) "/>
      <sheetName val="Flt.Lt-Abs 4 DUs"/>
      <sheetName val="WO-Abs (G+2) 6 DUs"/>
      <sheetName val="WO-Abs (G) 1DU"/>
      <sheetName val="WO-Abs(G+6) 23DUs"/>
      <sheetName val="Air-Abs (G+1)"/>
      <sheetName val="Air-Abs (G+2)"/>
      <sheetName val="Air-Abs(G+6) 23 DUs"/>
      <sheetName val="Air-Abs(G+6) 24 DUs"/>
      <sheetName val="AC point"/>
      <sheetName val="Sqn_Abs_G_6_ "/>
      <sheetName val="WO_Abs _G_2_ 6 DUs"/>
      <sheetName val="Air_Abs_G_6_ 23 DU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abutment"/>
      <sheetName val="pier1"/>
      <sheetName val="piercap"/>
      <sheetName val="Annex"/>
    </sheetNames>
    <sheetDataSet>
      <sheetData sheetId="0"/>
      <sheetData sheetId="1"/>
      <sheetData sheetId="2"/>
      <sheetData sheetId="3">
        <row r="11">
          <cell r="D11">
            <v>200</v>
          </cell>
        </row>
      </sheetData>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laroux"/>
      <sheetName val="Intro"/>
      <sheetName val="Load"/>
      <sheetName val="strideal"/>
      <sheetName val="ideal"/>
      <sheetName val="REINF"/>
      <sheetName val="jackup"/>
      <sheetName val="(P5)DESIGN"/>
      <sheetName val="Seis.Trans"/>
      <sheetName val="LoadCapa"/>
      <sheetName val="irccoeff"/>
      <sheetName val="._._8_ff_xls_._._8_ff_xls_._._8"/>
    </sheetNames>
    <sheetDataSet>
      <sheetData sheetId="0" refreshError="1"/>
      <sheetData sheetId="1" refreshError="1">
        <row r="91">
          <cell r="L91">
            <v>0.5</v>
          </cell>
        </row>
        <row r="116">
          <cell r="L116">
            <v>37</v>
          </cell>
        </row>
        <row r="118">
          <cell r="L118">
            <v>35.5</v>
          </cell>
        </row>
        <row r="120">
          <cell r="L120">
            <v>4.4000000000000004</v>
          </cell>
        </row>
        <row r="145">
          <cell r="L145">
            <v>0.06</v>
          </cell>
        </row>
        <row r="157">
          <cell r="L157">
            <v>0.75</v>
          </cell>
        </row>
        <row r="167">
          <cell r="L167">
            <v>3.2</v>
          </cell>
        </row>
        <row r="169">
          <cell r="L169">
            <v>1</v>
          </cell>
        </row>
        <row r="178">
          <cell r="L178">
            <v>1.3</v>
          </cell>
        </row>
        <row r="192">
          <cell r="L192">
            <v>1.2</v>
          </cell>
        </row>
        <row r="196">
          <cell r="L196">
            <v>1.5</v>
          </cell>
        </row>
        <row r="200">
          <cell r="L200">
            <v>1.5</v>
          </cell>
        </row>
        <row r="204">
          <cell r="L204">
            <v>0.4</v>
          </cell>
        </row>
        <row r="206">
          <cell r="L206">
            <v>1.3</v>
          </cell>
        </row>
        <row r="222">
          <cell r="L222">
            <v>2.4</v>
          </cell>
        </row>
        <row r="226">
          <cell r="L226">
            <v>2</v>
          </cell>
        </row>
        <row r="257">
          <cell r="L257">
            <v>8.2440000000000015</v>
          </cell>
        </row>
      </sheetData>
      <sheetData sheetId="2" refreshError="1"/>
      <sheetData sheetId="3"/>
      <sheetData sheetId="4"/>
      <sheetData sheetId="5"/>
      <sheetData sheetId="6" refreshError="1"/>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basic-data"/>
      <sheetName val="mem-property"/>
      <sheetName val="maingirder"/>
      <sheetName val="Shear force"/>
      <sheetName val="Cantilever "/>
      <sheetName val="crossgirder"/>
      <sheetName val="sum-moment (FINAL)"/>
      <sheetName val="deckl"/>
      <sheetName val="basic_data"/>
      <sheetName val="mem_property"/>
      <sheetName val="Intro"/>
    </sheetNames>
    <sheetDataSet>
      <sheetData sheetId="0">
        <row r="7">
          <cell r="D7">
            <v>2.5</v>
          </cell>
        </row>
        <row r="10">
          <cell r="D10">
            <v>0.22</v>
          </cell>
        </row>
        <row r="12">
          <cell r="D12">
            <v>1.8</v>
          </cell>
        </row>
        <row r="16">
          <cell r="D16">
            <v>2</v>
          </cell>
        </row>
        <row r="17">
          <cell r="D17">
            <v>0.32500000000000001</v>
          </cell>
        </row>
        <row r="27">
          <cell r="D27">
            <v>30</v>
          </cell>
        </row>
        <row r="28">
          <cell r="D28">
            <v>415</v>
          </cell>
        </row>
        <row r="33">
          <cell r="D33">
            <v>1000</v>
          </cell>
        </row>
      </sheetData>
      <sheetData sheetId="1"/>
      <sheetData sheetId="2"/>
      <sheetData sheetId="3" refreshError="1"/>
      <sheetData sheetId="4" refreshError="1"/>
      <sheetData sheetId="5" refreshError="1"/>
      <sheetData sheetId="6"/>
      <sheetData sheetId="7" refreshError="1"/>
      <sheetData sheetId="8"/>
      <sheetData sheetId="9"/>
      <sheetData sheetId="10"/>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Gen(w.no.)-temp"/>
      <sheetName val="plinth area (with portico)100%"/>
      <sheetName val="plinth area (with portico)50%"/>
      <sheetName val="Civil (RA) _Resi_"/>
      <sheetName val="WS (RA)-Resi"/>
      <sheetName val="DATAs(WS)"/>
      <sheetName val="Int-Elect(RA)-ff"/>
      <sheetName val="Ext_ele(RA)"/>
      <sheetName val="Gen_Abs-f"/>
      <sheetName val="Site clr_Compound"/>
      <sheetName val="Take off-Site clr"/>
      <sheetName val="Type II GF"/>
      <sheetName val="take off -Type II GF"/>
      <sheetName val="Type II G+1 "/>
      <sheetName val="take off - Type II (G+1)"/>
      <sheetName val="Type III GF"/>
      <sheetName val="take off-Type III GF"/>
      <sheetName val="Type III G+1"/>
      <sheetName val="take off-Type III (G+1)"/>
      <sheetName val="Type IVa G+1"/>
      <sheetName val="Take off-Type IVa (G+1)"/>
      <sheetName val="Type IVb G+1"/>
      <sheetName val="take off-Type IVb (G+1)"/>
      <sheetName val="Type Va G+1"/>
      <sheetName val="take off-Type Va (G+1)"/>
      <sheetName val="Type Vb G+1"/>
      <sheetName val="Take off - Type Vb (G+1) "/>
      <sheetName val="Type VIa G+1"/>
      <sheetName val="Take off-VIa(G+1)"/>
      <sheetName val="Type VIb G+1"/>
      <sheetName val="Take off - VIb(G+1)"/>
      <sheetName val="Ex-wat(abs)"/>
      <sheetName val="EWS(take)"/>
      <sheetName val="Ext _elec-abs"/>
      <sheetName val="Take off Ext _ele"/>
      <sheetName val="Sewage "/>
      <sheetName val="sewage(take)"/>
      <sheetName val="Drainage"/>
      <sheetName val="Drainage(take)"/>
      <sheetName val="Rainwater"/>
      <sheetName val="RWH(take)"/>
      <sheetName val="roads Paving area"/>
      <sheetName val="Take off sheet Roads_Pavemet(F)"/>
      <sheetName val="Sheet1"/>
      <sheetName val="Civil _RA_ _Resi_"/>
      <sheetName val="girder"/>
    </sheetNames>
    <sheetDataSet>
      <sheetData sheetId="0" refreshError="1"/>
      <sheetData sheetId="1" refreshError="1"/>
      <sheetData sheetId="2" refreshError="1"/>
      <sheetData sheetId="3" refreshError="1">
        <row r="12">
          <cell r="J12" t="str">
            <v>0114</v>
          </cell>
        </row>
        <row r="13">
          <cell r="J13" t="str">
            <v>0115</v>
          </cell>
        </row>
        <row r="15">
          <cell r="J15" t="str">
            <v>0123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Gen_Abs(FC)"/>
      <sheetName val="abs(FC)"/>
      <sheetName val="takeoff(FC) "/>
      <sheetName val="Gen_Abs (library)"/>
      <sheetName val="abs(library)"/>
      <sheetName val="takeoff(library)"/>
      <sheetName val="Gen_Abs(Casulity)"/>
      <sheetName val="abs(casulity)"/>
      <sheetName val="takeoff(casuality) "/>
      <sheetName val="7-furniture-RA"/>
      <sheetName val="Gen_Abs (OT)"/>
      <sheetName val="2.civil-RA"/>
      <sheetName val="5-Interior-RA"/>
      <sheetName val="4-Int- ele(RA)"/>
      <sheetName val="abs(OT) "/>
      <sheetName val="takeoff(OT)"/>
      <sheetName val="3-IWS(RA)"/>
      <sheetName val="1-Dismantling-RA"/>
      <sheetName val="Gen_Abs(General)"/>
      <sheetName val="abs(general)"/>
      <sheetName val="lbd-general(FF)"/>
      <sheetName val="lbd-general(SF)"/>
      <sheetName val="6-AC-RA"/>
      <sheetName val="doors"/>
      <sheetName val="2_civil_RA"/>
      <sheetName val="gird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3">
          <cell r="I13" t="str">
            <v>0115</v>
          </cell>
        </row>
        <row r="89">
          <cell r="J89">
            <v>65</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Modernization"/>
      <sheetName val="1.Civil-RA"/>
      <sheetName val="Gen-Abs"/>
      <sheetName val="Site Devlp-a"/>
      <sheetName val="Site Devlp-b"/>
      <sheetName val="Site Devlp-c"/>
      <sheetName val="a) Medical College"/>
      <sheetName val="b) College of Nursing"/>
      <sheetName val="c) Auditorium"/>
      <sheetName val="d)Teach-hos-1-OPD"/>
      <sheetName val="d)Teach-hos-2-24x7 block"/>
      <sheetName val="e)Hostel-Boys"/>
      <sheetName val="e)Hostel-Girls"/>
      <sheetName val="e)Hostel-Interns-H.Surg"/>
      <sheetName val="e)Hostel-Jun.Res-Tutor"/>
      <sheetName val="e)Hostel-Staff Nurse"/>
      <sheetName val="f)Staff Quat-Exti-Bungalow"/>
      <sheetName val="f)Staff Quat-Type-I"/>
      <sheetName val="f)Staff Quat-Type-III"/>
      <sheetName val="abs(tirun)"/>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1-Dismantling-RA"/>
      <sheetName val="2.civil-RA"/>
      <sheetName val="3-IWS(RA)"/>
      <sheetName val="4-Int- ele(RA)"/>
      <sheetName val="5-Interior-RA"/>
      <sheetName val="6-AC-RA"/>
      <sheetName val="7-furniture-RA"/>
      <sheetName val="HVAC- Common"/>
      <sheetName val="Elec -com- RA"/>
      <sheetName val="Elec - com (aug)- Abs"/>
      <sheetName val="Main Abs"/>
      <sheetName val="summary"/>
      <sheetName val="summary (2)"/>
      <sheetName val="4.Gen_Abs (Faculty)"/>
      <sheetName val="4.abs(FC)"/>
      <sheetName val="4.takeoff(FC) "/>
      <sheetName val="5.Gen_Abs (Library)"/>
      <sheetName val="5.abs(library)"/>
      <sheetName val="5.takeoff(library)"/>
      <sheetName val="3.Gen_Abs (Casualty)"/>
      <sheetName val="3.abs(casulity)"/>
      <sheetName val="3.takeoff(casuality) "/>
      <sheetName val="2.Gen_Abs (OT)"/>
      <sheetName val="2.abs(OT) "/>
      <sheetName val="2.takeoff(OT)"/>
      <sheetName val="1.Gen_Abs(General)"/>
      <sheetName val="1.abs(general)"/>
      <sheetName val="1.lbd-general(FF)"/>
      <sheetName val="1.lbd-general(SF)"/>
      <sheetName val="doors"/>
      <sheetName val="2_civil_RA"/>
    </sheetNames>
    <sheetDataSet>
      <sheetData sheetId="0" refreshError="1"/>
      <sheetData sheetId="1" refreshError="1">
        <row r="13">
          <cell r="K13">
            <v>200</v>
          </cell>
        </row>
        <row r="14">
          <cell r="I14" t="str">
            <v>0128</v>
          </cell>
        </row>
        <row r="15">
          <cell r="I15" t="str">
            <v>0123</v>
          </cell>
        </row>
        <row r="16">
          <cell r="I16" t="str">
            <v>0124</v>
          </cell>
          <cell r="O16">
            <v>4768</v>
          </cell>
        </row>
        <row r="17">
          <cell r="O17">
            <v>3925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Cost Index"/>
      <sheetName val="Civil Works"/>
      <sheetName val="Data-I"/>
      <sheetName val="Data-II"/>
      <sheetName val="2.civil-RA"/>
      <sheetName val="2_civil_RA"/>
    </sheetNames>
    <sheetDataSet>
      <sheetData sheetId="0" refreshError="1">
        <row r="28">
          <cell r="D28">
            <v>93</v>
          </cell>
        </row>
        <row r="35">
          <cell r="D35">
            <v>110</v>
          </cell>
        </row>
      </sheetData>
      <sheetData sheetId="1"/>
      <sheetData sheetId="2" refreshError="1"/>
      <sheetData sheetId="3" refreshError="1"/>
      <sheetData sheetId="4"/>
      <sheetData sheetId="5"/>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qn _Main_ Abs"/>
      <sheetName val="Int (RA) "/>
      <sheetName val="Sqn (Main) Abs"/>
      <sheetName val="Flt.Lt-Abs"/>
      <sheetName val="WO-Abs"/>
      <sheetName val="Air-Abs-25"/>
      <sheetName val="Air-Abs -26"/>
      <sheetName val="Sqn.ldr-AC"/>
      <sheetName val="FLT-AC"/>
    </sheetNames>
    <sheetDataSet>
      <sheetData sheetId="0"/>
      <sheetData sheetId="1"/>
      <sheetData sheetId="2"/>
      <sheetData sheetId="3"/>
      <sheetData sheetId="4"/>
      <sheetData sheetId="5"/>
      <sheetData sheetId="6"/>
      <sheetData sheetId="7"/>
      <sheetData sheetId="8"/>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Civil Works"/>
      <sheetName val="Data-I"/>
      <sheetName val="Data-II"/>
      <sheetName val="Cost Index"/>
    </sheetNames>
    <sheetDataSet>
      <sheetData sheetId="0" refreshError="1"/>
      <sheetData sheetId="1"/>
      <sheetData sheetId="2"/>
      <sheetData sheetId="3" refreshError="1">
        <row r="28">
          <cell r="D28">
            <v>93</v>
          </cell>
        </row>
        <row r="35">
          <cell r="D35">
            <v>110</v>
          </cell>
        </row>
      </sheetData>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data"/>
      <sheetName val="basepr"/>
      <sheetName val="cap"/>
      <sheetName val="Cost Index"/>
    </sheetNames>
    <sheetDataSet>
      <sheetData sheetId="0" refreshError="1">
        <row r="13">
          <cell r="I13">
            <v>0.05</v>
          </cell>
        </row>
        <row r="32">
          <cell r="I32">
            <v>7</v>
          </cell>
        </row>
        <row r="34">
          <cell r="I34">
            <v>0.9</v>
          </cell>
        </row>
        <row r="35">
          <cell r="I35">
            <v>5.2</v>
          </cell>
        </row>
        <row r="38">
          <cell r="I38">
            <v>2</v>
          </cell>
        </row>
      </sheetData>
      <sheetData sheetId="1" refreshError="1"/>
      <sheetData sheetId="2" refreshError="1"/>
      <sheetData sheetId="3"/>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data"/>
    </sheetNames>
    <sheetDataSet>
      <sheetData sheetId="0">
        <row r="21">
          <cell r="H21">
            <v>0.2</v>
          </cell>
        </row>
        <row r="32">
          <cell r="H32">
            <v>2.4</v>
          </cell>
        </row>
        <row r="40">
          <cell r="H40">
            <v>0.9</v>
          </cell>
        </row>
        <row r="41">
          <cell r="H41">
            <v>0.3</v>
          </cell>
        </row>
        <row r="55">
          <cell r="H55">
            <v>24</v>
          </cell>
        </row>
        <row r="56">
          <cell r="H56">
            <v>2</v>
          </cell>
        </row>
        <row r="64">
          <cell r="H64">
            <v>200</v>
          </cell>
        </row>
        <row r="79">
          <cell r="H79">
            <v>2.1</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laroux"/>
      <sheetName val="Intro"/>
      <sheetName val="LoadSup"/>
      <sheetName val="LoadBrg"/>
      <sheetName val="LoadSub"/>
      <sheetName val="PileLoad"/>
      <sheetName val="Seis.Longi"/>
      <sheetName val="Sheet2"/>
      <sheetName val="structpile"/>
      <sheetName val="pilecap"/>
      <sheetName val="grill"/>
      <sheetName val="LoadCapa"/>
      <sheetName val="irccoeff"/>
      <sheetName val="Sheet1"/>
      <sheetName val="girder"/>
    </sheetNames>
    <sheetDataSet>
      <sheetData sheetId="0"/>
      <sheetData sheetId="1">
        <row r="151">
          <cell r="L151">
            <v>1.2</v>
          </cell>
        </row>
        <row r="153">
          <cell r="L153">
            <v>17</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INTRO"/>
      <sheetName val="CONTENT"/>
      <sheetName val="PIERCAP"/>
      <sheetName val="dtbeam"/>
      <sheetName val="SALIENT"/>
      <sheetName val="dlvoid"/>
      <sheetName val="dlsolid"/>
      <sheetName val="footing"/>
      <sheetName val="LLOAD"/>
      <sheetName val="SLENDER"/>
      <sheetName val="WIND"/>
      <sheetName val="SUBSTR"/>
    </sheetNames>
    <sheetDataSet>
      <sheetData sheetId="0"/>
      <sheetData sheetId="1"/>
      <sheetData sheetId="2"/>
      <sheetData sheetId="3"/>
      <sheetData sheetId="4"/>
      <sheetData sheetId="5">
        <row r="25">
          <cell r="H25">
            <v>1.5</v>
          </cell>
        </row>
      </sheetData>
      <sheetData sheetId="6"/>
      <sheetData sheetId="7"/>
      <sheetData sheetId="8"/>
      <sheetData sheetId="9"/>
      <sheetData sheetId="10"/>
      <sheetData sheetId="1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Flt(G to 3)"/>
      <sheetName val="Flt-4 to 5th "/>
      <sheetName val="Air(4 to 6th)"/>
      <sheetName val="Air(ground to3)"/>
      <sheetName val="Sqn(Ground to3)"/>
      <sheetName val="Sqn (4 to 6)"/>
      <sheetName val="statement"/>
      <sheetName val="Flt.Lt-Abs"/>
      <sheetName val="Air-Abs"/>
      <sheetName val="Rate analysis"/>
      <sheetName val="Sqn-Abs"/>
      <sheetName val="WO-Abs"/>
      <sheetName val="wo(ground - 3)"/>
      <sheetName val="wo-4th &amp; Terrace "/>
      <sheetName val="AC point"/>
      <sheetName val="Sqn_Abs"/>
      <sheetName val="CPWD_Civi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6.xml><?xml version="1.0" encoding="utf-8"?>
<externalLink xmlns="http://schemas.openxmlformats.org/spreadsheetml/2006/main">
  <externalBook xmlns:r="http://schemas.openxmlformats.org/officeDocument/2006/relationships" r:id="rId1">
    <sheetNames>
      <sheetName val="Quotation"/>
      <sheetName val="Comparative"/>
      <sheetName val="Capex"/>
      <sheetName val="LBD"/>
      <sheetName val="Annexure"/>
      <sheetName val="Electrical"/>
      <sheetName val="CPWD"/>
      <sheetName val="Partly-Quotation"/>
      <sheetName val="formula"/>
      <sheetName val="Electrical (2)"/>
      <sheetName val="Sqn_Abs"/>
    </sheetNames>
    <sheetDataSet>
      <sheetData sheetId="0" refreshError="1">
        <row r="4">
          <cell r="AK4">
            <v>0.15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Set>
  </externalBook>
</externalLink>
</file>

<file path=xl/externalLinks/externalLink27.xml><?xml version="1.0" encoding="utf-8"?>
<externalLink xmlns="http://schemas.openxmlformats.org/spreadsheetml/2006/main">
  <externalBook xmlns:r="http://schemas.openxmlformats.org/officeDocument/2006/relationships" r:id="rId1">
    <sheetNames>
      <sheetName val="Formula"/>
      <sheetName val="Capex"/>
      <sheetName val="Comparative"/>
      <sheetName val="CMRA"/>
      <sheetName val="ERA"/>
      <sheetName val="CMRA (2)"/>
      <sheetName val="ANX1"/>
      <sheetName val="ANX2"/>
      <sheetName val="ANX3"/>
      <sheetName val="Quotation"/>
      <sheetName val="Sqn_Abs"/>
    </sheetNames>
    <sheetDataSet>
      <sheetData sheetId="0" refreshError="1">
        <row r="36">
          <cell r="D36">
            <v>105</v>
          </cell>
        </row>
        <row r="39">
          <cell r="D39">
            <v>135</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28.xml><?xml version="1.0" encoding="utf-8"?>
<externalLink xmlns="http://schemas.openxmlformats.org/spreadsheetml/2006/main">
  <externalBook xmlns:r="http://schemas.openxmlformats.org/officeDocument/2006/relationships" r:id="rId1">
    <sheetNames>
      <sheetName val="cover"/>
      <sheetName val="introduction"/>
      <sheetName val="sec prop"/>
      <sheetName val="loaddsketch"/>
      <sheetName val="analysis"/>
      <sheetName val="stresscheck"/>
      <sheetName val="bar curtailment"/>
      <sheetName val="transcantideck"/>
      <sheetName val="bearing load"/>
      <sheetName val="neoprene"/>
      <sheetName val="Designdiaphragm"/>
      <sheetName val="Formula"/>
    </sheetNames>
    <sheetDataSet>
      <sheetData sheetId="0"/>
      <sheetData sheetId="1"/>
      <sheetData sheetId="2"/>
      <sheetData sheetId="3"/>
      <sheetData sheetId="4" refreshError="1">
        <row r="195">
          <cell r="D195">
            <v>30</v>
          </cell>
        </row>
      </sheetData>
      <sheetData sheetId="5"/>
      <sheetData sheetId="6"/>
      <sheetData sheetId="7"/>
      <sheetData sheetId="8"/>
      <sheetData sheetId="9"/>
      <sheetData sheetId="10"/>
      <sheetData sheetId="11"/>
    </sheetDataSet>
  </externalBook>
</externalLink>
</file>

<file path=xl/externalLinks/externalLink29.xml><?xml version="1.0" encoding="utf-8"?>
<externalLink xmlns="http://schemas.openxmlformats.org/spreadsheetml/2006/main">
  <externalBook xmlns:r="http://schemas.openxmlformats.org/officeDocument/2006/relationships" r:id="rId1">
    <sheetNames>
      <sheetName val="OHT_Ab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domestic"/>
      <sheetName val="UG_sump_abs"/>
      <sheetName val="Pump (abs)"/>
      <sheetName val="MES-central"/>
      <sheetName val="Centrifu-central"/>
      <sheetName val="analysis"/>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basic-data"/>
      <sheetName val="mem-property"/>
      <sheetName val="basic_data"/>
      <sheetName val="mem_property"/>
    </sheetNames>
    <sheetDataSet>
      <sheetData sheetId="0">
        <row r="17">
          <cell r="H17">
            <v>1.7529999999999999</v>
          </cell>
        </row>
        <row r="18">
          <cell r="H18">
            <v>1.7</v>
          </cell>
        </row>
        <row r="20">
          <cell r="H20">
            <v>0.253</v>
          </cell>
        </row>
        <row r="27">
          <cell r="H27">
            <v>0.6</v>
          </cell>
        </row>
        <row r="28">
          <cell r="H28">
            <v>0.3</v>
          </cell>
        </row>
        <row r="30">
          <cell r="H30">
            <v>0.55000000000000004</v>
          </cell>
        </row>
        <row r="34">
          <cell r="H34">
            <v>0.15</v>
          </cell>
        </row>
        <row r="35">
          <cell r="H35">
            <v>0.3</v>
          </cell>
        </row>
        <row r="36">
          <cell r="H36">
            <v>7.4999999999999997E-2</v>
          </cell>
        </row>
        <row r="37">
          <cell r="H37">
            <v>0.15</v>
          </cell>
        </row>
        <row r="49">
          <cell r="H49">
            <v>0.25</v>
          </cell>
        </row>
        <row r="50">
          <cell r="H50">
            <v>0.15</v>
          </cell>
        </row>
        <row r="74">
          <cell r="H74">
            <v>1.325</v>
          </cell>
        </row>
        <row r="75">
          <cell r="H75">
            <v>1.1749999999999998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30.xml><?xml version="1.0" encoding="utf-8"?>
<externalLink xmlns="http://schemas.openxmlformats.org/spreadsheetml/2006/main">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 val="Retainingwall-f"/>
      <sheetName val="Compound wall-f"/>
      <sheetName val="Culvert-f"/>
      <sheetName val="Admin (GF)"/>
      <sheetName val="Canteen Block-f"/>
      <sheetName val="Service block-f"/>
      <sheetName val="Security-f"/>
      <sheetName val="Site clear"/>
      <sheetName val="Admin (FF)"/>
      <sheetName val="Admin (SF)"/>
      <sheetName val="Admin (TF)"/>
      <sheetName val="Admin (Terrace)"/>
      <sheetName val="Roads,Pavemet"/>
      <sheetName val="Other Items"/>
      <sheetName val="Retainingwall_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31.xml><?xml version="1.0" encoding="utf-8"?>
<externalLink xmlns="http://schemas.openxmlformats.org/spreadsheetml/2006/main">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 val="Retainingwall_f"/>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sheetDataSet>
  </externalBook>
</externalLink>
</file>

<file path=xl/externalLinks/externalLink32.xml><?xml version="1.0" encoding="utf-8"?>
<externalLink xmlns="http://schemas.openxmlformats.org/spreadsheetml/2006/main">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3.xml><?xml version="1.0" encoding="utf-8"?>
<externalLink xmlns="http://schemas.openxmlformats.org/spreadsheetml/2006/main">
  <externalBook xmlns:r="http://schemas.openxmlformats.org/officeDocument/2006/relationships" r:id="rId1">
    <sheetNames>
      <sheetName val="BH -10"/>
      <sheetName val="corbl"/>
      <sheetName val="T"/>
      <sheetName val="horizontal"/>
      <sheetName val="pile group"/>
      <sheetName val="loads"/>
      <sheetName val="summry"/>
      <sheetName val="checkpier"/>
      <sheetName val="checkpile"/>
      <sheetName val="scatch"/>
      <sheetName val="piercap"/>
      <sheetName val="pilecap"/>
      <sheetName val="Reaction"/>
      <sheetName val="reactoin"/>
      <sheetName val="Capac"/>
      <sheetName val="BH III"/>
      <sheetName val="load1"/>
      <sheetName val="Piercap1"/>
      <sheetName val="Piercap2"/>
      <sheetName val="LoaPedestal col"/>
      <sheetName val="Ped colm"/>
      <sheetName val="Horiz."/>
      <sheetName val="Reactpedcol"/>
      <sheetName val="S"/>
      <sheetName val="Rocker"/>
      <sheetName val="gird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4.xml><?xml version="1.0" encoding="utf-8"?>
<externalLink xmlns="http://schemas.openxmlformats.org/spreadsheetml/2006/main">
  <externalBook xmlns:r="http://schemas.openxmlformats.org/officeDocument/2006/relationships" r:id="rId1">
    <sheetNames>
      <sheetName val="Rate Analysis"/>
      <sheetName val="sqn.ldr_4 Unit(1)"/>
      <sheetName val="sqn.ldr_Spiral(1)"/>
      <sheetName val="sqn.ldr_3 Unit(2)"/>
      <sheetName val="sqn.ldr_Sprial (2)"/>
      <sheetName val="FLT-Lt(3)"/>
      <sheetName val="Flt.lt_Sprial(3)"/>
      <sheetName val="JWO(G+1)(4)"/>
      <sheetName val="JWO-G(5)"/>
      <sheetName val="OR-G+1(6)"/>
      <sheetName val="OR-G(7)"/>
      <sheetName val="Sqn.ldr(G+8)Multi (8)"/>
      <sheetName val="Sqn.ldr(G+8)fie(8)"/>
      <sheetName val="Sqn.ldrT-tank(8)"/>
      <sheetName val="JWO(G+5)Multi (9)"/>
      <sheetName val="JWO-fire(9)"/>
      <sheetName val="JWO-tank(9)"/>
      <sheetName val="Airmen_25(10)"/>
      <sheetName val="Fire_25-Fire (10)"/>
      <sheetName val="AirmenT-tank(10)"/>
      <sheetName val="Airmen_26(11)"/>
      <sheetName val="Air(G+6)Fire(11)"/>
      <sheetName val="AirmenT-tank(11)"/>
      <sheetName val="sqn_ldr_3 Unit_2_"/>
      <sheetName val="horizontal"/>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Set>
  </externalBook>
</externalLink>
</file>

<file path=xl/externalLinks/externalLink35.xml><?xml version="1.0" encoding="utf-8"?>
<externalLink xmlns="http://schemas.openxmlformats.org/spreadsheetml/2006/main">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 val="sqn_ldr_3 Unit_2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36.xml><?xml version="1.0" encoding="utf-8"?>
<externalLink xmlns="http://schemas.openxmlformats.org/spreadsheetml/2006/main">
  <externalBook xmlns:r="http://schemas.openxmlformats.org/officeDocument/2006/relationships" r:id="rId1">
    <sheetNames>
      <sheetName val="loadcal"/>
      <sheetName val="Shear Rating"/>
      <sheetName val="LL"/>
      <sheetName val="PILE - 3 nos."/>
      <sheetName val="Qty"/>
      <sheetName val="Electrical"/>
    </sheetNames>
    <sheetDataSet>
      <sheetData sheetId="0"/>
      <sheetData sheetId="1"/>
      <sheetData sheetId="2"/>
      <sheetData sheetId="3"/>
      <sheetData sheetId="4"/>
      <sheetData sheetId="5"/>
    </sheetDataSet>
  </externalBook>
</externalLink>
</file>

<file path=xl/externalLinks/externalLink37.xml><?xml version="1.0" encoding="utf-8"?>
<externalLink xmlns="http://schemas.openxmlformats.org/spreadsheetml/2006/main">
  <externalBook xmlns:r="http://schemas.openxmlformats.org/officeDocument/2006/relationships" r:id="rId1">
    <sheetNames>
      <sheetName val="Labour &amp; Plant"/>
      <sheetName val="Material "/>
      <sheetName val=" Analysis"/>
      <sheetName val="BOQ "/>
      <sheetName val="Sheet1"/>
      <sheetName val="DWR"/>
      <sheetName val="Priced_DWR "/>
      <sheetName val="Rates2001"/>
      <sheetName val="DWR(Priced)"/>
      <sheetName val=" AnalysisPCC"/>
      <sheetName val=" AnalysisNH"/>
      <sheetName val="Estimates"/>
      <sheetName val="Labour _ Plant"/>
      <sheetName val="loadcal"/>
    </sheetNames>
    <sheetDataSet>
      <sheetData sheetId="0" refreshError="1">
        <row r="14">
          <cell r="C14">
            <v>140</v>
          </cell>
        </row>
        <row r="15">
          <cell r="C15">
            <v>110</v>
          </cell>
        </row>
      </sheetData>
      <sheetData sheetId="1" refreshError="1">
        <row r="48">
          <cell r="G48">
            <v>3500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Set>
  </externalBook>
</externalLink>
</file>

<file path=xl/externalLinks/externalLink38.xml><?xml version="1.0" encoding="utf-8"?>
<externalLink xmlns="http://schemas.openxmlformats.org/spreadsheetml/2006/main">
  <externalBook xmlns:r="http://schemas.openxmlformats.org/officeDocument/2006/relationships" r:id="rId1">
    <sheetNames>
      <sheetName val="Comparative"/>
      <sheetName val="Capex"/>
      <sheetName val="Quotation"/>
      <sheetName val="LBD"/>
      <sheetName val="Annexure"/>
      <sheetName val="Electrical"/>
      <sheetName val="CPWD"/>
      <sheetName val="Partly-Quotation"/>
      <sheetName val="formula"/>
      <sheetName val="Material "/>
      <sheetName val="Labour &amp; Plant"/>
      <sheetName val="Labour _ Plant"/>
    </sheetNames>
    <sheetDataSet>
      <sheetData sheetId="0">
        <row r="4">
          <cell r="K4">
            <v>0.9732620320855615</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39.xml><?xml version="1.0" encoding="utf-8"?>
<externalLink xmlns="http://schemas.openxmlformats.org/spreadsheetml/2006/main">
  <externalBook xmlns:r="http://schemas.openxmlformats.org/officeDocument/2006/relationships" r:id="rId1">
    <sheetNames>
      <sheetName val="Capex"/>
      <sheetName val="Comparative"/>
      <sheetName val="Quotation"/>
      <sheetName val="LBD"/>
      <sheetName val="Electrical"/>
      <sheetName val="Annexure"/>
      <sheetName val="CPWD"/>
      <sheetName val="Partly-Quotation"/>
      <sheetName val="formula"/>
      <sheetName val="Civil (RA) _Resi_"/>
      <sheetName val="CPWD_Civil"/>
    </sheetNames>
    <sheetDataSet>
      <sheetData sheetId="0" refreshError="1"/>
      <sheetData sheetId="1" refreshError="1"/>
      <sheetData sheetId="2" refreshError="1">
        <row r="4">
          <cell r="AC4">
            <v>0.15</v>
          </cell>
        </row>
      </sheetData>
      <sheetData sheetId="3" refreshError="1"/>
      <sheetData sheetId="4" refreshError="1"/>
      <sheetData sheetId="5" refreshError="1"/>
      <sheetData sheetId="6" refreshError="1"/>
      <sheetData sheetId="7" refreshError="1"/>
      <sheetData sheetId="8" refreshError="1"/>
      <sheetData sheetId="9"/>
      <sheetData sheetId="10"/>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Labour &amp; Plant"/>
      <sheetName val="Sheet1"/>
      <sheetName val="DWR(Bid Document)"/>
      <sheetName val="DWR(Priced)"/>
      <sheetName val="Ave.Wtd.rates-PCC &amp; NH"/>
      <sheetName val=" AnalysisPCC"/>
      <sheetName val="Lead Statement (PCC)"/>
      <sheetName val="Materials Cost(PCC)"/>
      <sheetName val="Lead Statement (NH)"/>
      <sheetName val="Analysis-NH-Roads"/>
      <sheetName val="Analysis-NH-Culverts"/>
      <sheetName val="Analysis-NH-Bridges"/>
      <sheetName val="Analysis-Drains &amp; Misc"/>
      <sheetName val="Analysis-NH-Traf &amp; Trans"/>
      <sheetName val="Estimates"/>
      <sheetName val="BOQ (Bid Document)"/>
      <sheetName val="Grand Summary"/>
      <sheetName val="Materials Cost_PCC_"/>
      <sheetName val="Rate_Analysis"/>
    </sheetNames>
    <sheetDataSet>
      <sheetData sheetId="0"/>
      <sheetData sheetId="1"/>
      <sheetData sheetId="2"/>
      <sheetData sheetId="3"/>
      <sheetData sheetId="4"/>
      <sheetData sheetId="5"/>
      <sheetData sheetId="6"/>
      <sheetData sheetId="7" refreshError="1">
        <row r="32">
          <cell r="G32">
            <v>76</v>
          </cell>
        </row>
      </sheetData>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0.xml><?xml version="1.0" encoding="utf-8"?>
<externalLink xmlns="http://schemas.openxmlformats.org/spreadsheetml/2006/main">
  <externalBook xmlns:r="http://schemas.openxmlformats.org/officeDocument/2006/relationships" r:id="rId1">
    <sheetNames>
      <sheetName val="Comparative statement"/>
      <sheetName val="RA-markate"/>
    </sheetNames>
    <sheetDataSet>
      <sheetData sheetId="0"/>
      <sheetData sheetId="1">
        <row r="389">
          <cell r="A389" t="str">
            <v>SECTION</v>
          </cell>
          <cell r="B389" t="str">
            <v>PART</v>
          </cell>
        </row>
        <row r="391">
          <cell r="A391">
            <v>1</v>
          </cell>
        </row>
        <row r="392">
          <cell r="A392" t="str">
            <v>1.</v>
          </cell>
          <cell r="B392">
            <v>1</v>
          </cell>
        </row>
        <row r="394">
          <cell r="A394" t="str">
            <v>1.</v>
          </cell>
          <cell r="B394">
            <v>1.1000000000000001</v>
          </cell>
        </row>
        <row r="396">
          <cell r="A396" t="str">
            <v>A</v>
          </cell>
        </row>
        <row r="401">
          <cell r="A401" t="str">
            <v>B</v>
          </cell>
        </row>
        <row r="403">
          <cell r="A403" t="str">
            <v>C</v>
          </cell>
        </row>
        <row r="406">
          <cell r="A406" t="str">
            <v>D</v>
          </cell>
        </row>
        <row r="414">
          <cell r="A414" t="str">
            <v>1.</v>
          </cell>
          <cell r="B414">
            <v>1.2000000000000002</v>
          </cell>
        </row>
        <row r="418">
          <cell r="A418" t="str">
            <v>A</v>
          </cell>
        </row>
        <row r="423">
          <cell r="A423" t="str">
            <v>B</v>
          </cell>
        </row>
        <row r="425">
          <cell r="A425" t="str">
            <v>C</v>
          </cell>
        </row>
        <row r="427">
          <cell r="A427" t="str">
            <v>D</v>
          </cell>
        </row>
        <row r="430">
          <cell r="A430" t="str">
            <v>E</v>
          </cell>
        </row>
        <row r="438">
          <cell r="A438" t="str">
            <v>1.</v>
          </cell>
          <cell r="B438">
            <v>1.3000000000000003</v>
          </cell>
        </row>
        <row r="442">
          <cell r="A442" t="str">
            <v>A</v>
          </cell>
        </row>
        <row r="447">
          <cell r="A447" t="str">
            <v>B</v>
          </cell>
        </row>
        <row r="449">
          <cell r="A449" t="str">
            <v>C</v>
          </cell>
        </row>
        <row r="451">
          <cell r="A451" t="str">
            <v>D</v>
          </cell>
        </row>
        <row r="454">
          <cell r="A454" t="str">
            <v>E</v>
          </cell>
        </row>
        <row r="462">
          <cell r="A462" t="str">
            <v>1.</v>
          </cell>
          <cell r="B462">
            <v>2</v>
          </cell>
        </row>
        <row r="464">
          <cell r="A464" t="str">
            <v>1.</v>
          </cell>
          <cell r="B464">
            <v>2.1</v>
          </cell>
        </row>
        <row r="466">
          <cell r="A466" t="str">
            <v>A</v>
          </cell>
        </row>
        <row r="471">
          <cell r="A471" t="str">
            <v>B</v>
          </cell>
        </row>
        <row r="473">
          <cell r="A473" t="str">
            <v>C</v>
          </cell>
        </row>
        <row r="476">
          <cell r="A476" t="str">
            <v>D</v>
          </cell>
        </row>
        <row r="486">
          <cell r="A486" t="str">
            <v>1.2.2</v>
          </cell>
        </row>
        <row r="488">
          <cell r="A488" t="str">
            <v>A</v>
          </cell>
        </row>
        <row r="494">
          <cell r="A494" t="str">
            <v>B</v>
          </cell>
        </row>
        <row r="496">
          <cell r="A496" t="str">
            <v>C</v>
          </cell>
        </row>
        <row r="498">
          <cell r="A498" t="str">
            <v>D</v>
          </cell>
        </row>
        <row r="501">
          <cell r="A501" t="str">
            <v>E</v>
          </cell>
        </row>
        <row r="511">
          <cell r="A511" t="str">
            <v>1.2.3</v>
          </cell>
        </row>
        <row r="513">
          <cell r="A513" t="str">
            <v>A</v>
          </cell>
        </row>
        <row r="519">
          <cell r="A519" t="str">
            <v>B</v>
          </cell>
        </row>
        <row r="521">
          <cell r="A521" t="str">
            <v>C</v>
          </cell>
        </row>
        <row r="523">
          <cell r="A523" t="str">
            <v>D</v>
          </cell>
        </row>
        <row r="526">
          <cell r="A526" t="str">
            <v>E</v>
          </cell>
        </row>
        <row r="534">
          <cell r="A534">
            <v>1.3</v>
          </cell>
        </row>
        <row r="536">
          <cell r="A536" t="str">
            <v>1.3.1</v>
          </cell>
        </row>
        <row r="538">
          <cell r="A538" t="str">
            <v>A</v>
          </cell>
        </row>
        <row r="544">
          <cell r="A544" t="str">
            <v>B</v>
          </cell>
        </row>
        <row r="546">
          <cell r="A546" t="str">
            <v>C</v>
          </cell>
        </row>
        <row r="549">
          <cell r="A549" t="str">
            <v>D</v>
          </cell>
        </row>
        <row r="559">
          <cell r="A559" t="str">
            <v>1.3.2</v>
          </cell>
        </row>
        <row r="561">
          <cell r="A561" t="str">
            <v>A</v>
          </cell>
        </row>
        <row r="566">
          <cell r="A566" t="str">
            <v>B</v>
          </cell>
        </row>
        <row r="568">
          <cell r="A568" t="str">
            <v>C</v>
          </cell>
        </row>
        <row r="570">
          <cell r="A570" t="str">
            <v>D</v>
          </cell>
        </row>
        <row r="573">
          <cell r="A573" t="str">
            <v>E</v>
          </cell>
        </row>
        <row r="583">
          <cell r="A583" t="str">
            <v>1.3.3</v>
          </cell>
        </row>
        <row r="585">
          <cell r="A585" t="str">
            <v>A</v>
          </cell>
        </row>
        <row r="590">
          <cell r="A590" t="str">
            <v>B</v>
          </cell>
        </row>
        <row r="592">
          <cell r="A592" t="str">
            <v>C</v>
          </cell>
        </row>
        <row r="594">
          <cell r="A594" t="str">
            <v>D</v>
          </cell>
        </row>
        <row r="597">
          <cell r="A597" t="str">
            <v>E</v>
          </cell>
        </row>
        <row r="605">
          <cell r="A605">
            <v>1.4</v>
          </cell>
        </row>
        <row r="607">
          <cell r="A607" t="str">
            <v>1.4.1</v>
          </cell>
        </row>
        <row r="609">
          <cell r="A609" t="str">
            <v>A</v>
          </cell>
        </row>
        <row r="617">
          <cell r="A617" t="str">
            <v>B</v>
          </cell>
        </row>
        <row r="619">
          <cell r="A619" t="str">
            <v>C</v>
          </cell>
        </row>
        <row r="622">
          <cell r="A622" t="str">
            <v>D</v>
          </cell>
        </row>
        <row r="632">
          <cell r="A632" t="str">
            <v>1.4.2</v>
          </cell>
        </row>
        <row r="634">
          <cell r="A634" t="str">
            <v>A</v>
          </cell>
        </row>
        <row r="642">
          <cell r="A642" t="str">
            <v>B</v>
          </cell>
        </row>
        <row r="644">
          <cell r="A644" t="str">
            <v>C</v>
          </cell>
        </row>
        <row r="646">
          <cell r="A646" t="str">
            <v>D</v>
          </cell>
        </row>
        <row r="649">
          <cell r="A649" t="str">
            <v>E</v>
          </cell>
        </row>
        <row r="659">
          <cell r="A659" t="str">
            <v>1.4.3</v>
          </cell>
        </row>
        <row r="661">
          <cell r="A661" t="str">
            <v>A</v>
          </cell>
        </row>
        <row r="669">
          <cell r="A669" t="str">
            <v>B</v>
          </cell>
        </row>
        <row r="671">
          <cell r="A671" t="str">
            <v>C</v>
          </cell>
        </row>
        <row r="673">
          <cell r="A673" t="str">
            <v>D</v>
          </cell>
        </row>
        <row r="676">
          <cell r="A676" t="str">
            <v>E</v>
          </cell>
        </row>
        <row r="684">
          <cell r="A684">
            <v>1.5</v>
          </cell>
        </row>
        <row r="686">
          <cell r="A686" t="str">
            <v>1.5.1</v>
          </cell>
        </row>
        <row r="688">
          <cell r="A688" t="str">
            <v>A</v>
          </cell>
        </row>
        <row r="699">
          <cell r="A699" t="str">
            <v>B</v>
          </cell>
        </row>
        <row r="701">
          <cell r="A701" t="str">
            <v>C</v>
          </cell>
        </row>
        <row r="704">
          <cell r="A704" t="str">
            <v>D</v>
          </cell>
        </row>
        <row r="714">
          <cell r="A714" t="str">
            <v>1.5.2</v>
          </cell>
        </row>
        <row r="716">
          <cell r="A716" t="str">
            <v>A</v>
          </cell>
        </row>
        <row r="727">
          <cell r="A727" t="str">
            <v>B</v>
          </cell>
        </row>
        <row r="729">
          <cell r="A729" t="str">
            <v>C</v>
          </cell>
        </row>
        <row r="731">
          <cell r="A731" t="str">
            <v>D</v>
          </cell>
        </row>
        <row r="734">
          <cell r="A734" t="str">
            <v>E</v>
          </cell>
        </row>
        <row r="744">
          <cell r="A744" t="str">
            <v>1.5.3</v>
          </cell>
        </row>
        <row r="746">
          <cell r="A746" t="str">
            <v>A</v>
          </cell>
        </row>
        <row r="754">
          <cell r="A754" t="str">
            <v>B</v>
          </cell>
        </row>
        <row r="756">
          <cell r="A756" t="str">
            <v>C</v>
          </cell>
        </row>
        <row r="758">
          <cell r="A758" t="str">
            <v>D</v>
          </cell>
        </row>
        <row r="761">
          <cell r="A761" t="str">
            <v>E</v>
          </cell>
        </row>
        <row r="769">
          <cell r="A769">
            <v>1.6</v>
          </cell>
        </row>
        <row r="771">
          <cell r="A771" t="str">
            <v>1.6.1</v>
          </cell>
        </row>
        <row r="773">
          <cell r="A773" t="str">
            <v>A</v>
          </cell>
        </row>
        <row r="782">
          <cell r="A782" t="str">
            <v>B</v>
          </cell>
        </row>
        <row r="784">
          <cell r="A784" t="str">
            <v>C</v>
          </cell>
        </row>
        <row r="787">
          <cell r="A787" t="str">
            <v>D</v>
          </cell>
        </row>
        <row r="795">
          <cell r="A795">
            <v>1.6</v>
          </cell>
        </row>
        <row r="797">
          <cell r="A797" t="str">
            <v>1.6.2</v>
          </cell>
        </row>
        <row r="799">
          <cell r="A799" t="str">
            <v>A</v>
          </cell>
        </row>
        <row r="808">
          <cell r="A808" t="str">
            <v>B</v>
          </cell>
        </row>
        <row r="810">
          <cell r="A810" t="str">
            <v>C</v>
          </cell>
        </row>
        <row r="812">
          <cell r="A812" t="str">
            <v>D</v>
          </cell>
        </row>
        <row r="815">
          <cell r="A815" t="str">
            <v>E</v>
          </cell>
        </row>
        <row r="823">
          <cell r="A823">
            <v>1.6</v>
          </cell>
        </row>
        <row r="825">
          <cell r="A825" t="str">
            <v>1.6.3</v>
          </cell>
        </row>
        <row r="827">
          <cell r="A827" t="str">
            <v>A</v>
          </cell>
        </row>
        <row r="836">
          <cell r="A836" t="str">
            <v>B</v>
          </cell>
        </row>
        <row r="838">
          <cell r="A838" t="str">
            <v>C</v>
          </cell>
        </row>
        <row r="840">
          <cell r="A840" t="str">
            <v>D</v>
          </cell>
        </row>
        <row r="843">
          <cell r="A843" t="str">
            <v>E</v>
          </cell>
        </row>
        <row r="851">
          <cell r="A851">
            <v>1.7</v>
          </cell>
        </row>
        <row r="852">
          <cell r="A852" t="str">
            <v>1.7.1</v>
          </cell>
        </row>
        <row r="854">
          <cell r="A854" t="str">
            <v>1.7.1.1</v>
          </cell>
        </row>
        <row r="856">
          <cell r="A856" t="str">
            <v>A</v>
          </cell>
        </row>
        <row r="864">
          <cell r="A864" t="str">
            <v>B</v>
          </cell>
        </row>
        <row r="866">
          <cell r="A866" t="str">
            <v>C</v>
          </cell>
        </row>
        <row r="869">
          <cell r="A869" t="str">
            <v>D</v>
          </cell>
        </row>
        <row r="877">
          <cell r="A877" t="str">
            <v>1.7.1.2</v>
          </cell>
        </row>
        <row r="881">
          <cell r="A881" t="str">
            <v>A</v>
          </cell>
        </row>
        <row r="889">
          <cell r="A889" t="str">
            <v>B</v>
          </cell>
        </row>
        <row r="891">
          <cell r="A891" t="str">
            <v>C</v>
          </cell>
        </row>
        <row r="893">
          <cell r="A893" t="str">
            <v>D</v>
          </cell>
        </row>
        <row r="896">
          <cell r="A896" t="str">
            <v>E</v>
          </cell>
        </row>
        <row r="904">
          <cell r="A904" t="str">
            <v>1.7.1.3</v>
          </cell>
        </row>
        <row r="908">
          <cell r="A908" t="str">
            <v>A</v>
          </cell>
        </row>
        <row r="916">
          <cell r="A916" t="str">
            <v>B</v>
          </cell>
        </row>
        <row r="918">
          <cell r="A918" t="str">
            <v>C</v>
          </cell>
        </row>
        <row r="920">
          <cell r="A920" t="str">
            <v>D</v>
          </cell>
        </row>
        <row r="923">
          <cell r="A923" t="str">
            <v>E</v>
          </cell>
        </row>
        <row r="931">
          <cell r="A931" t="str">
            <v>1.7.2</v>
          </cell>
        </row>
        <row r="933">
          <cell r="A933" t="str">
            <v>1.7.2.1</v>
          </cell>
        </row>
        <row r="935">
          <cell r="A935" t="str">
            <v>A</v>
          </cell>
        </row>
        <row r="943">
          <cell r="A943" t="str">
            <v>B</v>
          </cell>
        </row>
        <row r="945">
          <cell r="A945" t="str">
            <v>C</v>
          </cell>
        </row>
        <row r="948">
          <cell r="A948" t="str">
            <v>D</v>
          </cell>
        </row>
        <row r="956">
          <cell r="A956" t="str">
            <v>1.7.2.2</v>
          </cell>
        </row>
        <row r="960">
          <cell r="A960" t="str">
            <v>A</v>
          </cell>
        </row>
        <row r="968">
          <cell r="A968" t="str">
            <v>B</v>
          </cell>
        </row>
        <row r="970">
          <cell r="A970" t="str">
            <v>C</v>
          </cell>
        </row>
        <row r="972">
          <cell r="A972" t="str">
            <v>D</v>
          </cell>
        </row>
        <row r="975">
          <cell r="A975" t="str">
            <v>E</v>
          </cell>
        </row>
        <row r="983">
          <cell r="A983" t="str">
            <v>1.7.2.3</v>
          </cell>
        </row>
        <row r="987">
          <cell r="A987" t="str">
            <v>A</v>
          </cell>
        </row>
        <row r="995">
          <cell r="A995" t="str">
            <v>B</v>
          </cell>
        </row>
        <row r="997">
          <cell r="A997" t="str">
            <v>C</v>
          </cell>
        </row>
        <row r="999">
          <cell r="A999" t="str">
            <v>D</v>
          </cell>
        </row>
        <row r="1002">
          <cell r="A1002" t="str">
            <v>E</v>
          </cell>
        </row>
        <row r="1010">
          <cell r="A1010" t="str">
            <v>1.7.3</v>
          </cell>
        </row>
        <row r="1012">
          <cell r="A1012" t="str">
            <v>1.7.3.1</v>
          </cell>
        </row>
        <row r="1014">
          <cell r="A1014" t="str">
            <v>A</v>
          </cell>
        </row>
        <row r="1022">
          <cell r="A1022" t="str">
            <v>B</v>
          </cell>
        </row>
        <row r="1024">
          <cell r="A1024" t="str">
            <v>C</v>
          </cell>
        </row>
        <row r="1027">
          <cell r="A1027" t="str">
            <v>D</v>
          </cell>
        </row>
      </sheetData>
    </sheetDataSet>
  </externalBook>
</externalLink>
</file>

<file path=xl/externalLinks/externalLink41.xml><?xml version="1.0" encoding="utf-8"?>
<externalLink xmlns="http://schemas.openxmlformats.org/spreadsheetml/2006/main">
  <externalBook xmlns:r="http://schemas.openxmlformats.org/officeDocument/2006/relationships" r:id="rId1">
    <sheetNames>
      <sheetName val="Model"/>
      <sheetName val="Prop-Summary"/>
      <sheetName val="SecProp"/>
      <sheetName val="Design Force"/>
      <sheetName val="strand"/>
      <sheetName val="ULM"/>
      <sheetName val="ULS"/>
      <sheetName val="Quotation"/>
    </sheetNames>
    <sheetDataSet>
      <sheetData sheetId="0" refreshError="1"/>
      <sheetData sheetId="1" refreshError="1"/>
      <sheetData sheetId="2" refreshError="1"/>
      <sheetData sheetId="3" refreshError="1"/>
      <sheetData sheetId="4"/>
      <sheetData sheetId="5" refreshError="1"/>
      <sheetData sheetId="6" refreshError="1"/>
      <sheetData sheetId="7"/>
    </sheetDataSet>
  </externalBook>
</externalLink>
</file>

<file path=xl/externalLinks/externalLink42.xml><?xml version="1.0" encoding="utf-8"?>
<externalLink xmlns="http://schemas.openxmlformats.org/spreadsheetml/2006/main">
  <externalBook xmlns:r="http://schemas.openxmlformats.org/officeDocument/2006/relationships" r:id="rId1">
    <sheetNames>
      <sheetName val="Rate_Analysis"/>
      <sheetName val="Annexure-A"/>
      <sheetName val="Take of sheet"/>
      <sheetName val="Abstract"/>
      <sheetName val="strand"/>
    </sheetNames>
    <sheetDataSet>
      <sheetData sheetId="0"/>
      <sheetData sheetId="1"/>
      <sheetData sheetId="2"/>
      <sheetData sheetId="3"/>
      <sheetData sheetId="4"/>
    </sheetDataSet>
  </externalBook>
</externalLink>
</file>

<file path=xl/externalLinks/externalLink43.xml><?xml version="1.0" encoding="utf-8"?>
<externalLink xmlns="http://schemas.openxmlformats.org/spreadsheetml/2006/main">
  <externalBook xmlns:r="http://schemas.openxmlformats.org/officeDocument/2006/relationships" r:id="rId1">
    <sheetNames>
      <sheetName val="Civil "/>
      <sheetName val="electrical"/>
      <sheetName val="Water"/>
      <sheetName val="Rate_Analysis"/>
    </sheetNames>
    <sheetDataSet>
      <sheetData sheetId="0" refreshError="1"/>
      <sheetData sheetId="1" refreshError="1"/>
      <sheetData sheetId="2" refreshError="1"/>
      <sheetData sheetId="3"/>
    </sheetDataSet>
  </externalBook>
</externalLink>
</file>

<file path=xl/externalLinks/externalLink44.xml><?xml version="1.0" encoding="utf-8"?>
<externalLink xmlns="http://schemas.openxmlformats.org/spreadsheetml/2006/main">
  <externalBook xmlns:r="http://schemas.openxmlformats.org/officeDocument/2006/relationships" r:id="rId1">
    <sheetNames>
      <sheetName val="Rate_Analysis"/>
      <sheetName val="Annexure-A"/>
      <sheetName val="Take of sheet"/>
      <sheetName val="Abstract"/>
      <sheetName val="Civil "/>
    </sheetNames>
    <sheetDataSet>
      <sheetData sheetId="0"/>
      <sheetData sheetId="1"/>
      <sheetData sheetId="2"/>
      <sheetData sheetId="3"/>
      <sheetData sheetId="4"/>
    </sheetDataSet>
  </externalBook>
</externalLink>
</file>

<file path=xl/externalLinks/externalLink45.xml><?xml version="1.0" encoding="utf-8"?>
<externalLink xmlns="http://schemas.openxmlformats.org/spreadsheetml/2006/main">
  <externalBook xmlns:r="http://schemas.openxmlformats.org/officeDocument/2006/relationships" r:id="rId1">
    <sheetNames>
      <sheetName val="Rate_Analysis"/>
      <sheetName val="Annexure-A"/>
      <sheetName val="Take of sheet"/>
      <sheetName val="Abstract"/>
    </sheetNames>
    <sheetDataSet>
      <sheetData sheetId="0"/>
      <sheetData sheetId="1"/>
      <sheetData sheetId="2"/>
      <sheetData sheetId="3" refreshError="1"/>
    </sheetDataSet>
  </externalBook>
</externalLink>
</file>

<file path=xl/externalLinks/externalLink46.xml><?xml version="1.0" encoding="utf-8"?>
<externalLink xmlns="http://schemas.openxmlformats.org/spreadsheetml/2006/main">
  <externalBook xmlns:r="http://schemas.openxmlformats.org/officeDocument/2006/relationships" r:id="rId1">
    <sheetNames>
      <sheetName val="BH -10"/>
      <sheetName val="corbl"/>
      <sheetName val="T"/>
      <sheetName val="horizontal"/>
      <sheetName val="pile group"/>
      <sheetName val="loads"/>
      <sheetName val="summry"/>
      <sheetName val="checkpier"/>
      <sheetName val="checkpile"/>
      <sheetName val="scatch"/>
      <sheetName val="piercap"/>
      <sheetName val="pilecap"/>
      <sheetName val="Reaction"/>
      <sheetName val="reactoin"/>
      <sheetName val="Capac"/>
      <sheetName val="BH III"/>
      <sheetName val="load1"/>
      <sheetName val="Piercap1"/>
      <sheetName val="Piercap2"/>
      <sheetName val="LoaPedestal col"/>
      <sheetName val="Ped colm"/>
      <sheetName val="Horiz."/>
      <sheetName val="Reactpedcol"/>
      <sheetName val="S"/>
      <sheetName val="Materials Cost(PCC)"/>
      <sheetName val="Materials Cost_PCC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47.xml><?xml version="1.0" encoding="utf-8"?>
<externalLink xmlns="http://schemas.openxmlformats.org/spreadsheetml/2006/main">
  <externalBook xmlns:r="http://schemas.openxmlformats.org/officeDocument/2006/relationships" r:id="rId1">
    <sheetNames>
      <sheetName val="Comparative statement"/>
      <sheetName val="RA-markate"/>
    </sheetNames>
    <sheetDataSet>
      <sheetData sheetId="0"/>
      <sheetData sheetId="1">
        <row r="389">
          <cell r="A389" t="str">
            <v>SECTION</v>
          </cell>
          <cell r="B389" t="str">
            <v>PART</v>
          </cell>
        </row>
        <row r="391">
          <cell r="A391">
            <v>1</v>
          </cell>
        </row>
        <row r="392">
          <cell r="A392" t="str">
            <v>1.</v>
          </cell>
          <cell r="B392">
            <v>1</v>
          </cell>
        </row>
        <row r="394">
          <cell r="A394" t="str">
            <v>1.</v>
          </cell>
          <cell r="B394">
            <v>1.1000000000000001</v>
          </cell>
        </row>
        <row r="396">
          <cell r="A396" t="str">
            <v>A</v>
          </cell>
        </row>
        <row r="401">
          <cell r="A401" t="str">
            <v>B</v>
          </cell>
        </row>
        <row r="403">
          <cell r="A403" t="str">
            <v>C</v>
          </cell>
        </row>
        <row r="406">
          <cell r="A406" t="str">
            <v>D</v>
          </cell>
        </row>
        <row r="414">
          <cell r="A414" t="str">
            <v>1.</v>
          </cell>
          <cell r="B414">
            <v>1.2000000000000002</v>
          </cell>
        </row>
        <row r="418">
          <cell r="A418" t="str">
            <v>A</v>
          </cell>
        </row>
        <row r="423">
          <cell r="A423" t="str">
            <v>B</v>
          </cell>
        </row>
        <row r="425">
          <cell r="A425" t="str">
            <v>C</v>
          </cell>
        </row>
        <row r="427">
          <cell r="A427" t="str">
            <v>D</v>
          </cell>
        </row>
        <row r="430">
          <cell r="A430" t="str">
            <v>E</v>
          </cell>
        </row>
        <row r="438">
          <cell r="A438" t="str">
            <v>1.</v>
          </cell>
          <cell r="B438">
            <v>1.3000000000000003</v>
          </cell>
        </row>
        <row r="442">
          <cell r="A442" t="str">
            <v>A</v>
          </cell>
        </row>
        <row r="447">
          <cell r="A447" t="str">
            <v>B</v>
          </cell>
        </row>
        <row r="449">
          <cell r="A449" t="str">
            <v>C</v>
          </cell>
        </row>
        <row r="451">
          <cell r="A451" t="str">
            <v>D</v>
          </cell>
        </row>
        <row r="454">
          <cell r="A454" t="str">
            <v>E</v>
          </cell>
        </row>
        <row r="462">
          <cell r="A462" t="str">
            <v>1.</v>
          </cell>
          <cell r="B462">
            <v>2</v>
          </cell>
        </row>
        <row r="464">
          <cell r="A464" t="str">
            <v>1.</v>
          </cell>
          <cell r="B464">
            <v>2.1</v>
          </cell>
        </row>
        <row r="466">
          <cell r="A466" t="str">
            <v>A</v>
          </cell>
        </row>
        <row r="471">
          <cell r="A471" t="str">
            <v>B</v>
          </cell>
        </row>
        <row r="473">
          <cell r="A473" t="str">
            <v>C</v>
          </cell>
        </row>
        <row r="476">
          <cell r="A476" t="str">
            <v>D</v>
          </cell>
        </row>
        <row r="486">
          <cell r="A486" t="str">
            <v>1.2.2</v>
          </cell>
        </row>
        <row r="488">
          <cell r="A488" t="str">
            <v>A</v>
          </cell>
        </row>
        <row r="494">
          <cell r="A494" t="str">
            <v>B</v>
          </cell>
        </row>
        <row r="496">
          <cell r="A496" t="str">
            <v>C</v>
          </cell>
        </row>
        <row r="498">
          <cell r="A498" t="str">
            <v>D</v>
          </cell>
        </row>
        <row r="501">
          <cell r="A501" t="str">
            <v>E</v>
          </cell>
        </row>
        <row r="511">
          <cell r="A511" t="str">
            <v>1.2.3</v>
          </cell>
        </row>
        <row r="513">
          <cell r="A513" t="str">
            <v>A</v>
          </cell>
        </row>
        <row r="519">
          <cell r="A519" t="str">
            <v>B</v>
          </cell>
        </row>
        <row r="521">
          <cell r="A521" t="str">
            <v>C</v>
          </cell>
        </row>
        <row r="523">
          <cell r="A523" t="str">
            <v>D</v>
          </cell>
        </row>
        <row r="526">
          <cell r="A526" t="str">
            <v>E</v>
          </cell>
        </row>
        <row r="534">
          <cell r="A534">
            <v>1.3</v>
          </cell>
        </row>
        <row r="536">
          <cell r="A536" t="str">
            <v>1.3.1</v>
          </cell>
        </row>
        <row r="538">
          <cell r="A538" t="str">
            <v>A</v>
          </cell>
        </row>
        <row r="544">
          <cell r="A544" t="str">
            <v>B</v>
          </cell>
        </row>
        <row r="546">
          <cell r="A546" t="str">
            <v>C</v>
          </cell>
        </row>
        <row r="549">
          <cell r="A549" t="str">
            <v>D</v>
          </cell>
        </row>
        <row r="559">
          <cell r="A559" t="str">
            <v>1.3.2</v>
          </cell>
        </row>
        <row r="561">
          <cell r="A561" t="str">
            <v>A</v>
          </cell>
        </row>
        <row r="566">
          <cell r="A566" t="str">
            <v>B</v>
          </cell>
        </row>
        <row r="568">
          <cell r="A568" t="str">
            <v>C</v>
          </cell>
        </row>
        <row r="570">
          <cell r="A570" t="str">
            <v>D</v>
          </cell>
        </row>
        <row r="573">
          <cell r="A573" t="str">
            <v>E</v>
          </cell>
        </row>
        <row r="583">
          <cell r="A583" t="str">
            <v>1.3.3</v>
          </cell>
        </row>
        <row r="585">
          <cell r="A585" t="str">
            <v>A</v>
          </cell>
        </row>
        <row r="590">
          <cell r="A590" t="str">
            <v>B</v>
          </cell>
        </row>
        <row r="592">
          <cell r="A592" t="str">
            <v>C</v>
          </cell>
        </row>
        <row r="594">
          <cell r="A594" t="str">
            <v>D</v>
          </cell>
        </row>
        <row r="597">
          <cell r="A597" t="str">
            <v>E</v>
          </cell>
        </row>
        <row r="605">
          <cell r="A605">
            <v>1.4</v>
          </cell>
        </row>
        <row r="607">
          <cell r="A607" t="str">
            <v>1.4.1</v>
          </cell>
        </row>
        <row r="609">
          <cell r="A609" t="str">
            <v>A</v>
          </cell>
        </row>
        <row r="617">
          <cell r="A617" t="str">
            <v>B</v>
          </cell>
        </row>
        <row r="619">
          <cell r="A619" t="str">
            <v>C</v>
          </cell>
        </row>
        <row r="622">
          <cell r="A622" t="str">
            <v>D</v>
          </cell>
        </row>
        <row r="632">
          <cell r="A632" t="str">
            <v>1.4.2</v>
          </cell>
        </row>
        <row r="634">
          <cell r="A634" t="str">
            <v>A</v>
          </cell>
        </row>
        <row r="642">
          <cell r="A642" t="str">
            <v>B</v>
          </cell>
        </row>
        <row r="644">
          <cell r="A644" t="str">
            <v>C</v>
          </cell>
        </row>
        <row r="646">
          <cell r="A646" t="str">
            <v>D</v>
          </cell>
        </row>
        <row r="649">
          <cell r="A649" t="str">
            <v>E</v>
          </cell>
        </row>
        <row r="659">
          <cell r="A659" t="str">
            <v>1.4.3</v>
          </cell>
        </row>
        <row r="661">
          <cell r="A661" t="str">
            <v>A</v>
          </cell>
        </row>
        <row r="669">
          <cell r="A669" t="str">
            <v>B</v>
          </cell>
        </row>
        <row r="671">
          <cell r="A671" t="str">
            <v>C</v>
          </cell>
        </row>
        <row r="673">
          <cell r="A673" t="str">
            <v>D</v>
          </cell>
        </row>
        <row r="676">
          <cell r="A676" t="str">
            <v>E</v>
          </cell>
        </row>
        <row r="684">
          <cell r="A684">
            <v>1.5</v>
          </cell>
        </row>
        <row r="686">
          <cell r="A686" t="str">
            <v>1.5.1</v>
          </cell>
        </row>
        <row r="688">
          <cell r="A688" t="str">
            <v>A</v>
          </cell>
        </row>
        <row r="699">
          <cell r="A699" t="str">
            <v>B</v>
          </cell>
        </row>
        <row r="701">
          <cell r="A701" t="str">
            <v>C</v>
          </cell>
        </row>
        <row r="704">
          <cell r="A704" t="str">
            <v>D</v>
          </cell>
        </row>
        <row r="714">
          <cell r="A714" t="str">
            <v>1.5.2</v>
          </cell>
        </row>
        <row r="716">
          <cell r="A716" t="str">
            <v>A</v>
          </cell>
        </row>
        <row r="727">
          <cell r="A727" t="str">
            <v>B</v>
          </cell>
        </row>
        <row r="729">
          <cell r="A729" t="str">
            <v>C</v>
          </cell>
        </row>
        <row r="731">
          <cell r="A731" t="str">
            <v>D</v>
          </cell>
        </row>
        <row r="734">
          <cell r="A734" t="str">
            <v>E</v>
          </cell>
        </row>
        <row r="744">
          <cell r="A744" t="str">
            <v>1.5.3</v>
          </cell>
        </row>
        <row r="746">
          <cell r="A746" t="str">
            <v>A</v>
          </cell>
        </row>
        <row r="754">
          <cell r="A754" t="str">
            <v>B</v>
          </cell>
        </row>
        <row r="756">
          <cell r="A756" t="str">
            <v>C</v>
          </cell>
        </row>
        <row r="758">
          <cell r="A758" t="str">
            <v>D</v>
          </cell>
        </row>
        <row r="761">
          <cell r="A761" t="str">
            <v>E</v>
          </cell>
        </row>
        <row r="769">
          <cell r="A769">
            <v>1.6</v>
          </cell>
        </row>
        <row r="771">
          <cell r="A771" t="str">
            <v>1.6.1</v>
          </cell>
        </row>
        <row r="773">
          <cell r="A773" t="str">
            <v>A</v>
          </cell>
        </row>
        <row r="782">
          <cell r="A782" t="str">
            <v>B</v>
          </cell>
        </row>
        <row r="784">
          <cell r="A784" t="str">
            <v>C</v>
          </cell>
        </row>
        <row r="787">
          <cell r="A787" t="str">
            <v>D</v>
          </cell>
        </row>
        <row r="795">
          <cell r="A795">
            <v>1.6</v>
          </cell>
        </row>
        <row r="797">
          <cell r="A797" t="str">
            <v>1.6.2</v>
          </cell>
        </row>
        <row r="799">
          <cell r="A799" t="str">
            <v>A</v>
          </cell>
        </row>
        <row r="808">
          <cell r="A808" t="str">
            <v>B</v>
          </cell>
        </row>
        <row r="810">
          <cell r="A810" t="str">
            <v>C</v>
          </cell>
        </row>
        <row r="812">
          <cell r="A812" t="str">
            <v>D</v>
          </cell>
        </row>
        <row r="815">
          <cell r="A815" t="str">
            <v>E</v>
          </cell>
        </row>
        <row r="823">
          <cell r="A823">
            <v>1.6</v>
          </cell>
        </row>
        <row r="825">
          <cell r="A825" t="str">
            <v>1.6.3</v>
          </cell>
        </row>
        <row r="827">
          <cell r="A827" t="str">
            <v>A</v>
          </cell>
        </row>
        <row r="836">
          <cell r="A836" t="str">
            <v>B</v>
          </cell>
        </row>
        <row r="838">
          <cell r="A838" t="str">
            <v>C</v>
          </cell>
        </row>
        <row r="840">
          <cell r="A840" t="str">
            <v>D</v>
          </cell>
        </row>
        <row r="843">
          <cell r="A843" t="str">
            <v>E</v>
          </cell>
        </row>
        <row r="851">
          <cell r="A851">
            <v>1.7</v>
          </cell>
        </row>
        <row r="852">
          <cell r="A852" t="str">
            <v>1.7.1</v>
          </cell>
        </row>
        <row r="854">
          <cell r="A854" t="str">
            <v>1.7.1.1</v>
          </cell>
        </row>
        <row r="856">
          <cell r="A856" t="str">
            <v>A</v>
          </cell>
        </row>
        <row r="864">
          <cell r="A864" t="str">
            <v>B</v>
          </cell>
        </row>
        <row r="866">
          <cell r="A866" t="str">
            <v>C</v>
          </cell>
        </row>
        <row r="869">
          <cell r="A869" t="str">
            <v>D</v>
          </cell>
        </row>
        <row r="877">
          <cell r="A877" t="str">
            <v>1.7.1.2</v>
          </cell>
        </row>
        <row r="881">
          <cell r="A881" t="str">
            <v>A</v>
          </cell>
        </row>
        <row r="889">
          <cell r="A889" t="str">
            <v>B</v>
          </cell>
        </row>
        <row r="891">
          <cell r="A891" t="str">
            <v>C</v>
          </cell>
        </row>
        <row r="893">
          <cell r="A893" t="str">
            <v>D</v>
          </cell>
        </row>
        <row r="896">
          <cell r="A896" t="str">
            <v>E</v>
          </cell>
        </row>
        <row r="904">
          <cell r="A904" t="str">
            <v>1.7.1.3</v>
          </cell>
        </row>
        <row r="908">
          <cell r="A908" t="str">
            <v>A</v>
          </cell>
        </row>
        <row r="916">
          <cell r="A916" t="str">
            <v>B</v>
          </cell>
        </row>
        <row r="918">
          <cell r="A918" t="str">
            <v>C</v>
          </cell>
        </row>
        <row r="920">
          <cell r="A920" t="str">
            <v>D</v>
          </cell>
        </row>
        <row r="923">
          <cell r="A923" t="str">
            <v>E</v>
          </cell>
        </row>
        <row r="931">
          <cell r="A931" t="str">
            <v>1.7.2</v>
          </cell>
        </row>
        <row r="933">
          <cell r="A933" t="str">
            <v>1.7.2.1</v>
          </cell>
        </row>
        <row r="935">
          <cell r="A935" t="str">
            <v>A</v>
          </cell>
        </row>
        <row r="943">
          <cell r="A943" t="str">
            <v>B</v>
          </cell>
        </row>
        <row r="945">
          <cell r="A945" t="str">
            <v>C</v>
          </cell>
        </row>
        <row r="948">
          <cell r="A948" t="str">
            <v>D</v>
          </cell>
        </row>
        <row r="956">
          <cell r="A956" t="str">
            <v>1.7.2.2</v>
          </cell>
        </row>
        <row r="960">
          <cell r="A960" t="str">
            <v>A</v>
          </cell>
        </row>
        <row r="968">
          <cell r="A968" t="str">
            <v>B</v>
          </cell>
        </row>
        <row r="970">
          <cell r="A970" t="str">
            <v>C</v>
          </cell>
        </row>
        <row r="972">
          <cell r="A972" t="str">
            <v>D</v>
          </cell>
        </row>
        <row r="975">
          <cell r="A975" t="str">
            <v>E</v>
          </cell>
        </row>
        <row r="983">
          <cell r="A983" t="str">
            <v>1.7.2.3</v>
          </cell>
        </row>
        <row r="987">
          <cell r="A987" t="str">
            <v>A</v>
          </cell>
        </row>
        <row r="995">
          <cell r="A995" t="str">
            <v>B</v>
          </cell>
        </row>
        <row r="997">
          <cell r="A997" t="str">
            <v>C</v>
          </cell>
        </row>
        <row r="999">
          <cell r="A999" t="str">
            <v>D</v>
          </cell>
        </row>
        <row r="1002">
          <cell r="A1002" t="str">
            <v>E</v>
          </cell>
        </row>
        <row r="1010">
          <cell r="A1010" t="str">
            <v>1.7.3</v>
          </cell>
        </row>
        <row r="1012">
          <cell r="A1012" t="str">
            <v>1.7.3.1</v>
          </cell>
        </row>
        <row r="1014">
          <cell r="A1014" t="str">
            <v>A</v>
          </cell>
        </row>
        <row r="1022">
          <cell r="A1022" t="str">
            <v>B</v>
          </cell>
        </row>
        <row r="1024">
          <cell r="A1024" t="str">
            <v>C</v>
          </cell>
        </row>
        <row r="1027">
          <cell r="A1027" t="str">
            <v>D</v>
          </cell>
        </row>
      </sheetData>
    </sheetDataSet>
  </externalBook>
</externalLink>
</file>

<file path=xl/externalLinks/externalLink48.xml><?xml version="1.0" encoding="utf-8"?>
<externalLink xmlns="http://schemas.openxmlformats.org/spreadsheetml/2006/main">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49.xml><?xml version="1.0" encoding="utf-8"?>
<externalLink xmlns="http://schemas.openxmlformats.org/spreadsheetml/2006/main">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Electrical"/>
      <sheetName val="Int(f)"/>
      <sheetName val="Ele"/>
      <sheetName val="Gwa(fin)"/>
      <sheetName val="TRA(Gwa)(f)"/>
      <sheetName val="DU(Gwa)"/>
      <sheetName val="DG(gwa)(f)"/>
      <sheetName val="Volt"/>
      <sheetName val="lt"/>
      <sheetName val="lt (2)"/>
      <sheetName val="sum"/>
      <sheetName val="Sqn"/>
      <sheetName val="wo"/>
      <sheetName val="Air"/>
      <sheetName val="DG set"/>
      <sheetName val="Rest"/>
      <sheetName val="MES"/>
      <sheetName val="void"/>
      <sheetName val="Gwa(fin) (2)"/>
      <sheetName val="horizont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sheetDataSet>
  </externalBook>
</externalLink>
</file>

<file path=xl/externalLinks/externalLink50.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Electrical"/>
    </sheetNames>
    <sheetDataSet>
      <sheetData sheetId="0">
        <row r="14">
          <cell r="H14">
            <v>18</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51.xml><?xml version="1.0" encoding="utf-8"?>
<externalLink xmlns="http://schemas.openxmlformats.org/spreadsheetml/2006/main">
  <externalBook xmlns:r="http://schemas.openxmlformats.org/officeDocument/2006/relationships" r:id="rId1">
    <sheetNames>
      <sheetName val="Sqn_Abs _G_1"/>
      <sheetName val="Air(ground to3)"/>
      <sheetName val="Air(4 to 6th)"/>
      <sheetName val="Air-Abs (G+6)"/>
      <sheetName val="Air-Abs (G+1) "/>
      <sheetName val="Air(G+1)"/>
      <sheetName val="WO-Abs (G+5)"/>
      <sheetName val="wo(ground - 3)"/>
      <sheetName val="wo-4th to 5th "/>
      <sheetName val="Flt.Lt-Abs"/>
      <sheetName val="Flt.Lt(G+1)"/>
      <sheetName val="Rate analysis"/>
      <sheetName val="WO-Abs(G+1)"/>
      <sheetName val="wo(G+1)"/>
      <sheetName val="Sqn-Abs _G+1"/>
      <sheetName val="Sqn(G+1)"/>
      <sheetName val="Sqn-Abs_G+8"/>
      <sheetName val="Sqn(Ground to3)"/>
      <sheetName val="Sqn (4 to 7)"/>
      <sheetName val="Sqn ( 8&amp;Terrace)"/>
      <sheetName val="statement"/>
      <sheetName val="AC point"/>
      <sheetName val="girde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52.xml><?xml version="1.0" encoding="utf-8"?>
<externalLink xmlns="http://schemas.openxmlformats.org/spreadsheetml/2006/main">
  <externalBook xmlns:r="http://schemas.openxmlformats.org/officeDocument/2006/relationships" r:id="rId1">
    <sheetNames>
      <sheetName val="SSR _ NSSR Market final"/>
      <sheetName val="Rate analysis wS"/>
      <sheetName val="Data-I"/>
      <sheetName val="Data-II"/>
      <sheetName val="sewage-lbd"/>
      <sheetName val="annex-Sewage"/>
      <sheetName val="SSR &amp; NSSR Market final"/>
      <sheetName val="Abs-Sewage"/>
      <sheetName val="Sqn_Abs _G_1"/>
    </sheetNames>
    <sheetDataSet>
      <sheetData sheetId="0"/>
      <sheetData sheetId="1" refreshError="1"/>
      <sheetData sheetId="2" refreshError="1"/>
      <sheetData sheetId="3" refreshError="1"/>
      <sheetData sheetId="4" refreshError="1"/>
      <sheetData sheetId="5" refreshError="1"/>
      <sheetData sheetId="6"/>
      <sheetData sheetId="7" refreshError="1"/>
      <sheetData sheetId="8"/>
    </sheetDataSet>
  </externalBook>
</externalLink>
</file>

<file path=xl/externalLinks/externalLink53.xml><?xml version="1.0" encoding="utf-8"?>
<externalLink xmlns="http://schemas.openxmlformats.org/spreadsheetml/2006/main">
  <externalBook xmlns:r="http://schemas.openxmlformats.org/officeDocument/2006/relationships" r:id="rId1">
    <sheetNames>
      <sheetName val="Labour &amp; Plant"/>
      <sheetName val="Material "/>
      <sheetName val=" Analysis"/>
      <sheetName val="BOQ "/>
      <sheetName val="Sheet1"/>
      <sheetName val="DWR(Priced)"/>
      <sheetName val="DWR"/>
      <sheetName val="SSR _ NSSR Market final"/>
    </sheetNames>
    <sheetDataSet>
      <sheetData sheetId="0" refreshError="1"/>
      <sheetData sheetId="1" refreshError="1">
        <row r="52">
          <cell r="G52">
            <v>101</v>
          </cell>
        </row>
      </sheetData>
      <sheetData sheetId="2" refreshError="1"/>
      <sheetData sheetId="3" refreshError="1"/>
      <sheetData sheetId="4" refreshError="1"/>
      <sheetData sheetId="5" refreshError="1"/>
      <sheetData sheetId="6" refreshError="1"/>
      <sheetData sheetId="7"/>
    </sheetDataSet>
  </externalBook>
</externalLink>
</file>

<file path=xl/externalLinks/externalLink54.xml><?xml version="1.0" encoding="utf-8"?>
<externalLink xmlns="http://schemas.openxmlformats.org/spreadsheetml/2006/main">
  <externalBook xmlns:r="http://schemas.openxmlformats.org/officeDocument/2006/relationships" r:id="rId1">
    <sheetNames>
      <sheetName val="introduction"/>
      <sheetName val="properties-superstructure"/>
      <sheetName val="sidl"/>
      <sheetName val="analysis-superstructure"/>
      <sheetName val="staad_results"/>
      <sheetName val="differential shrinkage"/>
      <sheetName val="risetemp_outer beams"/>
      <sheetName val="risetemp_inner beams"/>
      <sheetName val="falltemp_outer beam"/>
      <sheetName val="falltemp_inner beams"/>
      <sheetName val="design of prestressing"/>
      <sheetName val="Kerb side outer beam"/>
      <sheetName val="kerb side inner beam"/>
      <sheetName val="verge side inner beam"/>
      <sheetName val="verge side outer beam"/>
      <sheetName val="shear connector &amp; end block"/>
      <sheetName val="Ultimate moment"/>
      <sheetName val="Ultimate shear "/>
      <sheetName val="Tensile reinforcement"/>
      <sheetName val="minimum reinforcement"/>
      <sheetName val="movement"/>
      <sheetName val="Transverse_design"/>
      <sheetName val="design of diaphragm"/>
      <sheetName val="Futureprestressing blocks"/>
      <sheetName val="pile-capacity"/>
      <sheetName val="pile-fixity"/>
      <sheetName val="approach-slab"/>
      <sheetName val="bearing-load"/>
      <sheetName val="neoprenebearing"/>
      <sheetName val="abutment"/>
      <sheetName val="abutment_cap"/>
      <sheetName val="pier-analysis"/>
      <sheetName val="pier_cap"/>
      <sheetName val="analysis_superstructure"/>
      <sheetName val="Material "/>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sheetData sheetId="26" refreshError="1"/>
      <sheetData sheetId="27" refreshError="1"/>
      <sheetData sheetId="28" refreshError="1"/>
      <sheetData sheetId="29"/>
      <sheetData sheetId="30" refreshError="1"/>
      <sheetData sheetId="31"/>
      <sheetData sheetId="32" refreshError="1"/>
      <sheetData sheetId="33"/>
      <sheetData sheetId="34"/>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OHT_Abs"/>
    </sheetNames>
    <sheetDataSet>
      <sheetData sheetId="0">
        <row r="22">
          <cell r="H22">
            <v>0.27500000000000002</v>
          </cell>
        </row>
        <row r="52">
          <cell r="H52">
            <v>5.6000000000000001E-2</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heet1"/>
      <sheetName val="siesmic"/>
      <sheetName val="cwll "/>
      <sheetName val="introduction"/>
      <sheetName val="Reaction"/>
      <sheetName val="s"/>
      <sheetName val="analysis"/>
      <sheetName val="stresscheck"/>
      <sheetName val="torsion"/>
      <sheetName val="bar curtailment"/>
      <sheetName val="trancantideck"/>
      <sheetName val="bearing load"/>
      <sheetName val="neoprene"/>
      <sheetName val="Designdiaphragm"/>
      <sheetName val="miscell"/>
    </sheetNames>
    <sheetDataSet>
      <sheetData sheetId="0" refreshError="1"/>
      <sheetData sheetId="1" refreshError="1"/>
      <sheetData sheetId="2" refreshError="1"/>
      <sheetData sheetId="3" refreshError="1"/>
      <sheetData sheetId="4" refreshError="1"/>
      <sheetData sheetId="5" refreshError="1">
        <row r="8">
          <cell r="H8">
            <v>6</v>
          </cell>
        </row>
      </sheetData>
      <sheetData sheetId="6" refreshError="1">
        <row r="195">
          <cell r="G195">
            <v>200</v>
          </cell>
        </row>
        <row r="196">
          <cell r="E196">
            <v>0.88888888888888884</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summary"/>
      <sheetName val="4.Gen_Abs(FC)"/>
      <sheetName val="4.abs(FC)"/>
      <sheetName val="4.takeoff(FC) "/>
      <sheetName val="5.Gen_Abs (library)"/>
      <sheetName val="5.abs(library)"/>
      <sheetName val="5.takeoff(library)"/>
      <sheetName val="3.Gen_Abs(Casulity)"/>
      <sheetName val="3.abs(casulity)"/>
      <sheetName val="3.takeoff(casuality) "/>
      <sheetName val="2.Gen_Abs (OT)"/>
      <sheetName val="2.abs(OT) "/>
      <sheetName val="2.takeoff(OT)"/>
      <sheetName val="Main Abs"/>
      <sheetName val="1.Gen_Abs(General)"/>
      <sheetName val="1.abs(general)"/>
      <sheetName val="1.lbd-general(FF)"/>
      <sheetName val="1.lbd-general(SF)"/>
      <sheetName val="1-Dismantling-RA"/>
      <sheetName val="2.civil-RA"/>
      <sheetName val="3-IWS(RA)"/>
      <sheetName val="4-Int- ele(RA)"/>
      <sheetName val="5-Interior-RA"/>
      <sheetName val="6-AC-RA"/>
      <sheetName val="Sheet3"/>
      <sheetName val="obsevations"/>
      <sheetName val="Dorma estimate"/>
      <sheetName val="Sheet1"/>
      <sheetName val="7-furniture-RA"/>
      <sheetName val="doo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9">
          <cell r="K9">
            <v>0.15</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Labour &amp; Plant"/>
      <sheetName val="DWR(Priced)"/>
      <sheetName val="Ave.wtd.rates"/>
      <sheetName val=" AnalysisPCC"/>
      <sheetName val="Material "/>
      <sheetName val="DWR"/>
      <sheetName val="Labour _ Plant"/>
      <sheetName val="Ave_wtd_rates"/>
    </sheetNames>
    <sheetDataSet>
      <sheetData sheetId="0" refreshError="1">
        <row r="8">
          <cell r="G8">
            <v>225</v>
          </cell>
        </row>
      </sheetData>
      <sheetData sheetId="1" refreshError="1"/>
      <sheetData sheetId="2" refreshError="1">
        <row r="113">
          <cell r="I113">
            <v>2962.3420929167114</v>
          </cell>
        </row>
      </sheetData>
      <sheetData sheetId="3" refreshError="1"/>
      <sheetData sheetId="4" refreshError="1">
        <row r="25">
          <cell r="G25">
            <v>45107.35</v>
          </cell>
        </row>
      </sheetData>
      <sheetData sheetId="5" refreshError="1"/>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J84"/>
  <sheetViews>
    <sheetView view="pageBreakPreview" topLeftCell="A22" zoomScale="106" zoomScaleSheetLayoutView="106" workbookViewId="0">
      <selection activeCell="D18" sqref="D18"/>
    </sheetView>
  </sheetViews>
  <sheetFormatPr defaultRowHeight="15"/>
  <cols>
    <col min="1" max="1" width="4.140625" style="8" customWidth="1"/>
    <col min="2" max="2" width="9.28515625" style="8" bestFit="1" customWidth="1"/>
    <col min="3" max="3" width="10" style="9" bestFit="1" customWidth="1"/>
    <col min="4" max="4" width="41" style="8" customWidth="1"/>
    <col min="5" max="5" width="14" style="11" bestFit="1" customWidth="1"/>
    <col min="6" max="6" width="8.42578125" style="9" bestFit="1" customWidth="1"/>
    <col min="7" max="7" width="16.42578125" style="1" bestFit="1" customWidth="1"/>
    <col min="8" max="8" width="9.140625" style="1" customWidth="1"/>
    <col min="9" max="9" width="22.140625" style="1" customWidth="1"/>
    <col min="10" max="10" width="13.7109375" style="1" customWidth="1"/>
    <col min="11" max="257" width="9.140625" style="1"/>
    <col min="258" max="258" width="6.85546875" style="1" customWidth="1"/>
    <col min="259" max="259" width="7.42578125" style="1" customWidth="1"/>
    <col min="260" max="260" width="62.7109375" style="1" customWidth="1"/>
    <col min="261" max="261" width="9.7109375" style="1" customWidth="1"/>
    <col min="262" max="262" width="9.5703125" style="1" customWidth="1"/>
    <col min="263" max="263" width="18.42578125" style="1" customWidth="1"/>
    <col min="264" max="264" width="9.140625" style="1" customWidth="1"/>
    <col min="265" max="265" width="22.140625" style="1" customWidth="1"/>
    <col min="266" max="266" width="13.7109375" style="1" customWidth="1"/>
    <col min="267" max="513" width="9.140625" style="1"/>
    <col min="514" max="514" width="6.85546875" style="1" customWidth="1"/>
    <col min="515" max="515" width="7.42578125" style="1" customWidth="1"/>
    <col min="516" max="516" width="62.7109375" style="1" customWidth="1"/>
    <col min="517" max="517" width="9.7109375" style="1" customWidth="1"/>
    <col min="518" max="518" width="9.5703125" style="1" customWidth="1"/>
    <col min="519" max="519" width="18.42578125" style="1" customWidth="1"/>
    <col min="520" max="520" width="9.140625" style="1" customWidth="1"/>
    <col min="521" max="521" width="22.140625" style="1" customWidth="1"/>
    <col min="522" max="522" width="13.7109375" style="1" customWidth="1"/>
    <col min="523" max="769" width="9.140625" style="1"/>
    <col min="770" max="770" width="6.85546875" style="1" customWidth="1"/>
    <col min="771" max="771" width="7.42578125" style="1" customWidth="1"/>
    <col min="772" max="772" width="62.7109375" style="1" customWidth="1"/>
    <col min="773" max="773" width="9.7109375" style="1" customWidth="1"/>
    <col min="774" max="774" width="9.5703125" style="1" customWidth="1"/>
    <col min="775" max="775" width="18.42578125" style="1" customWidth="1"/>
    <col min="776" max="776" width="9.140625" style="1" customWidth="1"/>
    <col min="777" max="777" width="22.140625" style="1" customWidth="1"/>
    <col min="778" max="778" width="13.7109375" style="1" customWidth="1"/>
    <col min="779" max="1025" width="9.140625" style="1"/>
    <col min="1026" max="1026" width="6.85546875" style="1" customWidth="1"/>
    <col min="1027" max="1027" width="7.42578125" style="1" customWidth="1"/>
    <col min="1028" max="1028" width="62.7109375" style="1" customWidth="1"/>
    <col min="1029" max="1029" width="9.7109375" style="1" customWidth="1"/>
    <col min="1030" max="1030" width="9.5703125" style="1" customWidth="1"/>
    <col min="1031" max="1031" width="18.42578125" style="1" customWidth="1"/>
    <col min="1032" max="1032" width="9.140625" style="1" customWidth="1"/>
    <col min="1033" max="1033" width="22.140625" style="1" customWidth="1"/>
    <col min="1034" max="1034" width="13.7109375" style="1" customWidth="1"/>
    <col min="1035" max="1281" width="9.140625" style="1"/>
    <col min="1282" max="1282" width="6.85546875" style="1" customWidth="1"/>
    <col min="1283" max="1283" width="7.42578125" style="1" customWidth="1"/>
    <col min="1284" max="1284" width="62.7109375" style="1" customWidth="1"/>
    <col min="1285" max="1285" width="9.7109375" style="1" customWidth="1"/>
    <col min="1286" max="1286" width="9.5703125" style="1" customWidth="1"/>
    <col min="1287" max="1287" width="18.42578125" style="1" customWidth="1"/>
    <col min="1288" max="1288" width="9.140625" style="1" customWidth="1"/>
    <col min="1289" max="1289" width="22.140625" style="1" customWidth="1"/>
    <col min="1290" max="1290" width="13.7109375" style="1" customWidth="1"/>
    <col min="1291" max="1537" width="9.140625" style="1"/>
    <col min="1538" max="1538" width="6.85546875" style="1" customWidth="1"/>
    <col min="1539" max="1539" width="7.42578125" style="1" customWidth="1"/>
    <col min="1540" max="1540" width="62.7109375" style="1" customWidth="1"/>
    <col min="1541" max="1541" width="9.7109375" style="1" customWidth="1"/>
    <col min="1542" max="1542" width="9.5703125" style="1" customWidth="1"/>
    <col min="1543" max="1543" width="18.42578125" style="1" customWidth="1"/>
    <col min="1544" max="1544" width="9.140625" style="1" customWidth="1"/>
    <col min="1545" max="1545" width="22.140625" style="1" customWidth="1"/>
    <col min="1546" max="1546" width="13.7109375" style="1" customWidth="1"/>
    <col min="1547" max="1793" width="9.140625" style="1"/>
    <col min="1794" max="1794" width="6.85546875" style="1" customWidth="1"/>
    <col min="1795" max="1795" width="7.42578125" style="1" customWidth="1"/>
    <col min="1796" max="1796" width="62.7109375" style="1" customWidth="1"/>
    <col min="1797" max="1797" width="9.7109375" style="1" customWidth="1"/>
    <col min="1798" max="1798" width="9.5703125" style="1" customWidth="1"/>
    <col min="1799" max="1799" width="18.42578125" style="1" customWidth="1"/>
    <col min="1800" max="1800" width="9.140625" style="1" customWidth="1"/>
    <col min="1801" max="1801" width="22.140625" style="1" customWidth="1"/>
    <col min="1802" max="1802" width="13.7109375" style="1" customWidth="1"/>
    <col min="1803" max="2049" width="9.140625" style="1"/>
    <col min="2050" max="2050" width="6.85546875" style="1" customWidth="1"/>
    <col min="2051" max="2051" width="7.42578125" style="1" customWidth="1"/>
    <col min="2052" max="2052" width="62.7109375" style="1" customWidth="1"/>
    <col min="2053" max="2053" width="9.7109375" style="1" customWidth="1"/>
    <col min="2054" max="2054" width="9.5703125" style="1" customWidth="1"/>
    <col min="2055" max="2055" width="18.42578125" style="1" customWidth="1"/>
    <col min="2056" max="2056" width="9.140625" style="1" customWidth="1"/>
    <col min="2057" max="2057" width="22.140625" style="1" customWidth="1"/>
    <col min="2058" max="2058" width="13.7109375" style="1" customWidth="1"/>
    <col min="2059" max="2305" width="9.140625" style="1"/>
    <col min="2306" max="2306" width="6.85546875" style="1" customWidth="1"/>
    <col min="2307" max="2307" width="7.42578125" style="1" customWidth="1"/>
    <col min="2308" max="2308" width="62.7109375" style="1" customWidth="1"/>
    <col min="2309" max="2309" width="9.7109375" style="1" customWidth="1"/>
    <col min="2310" max="2310" width="9.5703125" style="1" customWidth="1"/>
    <col min="2311" max="2311" width="18.42578125" style="1" customWidth="1"/>
    <col min="2312" max="2312" width="9.140625" style="1" customWidth="1"/>
    <col min="2313" max="2313" width="22.140625" style="1" customWidth="1"/>
    <col min="2314" max="2314" width="13.7109375" style="1" customWidth="1"/>
    <col min="2315" max="2561" width="9.140625" style="1"/>
    <col min="2562" max="2562" width="6.85546875" style="1" customWidth="1"/>
    <col min="2563" max="2563" width="7.42578125" style="1" customWidth="1"/>
    <col min="2564" max="2564" width="62.7109375" style="1" customWidth="1"/>
    <col min="2565" max="2565" width="9.7109375" style="1" customWidth="1"/>
    <col min="2566" max="2566" width="9.5703125" style="1" customWidth="1"/>
    <col min="2567" max="2567" width="18.42578125" style="1" customWidth="1"/>
    <col min="2568" max="2568" width="9.140625" style="1" customWidth="1"/>
    <col min="2569" max="2569" width="22.140625" style="1" customWidth="1"/>
    <col min="2570" max="2570" width="13.7109375" style="1" customWidth="1"/>
    <col min="2571" max="2817" width="9.140625" style="1"/>
    <col min="2818" max="2818" width="6.85546875" style="1" customWidth="1"/>
    <col min="2819" max="2819" width="7.42578125" style="1" customWidth="1"/>
    <col min="2820" max="2820" width="62.7109375" style="1" customWidth="1"/>
    <col min="2821" max="2821" width="9.7109375" style="1" customWidth="1"/>
    <col min="2822" max="2822" width="9.5703125" style="1" customWidth="1"/>
    <col min="2823" max="2823" width="18.42578125" style="1" customWidth="1"/>
    <col min="2824" max="2824" width="9.140625" style="1" customWidth="1"/>
    <col min="2825" max="2825" width="22.140625" style="1" customWidth="1"/>
    <col min="2826" max="2826" width="13.7109375" style="1" customWidth="1"/>
    <col min="2827" max="3073" width="9.140625" style="1"/>
    <col min="3074" max="3074" width="6.85546875" style="1" customWidth="1"/>
    <col min="3075" max="3075" width="7.42578125" style="1" customWidth="1"/>
    <col min="3076" max="3076" width="62.7109375" style="1" customWidth="1"/>
    <col min="3077" max="3077" width="9.7109375" style="1" customWidth="1"/>
    <col min="3078" max="3078" width="9.5703125" style="1" customWidth="1"/>
    <col min="3079" max="3079" width="18.42578125" style="1" customWidth="1"/>
    <col min="3080" max="3080" width="9.140625" style="1" customWidth="1"/>
    <col min="3081" max="3081" width="22.140625" style="1" customWidth="1"/>
    <col min="3082" max="3082" width="13.7109375" style="1" customWidth="1"/>
    <col min="3083" max="3329" width="9.140625" style="1"/>
    <col min="3330" max="3330" width="6.85546875" style="1" customWidth="1"/>
    <col min="3331" max="3331" width="7.42578125" style="1" customWidth="1"/>
    <col min="3332" max="3332" width="62.7109375" style="1" customWidth="1"/>
    <col min="3333" max="3333" width="9.7109375" style="1" customWidth="1"/>
    <col min="3334" max="3334" width="9.5703125" style="1" customWidth="1"/>
    <col min="3335" max="3335" width="18.42578125" style="1" customWidth="1"/>
    <col min="3336" max="3336" width="9.140625" style="1" customWidth="1"/>
    <col min="3337" max="3337" width="22.140625" style="1" customWidth="1"/>
    <col min="3338" max="3338" width="13.7109375" style="1" customWidth="1"/>
    <col min="3339" max="3585" width="9.140625" style="1"/>
    <col min="3586" max="3586" width="6.85546875" style="1" customWidth="1"/>
    <col min="3587" max="3587" width="7.42578125" style="1" customWidth="1"/>
    <col min="3588" max="3588" width="62.7109375" style="1" customWidth="1"/>
    <col min="3589" max="3589" width="9.7109375" style="1" customWidth="1"/>
    <col min="3590" max="3590" width="9.5703125" style="1" customWidth="1"/>
    <col min="3591" max="3591" width="18.42578125" style="1" customWidth="1"/>
    <col min="3592" max="3592" width="9.140625" style="1" customWidth="1"/>
    <col min="3593" max="3593" width="22.140625" style="1" customWidth="1"/>
    <col min="3594" max="3594" width="13.7109375" style="1" customWidth="1"/>
    <col min="3595" max="3841" width="9.140625" style="1"/>
    <col min="3842" max="3842" width="6.85546875" style="1" customWidth="1"/>
    <col min="3843" max="3843" width="7.42578125" style="1" customWidth="1"/>
    <col min="3844" max="3844" width="62.7109375" style="1" customWidth="1"/>
    <col min="3845" max="3845" width="9.7109375" style="1" customWidth="1"/>
    <col min="3846" max="3846" width="9.5703125" style="1" customWidth="1"/>
    <col min="3847" max="3847" width="18.42578125" style="1" customWidth="1"/>
    <col min="3848" max="3848" width="9.140625" style="1" customWidth="1"/>
    <col min="3849" max="3849" width="22.140625" style="1" customWidth="1"/>
    <col min="3850" max="3850" width="13.7109375" style="1" customWidth="1"/>
    <col min="3851" max="4097" width="9.140625" style="1"/>
    <col min="4098" max="4098" width="6.85546875" style="1" customWidth="1"/>
    <col min="4099" max="4099" width="7.42578125" style="1" customWidth="1"/>
    <col min="4100" max="4100" width="62.7109375" style="1" customWidth="1"/>
    <col min="4101" max="4101" width="9.7109375" style="1" customWidth="1"/>
    <col min="4102" max="4102" width="9.5703125" style="1" customWidth="1"/>
    <col min="4103" max="4103" width="18.42578125" style="1" customWidth="1"/>
    <col min="4104" max="4104" width="9.140625" style="1" customWidth="1"/>
    <col min="4105" max="4105" width="22.140625" style="1" customWidth="1"/>
    <col min="4106" max="4106" width="13.7109375" style="1" customWidth="1"/>
    <col min="4107" max="4353" width="9.140625" style="1"/>
    <col min="4354" max="4354" width="6.85546875" style="1" customWidth="1"/>
    <col min="4355" max="4355" width="7.42578125" style="1" customWidth="1"/>
    <col min="4356" max="4356" width="62.7109375" style="1" customWidth="1"/>
    <col min="4357" max="4357" width="9.7109375" style="1" customWidth="1"/>
    <col min="4358" max="4358" width="9.5703125" style="1" customWidth="1"/>
    <col min="4359" max="4359" width="18.42578125" style="1" customWidth="1"/>
    <col min="4360" max="4360" width="9.140625" style="1" customWidth="1"/>
    <col min="4361" max="4361" width="22.140625" style="1" customWidth="1"/>
    <col min="4362" max="4362" width="13.7109375" style="1" customWidth="1"/>
    <col min="4363" max="4609" width="9.140625" style="1"/>
    <col min="4610" max="4610" width="6.85546875" style="1" customWidth="1"/>
    <col min="4611" max="4611" width="7.42578125" style="1" customWidth="1"/>
    <col min="4612" max="4612" width="62.7109375" style="1" customWidth="1"/>
    <col min="4613" max="4613" width="9.7109375" style="1" customWidth="1"/>
    <col min="4614" max="4614" width="9.5703125" style="1" customWidth="1"/>
    <col min="4615" max="4615" width="18.42578125" style="1" customWidth="1"/>
    <col min="4616" max="4616" width="9.140625" style="1" customWidth="1"/>
    <col min="4617" max="4617" width="22.140625" style="1" customWidth="1"/>
    <col min="4618" max="4618" width="13.7109375" style="1" customWidth="1"/>
    <col min="4619" max="4865" width="9.140625" style="1"/>
    <col min="4866" max="4866" width="6.85546875" style="1" customWidth="1"/>
    <col min="4867" max="4867" width="7.42578125" style="1" customWidth="1"/>
    <col min="4868" max="4868" width="62.7109375" style="1" customWidth="1"/>
    <col min="4869" max="4869" width="9.7109375" style="1" customWidth="1"/>
    <col min="4870" max="4870" width="9.5703125" style="1" customWidth="1"/>
    <col min="4871" max="4871" width="18.42578125" style="1" customWidth="1"/>
    <col min="4872" max="4872" width="9.140625" style="1" customWidth="1"/>
    <col min="4873" max="4873" width="22.140625" style="1" customWidth="1"/>
    <col min="4874" max="4874" width="13.7109375" style="1" customWidth="1"/>
    <col min="4875" max="5121" width="9.140625" style="1"/>
    <col min="5122" max="5122" width="6.85546875" style="1" customWidth="1"/>
    <col min="5123" max="5123" width="7.42578125" style="1" customWidth="1"/>
    <col min="5124" max="5124" width="62.7109375" style="1" customWidth="1"/>
    <col min="5125" max="5125" width="9.7109375" style="1" customWidth="1"/>
    <col min="5126" max="5126" width="9.5703125" style="1" customWidth="1"/>
    <col min="5127" max="5127" width="18.42578125" style="1" customWidth="1"/>
    <col min="5128" max="5128" width="9.140625" style="1" customWidth="1"/>
    <col min="5129" max="5129" width="22.140625" style="1" customWidth="1"/>
    <col min="5130" max="5130" width="13.7109375" style="1" customWidth="1"/>
    <col min="5131" max="5377" width="9.140625" style="1"/>
    <col min="5378" max="5378" width="6.85546875" style="1" customWidth="1"/>
    <col min="5379" max="5379" width="7.42578125" style="1" customWidth="1"/>
    <col min="5380" max="5380" width="62.7109375" style="1" customWidth="1"/>
    <col min="5381" max="5381" width="9.7109375" style="1" customWidth="1"/>
    <col min="5382" max="5382" width="9.5703125" style="1" customWidth="1"/>
    <col min="5383" max="5383" width="18.42578125" style="1" customWidth="1"/>
    <col min="5384" max="5384" width="9.140625" style="1" customWidth="1"/>
    <col min="5385" max="5385" width="22.140625" style="1" customWidth="1"/>
    <col min="5386" max="5386" width="13.7109375" style="1" customWidth="1"/>
    <col min="5387" max="5633" width="9.140625" style="1"/>
    <col min="5634" max="5634" width="6.85546875" style="1" customWidth="1"/>
    <col min="5635" max="5635" width="7.42578125" style="1" customWidth="1"/>
    <col min="5636" max="5636" width="62.7109375" style="1" customWidth="1"/>
    <col min="5637" max="5637" width="9.7109375" style="1" customWidth="1"/>
    <col min="5638" max="5638" width="9.5703125" style="1" customWidth="1"/>
    <col min="5639" max="5639" width="18.42578125" style="1" customWidth="1"/>
    <col min="5640" max="5640" width="9.140625" style="1" customWidth="1"/>
    <col min="5641" max="5641" width="22.140625" style="1" customWidth="1"/>
    <col min="5642" max="5642" width="13.7109375" style="1" customWidth="1"/>
    <col min="5643" max="5889" width="9.140625" style="1"/>
    <col min="5890" max="5890" width="6.85546875" style="1" customWidth="1"/>
    <col min="5891" max="5891" width="7.42578125" style="1" customWidth="1"/>
    <col min="5892" max="5892" width="62.7109375" style="1" customWidth="1"/>
    <col min="5893" max="5893" width="9.7109375" style="1" customWidth="1"/>
    <col min="5894" max="5894" width="9.5703125" style="1" customWidth="1"/>
    <col min="5895" max="5895" width="18.42578125" style="1" customWidth="1"/>
    <col min="5896" max="5896" width="9.140625" style="1" customWidth="1"/>
    <col min="5897" max="5897" width="22.140625" style="1" customWidth="1"/>
    <col min="5898" max="5898" width="13.7109375" style="1" customWidth="1"/>
    <col min="5899" max="6145" width="9.140625" style="1"/>
    <col min="6146" max="6146" width="6.85546875" style="1" customWidth="1"/>
    <col min="6147" max="6147" width="7.42578125" style="1" customWidth="1"/>
    <col min="6148" max="6148" width="62.7109375" style="1" customWidth="1"/>
    <col min="6149" max="6149" width="9.7109375" style="1" customWidth="1"/>
    <col min="6150" max="6150" width="9.5703125" style="1" customWidth="1"/>
    <col min="6151" max="6151" width="18.42578125" style="1" customWidth="1"/>
    <col min="6152" max="6152" width="9.140625" style="1" customWidth="1"/>
    <col min="6153" max="6153" width="22.140625" style="1" customWidth="1"/>
    <col min="6154" max="6154" width="13.7109375" style="1" customWidth="1"/>
    <col min="6155" max="6401" width="9.140625" style="1"/>
    <col min="6402" max="6402" width="6.85546875" style="1" customWidth="1"/>
    <col min="6403" max="6403" width="7.42578125" style="1" customWidth="1"/>
    <col min="6404" max="6404" width="62.7109375" style="1" customWidth="1"/>
    <col min="6405" max="6405" width="9.7109375" style="1" customWidth="1"/>
    <col min="6406" max="6406" width="9.5703125" style="1" customWidth="1"/>
    <col min="6407" max="6407" width="18.42578125" style="1" customWidth="1"/>
    <col min="6408" max="6408" width="9.140625" style="1" customWidth="1"/>
    <col min="6409" max="6409" width="22.140625" style="1" customWidth="1"/>
    <col min="6410" max="6410" width="13.7109375" style="1" customWidth="1"/>
    <col min="6411" max="6657" width="9.140625" style="1"/>
    <col min="6658" max="6658" width="6.85546875" style="1" customWidth="1"/>
    <col min="6659" max="6659" width="7.42578125" style="1" customWidth="1"/>
    <col min="6660" max="6660" width="62.7109375" style="1" customWidth="1"/>
    <col min="6661" max="6661" width="9.7109375" style="1" customWidth="1"/>
    <col min="6662" max="6662" width="9.5703125" style="1" customWidth="1"/>
    <col min="6663" max="6663" width="18.42578125" style="1" customWidth="1"/>
    <col min="6664" max="6664" width="9.140625" style="1" customWidth="1"/>
    <col min="6665" max="6665" width="22.140625" style="1" customWidth="1"/>
    <col min="6666" max="6666" width="13.7109375" style="1" customWidth="1"/>
    <col min="6667" max="6913" width="9.140625" style="1"/>
    <col min="6914" max="6914" width="6.85546875" style="1" customWidth="1"/>
    <col min="6915" max="6915" width="7.42578125" style="1" customWidth="1"/>
    <col min="6916" max="6916" width="62.7109375" style="1" customWidth="1"/>
    <col min="6917" max="6917" width="9.7109375" style="1" customWidth="1"/>
    <col min="6918" max="6918" width="9.5703125" style="1" customWidth="1"/>
    <col min="6919" max="6919" width="18.42578125" style="1" customWidth="1"/>
    <col min="6920" max="6920" width="9.140625" style="1" customWidth="1"/>
    <col min="6921" max="6921" width="22.140625" style="1" customWidth="1"/>
    <col min="6922" max="6922" width="13.7109375" style="1" customWidth="1"/>
    <col min="6923" max="7169" width="9.140625" style="1"/>
    <col min="7170" max="7170" width="6.85546875" style="1" customWidth="1"/>
    <col min="7171" max="7171" width="7.42578125" style="1" customWidth="1"/>
    <col min="7172" max="7172" width="62.7109375" style="1" customWidth="1"/>
    <col min="7173" max="7173" width="9.7109375" style="1" customWidth="1"/>
    <col min="7174" max="7174" width="9.5703125" style="1" customWidth="1"/>
    <col min="7175" max="7175" width="18.42578125" style="1" customWidth="1"/>
    <col min="7176" max="7176" width="9.140625" style="1" customWidth="1"/>
    <col min="7177" max="7177" width="22.140625" style="1" customWidth="1"/>
    <col min="7178" max="7178" width="13.7109375" style="1" customWidth="1"/>
    <col min="7179" max="7425" width="9.140625" style="1"/>
    <col min="7426" max="7426" width="6.85546875" style="1" customWidth="1"/>
    <col min="7427" max="7427" width="7.42578125" style="1" customWidth="1"/>
    <col min="7428" max="7428" width="62.7109375" style="1" customWidth="1"/>
    <col min="7429" max="7429" width="9.7109375" style="1" customWidth="1"/>
    <col min="7430" max="7430" width="9.5703125" style="1" customWidth="1"/>
    <col min="7431" max="7431" width="18.42578125" style="1" customWidth="1"/>
    <col min="7432" max="7432" width="9.140625" style="1" customWidth="1"/>
    <col min="7433" max="7433" width="22.140625" style="1" customWidth="1"/>
    <col min="7434" max="7434" width="13.7109375" style="1" customWidth="1"/>
    <col min="7435" max="7681" width="9.140625" style="1"/>
    <col min="7682" max="7682" width="6.85546875" style="1" customWidth="1"/>
    <col min="7683" max="7683" width="7.42578125" style="1" customWidth="1"/>
    <col min="7684" max="7684" width="62.7109375" style="1" customWidth="1"/>
    <col min="7685" max="7685" width="9.7109375" style="1" customWidth="1"/>
    <col min="7686" max="7686" width="9.5703125" style="1" customWidth="1"/>
    <col min="7687" max="7687" width="18.42578125" style="1" customWidth="1"/>
    <col min="7688" max="7688" width="9.140625" style="1" customWidth="1"/>
    <col min="7689" max="7689" width="22.140625" style="1" customWidth="1"/>
    <col min="7690" max="7690" width="13.7109375" style="1" customWidth="1"/>
    <col min="7691" max="7937" width="9.140625" style="1"/>
    <col min="7938" max="7938" width="6.85546875" style="1" customWidth="1"/>
    <col min="7939" max="7939" width="7.42578125" style="1" customWidth="1"/>
    <col min="7940" max="7940" width="62.7109375" style="1" customWidth="1"/>
    <col min="7941" max="7941" width="9.7109375" style="1" customWidth="1"/>
    <col min="7942" max="7942" width="9.5703125" style="1" customWidth="1"/>
    <col min="7943" max="7943" width="18.42578125" style="1" customWidth="1"/>
    <col min="7944" max="7944" width="9.140625" style="1" customWidth="1"/>
    <col min="7945" max="7945" width="22.140625" style="1" customWidth="1"/>
    <col min="7946" max="7946" width="13.7109375" style="1" customWidth="1"/>
    <col min="7947" max="8193" width="9.140625" style="1"/>
    <col min="8194" max="8194" width="6.85546875" style="1" customWidth="1"/>
    <col min="8195" max="8195" width="7.42578125" style="1" customWidth="1"/>
    <col min="8196" max="8196" width="62.7109375" style="1" customWidth="1"/>
    <col min="8197" max="8197" width="9.7109375" style="1" customWidth="1"/>
    <col min="8198" max="8198" width="9.5703125" style="1" customWidth="1"/>
    <col min="8199" max="8199" width="18.42578125" style="1" customWidth="1"/>
    <col min="8200" max="8200" width="9.140625" style="1" customWidth="1"/>
    <col min="8201" max="8201" width="22.140625" style="1" customWidth="1"/>
    <col min="8202" max="8202" width="13.7109375" style="1" customWidth="1"/>
    <col min="8203" max="8449" width="9.140625" style="1"/>
    <col min="8450" max="8450" width="6.85546875" style="1" customWidth="1"/>
    <col min="8451" max="8451" width="7.42578125" style="1" customWidth="1"/>
    <col min="8452" max="8452" width="62.7109375" style="1" customWidth="1"/>
    <col min="8453" max="8453" width="9.7109375" style="1" customWidth="1"/>
    <col min="8454" max="8454" width="9.5703125" style="1" customWidth="1"/>
    <col min="8455" max="8455" width="18.42578125" style="1" customWidth="1"/>
    <col min="8456" max="8456" width="9.140625" style="1" customWidth="1"/>
    <col min="8457" max="8457" width="22.140625" style="1" customWidth="1"/>
    <col min="8458" max="8458" width="13.7109375" style="1" customWidth="1"/>
    <col min="8459" max="8705" width="9.140625" style="1"/>
    <col min="8706" max="8706" width="6.85546875" style="1" customWidth="1"/>
    <col min="8707" max="8707" width="7.42578125" style="1" customWidth="1"/>
    <col min="8708" max="8708" width="62.7109375" style="1" customWidth="1"/>
    <col min="8709" max="8709" width="9.7109375" style="1" customWidth="1"/>
    <col min="8710" max="8710" width="9.5703125" style="1" customWidth="1"/>
    <col min="8711" max="8711" width="18.42578125" style="1" customWidth="1"/>
    <col min="8712" max="8712" width="9.140625" style="1" customWidth="1"/>
    <col min="8713" max="8713" width="22.140625" style="1" customWidth="1"/>
    <col min="8714" max="8714" width="13.7109375" style="1" customWidth="1"/>
    <col min="8715" max="8961" width="9.140625" style="1"/>
    <col min="8962" max="8962" width="6.85546875" style="1" customWidth="1"/>
    <col min="8963" max="8963" width="7.42578125" style="1" customWidth="1"/>
    <col min="8964" max="8964" width="62.7109375" style="1" customWidth="1"/>
    <col min="8965" max="8965" width="9.7109375" style="1" customWidth="1"/>
    <col min="8966" max="8966" width="9.5703125" style="1" customWidth="1"/>
    <col min="8967" max="8967" width="18.42578125" style="1" customWidth="1"/>
    <col min="8968" max="8968" width="9.140625" style="1" customWidth="1"/>
    <col min="8969" max="8969" width="22.140625" style="1" customWidth="1"/>
    <col min="8970" max="8970" width="13.7109375" style="1" customWidth="1"/>
    <col min="8971" max="9217" width="9.140625" style="1"/>
    <col min="9218" max="9218" width="6.85546875" style="1" customWidth="1"/>
    <col min="9219" max="9219" width="7.42578125" style="1" customWidth="1"/>
    <col min="9220" max="9220" width="62.7109375" style="1" customWidth="1"/>
    <col min="9221" max="9221" width="9.7109375" style="1" customWidth="1"/>
    <col min="9222" max="9222" width="9.5703125" style="1" customWidth="1"/>
    <col min="9223" max="9223" width="18.42578125" style="1" customWidth="1"/>
    <col min="9224" max="9224" width="9.140625" style="1" customWidth="1"/>
    <col min="9225" max="9225" width="22.140625" style="1" customWidth="1"/>
    <col min="9226" max="9226" width="13.7109375" style="1" customWidth="1"/>
    <col min="9227" max="9473" width="9.140625" style="1"/>
    <col min="9474" max="9474" width="6.85546875" style="1" customWidth="1"/>
    <col min="9475" max="9475" width="7.42578125" style="1" customWidth="1"/>
    <col min="9476" max="9476" width="62.7109375" style="1" customWidth="1"/>
    <col min="9477" max="9477" width="9.7109375" style="1" customWidth="1"/>
    <col min="9478" max="9478" width="9.5703125" style="1" customWidth="1"/>
    <col min="9479" max="9479" width="18.42578125" style="1" customWidth="1"/>
    <col min="9480" max="9480" width="9.140625" style="1" customWidth="1"/>
    <col min="9481" max="9481" width="22.140625" style="1" customWidth="1"/>
    <col min="9482" max="9482" width="13.7109375" style="1" customWidth="1"/>
    <col min="9483" max="9729" width="9.140625" style="1"/>
    <col min="9730" max="9730" width="6.85546875" style="1" customWidth="1"/>
    <col min="9731" max="9731" width="7.42578125" style="1" customWidth="1"/>
    <col min="9732" max="9732" width="62.7109375" style="1" customWidth="1"/>
    <col min="9733" max="9733" width="9.7109375" style="1" customWidth="1"/>
    <col min="9734" max="9734" width="9.5703125" style="1" customWidth="1"/>
    <col min="9735" max="9735" width="18.42578125" style="1" customWidth="1"/>
    <col min="9736" max="9736" width="9.140625" style="1" customWidth="1"/>
    <col min="9737" max="9737" width="22.140625" style="1" customWidth="1"/>
    <col min="9738" max="9738" width="13.7109375" style="1" customWidth="1"/>
    <col min="9739" max="9985" width="9.140625" style="1"/>
    <col min="9986" max="9986" width="6.85546875" style="1" customWidth="1"/>
    <col min="9987" max="9987" width="7.42578125" style="1" customWidth="1"/>
    <col min="9988" max="9988" width="62.7109375" style="1" customWidth="1"/>
    <col min="9989" max="9989" width="9.7109375" style="1" customWidth="1"/>
    <col min="9990" max="9990" width="9.5703125" style="1" customWidth="1"/>
    <col min="9991" max="9991" width="18.42578125" style="1" customWidth="1"/>
    <col min="9992" max="9992" width="9.140625" style="1" customWidth="1"/>
    <col min="9993" max="9993" width="22.140625" style="1" customWidth="1"/>
    <col min="9994" max="9994" width="13.7109375" style="1" customWidth="1"/>
    <col min="9995" max="10241" width="9.140625" style="1"/>
    <col min="10242" max="10242" width="6.85546875" style="1" customWidth="1"/>
    <col min="10243" max="10243" width="7.42578125" style="1" customWidth="1"/>
    <col min="10244" max="10244" width="62.7109375" style="1" customWidth="1"/>
    <col min="10245" max="10245" width="9.7109375" style="1" customWidth="1"/>
    <col min="10246" max="10246" width="9.5703125" style="1" customWidth="1"/>
    <col min="10247" max="10247" width="18.42578125" style="1" customWidth="1"/>
    <col min="10248" max="10248" width="9.140625" style="1" customWidth="1"/>
    <col min="10249" max="10249" width="22.140625" style="1" customWidth="1"/>
    <col min="10250" max="10250" width="13.7109375" style="1" customWidth="1"/>
    <col min="10251" max="10497" width="9.140625" style="1"/>
    <col min="10498" max="10498" width="6.85546875" style="1" customWidth="1"/>
    <col min="10499" max="10499" width="7.42578125" style="1" customWidth="1"/>
    <col min="10500" max="10500" width="62.7109375" style="1" customWidth="1"/>
    <col min="10501" max="10501" width="9.7109375" style="1" customWidth="1"/>
    <col min="10502" max="10502" width="9.5703125" style="1" customWidth="1"/>
    <col min="10503" max="10503" width="18.42578125" style="1" customWidth="1"/>
    <col min="10504" max="10504" width="9.140625" style="1" customWidth="1"/>
    <col min="10505" max="10505" width="22.140625" style="1" customWidth="1"/>
    <col min="10506" max="10506" width="13.7109375" style="1" customWidth="1"/>
    <col min="10507" max="10753" width="9.140625" style="1"/>
    <col min="10754" max="10754" width="6.85546875" style="1" customWidth="1"/>
    <col min="10755" max="10755" width="7.42578125" style="1" customWidth="1"/>
    <col min="10756" max="10756" width="62.7109375" style="1" customWidth="1"/>
    <col min="10757" max="10757" width="9.7109375" style="1" customWidth="1"/>
    <col min="10758" max="10758" width="9.5703125" style="1" customWidth="1"/>
    <col min="10759" max="10759" width="18.42578125" style="1" customWidth="1"/>
    <col min="10760" max="10760" width="9.140625" style="1" customWidth="1"/>
    <col min="10761" max="10761" width="22.140625" style="1" customWidth="1"/>
    <col min="10762" max="10762" width="13.7109375" style="1" customWidth="1"/>
    <col min="10763" max="11009" width="9.140625" style="1"/>
    <col min="11010" max="11010" width="6.85546875" style="1" customWidth="1"/>
    <col min="11011" max="11011" width="7.42578125" style="1" customWidth="1"/>
    <col min="11012" max="11012" width="62.7109375" style="1" customWidth="1"/>
    <col min="11013" max="11013" width="9.7109375" style="1" customWidth="1"/>
    <col min="11014" max="11014" width="9.5703125" style="1" customWidth="1"/>
    <col min="11015" max="11015" width="18.42578125" style="1" customWidth="1"/>
    <col min="11016" max="11016" width="9.140625" style="1" customWidth="1"/>
    <col min="11017" max="11017" width="22.140625" style="1" customWidth="1"/>
    <col min="11018" max="11018" width="13.7109375" style="1" customWidth="1"/>
    <col min="11019" max="11265" width="9.140625" style="1"/>
    <col min="11266" max="11266" width="6.85546875" style="1" customWidth="1"/>
    <col min="11267" max="11267" width="7.42578125" style="1" customWidth="1"/>
    <col min="11268" max="11268" width="62.7109375" style="1" customWidth="1"/>
    <col min="11269" max="11269" width="9.7109375" style="1" customWidth="1"/>
    <col min="11270" max="11270" width="9.5703125" style="1" customWidth="1"/>
    <col min="11271" max="11271" width="18.42578125" style="1" customWidth="1"/>
    <col min="11272" max="11272" width="9.140625" style="1" customWidth="1"/>
    <col min="11273" max="11273" width="22.140625" style="1" customWidth="1"/>
    <col min="11274" max="11274" width="13.7109375" style="1" customWidth="1"/>
    <col min="11275" max="11521" width="9.140625" style="1"/>
    <col min="11522" max="11522" width="6.85546875" style="1" customWidth="1"/>
    <col min="11523" max="11523" width="7.42578125" style="1" customWidth="1"/>
    <col min="11524" max="11524" width="62.7109375" style="1" customWidth="1"/>
    <col min="11525" max="11525" width="9.7109375" style="1" customWidth="1"/>
    <col min="11526" max="11526" width="9.5703125" style="1" customWidth="1"/>
    <col min="11527" max="11527" width="18.42578125" style="1" customWidth="1"/>
    <col min="11528" max="11528" width="9.140625" style="1" customWidth="1"/>
    <col min="11529" max="11529" width="22.140625" style="1" customWidth="1"/>
    <col min="11530" max="11530" width="13.7109375" style="1" customWidth="1"/>
    <col min="11531" max="11777" width="9.140625" style="1"/>
    <col min="11778" max="11778" width="6.85546875" style="1" customWidth="1"/>
    <col min="11779" max="11779" width="7.42578125" style="1" customWidth="1"/>
    <col min="11780" max="11780" width="62.7109375" style="1" customWidth="1"/>
    <col min="11781" max="11781" width="9.7109375" style="1" customWidth="1"/>
    <col min="11782" max="11782" width="9.5703125" style="1" customWidth="1"/>
    <col min="11783" max="11783" width="18.42578125" style="1" customWidth="1"/>
    <col min="11784" max="11784" width="9.140625" style="1" customWidth="1"/>
    <col min="11785" max="11785" width="22.140625" style="1" customWidth="1"/>
    <col min="11786" max="11786" width="13.7109375" style="1" customWidth="1"/>
    <col min="11787" max="12033" width="9.140625" style="1"/>
    <col min="12034" max="12034" width="6.85546875" style="1" customWidth="1"/>
    <col min="12035" max="12035" width="7.42578125" style="1" customWidth="1"/>
    <col min="12036" max="12036" width="62.7109375" style="1" customWidth="1"/>
    <col min="12037" max="12037" width="9.7109375" style="1" customWidth="1"/>
    <col min="12038" max="12038" width="9.5703125" style="1" customWidth="1"/>
    <col min="12039" max="12039" width="18.42578125" style="1" customWidth="1"/>
    <col min="12040" max="12040" width="9.140625" style="1" customWidth="1"/>
    <col min="12041" max="12041" width="22.140625" style="1" customWidth="1"/>
    <col min="12042" max="12042" width="13.7109375" style="1" customWidth="1"/>
    <col min="12043" max="12289" width="9.140625" style="1"/>
    <col min="12290" max="12290" width="6.85546875" style="1" customWidth="1"/>
    <col min="12291" max="12291" width="7.42578125" style="1" customWidth="1"/>
    <col min="12292" max="12292" width="62.7109375" style="1" customWidth="1"/>
    <col min="12293" max="12293" width="9.7109375" style="1" customWidth="1"/>
    <col min="12294" max="12294" width="9.5703125" style="1" customWidth="1"/>
    <col min="12295" max="12295" width="18.42578125" style="1" customWidth="1"/>
    <col min="12296" max="12296" width="9.140625" style="1" customWidth="1"/>
    <col min="12297" max="12297" width="22.140625" style="1" customWidth="1"/>
    <col min="12298" max="12298" width="13.7109375" style="1" customWidth="1"/>
    <col min="12299" max="12545" width="9.140625" style="1"/>
    <col min="12546" max="12546" width="6.85546875" style="1" customWidth="1"/>
    <col min="12547" max="12547" width="7.42578125" style="1" customWidth="1"/>
    <col min="12548" max="12548" width="62.7109375" style="1" customWidth="1"/>
    <col min="12549" max="12549" width="9.7109375" style="1" customWidth="1"/>
    <col min="12550" max="12550" width="9.5703125" style="1" customWidth="1"/>
    <col min="12551" max="12551" width="18.42578125" style="1" customWidth="1"/>
    <col min="12552" max="12552" width="9.140625" style="1" customWidth="1"/>
    <col min="12553" max="12553" width="22.140625" style="1" customWidth="1"/>
    <col min="12554" max="12554" width="13.7109375" style="1" customWidth="1"/>
    <col min="12555" max="12801" width="9.140625" style="1"/>
    <col min="12802" max="12802" width="6.85546875" style="1" customWidth="1"/>
    <col min="12803" max="12803" width="7.42578125" style="1" customWidth="1"/>
    <col min="12804" max="12804" width="62.7109375" style="1" customWidth="1"/>
    <col min="12805" max="12805" width="9.7109375" style="1" customWidth="1"/>
    <col min="12806" max="12806" width="9.5703125" style="1" customWidth="1"/>
    <col min="12807" max="12807" width="18.42578125" style="1" customWidth="1"/>
    <col min="12808" max="12808" width="9.140625" style="1" customWidth="1"/>
    <col min="12809" max="12809" width="22.140625" style="1" customWidth="1"/>
    <col min="12810" max="12810" width="13.7109375" style="1" customWidth="1"/>
    <col min="12811" max="13057" width="9.140625" style="1"/>
    <col min="13058" max="13058" width="6.85546875" style="1" customWidth="1"/>
    <col min="13059" max="13059" width="7.42578125" style="1" customWidth="1"/>
    <col min="13060" max="13060" width="62.7109375" style="1" customWidth="1"/>
    <col min="13061" max="13061" width="9.7109375" style="1" customWidth="1"/>
    <col min="13062" max="13062" width="9.5703125" style="1" customWidth="1"/>
    <col min="13063" max="13063" width="18.42578125" style="1" customWidth="1"/>
    <col min="13064" max="13064" width="9.140625" style="1" customWidth="1"/>
    <col min="13065" max="13065" width="22.140625" style="1" customWidth="1"/>
    <col min="13066" max="13066" width="13.7109375" style="1" customWidth="1"/>
    <col min="13067" max="13313" width="9.140625" style="1"/>
    <col min="13314" max="13314" width="6.85546875" style="1" customWidth="1"/>
    <col min="13315" max="13315" width="7.42578125" style="1" customWidth="1"/>
    <col min="13316" max="13316" width="62.7109375" style="1" customWidth="1"/>
    <col min="13317" max="13317" width="9.7109375" style="1" customWidth="1"/>
    <col min="13318" max="13318" width="9.5703125" style="1" customWidth="1"/>
    <col min="13319" max="13319" width="18.42578125" style="1" customWidth="1"/>
    <col min="13320" max="13320" width="9.140625" style="1" customWidth="1"/>
    <col min="13321" max="13321" width="22.140625" style="1" customWidth="1"/>
    <col min="13322" max="13322" width="13.7109375" style="1" customWidth="1"/>
    <col min="13323" max="13569" width="9.140625" style="1"/>
    <col min="13570" max="13570" width="6.85546875" style="1" customWidth="1"/>
    <col min="13571" max="13571" width="7.42578125" style="1" customWidth="1"/>
    <col min="13572" max="13572" width="62.7109375" style="1" customWidth="1"/>
    <col min="13573" max="13573" width="9.7109375" style="1" customWidth="1"/>
    <col min="13574" max="13574" width="9.5703125" style="1" customWidth="1"/>
    <col min="13575" max="13575" width="18.42578125" style="1" customWidth="1"/>
    <col min="13576" max="13576" width="9.140625" style="1" customWidth="1"/>
    <col min="13577" max="13577" width="22.140625" style="1" customWidth="1"/>
    <col min="13578" max="13578" width="13.7109375" style="1" customWidth="1"/>
    <col min="13579" max="13825" width="9.140625" style="1"/>
    <col min="13826" max="13826" width="6.85546875" style="1" customWidth="1"/>
    <col min="13827" max="13827" width="7.42578125" style="1" customWidth="1"/>
    <col min="13828" max="13828" width="62.7109375" style="1" customWidth="1"/>
    <col min="13829" max="13829" width="9.7109375" style="1" customWidth="1"/>
    <col min="13830" max="13830" width="9.5703125" style="1" customWidth="1"/>
    <col min="13831" max="13831" width="18.42578125" style="1" customWidth="1"/>
    <col min="13832" max="13832" width="9.140625" style="1" customWidth="1"/>
    <col min="13833" max="13833" width="22.140625" style="1" customWidth="1"/>
    <col min="13834" max="13834" width="13.7109375" style="1" customWidth="1"/>
    <col min="13835" max="14081" width="9.140625" style="1"/>
    <col min="14082" max="14082" width="6.85546875" style="1" customWidth="1"/>
    <col min="14083" max="14083" width="7.42578125" style="1" customWidth="1"/>
    <col min="14084" max="14084" width="62.7109375" style="1" customWidth="1"/>
    <col min="14085" max="14085" width="9.7109375" style="1" customWidth="1"/>
    <col min="14086" max="14086" width="9.5703125" style="1" customWidth="1"/>
    <col min="14087" max="14087" width="18.42578125" style="1" customWidth="1"/>
    <col min="14088" max="14088" width="9.140625" style="1" customWidth="1"/>
    <col min="14089" max="14089" width="22.140625" style="1" customWidth="1"/>
    <col min="14090" max="14090" width="13.7109375" style="1" customWidth="1"/>
    <col min="14091" max="14337" width="9.140625" style="1"/>
    <col min="14338" max="14338" width="6.85546875" style="1" customWidth="1"/>
    <col min="14339" max="14339" width="7.42578125" style="1" customWidth="1"/>
    <col min="14340" max="14340" width="62.7109375" style="1" customWidth="1"/>
    <col min="14341" max="14341" width="9.7109375" style="1" customWidth="1"/>
    <col min="14342" max="14342" width="9.5703125" style="1" customWidth="1"/>
    <col min="14343" max="14343" width="18.42578125" style="1" customWidth="1"/>
    <col min="14344" max="14344" width="9.140625" style="1" customWidth="1"/>
    <col min="14345" max="14345" width="22.140625" style="1" customWidth="1"/>
    <col min="14346" max="14346" width="13.7109375" style="1" customWidth="1"/>
    <col min="14347" max="14593" width="9.140625" style="1"/>
    <col min="14594" max="14594" width="6.85546875" style="1" customWidth="1"/>
    <col min="14595" max="14595" width="7.42578125" style="1" customWidth="1"/>
    <col min="14596" max="14596" width="62.7109375" style="1" customWidth="1"/>
    <col min="14597" max="14597" width="9.7109375" style="1" customWidth="1"/>
    <col min="14598" max="14598" width="9.5703125" style="1" customWidth="1"/>
    <col min="14599" max="14599" width="18.42578125" style="1" customWidth="1"/>
    <col min="14600" max="14600" width="9.140625" style="1" customWidth="1"/>
    <col min="14601" max="14601" width="22.140625" style="1" customWidth="1"/>
    <col min="14602" max="14602" width="13.7109375" style="1" customWidth="1"/>
    <col min="14603" max="14849" width="9.140625" style="1"/>
    <col min="14850" max="14850" width="6.85546875" style="1" customWidth="1"/>
    <col min="14851" max="14851" width="7.42578125" style="1" customWidth="1"/>
    <col min="14852" max="14852" width="62.7109375" style="1" customWidth="1"/>
    <col min="14853" max="14853" width="9.7109375" style="1" customWidth="1"/>
    <col min="14854" max="14854" width="9.5703125" style="1" customWidth="1"/>
    <col min="14855" max="14855" width="18.42578125" style="1" customWidth="1"/>
    <col min="14856" max="14856" width="9.140625" style="1" customWidth="1"/>
    <col min="14857" max="14857" width="22.140625" style="1" customWidth="1"/>
    <col min="14858" max="14858" width="13.7109375" style="1" customWidth="1"/>
    <col min="14859" max="15105" width="9.140625" style="1"/>
    <col min="15106" max="15106" width="6.85546875" style="1" customWidth="1"/>
    <col min="15107" max="15107" width="7.42578125" style="1" customWidth="1"/>
    <col min="15108" max="15108" width="62.7109375" style="1" customWidth="1"/>
    <col min="15109" max="15109" width="9.7109375" style="1" customWidth="1"/>
    <col min="15110" max="15110" width="9.5703125" style="1" customWidth="1"/>
    <col min="15111" max="15111" width="18.42578125" style="1" customWidth="1"/>
    <col min="15112" max="15112" width="9.140625" style="1" customWidth="1"/>
    <col min="15113" max="15113" width="22.140625" style="1" customWidth="1"/>
    <col min="15114" max="15114" width="13.7109375" style="1" customWidth="1"/>
    <col min="15115" max="15361" width="9.140625" style="1"/>
    <col min="15362" max="15362" width="6.85546875" style="1" customWidth="1"/>
    <col min="15363" max="15363" width="7.42578125" style="1" customWidth="1"/>
    <col min="15364" max="15364" width="62.7109375" style="1" customWidth="1"/>
    <col min="15365" max="15365" width="9.7109375" style="1" customWidth="1"/>
    <col min="15366" max="15366" width="9.5703125" style="1" customWidth="1"/>
    <col min="15367" max="15367" width="18.42578125" style="1" customWidth="1"/>
    <col min="15368" max="15368" width="9.140625" style="1" customWidth="1"/>
    <col min="15369" max="15369" width="22.140625" style="1" customWidth="1"/>
    <col min="15370" max="15370" width="13.7109375" style="1" customWidth="1"/>
    <col min="15371" max="15617" width="9.140625" style="1"/>
    <col min="15618" max="15618" width="6.85546875" style="1" customWidth="1"/>
    <col min="15619" max="15619" width="7.42578125" style="1" customWidth="1"/>
    <col min="15620" max="15620" width="62.7109375" style="1" customWidth="1"/>
    <col min="15621" max="15621" width="9.7109375" style="1" customWidth="1"/>
    <col min="15622" max="15622" width="9.5703125" style="1" customWidth="1"/>
    <col min="15623" max="15623" width="18.42578125" style="1" customWidth="1"/>
    <col min="15624" max="15624" width="9.140625" style="1" customWidth="1"/>
    <col min="15625" max="15625" width="22.140625" style="1" customWidth="1"/>
    <col min="15626" max="15626" width="13.7109375" style="1" customWidth="1"/>
    <col min="15627" max="15873" width="9.140625" style="1"/>
    <col min="15874" max="15874" width="6.85546875" style="1" customWidth="1"/>
    <col min="15875" max="15875" width="7.42578125" style="1" customWidth="1"/>
    <col min="15876" max="15876" width="62.7109375" style="1" customWidth="1"/>
    <col min="15877" max="15877" width="9.7109375" style="1" customWidth="1"/>
    <col min="15878" max="15878" width="9.5703125" style="1" customWidth="1"/>
    <col min="15879" max="15879" width="18.42578125" style="1" customWidth="1"/>
    <col min="15880" max="15880" width="9.140625" style="1" customWidth="1"/>
    <col min="15881" max="15881" width="22.140625" style="1" customWidth="1"/>
    <col min="15882" max="15882" width="13.7109375" style="1" customWidth="1"/>
    <col min="15883" max="16129" width="9.140625" style="1"/>
    <col min="16130" max="16130" width="6.85546875" style="1" customWidth="1"/>
    <col min="16131" max="16131" width="7.42578125" style="1" customWidth="1"/>
    <col min="16132" max="16132" width="62.7109375" style="1" customWidth="1"/>
    <col min="16133" max="16133" width="9.7109375" style="1" customWidth="1"/>
    <col min="16134" max="16134" width="9.5703125" style="1" customWidth="1"/>
    <col min="16135" max="16135" width="18.42578125" style="1" customWidth="1"/>
    <col min="16136" max="16136" width="9.140625" style="1" customWidth="1"/>
    <col min="16137" max="16137" width="22.140625" style="1" customWidth="1"/>
    <col min="16138" max="16138" width="13.7109375" style="1" customWidth="1"/>
    <col min="16139" max="16384" width="9.140625" style="1"/>
  </cols>
  <sheetData>
    <row r="1" spans="1:9" ht="45.75" customHeight="1">
      <c r="A1" s="713" t="s">
        <v>38</v>
      </c>
      <c r="B1" s="713"/>
      <c r="C1" s="713"/>
      <c r="D1" s="714"/>
      <c r="E1" s="714"/>
      <c r="F1" s="714"/>
      <c r="G1" s="714"/>
    </row>
    <row r="2" spans="1:9" ht="20.25" customHeight="1">
      <c r="A2" s="712" t="s">
        <v>0</v>
      </c>
      <c r="B2" s="712"/>
      <c r="C2" s="712"/>
      <c r="D2" s="712"/>
      <c r="E2" s="712"/>
      <c r="F2" s="712"/>
      <c r="G2" s="712"/>
    </row>
    <row r="3" spans="1:9" s="2" customFormat="1" ht="39" customHeight="1">
      <c r="A3" s="12" t="s">
        <v>39</v>
      </c>
      <c r="B3" s="13" t="s">
        <v>2</v>
      </c>
      <c r="C3" s="14" t="s">
        <v>3</v>
      </c>
      <c r="D3" s="14" t="s">
        <v>4</v>
      </c>
      <c r="E3" s="14" t="s">
        <v>5</v>
      </c>
      <c r="F3" s="14" t="s">
        <v>6</v>
      </c>
      <c r="G3" s="15" t="s">
        <v>7</v>
      </c>
    </row>
    <row r="4" spans="1:9" s="3" customFormat="1" ht="98.25" customHeight="1">
      <c r="A4" s="34">
        <v>1</v>
      </c>
      <c r="B4" s="35">
        <v>216</v>
      </c>
      <c r="C4" s="36">
        <v>300</v>
      </c>
      <c r="D4" s="20" t="s">
        <v>40</v>
      </c>
      <c r="E4" s="36">
        <v>24.2</v>
      </c>
      <c r="F4" s="41" t="s">
        <v>81</v>
      </c>
      <c r="G4" s="46">
        <f t="shared" ref="G4:G44" si="0">C4*E4</f>
        <v>7260</v>
      </c>
    </row>
    <row r="5" spans="1:9" s="3" customFormat="1" ht="114.75" customHeight="1">
      <c r="A5" s="34">
        <v>2</v>
      </c>
      <c r="B5" s="35" t="s">
        <v>8</v>
      </c>
      <c r="C5" s="36">
        <v>300</v>
      </c>
      <c r="D5" s="27" t="s">
        <v>42</v>
      </c>
      <c r="E5" s="36">
        <v>1228.8599999999999</v>
      </c>
      <c r="F5" s="41" t="s">
        <v>81</v>
      </c>
      <c r="G5" s="46">
        <f t="shared" si="0"/>
        <v>368657.99999999994</v>
      </c>
    </row>
    <row r="6" spans="1:9" s="3" customFormat="1" ht="75" customHeight="1">
      <c r="A6" s="34">
        <v>3</v>
      </c>
      <c r="B6" s="35" t="s">
        <v>9</v>
      </c>
      <c r="C6" s="36">
        <v>75</v>
      </c>
      <c r="D6" s="32" t="s">
        <v>41</v>
      </c>
      <c r="E6" s="36">
        <v>329.09</v>
      </c>
      <c r="F6" s="41" t="s">
        <v>81</v>
      </c>
      <c r="G6" s="46">
        <f t="shared" si="0"/>
        <v>24681.749999999996</v>
      </c>
    </row>
    <row r="7" spans="1:9" s="3" customFormat="1" ht="60.75" customHeight="1">
      <c r="A7" s="34">
        <v>4</v>
      </c>
      <c r="B7" s="35">
        <v>112</v>
      </c>
      <c r="C7" s="36">
        <v>48</v>
      </c>
      <c r="D7" s="20" t="s">
        <v>43</v>
      </c>
      <c r="E7" s="42">
        <v>2336</v>
      </c>
      <c r="F7" s="41" t="s">
        <v>82</v>
      </c>
      <c r="G7" s="46">
        <f t="shared" si="0"/>
        <v>112128</v>
      </c>
    </row>
    <row r="8" spans="1:9" s="3" customFormat="1" ht="77.25" customHeight="1">
      <c r="A8" s="34">
        <v>5</v>
      </c>
      <c r="B8" s="35" t="s">
        <v>10</v>
      </c>
      <c r="C8" s="36">
        <v>40</v>
      </c>
      <c r="D8" s="31" t="s">
        <v>58</v>
      </c>
      <c r="E8" s="42">
        <v>1120</v>
      </c>
      <c r="F8" s="41" t="s">
        <v>82</v>
      </c>
      <c r="G8" s="46">
        <f t="shared" si="0"/>
        <v>44800</v>
      </c>
    </row>
    <row r="9" spans="1:9" s="3" customFormat="1" ht="153.75" customHeight="1">
      <c r="A9" s="34">
        <v>6</v>
      </c>
      <c r="B9" s="35" t="s">
        <v>11</v>
      </c>
      <c r="C9" s="36">
        <v>220</v>
      </c>
      <c r="D9" s="30" t="s">
        <v>44</v>
      </c>
      <c r="E9" s="36">
        <v>261.45999999999998</v>
      </c>
      <c r="F9" s="41" t="s">
        <v>85</v>
      </c>
      <c r="G9" s="46">
        <f>C9*E9</f>
        <v>57521.2</v>
      </c>
    </row>
    <row r="10" spans="1:9" s="3" customFormat="1" ht="57.75" customHeight="1">
      <c r="A10" s="34">
        <v>7</v>
      </c>
      <c r="B10" s="35"/>
      <c r="C10" s="36">
        <v>400</v>
      </c>
      <c r="D10" s="20" t="s">
        <v>45</v>
      </c>
      <c r="E10" s="36">
        <v>243.43</v>
      </c>
      <c r="F10" s="41" t="s">
        <v>85</v>
      </c>
      <c r="G10" s="46">
        <f t="shared" si="0"/>
        <v>97372</v>
      </c>
    </row>
    <row r="11" spans="1:9" s="3" customFormat="1" ht="59.25" customHeight="1">
      <c r="A11" s="34">
        <v>8</v>
      </c>
      <c r="B11" s="35"/>
      <c r="C11" s="36">
        <v>350</v>
      </c>
      <c r="D11" s="20" t="s">
        <v>46</v>
      </c>
      <c r="E11" s="36">
        <v>238.64</v>
      </c>
      <c r="F11" s="41" t="s">
        <v>85</v>
      </c>
      <c r="G11" s="46">
        <f t="shared" si="0"/>
        <v>83524</v>
      </c>
    </row>
    <row r="12" spans="1:9" s="3" customFormat="1" ht="84" customHeight="1">
      <c r="A12" s="34">
        <v>9</v>
      </c>
      <c r="B12" s="35" t="s">
        <v>12</v>
      </c>
      <c r="C12" s="36">
        <v>43</v>
      </c>
      <c r="D12" s="51" t="s">
        <v>47</v>
      </c>
      <c r="E12" s="42">
        <v>3973.02</v>
      </c>
      <c r="F12" s="41" t="s">
        <v>82</v>
      </c>
      <c r="G12" s="46">
        <f t="shared" si="0"/>
        <v>170839.86</v>
      </c>
    </row>
    <row r="13" spans="1:9" s="6" customFormat="1" ht="57" customHeight="1">
      <c r="A13" s="34">
        <v>10</v>
      </c>
      <c r="B13" s="37">
        <v>213</v>
      </c>
      <c r="C13" s="36">
        <v>10</v>
      </c>
      <c r="D13" s="29" t="s">
        <v>48</v>
      </c>
      <c r="E13" s="36">
        <v>2701</v>
      </c>
      <c r="F13" s="41" t="s">
        <v>82</v>
      </c>
      <c r="G13" s="46">
        <f>C13*E13</f>
        <v>27010</v>
      </c>
      <c r="H13" s="4"/>
      <c r="I13" s="5"/>
    </row>
    <row r="14" spans="1:9" s="3" customFormat="1" ht="39" customHeight="1">
      <c r="A14" s="34">
        <v>11</v>
      </c>
      <c r="B14" s="35" t="s">
        <v>13</v>
      </c>
      <c r="C14" s="36">
        <v>21</v>
      </c>
      <c r="D14" s="52" t="s">
        <v>49</v>
      </c>
      <c r="E14" s="42">
        <v>7651.85</v>
      </c>
      <c r="F14" s="41" t="s">
        <v>82</v>
      </c>
      <c r="G14" s="46">
        <f t="shared" si="0"/>
        <v>160688.85</v>
      </c>
    </row>
    <row r="15" spans="1:9" s="3" customFormat="1" ht="60.75" customHeight="1">
      <c r="A15" s="34">
        <v>12</v>
      </c>
      <c r="B15" s="35" t="s">
        <v>14</v>
      </c>
      <c r="C15" s="36">
        <v>116</v>
      </c>
      <c r="D15" s="28" t="s">
        <v>50</v>
      </c>
      <c r="E15" s="42">
        <v>259</v>
      </c>
      <c r="F15" s="41" t="s">
        <v>82</v>
      </c>
      <c r="G15" s="46">
        <f t="shared" si="0"/>
        <v>30044</v>
      </c>
    </row>
    <row r="16" spans="1:9" s="3" customFormat="1" ht="97.5" customHeight="1">
      <c r="A16" s="34">
        <v>13</v>
      </c>
      <c r="B16" s="35">
        <v>58.3</v>
      </c>
      <c r="C16" s="36">
        <v>120</v>
      </c>
      <c r="D16" s="53" t="s">
        <v>51</v>
      </c>
      <c r="E16" s="42">
        <v>735.27</v>
      </c>
      <c r="F16" s="41" t="s">
        <v>85</v>
      </c>
      <c r="G16" s="46">
        <f t="shared" si="0"/>
        <v>88232.4</v>
      </c>
    </row>
    <row r="17" spans="1:10" s="3" customFormat="1" ht="24" customHeight="1">
      <c r="A17" s="34">
        <v>14</v>
      </c>
      <c r="B17" s="35"/>
      <c r="C17" s="36">
        <v>134</v>
      </c>
      <c r="D17" s="20" t="s">
        <v>52</v>
      </c>
      <c r="E17" s="42">
        <v>617.97</v>
      </c>
      <c r="F17" s="41" t="s">
        <v>85</v>
      </c>
      <c r="G17" s="46">
        <f t="shared" si="0"/>
        <v>82807.98000000001</v>
      </c>
    </row>
    <row r="18" spans="1:10" s="3" customFormat="1" ht="98.25" customHeight="1">
      <c r="A18" s="34">
        <v>15</v>
      </c>
      <c r="B18" s="35" t="s">
        <v>15</v>
      </c>
      <c r="C18" s="36">
        <v>4</v>
      </c>
      <c r="D18" s="20" t="s">
        <v>53</v>
      </c>
      <c r="E18" s="42">
        <v>6813.03</v>
      </c>
      <c r="F18" s="41" t="s">
        <v>83</v>
      </c>
      <c r="G18" s="46">
        <f t="shared" si="0"/>
        <v>27252.12</v>
      </c>
    </row>
    <row r="19" spans="1:10" s="3" customFormat="1" ht="134.25" customHeight="1">
      <c r="A19" s="34">
        <v>16</v>
      </c>
      <c r="B19" s="35" t="s">
        <v>16</v>
      </c>
      <c r="C19" s="36">
        <v>2.8</v>
      </c>
      <c r="D19" s="32" t="s">
        <v>54</v>
      </c>
      <c r="E19" s="36">
        <v>6837.33</v>
      </c>
      <c r="F19" s="41" t="s">
        <v>83</v>
      </c>
      <c r="G19" s="46">
        <f t="shared" si="0"/>
        <v>19144.523999999998</v>
      </c>
    </row>
    <row r="20" spans="1:10" s="3" customFormat="1" ht="21" customHeight="1">
      <c r="A20" s="34">
        <v>17</v>
      </c>
      <c r="B20" s="35"/>
      <c r="C20" s="36">
        <v>1</v>
      </c>
      <c r="D20" s="32" t="s">
        <v>17</v>
      </c>
      <c r="E20" s="42">
        <v>7003.32</v>
      </c>
      <c r="F20" s="41" t="s">
        <v>83</v>
      </c>
      <c r="G20" s="46">
        <f t="shared" si="0"/>
        <v>7003.32</v>
      </c>
    </row>
    <row r="21" spans="1:10" s="3" customFormat="1" ht="21" customHeight="1">
      <c r="A21" s="34">
        <v>18</v>
      </c>
      <c r="B21" s="35"/>
      <c r="C21" s="36">
        <v>4</v>
      </c>
      <c r="D21" s="32" t="s">
        <v>18</v>
      </c>
      <c r="E21" s="42">
        <v>7169.31</v>
      </c>
      <c r="F21" s="41" t="s">
        <v>83</v>
      </c>
      <c r="G21" s="46">
        <f t="shared" si="0"/>
        <v>28677.24</v>
      </c>
    </row>
    <row r="22" spans="1:10" s="3" customFormat="1" ht="21" customHeight="1">
      <c r="A22" s="34">
        <v>19</v>
      </c>
      <c r="B22" s="35"/>
      <c r="C22" s="36">
        <v>1.5</v>
      </c>
      <c r="D22" s="32" t="s">
        <v>19</v>
      </c>
      <c r="E22" s="36">
        <v>7335.3</v>
      </c>
      <c r="F22" s="41" t="s">
        <v>83</v>
      </c>
      <c r="G22" s="46">
        <f t="shared" si="0"/>
        <v>11002.95</v>
      </c>
    </row>
    <row r="23" spans="1:10" s="3" customFormat="1" ht="79.5" customHeight="1">
      <c r="A23" s="34">
        <v>20</v>
      </c>
      <c r="B23" s="35" t="s">
        <v>20</v>
      </c>
      <c r="C23" s="36">
        <v>120</v>
      </c>
      <c r="D23" s="28" t="s">
        <v>55</v>
      </c>
      <c r="E23" s="42">
        <v>261.83</v>
      </c>
      <c r="F23" s="41" t="s">
        <v>81</v>
      </c>
      <c r="G23" s="46">
        <f t="shared" si="0"/>
        <v>31419.599999999999</v>
      </c>
    </row>
    <row r="24" spans="1:10" s="3" customFormat="1" ht="81.75" customHeight="1">
      <c r="A24" s="34">
        <v>21</v>
      </c>
      <c r="B24" s="35" t="s">
        <v>21</v>
      </c>
      <c r="C24" s="36">
        <v>14.6</v>
      </c>
      <c r="D24" s="20" t="s">
        <v>56</v>
      </c>
      <c r="E24" s="36">
        <v>5191.63</v>
      </c>
      <c r="F24" s="41" t="s">
        <v>81</v>
      </c>
      <c r="G24" s="46">
        <f>C24*E24</f>
        <v>75797.797999999995</v>
      </c>
    </row>
    <row r="25" spans="1:10" s="3" customFormat="1" ht="84.75" customHeight="1">
      <c r="A25" s="34">
        <v>22</v>
      </c>
      <c r="B25" s="38">
        <v>382.1</v>
      </c>
      <c r="C25" s="36">
        <v>24</v>
      </c>
      <c r="D25" s="32" t="s">
        <v>57</v>
      </c>
      <c r="E25" s="36">
        <v>2147</v>
      </c>
      <c r="F25" s="41" t="s">
        <v>82</v>
      </c>
      <c r="G25" s="46">
        <f t="shared" si="0"/>
        <v>51528</v>
      </c>
    </row>
    <row r="26" spans="1:10" s="3" customFormat="1" ht="87" customHeight="1">
      <c r="A26" s="34">
        <v>23</v>
      </c>
      <c r="B26" s="35" t="s">
        <v>22</v>
      </c>
      <c r="C26" s="36">
        <v>120</v>
      </c>
      <c r="D26" s="54" t="s">
        <v>59</v>
      </c>
      <c r="E26" s="42">
        <v>353.71</v>
      </c>
      <c r="F26" s="41" t="s">
        <v>85</v>
      </c>
      <c r="G26" s="46">
        <f t="shared" si="0"/>
        <v>42445.2</v>
      </c>
    </row>
    <row r="27" spans="1:10" s="3" customFormat="1" ht="55.5" customHeight="1">
      <c r="A27" s="34">
        <v>24</v>
      </c>
      <c r="B27" s="35">
        <v>254.2</v>
      </c>
      <c r="C27" s="36">
        <v>146</v>
      </c>
      <c r="D27" s="52" t="s">
        <v>60</v>
      </c>
      <c r="E27" s="42">
        <v>354.82</v>
      </c>
      <c r="F27" s="41" t="s">
        <v>85</v>
      </c>
      <c r="G27" s="46">
        <f t="shared" si="0"/>
        <v>51803.72</v>
      </c>
    </row>
    <row r="28" spans="1:10" s="3" customFormat="1" ht="21.75" customHeight="1">
      <c r="A28" s="34">
        <v>25</v>
      </c>
      <c r="B28" s="35"/>
      <c r="C28" s="36">
        <v>160</v>
      </c>
      <c r="D28" s="52" t="s">
        <v>61</v>
      </c>
      <c r="E28" s="42">
        <v>1723.94</v>
      </c>
      <c r="F28" s="41" t="s">
        <v>85</v>
      </c>
      <c r="G28" s="46">
        <f>C28*E28</f>
        <v>275830.40000000002</v>
      </c>
    </row>
    <row r="29" spans="1:10" s="3" customFormat="1" ht="65.25" customHeight="1">
      <c r="A29" s="34">
        <v>26</v>
      </c>
      <c r="B29" s="35">
        <v>39</v>
      </c>
      <c r="C29" s="36">
        <v>6400</v>
      </c>
      <c r="D29" s="20" t="s">
        <v>62</v>
      </c>
      <c r="E29" s="36">
        <v>70.150000000000006</v>
      </c>
      <c r="F29" s="41" t="s">
        <v>86</v>
      </c>
      <c r="G29" s="46">
        <f t="shared" si="0"/>
        <v>448960.00000000006</v>
      </c>
    </row>
    <row r="30" spans="1:10" s="3" customFormat="1" ht="63" customHeight="1">
      <c r="A30" s="34">
        <v>27</v>
      </c>
      <c r="B30" s="35">
        <v>963</v>
      </c>
      <c r="C30" s="36">
        <v>90</v>
      </c>
      <c r="D30" s="32" t="s">
        <v>63</v>
      </c>
      <c r="E30" s="36">
        <v>550</v>
      </c>
      <c r="F30" s="41" t="s">
        <v>85</v>
      </c>
      <c r="G30" s="46">
        <f t="shared" si="0"/>
        <v>49500</v>
      </c>
    </row>
    <row r="31" spans="1:10" s="3" customFormat="1" ht="70.5" customHeight="1">
      <c r="A31" s="34">
        <v>28</v>
      </c>
      <c r="B31" s="35">
        <v>221</v>
      </c>
      <c r="C31" s="36">
        <v>434</v>
      </c>
      <c r="D31" s="27" t="s">
        <v>64</v>
      </c>
      <c r="E31" s="36">
        <v>145.63999999999999</v>
      </c>
      <c r="F31" s="41" t="s">
        <v>81</v>
      </c>
      <c r="G31" s="46">
        <f t="shared" si="0"/>
        <v>63207.759999999995</v>
      </c>
      <c r="J31" s="7"/>
    </row>
    <row r="32" spans="1:10" s="3" customFormat="1" ht="66" customHeight="1">
      <c r="A32" s="34">
        <v>29</v>
      </c>
      <c r="B32" s="39" t="s">
        <v>23</v>
      </c>
      <c r="C32" s="40">
        <v>2244</v>
      </c>
      <c r="D32" s="27" t="s">
        <v>65</v>
      </c>
      <c r="E32" s="40">
        <v>57.75</v>
      </c>
      <c r="F32" s="43" t="s">
        <v>81</v>
      </c>
      <c r="G32" s="47">
        <f t="shared" si="0"/>
        <v>129591</v>
      </c>
    </row>
    <row r="33" spans="1:7" s="3" customFormat="1" ht="138.75" customHeight="1">
      <c r="A33" s="34">
        <v>30</v>
      </c>
      <c r="B33" s="39" t="s">
        <v>24</v>
      </c>
      <c r="C33" s="40">
        <v>940</v>
      </c>
      <c r="D33" s="55" t="s">
        <v>66</v>
      </c>
      <c r="E33" s="40">
        <v>1403.7</v>
      </c>
      <c r="F33" s="43" t="s">
        <v>81</v>
      </c>
      <c r="G33" s="47">
        <f t="shared" si="0"/>
        <v>1319478</v>
      </c>
    </row>
    <row r="34" spans="1:7" s="3" customFormat="1" ht="137.25" customHeight="1">
      <c r="A34" s="34">
        <v>31</v>
      </c>
      <c r="B34" s="39" t="s">
        <v>25</v>
      </c>
      <c r="C34" s="40">
        <v>1304</v>
      </c>
      <c r="D34" s="55" t="s">
        <v>67</v>
      </c>
      <c r="E34" s="40">
        <v>1700.24</v>
      </c>
      <c r="F34" s="43" t="s">
        <v>81</v>
      </c>
      <c r="G34" s="47">
        <f t="shared" si="0"/>
        <v>2217112.96</v>
      </c>
    </row>
    <row r="35" spans="1:7" s="3" customFormat="1" ht="66.75" customHeight="1">
      <c r="A35" s="34">
        <v>32</v>
      </c>
      <c r="B35" s="35" t="s">
        <v>69</v>
      </c>
      <c r="C35" s="36">
        <v>176</v>
      </c>
      <c r="D35" s="33" t="s">
        <v>68</v>
      </c>
      <c r="E35" s="36">
        <v>383.9</v>
      </c>
      <c r="F35" s="41" t="s">
        <v>81</v>
      </c>
      <c r="G35" s="46">
        <f t="shared" si="0"/>
        <v>67566.399999999994</v>
      </c>
    </row>
    <row r="36" spans="1:7" s="3" customFormat="1" ht="82.5" customHeight="1">
      <c r="A36" s="34">
        <v>33</v>
      </c>
      <c r="B36" s="35" t="s">
        <v>26</v>
      </c>
      <c r="C36" s="36">
        <v>242</v>
      </c>
      <c r="D36" s="28" t="s">
        <v>70</v>
      </c>
      <c r="E36" s="36">
        <v>522.91999999999996</v>
      </c>
      <c r="F36" s="41" t="s">
        <v>81</v>
      </c>
      <c r="G36" s="46">
        <f t="shared" si="0"/>
        <v>126546.63999999998</v>
      </c>
    </row>
    <row r="37" spans="1:7" s="3" customFormat="1" ht="99.75" customHeight="1">
      <c r="A37" s="34">
        <v>34</v>
      </c>
      <c r="B37" s="35">
        <v>41</v>
      </c>
      <c r="C37" s="36">
        <v>213.1</v>
      </c>
      <c r="D37" s="20" t="s">
        <v>71</v>
      </c>
      <c r="E37" s="36">
        <v>142.15</v>
      </c>
      <c r="F37" s="41" t="s">
        <v>81</v>
      </c>
      <c r="G37" s="46">
        <f t="shared" si="0"/>
        <v>30292.165000000001</v>
      </c>
    </row>
    <row r="38" spans="1:7" s="3" customFormat="1" ht="117" customHeight="1">
      <c r="A38" s="34">
        <v>35</v>
      </c>
      <c r="B38" s="35">
        <v>51</v>
      </c>
      <c r="C38" s="36">
        <v>8</v>
      </c>
      <c r="D38" s="20" t="s">
        <v>72</v>
      </c>
      <c r="E38" s="36">
        <v>7035</v>
      </c>
      <c r="F38" s="41" t="s">
        <v>82</v>
      </c>
      <c r="G38" s="46">
        <f t="shared" si="0"/>
        <v>56280</v>
      </c>
    </row>
    <row r="39" spans="1:7" s="3" customFormat="1" ht="119.25" customHeight="1">
      <c r="A39" s="34">
        <v>36</v>
      </c>
      <c r="B39" s="35" t="s">
        <v>27</v>
      </c>
      <c r="C39" s="36">
        <v>12</v>
      </c>
      <c r="D39" s="20" t="s">
        <v>73</v>
      </c>
      <c r="E39" s="36">
        <v>30150</v>
      </c>
      <c r="F39" s="41" t="s">
        <v>82</v>
      </c>
      <c r="G39" s="46">
        <f t="shared" si="0"/>
        <v>361800</v>
      </c>
    </row>
    <row r="40" spans="1:7" s="3" customFormat="1" ht="78.75" customHeight="1">
      <c r="A40" s="34">
        <v>37</v>
      </c>
      <c r="B40" s="35" t="s">
        <v>28</v>
      </c>
      <c r="C40" s="36">
        <v>6</v>
      </c>
      <c r="D40" s="54" t="s">
        <v>74</v>
      </c>
      <c r="E40" s="36">
        <v>3424.09</v>
      </c>
      <c r="F40" s="41" t="s">
        <v>82</v>
      </c>
      <c r="G40" s="46">
        <f t="shared" si="0"/>
        <v>20544.54</v>
      </c>
    </row>
    <row r="41" spans="1:7" s="3" customFormat="1" ht="82.5" customHeight="1">
      <c r="A41" s="34">
        <v>38</v>
      </c>
      <c r="B41" s="35" t="s">
        <v>29</v>
      </c>
      <c r="C41" s="36">
        <v>18</v>
      </c>
      <c r="D41" s="54" t="s">
        <v>75</v>
      </c>
      <c r="E41" s="36">
        <v>5379.95</v>
      </c>
      <c r="F41" s="41" t="s">
        <v>82</v>
      </c>
      <c r="G41" s="46">
        <f t="shared" si="0"/>
        <v>96839.099999999991</v>
      </c>
    </row>
    <row r="42" spans="1:7" s="3" customFormat="1" ht="54.75" customHeight="1">
      <c r="A42" s="34">
        <v>39</v>
      </c>
      <c r="B42" s="35">
        <v>55.2</v>
      </c>
      <c r="C42" s="36">
        <v>12</v>
      </c>
      <c r="D42" s="29" t="s">
        <v>76</v>
      </c>
      <c r="E42" s="36">
        <v>2252.5500000000002</v>
      </c>
      <c r="F42" s="41" t="s">
        <v>82</v>
      </c>
      <c r="G42" s="46">
        <f t="shared" si="0"/>
        <v>27030.600000000002</v>
      </c>
    </row>
    <row r="43" spans="1:7" s="3" customFormat="1" ht="57.75" customHeight="1">
      <c r="A43" s="34">
        <v>40</v>
      </c>
      <c r="B43" s="35" t="s">
        <v>30</v>
      </c>
      <c r="C43" s="36">
        <v>528</v>
      </c>
      <c r="D43" s="20" t="s">
        <v>77</v>
      </c>
      <c r="E43" s="36">
        <v>7482</v>
      </c>
      <c r="F43" s="41" t="s">
        <v>81</v>
      </c>
      <c r="G43" s="46">
        <f t="shared" si="0"/>
        <v>3950496</v>
      </c>
    </row>
    <row r="44" spans="1:7" s="3" customFormat="1" ht="63" customHeight="1">
      <c r="A44" s="34">
        <v>41</v>
      </c>
      <c r="B44" s="35" t="s">
        <v>31</v>
      </c>
      <c r="C44" s="36">
        <v>118</v>
      </c>
      <c r="D44" s="20" t="s">
        <v>78</v>
      </c>
      <c r="E44" s="36">
        <v>8106</v>
      </c>
      <c r="F44" s="41" t="s">
        <v>81</v>
      </c>
      <c r="G44" s="46">
        <f t="shared" si="0"/>
        <v>956508</v>
      </c>
    </row>
    <row r="45" spans="1:7" s="3" customFormat="1" ht="84.75" customHeight="1">
      <c r="A45" s="34">
        <v>42</v>
      </c>
      <c r="B45" s="35" t="s">
        <v>32</v>
      </c>
      <c r="C45" s="36">
        <v>1</v>
      </c>
      <c r="D45" s="52" t="s">
        <v>79</v>
      </c>
      <c r="E45" s="44">
        <v>3986000</v>
      </c>
      <c r="F45" s="41" t="s">
        <v>82</v>
      </c>
      <c r="G45" s="46">
        <f>C45*E45</f>
        <v>3986000</v>
      </c>
    </row>
    <row r="46" spans="1:7" s="3" customFormat="1" ht="135" customHeight="1">
      <c r="A46" s="34">
        <v>43</v>
      </c>
      <c r="B46" s="35" t="s">
        <v>33</v>
      </c>
      <c r="C46" s="36">
        <v>1</v>
      </c>
      <c r="D46" s="52" t="s">
        <v>80</v>
      </c>
      <c r="E46" s="44">
        <v>455000</v>
      </c>
      <c r="F46" s="41" t="s">
        <v>84</v>
      </c>
      <c r="G46" s="46">
        <f>C46*E46</f>
        <v>455000</v>
      </c>
    </row>
    <row r="47" spans="1:7" s="3" customFormat="1" ht="23.25" customHeight="1">
      <c r="A47" s="16"/>
      <c r="B47" s="17"/>
      <c r="C47" s="18"/>
      <c r="D47" s="50" t="s">
        <v>34</v>
      </c>
      <c r="E47" s="18"/>
      <c r="F47" s="21"/>
      <c r="G47" s="48">
        <f>SUM(G4:G46)</f>
        <v>16340226.077</v>
      </c>
    </row>
    <row r="48" spans="1:7" s="3" customFormat="1" ht="27.75" customHeight="1">
      <c r="A48" s="16"/>
      <c r="B48" s="17"/>
      <c r="C48" s="19"/>
      <c r="D48" s="22" t="s">
        <v>36</v>
      </c>
      <c r="E48" s="19"/>
      <c r="F48" s="21"/>
      <c r="G48" s="45">
        <f>G47*18%</f>
        <v>2941240.69386</v>
      </c>
    </row>
    <row r="49" spans="1:7" s="3" customFormat="1" ht="24.75" customHeight="1">
      <c r="A49" s="23"/>
      <c r="B49" s="24"/>
      <c r="C49" s="25"/>
      <c r="D49" s="50" t="s">
        <v>37</v>
      </c>
      <c r="E49" s="25"/>
      <c r="F49" s="26"/>
      <c r="G49" s="49">
        <f>SUM(G47:G48)</f>
        <v>19281466.770860001</v>
      </c>
    </row>
    <row r="50" spans="1:7">
      <c r="E50" s="1"/>
      <c r="F50" s="1"/>
    </row>
    <row r="51" spans="1:7">
      <c r="E51" s="1"/>
      <c r="F51" s="1"/>
    </row>
    <row r="52" spans="1:7">
      <c r="E52" s="1"/>
      <c r="F52" s="1"/>
    </row>
    <row r="53" spans="1:7">
      <c r="E53" s="1"/>
      <c r="F53" s="1"/>
    </row>
    <row r="54" spans="1:7">
      <c r="E54" s="1"/>
      <c r="F54" s="1"/>
    </row>
    <row r="55" spans="1:7">
      <c r="A55" s="1"/>
      <c r="B55" s="1"/>
      <c r="C55" s="1"/>
      <c r="D55" s="1"/>
      <c r="E55" s="1"/>
      <c r="F55" s="1"/>
    </row>
    <row r="56" spans="1:7">
      <c r="A56" s="1"/>
      <c r="B56" s="1"/>
      <c r="C56" s="1"/>
      <c r="D56" s="1"/>
      <c r="E56" s="1"/>
      <c r="F56" s="1"/>
    </row>
    <row r="57" spans="1:7">
      <c r="A57" s="1"/>
      <c r="B57" s="1"/>
      <c r="C57" s="1"/>
      <c r="D57" s="1"/>
      <c r="E57" s="1"/>
      <c r="F57" s="1"/>
    </row>
    <row r="58" spans="1:7">
      <c r="A58" s="1"/>
      <c r="B58" s="1"/>
      <c r="C58" s="1"/>
      <c r="D58" s="1"/>
      <c r="E58" s="1"/>
      <c r="F58" s="1"/>
    </row>
    <row r="59" spans="1:7">
      <c r="A59" s="1"/>
      <c r="B59" s="1"/>
      <c r="C59" s="1"/>
      <c r="D59" s="1"/>
      <c r="E59" s="1"/>
      <c r="F59" s="1"/>
    </row>
    <row r="60" spans="1:7">
      <c r="A60" s="1"/>
      <c r="B60" s="1"/>
      <c r="C60" s="1"/>
      <c r="D60" s="1"/>
      <c r="E60" s="1"/>
      <c r="F60" s="1"/>
    </row>
    <row r="61" spans="1:7">
      <c r="A61" s="1"/>
      <c r="B61" s="1"/>
      <c r="C61" s="1"/>
      <c r="D61" s="1"/>
      <c r="E61" s="1"/>
      <c r="F61" s="1"/>
    </row>
    <row r="62" spans="1:7">
      <c r="A62" s="1"/>
      <c r="B62" s="1"/>
      <c r="C62" s="1"/>
      <c r="D62" s="1"/>
      <c r="E62" s="1"/>
      <c r="F62" s="1"/>
    </row>
    <row r="63" spans="1:7">
      <c r="A63" s="1"/>
      <c r="B63" s="1"/>
      <c r="C63" s="1"/>
      <c r="D63" s="1"/>
      <c r="E63" s="1"/>
      <c r="F63" s="1"/>
    </row>
    <row r="64" spans="1:7">
      <c r="A64" s="1"/>
      <c r="B64" s="1"/>
      <c r="C64" s="1"/>
      <c r="D64" s="1"/>
      <c r="E64" s="1"/>
      <c r="F64" s="1"/>
    </row>
    <row r="65" spans="1:6">
      <c r="A65" s="1"/>
      <c r="B65" s="1"/>
      <c r="C65" s="1"/>
      <c r="D65" s="1"/>
      <c r="E65" s="1"/>
      <c r="F65" s="1"/>
    </row>
    <row r="66" spans="1:6">
      <c r="A66" s="1"/>
      <c r="B66" s="1"/>
      <c r="C66" s="1"/>
      <c r="D66" s="1"/>
      <c r="E66" s="1"/>
      <c r="F66" s="1"/>
    </row>
    <row r="67" spans="1:6">
      <c r="A67" s="1"/>
      <c r="B67" s="1"/>
      <c r="C67" s="1"/>
      <c r="D67" s="1"/>
      <c r="E67" s="1"/>
      <c r="F67" s="1"/>
    </row>
    <row r="68" spans="1:6">
      <c r="A68" s="1"/>
      <c r="B68" s="1"/>
      <c r="C68" s="1"/>
      <c r="D68" s="1"/>
      <c r="E68" s="1"/>
      <c r="F68" s="1"/>
    </row>
    <row r="69" spans="1:6">
      <c r="A69" s="1"/>
      <c r="B69" s="1"/>
      <c r="C69" s="1"/>
      <c r="D69" s="1"/>
      <c r="E69" s="1"/>
      <c r="F69" s="1"/>
    </row>
    <row r="70" spans="1:6">
      <c r="A70" s="1"/>
      <c r="B70" s="1"/>
      <c r="C70" s="1"/>
      <c r="D70" s="1"/>
      <c r="E70" s="1"/>
      <c r="F70" s="1"/>
    </row>
    <row r="71" spans="1:6">
      <c r="A71" s="1"/>
      <c r="B71" s="1"/>
      <c r="C71" s="1"/>
      <c r="D71" s="1"/>
      <c r="E71" s="1"/>
      <c r="F71" s="1"/>
    </row>
    <row r="72" spans="1:6">
      <c r="A72" s="1"/>
      <c r="B72" s="1"/>
      <c r="C72" s="1"/>
      <c r="D72" s="1"/>
      <c r="E72" s="1"/>
      <c r="F72" s="1"/>
    </row>
    <row r="73" spans="1:6">
      <c r="A73" s="1"/>
      <c r="B73" s="1"/>
      <c r="C73" s="1"/>
      <c r="D73" s="1"/>
      <c r="E73" s="1"/>
      <c r="F73" s="1"/>
    </row>
    <row r="74" spans="1:6">
      <c r="A74" s="1"/>
      <c r="B74" s="1"/>
      <c r="C74" s="1"/>
      <c r="D74" s="1"/>
      <c r="E74" s="1"/>
      <c r="F74" s="1"/>
    </row>
    <row r="75" spans="1:6">
      <c r="A75" s="1"/>
      <c r="B75" s="1"/>
      <c r="C75" s="1"/>
      <c r="D75" s="1"/>
      <c r="E75" s="1"/>
      <c r="F75" s="1"/>
    </row>
    <row r="76" spans="1:6">
      <c r="A76" s="1"/>
      <c r="B76" s="1"/>
      <c r="C76" s="1"/>
      <c r="D76" s="1"/>
      <c r="E76" s="1"/>
      <c r="F76" s="1"/>
    </row>
    <row r="77" spans="1:6">
      <c r="A77" s="1"/>
      <c r="B77" s="1"/>
      <c r="C77" s="1"/>
      <c r="D77" s="1"/>
      <c r="E77" s="1"/>
      <c r="F77" s="1"/>
    </row>
    <row r="78" spans="1:6">
      <c r="A78" s="1"/>
      <c r="B78" s="1"/>
      <c r="C78" s="1"/>
      <c r="D78" s="1"/>
      <c r="E78" s="1"/>
      <c r="F78" s="1"/>
    </row>
    <row r="79" spans="1:6">
      <c r="A79" s="1"/>
      <c r="B79" s="1"/>
      <c r="C79" s="1"/>
      <c r="D79" s="1"/>
      <c r="E79" s="1"/>
      <c r="F79" s="1"/>
    </row>
    <row r="80" spans="1:6">
      <c r="A80" s="1"/>
      <c r="B80" s="1"/>
      <c r="C80" s="1"/>
      <c r="D80" s="1"/>
      <c r="E80" s="1"/>
      <c r="F80" s="1"/>
    </row>
    <row r="81" spans="1:6">
      <c r="A81" s="1"/>
      <c r="B81" s="1"/>
      <c r="C81" s="1"/>
      <c r="D81" s="1"/>
      <c r="E81" s="1"/>
      <c r="F81" s="1"/>
    </row>
    <row r="82" spans="1:6">
      <c r="A82" s="1"/>
      <c r="B82" s="1"/>
      <c r="C82" s="1"/>
      <c r="D82" s="1"/>
      <c r="E82" s="1"/>
      <c r="F82" s="1"/>
    </row>
    <row r="83" spans="1:6">
      <c r="A83" s="1"/>
      <c r="B83" s="1"/>
      <c r="C83" s="1"/>
      <c r="D83" s="1"/>
      <c r="E83" s="1"/>
      <c r="F83" s="1"/>
    </row>
    <row r="84" spans="1:6">
      <c r="A84" s="1"/>
      <c r="B84" s="1"/>
      <c r="C84" s="1"/>
      <c r="D84" s="1"/>
      <c r="E84" s="1"/>
      <c r="F84" s="1"/>
    </row>
  </sheetData>
  <mergeCells count="2">
    <mergeCell ref="A2:G2"/>
    <mergeCell ref="A1:G1"/>
  </mergeCells>
  <pageMargins left="0.64" right="0.73" top="0.47" bottom="0.44" header="0.31496062992126" footer="0.31496062992126"/>
  <pageSetup paperSize="9" scale="85" orientation="portrait" r:id="rId1"/>
</worksheet>
</file>

<file path=xl/worksheets/sheet10.xml><?xml version="1.0" encoding="utf-8"?>
<worksheet xmlns="http://schemas.openxmlformats.org/spreadsheetml/2006/main" xmlns:r="http://schemas.openxmlformats.org/officeDocument/2006/relationships">
  <sheetPr>
    <tabColor rgb="FF92D050"/>
  </sheetPr>
  <dimension ref="A1:L58"/>
  <sheetViews>
    <sheetView view="pageBreakPreview" zoomScale="60" zoomScaleNormal="145" workbookViewId="0">
      <selection activeCell="P8" sqref="P8"/>
    </sheetView>
  </sheetViews>
  <sheetFormatPr defaultRowHeight="15"/>
  <cols>
    <col min="1" max="2" width="6.28515625" style="8" customWidth="1"/>
    <col min="3" max="3" width="8.7109375" style="9" customWidth="1"/>
    <col min="4" max="4" width="45.7109375" style="8" customWidth="1"/>
    <col min="5" max="5" width="9.7109375" style="108" customWidth="1"/>
    <col min="6" max="6" width="6.42578125" style="9" customWidth="1"/>
    <col min="7" max="7" width="13.28515625" style="1" customWidth="1"/>
    <col min="8" max="8" width="9.140625" style="1" customWidth="1"/>
    <col min="9" max="9" width="13.7109375" style="1" customWidth="1"/>
    <col min="10" max="256" width="9.140625" style="1"/>
    <col min="257" max="257" width="6.85546875" style="1" customWidth="1"/>
    <col min="258" max="258" width="7.42578125" style="1" customWidth="1"/>
    <col min="259" max="259" width="62.7109375" style="1" customWidth="1"/>
    <col min="260" max="260" width="9.7109375" style="1" customWidth="1"/>
    <col min="261" max="261" width="9.5703125" style="1" customWidth="1"/>
    <col min="262" max="262" width="18.42578125" style="1" customWidth="1"/>
    <col min="263" max="263" width="9.140625" style="1" customWidth="1"/>
    <col min="264" max="264" width="22.140625" style="1" customWidth="1"/>
    <col min="265" max="265" width="13.7109375" style="1" customWidth="1"/>
    <col min="266" max="512" width="9.140625" style="1"/>
    <col min="513" max="513" width="6.85546875" style="1" customWidth="1"/>
    <col min="514" max="514" width="7.42578125" style="1" customWidth="1"/>
    <col min="515" max="515" width="62.7109375" style="1" customWidth="1"/>
    <col min="516" max="516" width="9.7109375" style="1" customWidth="1"/>
    <col min="517" max="517" width="9.5703125" style="1" customWidth="1"/>
    <col min="518" max="518" width="18.42578125" style="1" customWidth="1"/>
    <col min="519" max="519" width="9.140625" style="1" customWidth="1"/>
    <col min="520" max="520" width="22.140625" style="1" customWidth="1"/>
    <col min="521" max="521" width="13.7109375" style="1" customWidth="1"/>
    <col min="522" max="768" width="9.140625" style="1"/>
    <col min="769" max="769" width="6.85546875" style="1" customWidth="1"/>
    <col min="770" max="770" width="7.42578125" style="1" customWidth="1"/>
    <col min="771" max="771" width="62.7109375" style="1" customWidth="1"/>
    <col min="772" max="772" width="9.7109375" style="1" customWidth="1"/>
    <col min="773" max="773" width="9.5703125" style="1" customWidth="1"/>
    <col min="774" max="774" width="18.42578125" style="1" customWidth="1"/>
    <col min="775" max="775" width="9.140625" style="1" customWidth="1"/>
    <col min="776" max="776" width="22.140625" style="1" customWidth="1"/>
    <col min="777" max="777" width="13.7109375" style="1" customWidth="1"/>
    <col min="778" max="1024" width="9.140625" style="1"/>
    <col min="1025" max="1025" width="6.85546875" style="1" customWidth="1"/>
    <col min="1026" max="1026" width="7.42578125" style="1" customWidth="1"/>
    <col min="1027" max="1027" width="62.7109375" style="1" customWidth="1"/>
    <col min="1028" max="1028" width="9.7109375" style="1" customWidth="1"/>
    <col min="1029" max="1029" width="9.5703125" style="1" customWidth="1"/>
    <col min="1030" max="1030" width="18.42578125" style="1" customWidth="1"/>
    <col min="1031" max="1031" width="9.140625" style="1" customWidth="1"/>
    <col min="1032" max="1032" width="22.140625" style="1" customWidth="1"/>
    <col min="1033" max="1033" width="13.7109375" style="1" customWidth="1"/>
    <col min="1034" max="1280" width="9.140625" style="1"/>
    <col min="1281" max="1281" width="6.85546875" style="1" customWidth="1"/>
    <col min="1282" max="1282" width="7.42578125" style="1" customWidth="1"/>
    <col min="1283" max="1283" width="62.7109375" style="1" customWidth="1"/>
    <col min="1284" max="1284" width="9.7109375" style="1" customWidth="1"/>
    <col min="1285" max="1285" width="9.5703125" style="1" customWidth="1"/>
    <col min="1286" max="1286" width="18.42578125" style="1" customWidth="1"/>
    <col min="1287" max="1287" width="9.140625" style="1" customWidth="1"/>
    <col min="1288" max="1288" width="22.140625" style="1" customWidth="1"/>
    <col min="1289" max="1289" width="13.7109375" style="1" customWidth="1"/>
    <col min="1290" max="1536" width="9.140625" style="1"/>
    <col min="1537" max="1537" width="6.85546875" style="1" customWidth="1"/>
    <col min="1538" max="1538" width="7.42578125" style="1" customWidth="1"/>
    <col min="1539" max="1539" width="62.7109375" style="1" customWidth="1"/>
    <col min="1540" max="1540" width="9.7109375" style="1" customWidth="1"/>
    <col min="1541" max="1541" width="9.5703125" style="1" customWidth="1"/>
    <col min="1542" max="1542" width="18.42578125" style="1" customWidth="1"/>
    <col min="1543" max="1543" width="9.140625" style="1" customWidth="1"/>
    <col min="1544" max="1544" width="22.140625" style="1" customWidth="1"/>
    <col min="1545" max="1545" width="13.7109375" style="1" customWidth="1"/>
    <col min="1546" max="1792" width="9.140625" style="1"/>
    <col min="1793" max="1793" width="6.85546875" style="1" customWidth="1"/>
    <col min="1794" max="1794" width="7.42578125" style="1" customWidth="1"/>
    <col min="1795" max="1795" width="62.7109375" style="1" customWidth="1"/>
    <col min="1796" max="1796" width="9.7109375" style="1" customWidth="1"/>
    <col min="1797" max="1797" width="9.5703125" style="1" customWidth="1"/>
    <col min="1798" max="1798" width="18.42578125" style="1" customWidth="1"/>
    <col min="1799" max="1799" width="9.140625" style="1" customWidth="1"/>
    <col min="1800" max="1800" width="22.140625" style="1" customWidth="1"/>
    <col min="1801" max="1801" width="13.7109375" style="1" customWidth="1"/>
    <col min="1802" max="2048" width="9.140625" style="1"/>
    <col min="2049" max="2049" width="6.85546875" style="1" customWidth="1"/>
    <col min="2050" max="2050" width="7.42578125" style="1" customWidth="1"/>
    <col min="2051" max="2051" width="62.7109375" style="1" customWidth="1"/>
    <col min="2052" max="2052" width="9.7109375" style="1" customWidth="1"/>
    <col min="2053" max="2053" width="9.5703125" style="1" customWidth="1"/>
    <col min="2054" max="2054" width="18.42578125" style="1" customWidth="1"/>
    <col min="2055" max="2055" width="9.140625" style="1" customWidth="1"/>
    <col min="2056" max="2056" width="22.140625" style="1" customWidth="1"/>
    <col min="2057" max="2057" width="13.7109375" style="1" customWidth="1"/>
    <col min="2058" max="2304" width="9.140625" style="1"/>
    <col min="2305" max="2305" width="6.85546875" style="1" customWidth="1"/>
    <col min="2306" max="2306" width="7.42578125" style="1" customWidth="1"/>
    <col min="2307" max="2307" width="62.7109375" style="1" customWidth="1"/>
    <col min="2308" max="2308" width="9.7109375" style="1" customWidth="1"/>
    <col min="2309" max="2309" width="9.5703125" style="1" customWidth="1"/>
    <col min="2310" max="2310" width="18.42578125" style="1" customWidth="1"/>
    <col min="2311" max="2311" width="9.140625" style="1" customWidth="1"/>
    <col min="2312" max="2312" width="22.140625" style="1" customWidth="1"/>
    <col min="2313" max="2313" width="13.7109375" style="1" customWidth="1"/>
    <col min="2314" max="2560" width="9.140625" style="1"/>
    <col min="2561" max="2561" width="6.85546875" style="1" customWidth="1"/>
    <col min="2562" max="2562" width="7.42578125" style="1" customWidth="1"/>
    <col min="2563" max="2563" width="62.7109375" style="1" customWidth="1"/>
    <col min="2564" max="2564" width="9.7109375" style="1" customWidth="1"/>
    <col min="2565" max="2565" width="9.5703125" style="1" customWidth="1"/>
    <col min="2566" max="2566" width="18.42578125" style="1" customWidth="1"/>
    <col min="2567" max="2567" width="9.140625" style="1" customWidth="1"/>
    <col min="2568" max="2568" width="22.140625" style="1" customWidth="1"/>
    <col min="2569" max="2569" width="13.7109375" style="1" customWidth="1"/>
    <col min="2570" max="2816" width="9.140625" style="1"/>
    <col min="2817" max="2817" width="6.85546875" style="1" customWidth="1"/>
    <col min="2818" max="2818" width="7.42578125" style="1" customWidth="1"/>
    <col min="2819" max="2819" width="62.7109375" style="1" customWidth="1"/>
    <col min="2820" max="2820" width="9.7109375" style="1" customWidth="1"/>
    <col min="2821" max="2821" width="9.5703125" style="1" customWidth="1"/>
    <col min="2822" max="2822" width="18.42578125" style="1" customWidth="1"/>
    <col min="2823" max="2823" width="9.140625" style="1" customWidth="1"/>
    <col min="2824" max="2824" width="22.140625" style="1" customWidth="1"/>
    <col min="2825" max="2825" width="13.7109375" style="1" customWidth="1"/>
    <col min="2826" max="3072" width="9.140625" style="1"/>
    <col min="3073" max="3073" width="6.85546875" style="1" customWidth="1"/>
    <col min="3074" max="3074" width="7.42578125" style="1" customWidth="1"/>
    <col min="3075" max="3075" width="62.7109375" style="1" customWidth="1"/>
    <col min="3076" max="3076" width="9.7109375" style="1" customWidth="1"/>
    <col min="3077" max="3077" width="9.5703125" style="1" customWidth="1"/>
    <col min="3078" max="3078" width="18.42578125" style="1" customWidth="1"/>
    <col min="3079" max="3079" width="9.140625" style="1" customWidth="1"/>
    <col min="3080" max="3080" width="22.140625" style="1" customWidth="1"/>
    <col min="3081" max="3081" width="13.7109375" style="1" customWidth="1"/>
    <col min="3082" max="3328" width="9.140625" style="1"/>
    <col min="3329" max="3329" width="6.85546875" style="1" customWidth="1"/>
    <col min="3330" max="3330" width="7.42578125" style="1" customWidth="1"/>
    <col min="3331" max="3331" width="62.7109375" style="1" customWidth="1"/>
    <col min="3332" max="3332" width="9.7109375" style="1" customWidth="1"/>
    <col min="3333" max="3333" width="9.5703125" style="1" customWidth="1"/>
    <col min="3334" max="3334" width="18.42578125" style="1" customWidth="1"/>
    <col min="3335" max="3335" width="9.140625" style="1" customWidth="1"/>
    <col min="3336" max="3336" width="22.140625" style="1" customWidth="1"/>
    <col min="3337" max="3337" width="13.7109375" style="1" customWidth="1"/>
    <col min="3338" max="3584" width="9.140625" style="1"/>
    <col min="3585" max="3585" width="6.85546875" style="1" customWidth="1"/>
    <col min="3586" max="3586" width="7.42578125" style="1" customWidth="1"/>
    <col min="3587" max="3587" width="62.7109375" style="1" customWidth="1"/>
    <col min="3588" max="3588" width="9.7109375" style="1" customWidth="1"/>
    <col min="3589" max="3589" width="9.5703125" style="1" customWidth="1"/>
    <col min="3590" max="3590" width="18.42578125" style="1" customWidth="1"/>
    <col min="3591" max="3591" width="9.140625" style="1" customWidth="1"/>
    <col min="3592" max="3592" width="22.140625" style="1" customWidth="1"/>
    <col min="3593" max="3593" width="13.7109375" style="1" customWidth="1"/>
    <col min="3594" max="3840" width="9.140625" style="1"/>
    <col min="3841" max="3841" width="6.85546875" style="1" customWidth="1"/>
    <col min="3842" max="3842" width="7.42578125" style="1" customWidth="1"/>
    <col min="3843" max="3843" width="62.7109375" style="1" customWidth="1"/>
    <col min="3844" max="3844" width="9.7109375" style="1" customWidth="1"/>
    <col min="3845" max="3845" width="9.5703125" style="1" customWidth="1"/>
    <col min="3846" max="3846" width="18.42578125" style="1" customWidth="1"/>
    <col min="3847" max="3847" width="9.140625" style="1" customWidth="1"/>
    <col min="3848" max="3848" width="22.140625" style="1" customWidth="1"/>
    <col min="3849" max="3849" width="13.7109375" style="1" customWidth="1"/>
    <col min="3850" max="4096" width="9.140625" style="1"/>
    <col min="4097" max="4097" width="6.85546875" style="1" customWidth="1"/>
    <col min="4098" max="4098" width="7.42578125" style="1" customWidth="1"/>
    <col min="4099" max="4099" width="62.7109375" style="1" customWidth="1"/>
    <col min="4100" max="4100" width="9.7109375" style="1" customWidth="1"/>
    <col min="4101" max="4101" width="9.5703125" style="1" customWidth="1"/>
    <col min="4102" max="4102" width="18.42578125" style="1" customWidth="1"/>
    <col min="4103" max="4103" width="9.140625" style="1" customWidth="1"/>
    <col min="4104" max="4104" width="22.140625" style="1" customWidth="1"/>
    <col min="4105" max="4105" width="13.7109375" style="1" customWidth="1"/>
    <col min="4106" max="4352" width="9.140625" style="1"/>
    <col min="4353" max="4353" width="6.85546875" style="1" customWidth="1"/>
    <col min="4354" max="4354" width="7.42578125" style="1" customWidth="1"/>
    <col min="4355" max="4355" width="62.7109375" style="1" customWidth="1"/>
    <col min="4356" max="4356" width="9.7109375" style="1" customWidth="1"/>
    <col min="4357" max="4357" width="9.5703125" style="1" customWidth="1"/>
    <col min="4358" max="4358" width="18.42578125" style="1" customWidth="1"/>
    <col min="4359" max="4359" width="9.140625" style="1" customWidth="1"/>
    <col min="4360" max="4360" width="22.140625" style="1" customWidth="1"/>
    <col min="4361" max="4361" width="13.7109375" style="1" customWidth="1"/>
    <col min="4362" max="4608" width="9.140625" style="1"/>
    <col min="4609" max="4609" width="6.85546875" style="1" customWidth="1"/>
    <col min="4610" max="4610" width="7.42578125" style="1" customWidth="1"/>
    <col min="4611" max="4611" width="62.7109375" style="1" customWidth="1"/>
    <col min="4612" max="4612" width="9.7109375" style="1" customWidth="1"/>
    <col min="4613" max="4613" width="9.5703125" style="1" customWidth="1"/>
    <col min="4614" max="4614" width="18.42578125" style="1" customWidth="1"/>
    <col min="4615" max="4615" width="9.140625" style="1" customWidth="1"/>
    <col min="4616" max="4616" width="22.140625" style="1" customWidth="1"/>
    <col min="4617" max="4617" width="13.7109375" style="1" customWidth="1"/>
    <col min="4618" max="4864" width="9.140625" style="1"/>
    <col min="4865" max="4865" width="6.85546875" style="1" customWidth="1"/>
    <col min="4866" max="4866" width="7.42578125" style="1" customWidth="1"/>
    <col min="4867" max="4867" width="62.7109375" style="1" customWidth="1"/>
    <col min="4868" max="4868" width="9.7109375" style="1" customWidth="1"/>
    <col min="4869" max="4869" width="9.5703125" style="1" customWidth="1"/>
    <col min="4870" max="4870" width="18.42578125" style="1" customWidth="1"/>
    <col min="4871" max="4871" width="9.140625" style="1" customWidth="1"/>
    <col min="4872" max="4872" width="22.140625" style="1" customWidth="1"/>
    <col min="4873" max="4873" width="13.7109375" style="1" customWidth="1"/>
    <col min="4874" max="5120" width="9.140625" style="1"/>
    <col min="5121" max="5121" width="6.85546875" style="1" customWidth="1"/>
    <col min="5122" max="5122" width="7.42578125" style="1" customWidth="1"/>
    <col min="5123" max="5123" width="62.7109375" style="1" customWidth="1"/>
    <col min="5124" max="5124" width="9.7109375" style="1" customWidth="1"/>
    <col min="5125" max="5125" width="9.5703125" style="1" customWidth="1"/>
    <col min="5126" max="5126" width="18.42578125" style="1" customWidth="1"/>
    <col min="5127" max="5127" width="9.140625" style="1" customWidth="1"/>
    <col min="5128" max="5128" width="22.140625" style="1" customWidth="1"/>
    <col min="5129" max="5129" width="13.7109375" style="1" customWidth="1"/>
    <col min="5130" max="5376" width="9.140625" style="1"/>
    <col min="5377" max="5377" width="6.85546875" style="1" customWidth="1"/>
    <col min="5378" max="5378" width="7.42578125" style="1" customWidth="1"/>
    <col min="5379" max="5379" width="62.7109375" style="1" customWidth="1"/>
    <col min="5380" max="5380" width="9.7109375" style="1" customWidth="1"/>
    <col min="5381" max="5381" width="9.5703125" style="1" customWidth="1"/>
    <col min="5382" max="5382" width="18.42578125" style="1" customWidth="1"/>
    <col min="5383" max="5383" width="9.140625" style="1" customWidth="1"/>
    <col min="5384" max="5384" width="22.140625" style="1" customWidth="1"/>
    <col min="5385" max="5385" width="13.7109375" style="1" customWidth="1"/>
    <col min="5386" max="5632" width="9.140625" style="1"/>
    <col min="5633" max="5633" width="6.85546875" style="1" customWidth="1"/>
    <col min="5634" max="5634" width="7.42578125" style="1" customWidth="1"/>
    <col min="5635" max="5635" width="62.7109375" style="1" customWidth="1"/>
    <col min="5636" max="5636" width="9.7109375" style="1" customWidth="1"/>
    <col min="5637" max="5637" width="9.5703125" style="1" customWidth="1"/>
    <col min="5638" max="5638" width="18.42578125" style="1" customWidth="1"/>
    <col min="5639" max="5639" width="9.140625" style="1" customWidth="1"/>
    <col min="5640" max="5640" width="22.140625" style="1" customWidth="1"/>
    <col min="5641" max="5641" width="13.7109375" style="1" customWidth="1"/>
    <col min="5642" max="5888" width="9.140625" style="1"/>
    <col min="5889" max="5889" width="6.85546875" style="1" customWidth="1"/>
    <col min="5890" max="5890" width="7.42578125" style="1" customWidth="1"/>
    <col min="5891" max="5891" width="62.7109375" style="1" customWidth="1"/>
    <col min="5892" max="5892" width="9.7109375" style="1" customWidth="1"/>
    <col min="5893" max="5893" width="9.5703125" style="1" customWidth="1"/>
    <col min="5894" max="5894" width="18.42578125" style="1" customWidth="1"/>
    <col min="5895" max="5895" width="9.140625" style="1" customWidth="1"/>
    <col min="5896" max="5896" width="22.140625" style="1" customWidth="1"/>
    <col min="5897" max="5897" width="13.7109375" style="1" customWidth="1"/>
    <col min="5898" max="6144" width="9.140625" style="1"/>
    <col min="6145" max="6145" width="6.85546875" style="1" customWidth="1"/>
    <col min="6146" max="6146" width="7.42578125" style="1" customWidth="1"/>
    <col min="6147" max="6147" width="62.7109375" style="1" customWidth="1"/>
    <col min="6148" max="6148" width="9.7109375" style="1" customWidth="1"/>
    <col min="6149" max="6149" width="9.5703125" style="1" customWidth="1"/>
    <col min="6150" max="6150" width="18.42578125" style="1" customWidth="1"/>
    <col min="6151" max="6151" width="9.140625" style="1" customWidth="1"/>
    <col min="6152" max="6152" width="22.140625" style="1" customWidth="1"/>
    <col min="6153" max="6153" width="13.7109375" style="1" customWidth="1"/>
    <col min="6154" max="6400" width="9.140625" style="1"/>
    <col min="6401" max="6401" width="6.85546875" style="1" customWidth="1"/>
    <col min="6402" max="6402" width="7.42578125" style="1" customWidth="1"/>
    <col min="6403" max="6403" width="62.7109375" style="1" customWidth="1"/>
    <col min="6404" max="6404" width="9.7109375" style="1" customWidth="1"/>
    <col min="6405" max="6405" width="9.5703125" style="1" customWidth="1"/>
    <col min="6406" max="6406" width="18.42578125" style="1" customWidth="1"/>
    <col min="6407" max="6407" width="9.140625" style="1" customWidth="1"/>
    <col min="6408" max="6408" width="22.140625" style="1" customWidth="1"/>
    <col min="6409" max="6409" width="13.7109375" style="1" customWidth="1"/>
    <col min="6410" max="6656" width="9.140625" style="1"/>
    <col min="6657" max="6657" width="6.85546875" style="1" customWidth="1"/>
    <col min="6658" max="6658" width="7.42578125" style="1" customWidth="1"/>
    <col min="6659" max="6659" width="62.7109375" style="1" customWidth="1"/>
    <col min="6660" max="6660" width="9.7109375" style="1" customWidth="1"/>
    <col min="6661" max="6661" width="9.5703125" style="1" customWidth="1"/>
    <col min="6662" max="6662" width="18.42578125" style="1" customWidth="1"/>
    <col min="6663" max="6663" width="9.140625" style="1" customWidth="1"/>
    <col min="6664" max="6664" width="22.140625" style="1" customWidth="1"/>
    <col min="6665" max="6665" width="13.7109375" style="1" customWidth="1"/>
    <col min="6666" max="6912" width="9.140625" style="1"/>
    <col min="6913" max="6913" width="6.85546875" style="1" customWidth="1"/>
    <col min="6914" max="6914" width="7.42578125" style="1" customWidth="1"/>
    <col min="6915" max="6915" width="62.7109375" style="1" customWidth="1"/>
    <col min="6916" max="6916" width="9.7109375" style="1" customWidth="1"/>
    <col min="6917" max="6917" width="9.5703125" style="1" customWidth="1"/>
    <col min="6918" max="6918" width="18.42578125" style="1" customWidth="1"/>
    <col min="6919" max="6919" width="9.140625" style="1" customWidth="1"/>
    <col min="6920" max="6920" width="22.140625" style="1" customWidth="1"/>
    <col min="6921" max="6921" width="13.7109375" style="1" customWidth="1"/>
    <col min="6922" max="7168" width="9.140625" style="1"/>
    <col min="7169" max="7169" width="6.85546875" style="1" customWidth="1"/>
    <col min="7170" max="7170" width="7.42578125" style="1" customWidth="1"/>
    <col min="7171" max="7171" width="62.7109375" style="1" customWidth="1"/>
    <col min="7172" max="7172" width="9.7109375" style="1" customWidth="1"/>
    <col min="7173" max="7173" width="9.5703125" style="1" customWidth="1"/>
    <col min="7174" max="7174" width="18.42578125" style="1" customWidth="1"/>
    <col min="7175" max="7175" width="9.140625" style="1" customWidth="1"/>
    <col min="7176" max="7176" width="22.140625" style="1" customWidth="1"/>
    <col min="7177" max="7177" width="13.7109375" style="1" customWidth="1"/>
    <col min="7178" max="7424" width="9.140625" style="1"/>
    <col min="7425" max="7425" width="6.85546875" style="1" customWidth="1"/>
    <col min="7426" max="7426" width="7.42578125" style="1" customWidth="1"/>
    <col min="7427" max="7427" width="62.7109375" style="1" customWidth="1"/>
    <col min="7428" max="7428" width="9.7109375" style="1" customWidth="1"/>
    <col min="7429" max="7429" width="9.5703125" style="1" customWidth="1"/>
    <col min="7430" max="7430" width="18.42578125" style="1" customWidth="1"/>
    <col min="7431" max="7431" width="9.140625" style="1" customWidth="1"/>
    <col min="7432" max="7432" width="22.140625" style="1" customWidth="1"/>
    <col min="7433" max="7433" width="13.7109375" style="1" customWidth="1"/>
    <col min="7434" max="7680" width="9.140625" style="1"/>
    <col min="7681" max="7681" width="6.85546875" style="1" customWidth="1"/>
    <col min="7682" max="7682" width="7.42578125" style="1" customWidth="1"/>
    <col min="7683" max="7683" width="62.7109375" style="1" customWidth="1"/>
    <col min="7684" max="7684" width="9.7109375" style="1" customWidth="1"/>
    <col min="7685" max="7685" width="9.5703125" style="1" customWidth="1"/>
    <col min="7686" max="7686" width="18.42578125" style="1" customWidth="1"/>
    <col min="7687" max="7687" width="9.140625" style="1" customWidth="1"/>
    <col min="7688" max="7688" width="22.140625" style="1" customWidth="1"/>
    <col min="7689" max="7689" width="13.7109375" style="1" customWidth="1"/>
    <col min="7690" max="7936" width="9.140625" style="1"/>
    <col min="7937" max="7937" width="6.85546875" style="1" customWidth="1"/>
    <col min="7938" max="7938" width="7.42578125" style="1" customWidth="1"/>
    <col min="7939" max="7939" width="62.7109375" style="1" customWidth="1"/>
    <col min="7940" max="7940" width="9.7109375" style="1" customWidth="1"/>
    <col min="7941" max="7941" width="9.5703125" style="1" customWidth="1"/>
    <col min="7942" max="7942" width="18.42578125" style="1" customWidth="1"/>
    <col min="7943" max="7943" width="9.140625" style="1" customWidth="1"/>
    <col min="7944" max="7944" width="22.140625" style="1" customWidth="1"/>
    <col min="7945" max="7945" width="13.7109375" style="1" customWidth="1"/>
    <col min="7946" max="8192" width="9.140625" style="1"/>
    <col min="8193" max="8193" width="6.85546875" style="1" customWidth="1"/>
    <col min="8194" max="8194" width="7.42578125" style="1" customWidth="1"/>
    <col min="8195" max="8195" width="62.7109375" style="1" customWidth="1"/>
    <col min="8196" max="8196" width="9.7109375" style="1" customWidth="1"/>
    <col min="8197" max="8197" width="9.5703125" style="1" customWidth="1"/>
    <col min="8198" max="8198" width="18.42578125" style="1" customWidth="1"/>
    <col min="8199" max="8199" width="9.140625" style="1" customWidth="1"/>
    <col min="8200" max="8200" width="22.140625" style="1" customWidth="1"/>
    <col min="8201" max="8201" width="13.7109375" style="1" customWidth="1"/>
    <col min="8202" max="8448" width="9.140625" style="1"/>
    <col min="8449" max="8449" width="6.85546875" style="1" customWidth="1"/>
    <col min="8450" max="8450" width="7.42578125" style="1" customWidth="1"/>
    <col min="8451" max="8451" width="62.7109375" style="1" customWidth="1"/>
    <col min="8452" max="8452" width="9.7109375" style="1" customWidth="1"/>
    <col min="8453" max="8453" width="9.5703125" style="1" customWidth="1"/>
    <col min="8454" max="8454" width="18.42578125" style="1" customWidth="1"/>
    <col min="8455" max="8455" width="9.140625" style="1" customWidth="1"/>
    <col min="8456" max="8456" width="22.140625" style="1" customWidth="1"/>
    <col min="8457" max="8457" width="13.7109375" style="1" customWidth="1"/>
    <col min="8458" max="8704" width="9.140625" style="1"/>
    <col min="8705" max="8705" width="6.85546875" style="1" customWidth="1"/>
    <col min="8706" max="8706" width="7.42578125" style="1" customWidth="1"/>
    <col min="8707" max="8707" width="62.7109375" style="1" customWidth="1"/>
    <col min="8708" max="8708" width="9.7109375" style="1" customWidth="1"/>
    <col min="8709" max="8709" width="9.5703125" style="1" customWidth="1"/>
    <col min="8710" max="8710" width="18.42578125" style="1" customWidth="1"/>
    <col min="8711" max="8711" width="9.140625" style="1" customWidth="1"/>
    <col min="8712" max="8712" width="22.140625" style="1" customWidth="1"/>
    <col min="8713" max="8713" width="13.7109375" style="1" customWidth="1"/>
    <col min="8714" max="8960" width="9.140625" style="1"/>
    <col min="8961" max="8961" width="6.85546875" style="1" customWidth="1"/>
    <col min="8962" max="8962" width="7.42578125" style="1" customWidth="1"/>
    <col min="8963" max="8963" width="62.7109375" style="1" customWidth="1"/>
    <col min="8964" max="8964" width="9.7109375" style="1" customWidth="1"/>
    <col min="8965" max="8965" width="9.5703125" style="1" customWidth="1"/>
    <col min="8966" max="8966" width="18.42578125" style="1" customWidth="1"/>
    <col min="8967" max="8967" width="9.140625" style="1" customWidth="1"/>
    <col min="8968" max="8968" width="22.140625" style="1" customWidth="1"/>
    <col min="8969" max="8969" width="13.7109375" style="1" customWidth="1"/>
    <col min="8970" max="9216" width="9.140625" style="1"/>
    <col min="9217" max="9217" width="6.85546875" style="1" customWidth="1"/>
    <col min="9218" max="9218" width="7.42578125" style="1" customWidth="1"/>
    <col min="9219" max="9219" width="62.7109375" style="1" customWidth="1"/>
    <col min="9220" max="9220" width="9.7109375" style="1" customWidth="1"/>
    <col min="9221" max="9221" width="9.5703125" style="1" customWidth="1"/>
    <col min="9222" max="9222" width="18.42578125" style="1" customWidth="1"/>
    <col min="9223" max="9223" width="9.140625" style="1" customWidth="1"/>
    <col min="9224" max="9224" width="22.140625" style="1" customWidth="1"/>
    <col min="9225" max="9225" width="13.7109375" style="1" customWidth="1"/>
    <col min="9226" max="9472" width="9.140625" style="1"/>
    <col min="9473" max="9473" width="6.85546875" style="1" customWidth="1"/>
    <col min="9474" max="9474" width="7.42578125" style="1" customWidth="1"/>
    <col min="9475" max="9475" width="62.7109375" style="1" customWidth="1"/>
    <col min="9476" max="9476" width="9.7109375" style="1" customWidth="1"/>
    <col min="9477" max="9477" width="9.5703125" style="1" customWidth="1"/>
    <col min="9478" max="9478" width="18.42578125" style="1" customWidth="1"/>
    <col min="9479" max="9479" width="9.140625" style="1" customWidth="1"/>
    <col min="9480" max="9480" width="22.140625" style="1" customWidth="1"/>
    <col min="9481" max="9481" width="13.7109375" style="1" customWidth="1"/>
    <col min="9482" max="9728" width="9.140625" style="1"/>
    <col min="9729" max="9729" width="6.85546875" style="1" customWidth="1"/>
    <col min="9730" max="9730" width="7.42578125" style="1" customWidth="1"/>
    <col min="9731" max="9731" width="62.7109375" style="1" customWidth="1"/>
    <col min="9732" max="9732" width="9.7109375" style="1" customWidth="1"/>
    <col min="9733" max="9733" width="9.5703125" style="1" customWidth="1"/>
    <col min="9734" max="9734" width="18.42578125" style="1" customWidth="1"/>
    <col min="9735" max="9735" width="9.140625" style="1" customWidth="1"/>
    <col min="9736" max="9736" width="22.140625" style="1" customWidth="1"/>
    <col min="9737" max="9737" width="13.7109375" style="1" customWidth="1"/>
    <col min="9738" max="9984" width="9.140625" style="1"/>
    <col min="9985" max="9985" width="6.85546875" style="1" customWidth="1"/>
    <col min="9986" max="9986" width="7.42578125" style="1" customWidth="1"/>
    <col min="9987" max="9987" width="62.7109375" style="1" customWidth="1"/>
    <col min="9988" max="9988" width="9.7109375" style="1" customWidth="1"/>
    <col min="9989" max="9989" width="9.5703125" style="1" customWidth="1"/>
    <col min="9990" max="9990" width="18.42578125" style="1" customWidth="1"/>
    <col min="9991" max="9991" width="9.140625" style="1" customWidth="1"/>
    <col min="9992" max="9992" width="22.140625" style="1" customWidth="1"/>
    <col min="9993" max="9993" width="13.7109375" style="1" customWidth="1"/>
    <col min="9994" max="10240" width="9.140625" style="1"/>
    <col min="10241" max="10241" width="6.85546875" style="1" customWidth="1"/>
    <col min="10242" max="10242" width="7.42578125" style="1" customWidth="1"/>
    <col min="10243" max="10243" width="62.7109375" style="1" customWidth="1"/>
    <col min="10244" max="10244" width="9.7109375" style="1" customWidth="1"/>
    <col min="10245" max="10245" width="9.5703125" style="1" customWidth="1"/>
    <col min="10246" max="10246" width="18.42578125" style="1" customWidth="1"/>
    <col min="10247" max="10247" width="9.140625" style="1" customWidth="1"/>
    <col min="10248" max="10248" width="22.140625" style="1" customWidth="1"/>
    <col min="10249" max="10249" width="13.7109375" style="1" customWidth="1"/>
    <col min="10250" max="10496" width="9.140625" style="1"/>
    <col min="10497" max="10497" width="6.85546875" style="1" customWidth="1"/>
    <col min="10498" max="10498" width="7.42578125" style="1" customWidth="1"/>
    <col min="10499" max="10499" width="62.7109375" style="1" customWidth="1"/>
    <col min="10500" max="10500" width="9.7109375" style="1" customWidth="1"/>
    <col min="10501" max="10501" width="9.5703125" style="1" customWidth="1"/>
    <col min="10502" max="10502" width="18.42578125" style="1" customWidth="1"/>
    <col min="10503" max="10503" width="9.140625" style="1" customWidth="1"/>
    <col min="10504" max="10504" width="22.140625" style="1" customWidth="1"/>
    <col min="10505" max="10505" width="13.7109375" style="1" customWidth="1"/>
    <col min="10506" max="10752" width="9.140625" style="1"/>
    <col min="10753" max="10753" width="6.85546875" style="1" customWidth="1"/>
    <col min="10754" max="10754" width="7.42578125" style="1" customWidth="1"/>
    <col min="10755" max="10755" width="62.7109375" style="1" customWidth="1"/>
    <col min="10756" max="10756" width="9.7109375" style="1" customWidth="1"/>
    <col min="10757" max="10757" width="9.5703125" style="1" customWidth="1"/>
    <col min="10758" max="10758" width="18.42578125" style="1" customWidth="1"/>
    <col min="10759" max="10759" width="9.140625" style="1" customWidth="1"/>
    <col min="10760" max="10760" width="22.140625" style="1" customWidth="1"/>
    <col min="10761" max="10761" width="13.7109375" style="1" customWidth="1"/>
    <col min="10762" max="11008" width="9.140625" style="1"/>
    <col min="11009" max="11009" width="6.85546875" style="1" customWidth="1"/>
    <col min="11010" max="11010" width="7.42578125" style="1" customWidth="1"/>
    <col min="11011" max="11011" width="62.7109375" style="1" customWidth="1"/>
    <col min="11012" max="11012" width="9.7109375" style="1" customWidth="1"/>
    <col min="11013" max="11013" width="9.5703125" style="1" customWidth="1"/>
    <col min="11014" max="11014" width="18.42578125" style="1" customWidth="1"/>
    <col min="11015" max="11015" width="9.140625" style="1" customWidth="1"/>
    <col min="11016" max="11016" width="22.140625" style="1" customWidth="1"/>
    <col min="11017" max="11017" width="13.7109375" style="1" customWidth="1"/>
    <col min="11018" max="11264" width="9.140625" style="1"/>
    <col min="11265" max="11265" width="6.85546875" style="1" customWidth="1"/>
    <col min="11266" max="11266" width="7.42578125" style="1" customWidth="1"/>
    <col min="11267" max="11267" width="62.7109375" style="1" customWidth="1"/>
    <col min="11268" max="11268" width="9.7109375" style="1" customWidth="1"/>
    <col min="11269" max="11269" width="9.5703125" style="1" customWidth="1"/>
    <col min="11270" max="11270" width="18.42578125" style="1" customWidth="1"/>
    <col min="11271" max="11271" width="9.140625" style="1" customWidth="1"/>
    <col min="11272" max="11272" width="22.140625" style="1" customWidth="1"/>
    <col min="11273" max="11273" width="13.7109375" style="1" customWidth="1"/>
    <col min="11274" max="11520" width="9.140625" style="1"/>
    <col min="11521" max="11521" width="6.85546875" style="1" customWidth="1"/>
    <col min="11522" max="11522" width="7.42578125" style="1" customWidth="1"/>
    <col min="11523" max="11523" width="62.7109375" style="1" customWidth="1"/>
    <col min="11524" max="11524" width="9.7109375" style="1" customWidth="1"/>
    <col min="11525" max="11525" width="9.5703125" style="1" customWidth="1"/>
    <col min="11526" max="11526" width="18.42578125" style="1" customWidth="1"/>
    <col min="11527" max="11527" width="9.140625" style="1" customWidth="1"/>
    <col min="11528" max="11528" width="22.140625" style="1" customWidth="1"/>
    <col min="11529" max="11529" width="13.7109375" style="1" customWidth="1"/>
    <col min="11530" max="11776" width="9.140625" style="1"/>
    <col min="11777" max="11777" width="6.85546875" style="1" customWidth="1"/>
    <col min="11778" max="11778" width="7.42578125" style="1" customWidth="1"/>
    <col min="11779" max="11779" width="62.7109375" style="1" customWidth="1"/>
    <col min="11780" max="11780" width="9.7109375" style="1" customWidth="1"/>
    <col min="11781" max="11781" width="9.5703125" style="1" customWidth="1"/>
    <col min="11782" max="11782" width="18.42578125" style="1" customWidth="1"/>
    <col min="11783" max="11783" width="9.140625" style="1" customWidth="1"/>
    <col min="11784" max="11784" width="22.140625" style="1" customWidth="1"/>
    <col min="11785" max="11785" width="13.7109375" style="1" customWidth="1"/>
    <col min="11786" max="12032" width="9.140625" style="1"/>
    <col min="12033" max="12033" width="6.85546875" style="1" customWidth="1"/>
    <col min="12034" max="12034" width="7.42578125" style="1" customWidth="1"/>
    <col min="12035" max="12035" width="62.7109375" style="1" customWidth="1"/>
    <col min="12036" max="12036" width="9.7109375" style="1" customWidth="1"/>
    <col min="12037" max="12037" width="9.5703125" style="1" customWidth="1"/>
    <col min="12038" max="12038" width="18.42578125" style="1" customWidth="1"/>
    <col min="12039" max="12039" width="9.140625" style="1" customWidth="1"/>
    <col min="12040" max="12040" width="22.140625" style="1" customWidth="1"/>
    <col min="12041" max="12041" width="13.7109375" style="1" customWidth="1"/>
    <col min="12042" max="12288" width="9.140625" style="1"/>
    <col min="12289" max="12289" width="6.85546875" style="1" customWidth="1"/>
    <col min="12290" max="12290" width="7.42578125" style="1" customWidth="1"/>
    <col min="12291" max="12291" width="62.7109375" style="1" customWidth="1"/>
    <col min="12292" max="12292" width="9.7109375" style="1" customWidth="1"/>
    <col min="12293" max="12293" width="9.5703125" style="1" customWidth="1"/>
    <col min="12294" max="12294" width="18.42578125" style="1" customWidth="1"/>
    <col min="12295" max="12295" width="9.140625" style="1" customWidth="1"/>
    <col min="12296" max="12296" width="22.140625" style="1" customWidth="1"/>
    <col min="12297" max="12297" width="13.7109375" style="1" customWidth="1"/>
    <col min="12298" max="12544" width="9.140625" style="1"/>
    <col min="12545" max="12545" width="6.85546875" style="1" customWidth="1"/>
    <col min="12546" max="12546" width="7.42578125" style="1" customWidth="1"/>
    <col min="12547" max="12547" width="62.7109375" style="1" customWidth="1"/>
    <col min="12548" max="12548" width="9.7109375" style="1" customWidth="1"/>
    <col min="12549" max="12549" width="9.5703125" style="1" customWidth="1"/>
    <col min="12550" max="12550" width="18.42578125" style="1" customWidth="1"/>
    <col min="12551" max="12551" width="9.140625" style="1" customWidth="1"/>
    <col min="12552" max="12552" width="22.140625" style="1" customWidth="1"/>
    <col min="12553" max="12553" width="13.7109375" style="1" customWidth="1"/>
    <col min="12554" max="12800" width="9.140625" style="1"/>
    <col min="12801" max="12801" width="6.85546875" style="1" customWidth="1"/>
    <col min="12802" max="12802" width="7.42578125" style="1" customWidth="1"/>
    <col min="12803" max="12803" width="62.7109375" style="1" customWidth="1"/>
    <col min="12804" max="12804" width="9.7109375" style="1" customWidth="1"/>
    <col min="12805" max="12805" width="9.5703125" style="1" customWidth="1"/>
    <col min="12806" max="12806" width="18.42578125" style="1" customWidth="1"/>
    <col min="12807" max="12807" width="9.140625" style="1" customWidth="1"/>
    <col min="12808" max="12808" width="22.140625" style="1" customWidth="1"/>
    <col min="12809" max="12809" width="13.7109375" style="1" customWidth="1"/>
    <col min="12810" max="13056" width="9.140625" style="1"/>
    <col min="13057" max="13057" width="6.85546875" style="1" customWidth="1"/>
    <col min="13058" max="13058" width="7.42578125" style="1" customWidth="1"/>
    <col min="13059" max="13059" width="62.7109375" style="1" customWidth="1"/>
    <col min="13060" max="13060" width="9.7109375" style="1" customWidth="1"/>
    <col min="13061" max="13061" width="9.5703125" style="1" customWidth="1"/>
    <col min="13062" max="13062" width="18.42578125" style="1" customWidth="1"/>
    <col min="13063" max="13063" width="9.140625" style="1" customWidth="1"/>
    <col min="13064" max="13064" width="22.140625" style="1" customWidth="1"/>
    <col min="13065" max="13065" width="13.7109375" style="1" customWidth="1"/>
    <col min="13066" max="13312" width="9.140625" style="1"/>
    <col min="13313" max="13313" width="6.85546875" style="1" customWidth="1"/>
    <col min="13314" max="13314" width="7.42578125" style="1" customWidth="1"/>
    <col min="13315" max="13315" width="62.7109375" style="1" customWidth="1"/>
    <col min="13316" max="13316" width="9.7109375" style="1" customWidth="1"/>
    <col min="13317" max="13317" width="9.5703125" style="1" customWidth="1"/>
    <col min="13318" max="13318" width="18.42578125" style="1" customWidth="1"/>
    <col min="13319" max="13319" width="9.140625" style="1" customWidth="1"/>
    <col min="13320" max="13320" width="22.140625" style="1" customWidth="1"/>
    <col min="13321" max="13321" width="13.7109375" style="1" customWidth="1"/>
    <col min="13322" max="13568" width="9.140625" style="1"/>
    <col min="13569" max="13569" width="6.85546875" style="1" customWidth="1"/>
    <col min="13570" max="13570" width="7.42578125" style="1" customWidth="1"/>
    <col min="13571" max="13571" width="62.7109375" style="1" customWidth="1"/>
    <col min="13572" max="13572" width="9.7109375" style="1" customWidth="1"/>
    <col min="13573" max="13573" width="9.5703125" style="1" customWidth="1"/>
    <col min="13574" max="13574" width="18.42578125" style="1" customWidth="1"/>
    <col min="13575" max="13575" width="9.140625" style="1" customWidth="1"/>
    <col min="13576" max="13576" width="22.140625" style="1" customWidth="1"/>
    <col min="13577" max="13577" width="13.7109375" style="1" customWidth="1"/>
    <col min="13578" max="13824" width="9.140625" style="1"/>
    <col min="13825" max="13825" width="6.85546875" style="1" customWidth="1"/>
    <col min="13826" max="13826" width="7.42578125" style="1" customWidth="1"/>
    <col min="13827" max="13827" width="62.7109375" style="1" customWidth="1"/>
    <col min="13828" max="13828" width="9.7109375" style="1" customWidth="1"/>
    <col min="13829" max="13829" width="9.5703125" style="1" customWidth="1"/>
    <col min="13830" max="13830" width="18.42578125" style="1" customWidth="1"/>
    <col min="13831" max="13831" width="9.140625" style="1" customWidth="1"/>
    <col min="13832" max="13832" width="22.140625" style="1" customWidth="1"/>
    <col min="13833" max="13833" width="13.7109375" style="1" customWidth="1"/>
    <col min="13834" max="14080" width="9.140625" style="1"/>
    <col min="14081" max="14081" width="6.85546875" style="1" customWidth="1"/>
    <col min="14082" max="14082" width="7.42578125" style="1" customWidth="1"/>
    <col min="14083" max="14083" width="62.7109375" style="1" customWidth="1"/>
    <col min="14084" max="14084" width="9.7109375" style="1" customWidth="1"/>
    <col min="14085" max="14085" width="9.5703125" style="1" customWidth="1"/>
    <col min="14086" max="14086" width="18.42578125" style="1" customWidth="1"/>
    <col min="14087" max="14087" width="9.140625" style="1" customWidth="1"/>
    <col min="14088" max="14088" width="22.140625" style="1" customWidth="1"/>
    <col min="14089" max="14089" width="13.7109375" style="1" customWidth="1"/>
    <col min="14090" max="14336" width="9.140625" style="1"/>
    <col min="14337" max="14337" width="6.85546875" style="1" customWidth="1"/>
    <col min="14338" max="14338" width="7.42578125" style="1" customWidth="1"/>
    <col min="14339" max="14339" width="62.7109375" style="1" customWidth="1"/>
    <col min="14340" max="14340" width="9.7109375" style="1" customWidth="1"/>
    <col min="14341" max="14341" width="9.5703125" style="1" customWidth="1"/>
    <col min="14342" max="14342" width="18.42578125" style="1" customWidth="1"/>
    <col min="14343" max="14343" width="9.140625" style="1" customWidth="1"/>
    <col min="14344" max="14344" width="22.140625" style="1" customWidth="1"/>
    <col min="14345" max="14345" width="13.7109375" style="1" customWidth="1"/>
    <col min="14346" max="14592" width="9.140625" style="1"/>
    <col min="14593" max="14593" width="6.85546875" style="1" customWidth="1"/>
    <col min="14594" max="14594" width="7.42578125" style="1" customWidth="1"/>
    <col min="14595" max="14595" width="62.7109375" style="1" customWidth="1"/>
    <col min="14596" max="14596" width="9.7109375" style="1" customWidth="1"/>
    <col min="14597" max="14597" width="9.5703125" style="1" customWidth="1"/>
    <col min="14598" max="14598" width="18.42578125" style="1" customWidth="1"/>
    <col min="14599" max="14599" width="9.140625" style="1" customWidth="1"/>
    <col min="14600" max="14600" width="22.140625" style="1" customWidth="1"/>
    <col min="14601" max="14601" width="13.7109375" style="1" customWidth="1"/>
    <col min="14602" max="14848" width="9.140625" style="1"/>
    <col min="14849" max="14849" width="6.85546875" style="1" customWidth="1"/>
    <col min="14850" max="14850" width="7.42578125" style="1" customWidth="1"/>
    <col min="14851" max="14851" width="62.7109375" style="1" customWidth="1"/>
    <col min="14852" max="14852" width="9.7109375" style="1" customWidth="1"/>
    <col min="14853" max="14853" width="9.5703125" style="1" customWidth="1"/>
    <col min="14854" max="14854" width="18.42578125" style="1" customWidth="1"/>
    <col min="14855" max="14855" width="9.140625" style="1" customWidth="1"/>
    <col min="14856" max="14856" width="22.140625" style="1" customWidth="1"/>
    <col min="14857" max="14857" width="13.7109375" style="1" customWidth="1"/>
    <col min="14858" max="15104" width="9.140625" style="1"/>
    <col min="15105" max="15105" width="6.85546875" style="1" customWidth="1"/>
    <col min="15106" max="15106" width="7.42578125" style="1" customWidth="1"/>
    <col min="15107" max="15107" width="62.7109375" style="1" customWidth="1"/>
    <col min="15108" max="15108" width="9.7109375" style="1" customWidth="1"/>
    <col min="15109" max="15109" width="9.5703125" style="1" customWidth="1"/>
    <col min="15110" max="15110" width="18.42578125" style="1" customWidth="1"/>
    <col min="15111" max="15111" width="9.140625" style="1" customWidth="1"/>
    <col min="15112" max="15112" width="22.140625" style="1" customWidth="1"/>
    <col min="15113" max="15113" width="13.7109375" style="1" customWidth="1"/>
    <col min="15114" max="15360" width="9.140625" style="1"/>
    <col min="15361" max="15361" width="6.85546875" style="1" customWidth="1"/>
    <col min="15362" max="15362" width="7.42578125" style="1" customWidth="1"/>
    <col min="15363" max="15363" width="62.7109375" style="1" customWidth="1"/>
    <col min="15364" max="15364" width="9.7109375" style="1" customWidth="1"/>
    <col min="15365" max="15365" width="9.5703125" style="1" customWidth="1"/>
    <col min="15366" max="15366" width="18.42578125" style="1" customWidth="1"/>
    <col min="15367" max="15367" width="9.140625" style="1" customWidth="1"/>
    <col min="15368" max="15368" width="22.140625" style="1" customWidth="1"/>
    <col min="15369" max="15369" width="13.7109375" style="1" customWidth="1"/>
    <col min="15370" max="15616" width="9.140625" style="1"/>
    <col min="15617" max="15617" width="6.85546875" style="1" customWidth="1"/>
    <col min="15618" max="15618" width="7.42578125" style="1" customWidth="1"/>
    <col min="15619" max="15619" width="62.7109375" style="1" customWidth="1"/>
    <col min="15620" max="15620" width="9.7109375" style="1" customWidth="1"/>
    <col min="15621" max="15621" width="9.5703125" style="1" customWidth="1"/>
    <col min="15622" max="15622" width="18.42578125" style="1" customWidth="1"/>
    <col min="15623" max="15623" width="9.140625" style="1" customWidth="1"/>
    <col min="15624" max="15624" width="22.140625" style="1" customWidth="1"/>
    <col min="15625" max="15625" width="13.7109375" style="1" customWidth="1"/>
    <col min="15626" max="15872" width="9.140625" style="1"/>
    <col min="15873" max="15873" width="6.85546875" style="1" customWidth="1"/>
    <col min="15874" max="15874" width="7.42578125" style="1" customWidth="1"/>
    <col min="15875" max="15875" width="62.7109375" style="1" customWidth="1"/>
    <col min="15876" max="15876" width="9.7109375" style="1" customWidth="1"/>
    <col min="15877" max="15877" width="9.5703125" style="1" customWidth="1"/>
    <col min="15878" max="15878" width="18.42578125" style="1" customWidth="1"/>
    <col min="15879" max="15879" width="9.140625" style="1" customWidth="1"/>
    <col min="15880" max="15880" width="22.140625" style="1" customWidth="1"/>
    <col min="15881" max="15881" width="13.7109375" style="1" customWidth="1"/>
    <col min="15882" max="16128" width="9.140625" style="1"/>
    <col min="16129" max="16129" width="6.85546875" style="1" customWidth="1"/>
    <col min="16130" max="16130" width="7.42578125" style="1" customWidth="1"/>
    <col min="16131" max="16131" width="62.7109375" style="1" customWidth="1"/>
    <col min="16132" max="16132" width="9.7109375" style="1" customWidth="1"/>
    <col min="16133" max="16133" width="9.5703125" style="1" customWidth="1"/>
    <col min="16134" max="16134" width="18.42578125" style="1" customWidth="1"/>
    <col min="16135" max="16135" width="9.140625" style="1" customWidth="1"/>
    <col min="16136" max="16136" width="22.140625" style="1" customWidth="1"/>
    <col min="16137" max="16137" width="13.7109375" style="1" customWidth="1"/>
    <col min="16138" max="16384" width="9.140625" style="1"/>
  </cols>
  <sheetData>
    <row r="1" spans="1:12" ht="32.25" customHeight="1">
      <c r="A1" s="738" t="s">
        <v>261</v>
      </c>
      <c r="B1" s="739"/>
      <c r="C1" s="739"/>
      <c r="D1" s="739"/>
      <c r="E1" s="739"/>
      <c r="F1" s="739"/>
      <c r="G1" s="740"/>
    </row>
    <row r="2" spans="1:12" ht="60" customHeight="1">
      <c r="A2" s="721" t="s">
        <v>262</v>
      </c>
      <c r="B2" s="721"/>
      <c r="C2" s="722"/>
      <c r="D2" s="723"/>
      <c r="E2" s="723"/>
      <c r="F2" s="723"/>
      <c r="G2" s="723"/>
    </row>
    <row r="3" spans="1:12" s="3" customFormat="1" ht="36" customHeight="1">
      <c r="A3" s="167" t="s">
        <v>1</v>
      </c>
      <c r="B3" s="167"/>
      <c r="C3" s="79" t="s">
        <v>3</v>
      </c>
      <c r="D3" s="79" t="s">
        <v>4</v>
      </c>
      <c r="E3" s="164" t="s">
        <v>5</v>
      </c>
      <c r="F3" s="79" t="s">
        <v>6</v>
      </c>
      <c r="G3" s="79" t="s">
        <v>7</v>
      </c>
    </row>
    <row r="4" spans="1:12" ht="168" customHeight="1">
      <c r="A4" s="160">
        <v>1</v>
      </c>
      <c r="B4" s="160"/>
      <c r="C4" s="185" t="s">
        <v>217</v>
      </c>
      <c r="D4" s="148" t="s">
        <v>218</v>
      </c>
      <c r="E4" s="161"/>
      <c r="F4" s="160"/>
      <c r="G4" s="161"/>
      <c r="H4"/>
      <c r="L4" s="1" t="s">
        <v>263</v>
      </c>
    </row>
    <row r="5" spans="1:12" ht="27.75" customHeight="1">
      <c r="A5" s="160"/>
      <c r="B5" s="160"/>
      <c r="C5" s="161">
        <v>126</v>
      </c>
      <c r="D5" s="148" t="s">
        <v>219</v>
      </c>
      <c r="E5" s="161">
        <v>895</v>
      </c>
      <c r="F5" s="160" t="s">
        <v>148</v>
      </c>
      <c r="G5" s="161">
        <f>C5*E5</f>
        <v>112770</v>
      </c>
      <c r="H5"/>
    </row>
    <row r="6" spans="1:12" ht="183.75" customHeight="1">
      <c r="A6" s="160">
        <v>2</v>
      </c>
      <c r="B6" s="160"/>
      <c r="C6" s="161">
        <v>170</v>
      </c>
      <c r="D6" s="148" t="s">
        <v>220</v>
      </c>
      <c r="E6" s="161">
        <v>677</v>
      </c>
      <c r="F6" s="160" t="s">
        <v>148</v>
      </c>
      <c r="G6" s="161">
        <f t="shared" ref="G6:G10" si="0">C6*E6</f>
        <v>115090</v>
      </c>
      <c r="H6"/>
    </row>
    <row r="7" spans="1:12" ht="90.75" customHeight="1">
      <c r="A7" s="160">
        <v>3</v>
      </c>
      <c r="B7" s="160"/>
      <c r="C7" s="161">
        <v>20</v>
      </c>
      <c r="D7" s="186" t="s">
        <v>221</v>
      </c>
      <c r="E7" s="161">
        <v>135</v>
      </c>
      <c r="F7" s="160" t="s">
        <v>148</v>
      </c>
      <c r="G7" s="161">
        <f t="shared" si="0"/>
        <v>2700</v>
      </c>
      <c r="H7"/>
    </row>
    <row r="8" spans="1:12" ht="171.75" customHeight="1">
      <c r="A8" s="160">
        <v>4</v>
      </c>
      <c r="B8" s="160"/>
      <c r="C8" s="161">
        <v>209</v>
      </c>
      <c r="D8" s="149" t="s">
        <v>264</v>
      </c>
      <c r="E8" s="179">
        <v>177</v>
      </c>
      <c r="F8" s="187" t="s">
        <v>173</v>
      </c>
      <c r="G8" s="179">
        <f t="shared" si="0"/>
        <v>36993</v>
      </c>
      <c r="H8"/>
    </row>
    <row r="9" spans="1:12" ht="87" customHeight="1">
      <c r="A9" s="160">
        <v>5</v>
      </c>
      <c r="B9" s="160"/>
      <c r="C9" s="161">
        <v>69</v>
      </c>
      <c r="D9" s="188" t="s">
        <v>222</v>
      </c>
      <c r="E9" s="179">
        <v>87.66</v>
      </c>
      <c r="F9" s="179" t="s">
        <v>173</v>
      </c>
      <c r="G9" s="161">
        <f t="shared" si="0"/>
        <v>6048.54</v>
      </c>
      <c r="H9"/>
    </row>
    <row r="10" spans="1:12" ht="150.75" customHeight="1">
      <c r="A10" s="160">
        <v>6</v>
      </c>
      <c r="B10" s="160" t="s">
        <v>274</v>
      </c>
      <c r="C10" s="161">
        <v>22</v>
      </c>
      <c r="D10" s="188" t="s">
        <v>273</v>
      </c>
      <c r="E10" s="179">
        <v>1839</v>
      </c>
      <c r="F10" s="179" t="s">
        <v>148</v>
      </c>
      <c r="G10" s="161">
        <f t="shared" si="0"/>
        <v>40458</v>
      </c>
      <c r="H10"/>
    </row>
    <row r="11" spans="1:12" ht="29.25" customHeight="1">
      <c r="A11" s="187"/>
      <c r="B11" s="187"/>
      <c r="C11" s="179"/>
      <c r="D11" s="162" t="s">
        <v>34</v>
      </c>
      <c r="E11" s="179"/>
      <c r="F11" s="187"/>
      <c r="G11" s="164">
        <f>SUM(G4:G10)</f>
        <v>314059.53999999998</v>
      </c>
    </row>
    <row r="12" spans="1:12" ht="36.75" customHeight="1">
      <c r="A12" s="187">
        <v>7</v>
      </c>
      <c r="B12" s="187"/>
      <c r="C12" s="187" t="s">
        <v>35</v>
      </c>
      <c r="D12" s="165" t="s">
        <v>91</v>
      </c>
      <c r="E12" s="179"/>
      <c r="F12" s="187" t="s">
        <v>35</v>
      </c>
      <c r="G12" s="161">
        <f>G11*18%</f>
        <v>56530.717199999992</v>
      </c>
    </row>
    <row r="13" spans="1:12" ht="27.75" customHeight="1">
      <c r="A13" s="187"/>
      <c r="B13" s="187"/>
      <c r="C13" s="179"/>
      <c r="D13" s="162" t="s">
        <v>37</v>
      </c>
      <c r="E13" s="179"/>
      <c r="F13" s="187"/>
      <c r="G13" s="60">
        <f>SUM(G11:G12)</f>
        <v>370590.25719999999</v>
      </c>
    </row>
    <row r="14" spans="1:12">
      <c r="E14" s="10"/>
      <c r="F14" s="1"/>
    </row>
    <row r="15" spans="1:12">
      <c r="A15" s="724"/>
      <c r="B15" s="724"/>
      <c r="C15" s="724"/>
      <c r="D15" s="724"/>
      <c r="E15" s="724"/>
      <c r="F15" s="724"/>
      <c r="G15" s="724"/>
      <c r="H15" s="724"/>
      <c r="I15" s="724"/>
    </row>
    <row r="16" spans="1:12">
      <c r="A16" s="724"/>
      <c r="B16" s="724"/>
      <c r="C16" s="724"/>
      <c r="D16" s="724"/>
      <c r="E16" s="724"/>
      <c r="F16" s="724"/>
      <c r="G16" s="724"/>
      <c r="H16" s="724"/>
      <c r="I16" s="724"/>
    </row>
    <row r="17" spans="1:7">
      <c r="E17" s="10"/>
      <c r="F17" s="1"/>
    </row>
    <row r="18" spans="1:7">
      <c r="E18" s="10"/>
      <c r="F18" s="1"/>
    </row>
    <row r="19" spans="1:7">
      <c r="E19" s="10"/>
      <c r="F19" s="1"/>
    </row>
    <row r="20" spans="1:7" ht="15.75">
      <c r="A20" s="725" t="s">
        <v>252</v>
      </c>
      <c r="B20" s="725"/>
      <c r="C20" s="725"/>
      <c r="D20" s="725"/>
      <c r="E20" s="725"/>
      <c r="F20" s="725"/>
      <c r="G20" s="725"/>
    </row>
    <row r="21" spans="1:7">
      <c r="E21" s="10"/>
      <c r="F21" s="1"/>
    </row>
    <row r="22" spans="1:7">
      <c r="E22" s="10"/>
      <c r="F22" s="1"/>
    </row>
    <row r="23" spans="1:7">
      <c r="E23" s="10"/>
      <c r="F23" s="1"/>
    </row>
    <row r="24" spans="1:7">
      <c r="E24" s="10"/>
      <c r="F24" s="1"/>
    </row>
    <row r="25" spans="1:7">
      <c r="E25" s="10"/>
      <c r="F25" s="1"/>
    </row>
    <row r="26" spans="1:7">
      <c r="E26" s="10"/>
      <c r="F26" s="1"/>
    </row>
    <row r="27" spans="1:7">
      <c r="E27" s="10"/>
      <c r="F27" s="1"/>
    </row>
    <row r="28" spans="1:7">
      <c r="E28" s="10"/>
      <c r="F28" s="1"/>
    </row>
    <row r="29" spans="1:7">
      <c r="A29" s="1"/>
      <c r="B29" s="1"/>
      <c r="C29" s="1"/>
      <c r="D29" s="1"/>
      <c r="E29" s="10"/>
      <c r="F29" s="1"/>
    </row>
    <row r="30" spans="1:7">
      <c r="A30" s="1"/>
      <c r="B30" s="1"/>
      <c r="C30" s="1"/>
      <c r="D30" s="1"/>
      <c r="E30" s="10"/>
      <c r="F30" s="1"/>
    </row>
    <row r="31" spans="1:7">
      <c r="A31" s="1"/>
      <c r="B31" s="1"/>
      <c r="C31" s="1"/>
      <c r="D31" s="1"/>
      <c r="E31" s="10"/>
      <c r="F31" s="1"/>
    </row>
    <row r="32" spans="1:7">
      <c r="A32" s="1"/>
      <c r="B32" s="1"/>
      <c r="C32" s="1"/>
      <c r="D32" s="1"/>
      <c r="E32" s="10"/>
      <c r="F32" s="1"/>
    </row>
    <row r="33" spans="1:6">
      <c r="A33" s="1"/>
      <c r="B33" s="1"/>
      <c r="C33" s="1"/>
      <c r="D33" s="1"/>
      <c r="E33" s="10"/>
      <c r="F33" s="1"/>
    </row>
    <row r="34" spans="1:6">
      <c r="A34" s="1"/>
      <c r="B34" s="1"/>
      <c r="C34" s="1"/>
      <c r="D34" s="1"/>
      <c r="E34" s="10"/>
      <c r="F34" s="1"/>
    </row>
    <row r="35" spans="1:6">
      <c r="A35" s="1"/>
      <c r="B35" s="1"/>
      <c r="C35" s="1"/>
      <c r="D35" s="1"/>
      <c r="E35" s="10"/>
      <c r="F35" s="1"/>
    </row>
    <row r="36" spans="1:6">
      <c r="A36" s="1"/>
      <c r="B36" s="1"/>
      <c r="C36" s="1"/>
      <c r="D36" s="1"/>
      <c r="E36" s="10"/>
      <c r="F36" s="1"/>
    </row>
    <row r="37" spans="1:6">
      <c r="A37" s="1"/>
      <c r="B37" s="1"/>
      <c r="C37" s="1"/>
      <c r="D37" s="1"/>
      <c r="E37" s="10"/>
      <c r="F37" s="1"/>
    </row>
    <row r="38" spans="1:6">
      <c r="A38" s="1"/>
      <c r="B38" s="1"/>
      <c r="C38" s="1"/>
      <c r="D38" s="1"/>
      <c r="E38" s="10"/>
      <c r="F38" s="1"/>
    </row>
    <row r="39" spans="1:6">
      <c r="A39" s="1"/>
      <c r="B39" s="1"/>
      <c r="C39" s="1"/>
      <c r="D39" s="1"/>
      <c r="E39" s="10"/>
      <c r="F39" s="1"/>
    </row>
    <row r="40" spans="1:6">
      <c r="A40" s="1"/>
      <c r="B40" s="1"/>
      <c r="C40" s="1"/>
      <c r="D40" s="1"/>
      <c r="E40" s="10"/>
      <c r="F40" s="1"/>
    </row>
    <row r="41" spans="1:6">
      <c r="A41" s="1"/>
      <c r="B41" s="1"/>
      <c r="C41" s="1"/>
      <c r="D41" s="1"/>
      <c r="E41" s="10"/>
      <c r="F41" s="1"/>
    </row>
    <row r="42" spans="1:6">
      <c r="A42" s="1"/>
      <c r="B42" s="1"/>
      <c r="C42" s="1"/>
      <c r="D42" s="1"/>
      <c r="E42" s="10"/>
      <c r="F42" s="1"/>
    </row>
    <row r="43" spans="1:6">
      <c r="A43" s="1"/>
      <c r="B43" s="1"/>
      <c r="C43" s="1"/>
      <c r="D43" s="1"/>
      <c r="E43" s="10"/>
      <c r="F43" s="1"/>
    </row>
    <row r="44" spans="1:6">
      <c r="A44" s="1"/>
      <c r="B44" s="1"/>
      <c r="C44" s="1"/>
      <c r="D44" s="1"/>
      <c r="E44" s="10"/>
      <c r="F44" s="1"/>
    </row>
    <row r="45" spans="1:6">
      <c r="A45" s="1"/>
      <c r="B45" s="1"/>
      <c r="C45" s="1"/>
      <c r="D45" s="1"/>
      <c r="E45" s="10"/>
      <c r="F45" s="1"/>
    </row>
    <row r="46" spans="1:6">
      <c r="A46" s="1"/>
      <c r="B46" s="1"/>
      <c r="C46" s="1"/>
      <c r="D46" s="1"/>
      <c r="E46" s="10"/>
      <c r="F46" s="1"/>
    </row>
    <row r="47" spans="1:6">
      <c r="A47" s="1"/>
      <c r="B47" s="1"/>
      <c r="C47" s="1"/>
      <c r="D47" s="1"/>
      <c r="E47" s="10"/>
      <c r="F47" s="1"/>
    </row>
    <row r="48" spans="1:6">
      <c r="A48" s="1"/>
      <c r="B48" s="1"/>
      <c r="C48" s="1"/>
      <c r="D48" s="1"/>
      <c r="E48" s="10"/>
      <c r="F48" s="1"/>
    </row>
    <row r="49" spans="1:6">
      <c r="A49" s="1"/>
      <c r="B49" s="1"/>
      <c r="C49" s="1"/>
      <c r="D49" s="1"/>
      <c r="E49" s="10"/>
      <c r="F49" s="1"/>
    </row>
    <row r="50" spans="1:6">
      <c r="A50" s="1"/>
      <c r="B50" s="1"/>
      <c r="C50" s="1"/>
      <c r="D50" s="1"/>
      <c r="E50" s="10"/>
      <c r="F50" s="1"/>
    </row>
    <row r="51" spans="1:6">
      <c r="A51" s="1"/>
      <c r="B51" s="1"/>
      <c r="C51" s="1"/>
      <c r="D51" s="1"/>
      <c r="E51" s="10"/>
      <c r="F51" s="1"/>
    </row>
    <row r="52" spans="1:6">
      <c r="A52" s="1"/>
      <c r="B52" s="1"/>
      <c r="C52" s="1"/>
      <c r="D52" s="1"/>
      <c r="E52" s="10"/>
      <c r="F52" s="1"/>
    </row>
    <row r="53" spans="1:6">
      <c r="A53" s="1"/>
      <c r="B53" s="1"/>
      <c r="C53" s="1"/>
      <c r="D53" s="1"/>
      <c r="E53" s="10"/>
      <c r="F53" s="1"/>
    </row>
    <row r="54" spans="1:6">
      <c r="A54" s="1"/>
      <c r="B54" s="1"/>
      <c r="C54" s="1"/>
      <c r="D54" s="1"/>
      <c r="E54" s="10"/>
      <c r="F54" s="1"/>
    </row>
    <row r="55" spans="1:6">
      <c r="A55" s="1"/>
      <c r="B55" s="1"/>
      <c r="C55" s="1"/>
      <c r="D55" s="1"/>
      <c r="E55" s="10"/>
      <c r="F55" s="1"/>
    </row>
    <row r="56" spans="1:6">
      <c r="A56" s="1"/>
      <c r="B56" s="1"/>
      <c r="C56" s="1"/>
      <c r="D56" s="1"/>
      <c r="E56" s="10"/>
      <c r="F56" s="1"/>
    </row>
    <row r="57" spans="1:6">
      <c r="A57" s="1"/>
      <c r="B57" s="1"/>
      <c r="C57" s="1"/>
      <c r="D57" s="1"/>
      <c r="E57" s="10"/>
      <c r="F57" s="1"/>
    </row>
    <row r="58" spans="1:6">
      <c r="A58" s="1"/>
      <c r="B58" s="1"/>
      <c r="C58" s="1"/>
      <c r="D58" s="1"/>
      <c r="E58" s="10"/>
      <c r="F58" s="1"/>
    </row>
  </sheetData>
  <mergeCells count="4">
    <mergeCell ref="A1:G1"/>
    <mergeCell ref="A2:G2"/>
    <mergeCell ref="A15:I16"/>
    <mergeCell ref="A20:G20"/>
  </mergeCells>
  <pageMargins left="0.51181102362204722" right="0.51181102362204722" top="0.55118110236220474" bottom="0.74803149606299213" header="0.31496062992125984" footer="0.31496062992125984"/>
  <pageSetup paperSize="9" orientation="portrait" r:id="rId1"/>
</worksheet>
</file>

<file path=xl/worksheets/sheet11.xml><?xml version="1.0" encoding="utf-8"?>
<worksheet xmlns="http://schemas.openxmlformats.org/spreadsheetml/2006/main" xmlns:r="http://schemas.openxmlformats.org/officeDocument/2006/relationships">
  <dimension ref="A1:G21"/>
  <sheetViews>
    <sheetView view="pageBreakPreview" topLeftCell="A10" zoomScale="130" zoomScaleSheetLayoutView="130" workbookViewId="0">
      <selection activeCell="D4" sqref="D4"/>
    </sheetView>
  </sheetViews>
  <sheetFormatPr defaultRowHeight="14.25"/>
  <cols>
    <col min="1" max="2" width="3.85546875" style="143" customWidth="1"/>
    <col min="3" max="3" width="8.28515625" style="144" customWidth="1"/>
    <col min="4" max="4" width="55.42578125" style="143" customWidth="1"/>
    <col min="5" max="5" width="10" style="143" customWidth="1"/>
    <col min="6" max="6" width="5.5703125" style="143" customWidth="1"/>
    <col min="7" max="7" width="12.28515625" style="144" customWidth="1"/>
    <col min="8" max="16384" width="9.140625" style="143"/>
  </cols>
  <sheetData>
    <row r="1" spans="1:7" ht="31.5" customHeight="1">
      <c r="A1" s="727" t="s">
        <v>87</v>
      </c>
      <c r="B1" s="727"/>
      <c r="C1" s="727"/>
      <c r="D1" s="727"/>
      <c r="E1" s="727"/>
      <c r="F1" s="727"/>
      <c r="G1" s="727"/>
    </row>
    <row r="2" spans="1:7" ht="54.75" customHeight="1">
      <c r="A2" s="726" t="s">
        <v>265</v>
      </c>
      <c r="B2" s="726"/>
      <c r="C2" s="726"/>
      <c r="D2" s="726"/>
      <c r="E2" s="726"/>
      <c r="F2" s="726"/>
      <c r="G2" s="726"/>
    </row>
    <row r="3" spans="1:7" ht="34.5" customHeight="1">
      <c r="A3" s="220" t="s">
        <v>1</v>
      </c>
      <c r="B3" s="236" t="s">
        <v>159</v>
      </c>
      <c r="C3" s="221" t="s">
        <v>89</v>
      </c>
      <c r="D3" s="222" t="s">
        <v>166</v>
      </c>
      <c r="E3" s="222" t="s">
        <v>167</v>
      </c>
      <c r="F3" s="222" t="s">
        <v>146</v>
      </c>
      <c r="G3" s="223" t="s">
        <v>266</v>
      </c>
    </row>
    <row r="4" spans="1:7" ht="150" customHeight="1">
      <c r="A4" s="224">
        <v>1</v>
      </c>
      <c r="B4" s="237"/>
      <c r="C4" s="205"/>
      <c r="D4" s="96" t="s">
        <v>168</v>
      </c>
      <c r="E4" s="205"/>
      <c r="F4" s="205"/>
      <c r="G4" s="225"/>
    </row>
    <row r="5" spans="1:7" ht="25.5" customHeight="1">
      <c r="A5" s="224"/>
      <c r="B5" s="237"/>
      <c r="C5" s="205">
        <v>10</v>
      </c>
      <c r="D5" s="96" t="s">
        <v>169</v>
      </c>
      <c r="E5" s="205">
        <v>56370</v>
      </c>
      <c r="F5" s="205" t="s">
        <v>148</v>
      </c>
      <c r="G5" s="225">
        <f>C5*E5</f>
        <v>563700</v>
      </c>
    </row>
    <row r="6" spans="1:7" ht="25.5" customHeight="1">
      <c r="A6" s="224"/>
      <c r="B6" s="237"/>
      <c r="C6" s="205">
        <v>12</v>
      </c>
      <c r="D6" s="96" t="s">
        <v>170</v>
      </c>
      <c r="E6" s="205">
        <v>44160</v>
      </c>
      <c r="F6" s="205" t="s">
        <v>148</v>
      </c>
      <c r="G6" s="225">
        <f t="shared" ref="G6:G11" si="0">C6*E6</f>
        <v>529920</v>
      </c>
    </row>
    <row r="7" spans="1:7" ht="104.25" customHeight="1">
      <c r="A7" s="224">
        <v>2</v>
      </c>
      <c r="B7" s="237"/>
      <c r="C7" s="205">
        <v>22</v>
      </c>
      <c r="D7" s="226" t="s">
        <v>171</v>
      </c>
      <c r="E7" s="205">
        <v>4940</v>
      </c>
      <c r="F7" s="205" t="s">
        <v>148</v>
      </c>
      <c r="G7" s="225">
        <f t="shared" si="0"/>
        <v>108680</v>
      </c>
    </row>
    <row r="8" spans="1:7" ht="118.5" customHeight="1">
      <c r="A8" s="224">
        <v>3</v>
      </c>
      <c r="B8" s="237"/>
      <c r="C8" s="205">
        <v>173</v>
      </c>
      <c r="D8" s="227" t="s">
        <v>172</v>
      </c>
      <c r="E8" s="205">
        <v>940</v>
      </c>
      <c r="F8" s="205" t="s">
        <v>173</v>
      </c>
      <c r="G8" s="225">
        <f t="shared" si="0"/>
        <v>162620</v>
      </c>
    </row>
    <row r="9" spans="1:7" ht="69" customHeight="1">
      <c r="A9" s="224">
        <v>4</v>
      </c>
      <c r="B9" s="237"/>
      <c r="C9" s="205">
        <v>22</v>
      </c>
      <c r="D9" s="228" t="s">
        <v>174</v>
      </c>
      <c r="E9" s="205">
        <v>1088</v>
      </c>
      <c r="F9" s="205" t="s">
        <v>148</v>
      </c>
      <c r="G9" s="225">
        <f t="shared" si="0"/>
        <v>23936</v>
      </c>
    </row>
    <row r="10" spans="1:7" ht="68.25" customHeight="1">
      <c r="A10" s="224">
        <v>5</v>
      </c>
      <c r="B10" s="237"/>
      <c r="C10" s="205">
        <v>164</v>
      </c>
      <c r="D10" s="229" t="s">
        <v>175</v>
      </c>
      <c r="E10" s="205">
        <v>64.099999999999994</v>
      </c>
      <c r="F10" s="205" t="s">
        <v>173</v>
      </c>
      <c r="G10" s="225">
        <f t="shared" si="0"/>
        <v>10512.4</v>
      </c>
    </row>
    <row r="11" spans="1:7" ht="72.75" customHeight="1">
      <c r="A11" s="224">
        <v>6</v>
      </c>
      <c r="B11" s="237"/>
      <c r="C11" s="205">
        <v>173</v>
      </c>
      <c r="D11" s="96" t="s">
        <v>176</v>
      </c>
      <c r="E11" s="205">
        <v>110</v>
      </c>
      <c r="F11" s="205" t="s">
        <v>173</v>
      </c>
      <c r="G11" s="225">
        <f t="shared" si="0"/>
        <v>19030</v>
      </c>
    </row>
    <row r="12" spans="1:7" ht="26.25" customHeight="1">
      <c r="A12" s="224"/>
      <c r="B12" s="237"/>
      <c r="C12" s="205"/>
      <c r="D12" s="127" t="s">
        <v>34</v>
      </c>
      <c r="E12" s="230"/>
      <c r="F12" s="230"/>
      <c r="G12" s="231">
        <f>SUM(G4:G11)</f>
        <v>1418398.4</v>
      </c>
    </row>
    <row r="13" spans="1:7" ht="31.5" customHeight="1">
      <c r="A13" s="224">
        <v>7</v>
      </c>
      <c r="B13" s="237"/>
      <c r="C13" s="205" t="s">
        <v>35</v>
      </c>
      <c r="D13" s="197" t="s">
        <v>91</v>
      </c>
      <c r="E13" s="205" t="s">
        <v>35</v>
      </c>
      <c r="F13" s="230"/>
      <c r="G13" s="225">
        <f>G12*18%</f>
        <v>255311.71199999997</v>
      </c>
    </row>
    <row r="14" spans="1:7" ht="29.25" customHeight="1">
      <c r="A14" s="232"/>
      <c r="B14" s="238"/>
      <c r="C14" s="233"/>
      <c r="D14" s="127" t="s">
        <v>37</v>
      </c>
      <c r="E14" s="234"/>
      <c r="F14" s="234"/>
      <c r="G14" s="235">
        <f>SUM(G12:G13)</f>
        <v>1673710.112</v>
      </c>
    </row>
    <row r="19" spans="1:7">
      <c r="E19" s="728"/>
      <c r="F19" s="728"/>
      <c r="G19" s="728"/>
    </row>
    <row r="21" spans="1:7" ht="15.75">
      <c r="A21" s="741" t="s">
        <v>267</v>
      </c>
      <c r="B21" s="741"/>
      <c r="C21" s="741"/>
      <c r="D21" s="741"/>
      <c r="E21" s="741"/>
      <c r="F21" s="741"/>
      <c r="G21" s="741"/>
    </row>
  </sheetData>
  <mergeCells count="4">
    <mergeCell ref="A1:G1"/>
    <mergeCell ref="A2:G2"/>
    <mergeCell ref="E19:G19"/>
    <mergeCell ref="A21:G21"/>
  </mergeCells>
  <printOptions horizontalCentered="1"/>
  <pageMargins left="0.3" right="0.3"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L16"/>
  <sheetViews>
    <sheetView topLeftCell="A3" zoomScale="115" zoomScaleNormal="115" workbookViewId="0">
      <selection activeCell="A4" sqref="A4:XFD4"/>
    </sheetView>
  </sheetViews>
  <sheetFormatPr defaultRowHeight="15"/>
  <cols>
    <col min="1" max="1" width="4.28515625" style="57" customWidth="1"/>
    <col min="2" max="2" width="8.7109375" style="57" customWidth="1"/>
    <col min="3" max="3" width="8.42578125" style="67" customWidth="1"/>
    <col min="4" max="4" width="46" style="68" customWidth="1"/>
    <col min="5" max="5" width="11.85546875" style="69" customWidth="1"/>
    <col min="6" max="6" width="8.140625" style="57" customWidth="1"/>
    <col min="7" max="7" width="12.85546875" style="67" customWidth="1"/>
    <col min="8" max="16384" width="9.140625" style="57"/>
  </cols>
  <sheetData>
    <row r="1" spans="1:12" ht="25.5" customHeight="1">
      <c r="A1" s="715" t="s">
        <v>111</v>
      </c>
      <c r="B1" s="715"/>
      <c r="C1" s="715"/>
      <c r="D1" s="715"/>
      <c r="E1" s="715"/>
      <c r="F1" s="715"/>
      <c r="G1" s="715"/>
    </row>
    <row r="2" spans="1:12" ht="73.5" customHeight="1">
      <c r="A2" s="726" t="s">
        <v>268</v>
      </c>
      <c r="B2" s="726"/>
      <c r="C2" s="726"/>
      <c r="D2" s="726"/>
      <c r="E2" s="726"/>
      <c r="F2" s="726"/>
      <c r="G2" s="726"/>
    </row>
    <row r="3" spans="1:12" ht="45.75" customHeight="1">
      <c r="A3" s="58" t="s">
        <v>1</v>
      </c>
      <c r="B3" s="58" t="s">
        <v>159</v>
      </c>
      <c r="C3" s="59" t="s">
        <v>89</v>
      </c>
      <c r="D3" s="58" t="s">
        <v>90</v>
      </c>
      <c r="E3" s="60" t="s">
        <v>5</v>
      </c>
      <c r="F3" s="59" t="s">
        <v>146</v>
      </c>
      <c r="G3" s="59" t="s">
        <v>7</v>
      </c>
    </row>
    <row r="4" spans="1:12" ht="72.75" customHeight="1">
      <c r="A4" s="61"/>
      <c r="B4" s="61" t="s">
        <v>270</v>
      </c>
      <c r="C4" s="62">
        <v>47</v>
      </c>
      <c r="D4" s="239" t="s">
        <v>271</v>
      </c>
      <c r="E4" s="62">
        <v>18600</v>
      </c>
      <c r="F4" s="61" t="s">
        <v>157</v>
      </c>
      <c r="G4" s="62">
        <f>C4*E4</f>
        <v>874200</v>
      </c>
      <c r="L4" s="63"/>
    </row>
    <row r="5" spans="1:12" ht="39" customHeight="1">
      <c r="A5" s="61"/>
      <c r="B5" s="61"/>
      <c r="C5" s="61"/>
      <c r="D5" s="150" t="s">
        <v>34</v>
      </c>
      <c r="E5" s="62"/>
      <c r="F5" s="61"/>
      <c r="G5" s="240">
        <f>SUM(G4:G4)</f>
        <v>874200</v>
      </c>
    </row>
    <row r="6" spans="1:12" ht="39" customHeight="1">
      <c r="A6" s="61">
        <v>2</v>
      </c>
      <c r="B6" s="61"/>
      <c r="C6" s="62" t="s">
        <v>35</v>
      </c>
      <c r="D6" s="65" t="s">
        <v>91</v>
      </c>
      <c r="E6" s="62" t="s">
        <v>35</v>
      </c>
      <c r="F6" s="66"/>
      <c r="G6" s="62">
        <f>G5*18%</f>
        <v>157356</v>
      </c>
    </row>
    <row r="7" spans="1:12" ht="39" customHeight="1">
      <c r="A7" s="61"/>
      <c r="B7" s="61"/>
      <c r="C7" s="62"/>
      <c r="D7" s="150" t="s">
        <v>37</v>
      </c>
      <c r="E7" s="62"/>
      <c r="F7" s="66"/>
      <c r="G7" s="240">
        <f>SUM(G5:G6)</f>
        <v>1031556</v>
      </c>
    </row>
    <row r="16" spans="1:12" ht="15.75">
      <c r="A16" s="719" t="s">
        <v>269</v>
      </c>
      <c r="B16" s="719"/>
      <c r="C16" s="719"/>
      <c r="D16" s="719"/>
      <c r="E16" s="719"/>
      <c r="F16" s="719"/>
      <c r="G16" s="719"/>
    </row>
  </sheetData>
  <mergeCells count="3">
    <mergeCell ref="A1:G1"/>
    <mergeCell ref="A2:G2"/>
    <mergeCell ref="A16:G16"/>
  </mergeCells>
  <pageMargins left="0.51181102362204722" right="0.31496062992125984" top="0.74803149606299213" bottom="0.55118110236220474" header="0.31496062992125984" footer="0.31496062992125984"/>
  <pageSetup paperSize="9" orientation="portrait" r:id="rId1"/>
  <drawing r:id="rId2"/>
</worksheet>
</file>

<file path=xl/worksheets/sheet13.xml><?xml version="1.0" encoding="utf-8"?>
<worksheet xmlns="http://schemas.openxmlformats.org/spreadsheetml/2006/main" xmlns:r="http://schemas.openxmlformats.org/officeDocument/2006/relationships">
  <dimension ref="A1:O159"/>
  <sheetViews>
    <sheetView view="pageBreakPreview" topLeftCell="A83" zoomScale="106" zoomScaleSheetLayoutView="106" workbookViewId="0">
      <selection activeCell="D102" sqref="D102"/>
    </sheetView>
  </sheetViews>
  <sheetFormatPr defaultRowHeight="15"/>
  <cols>
    <col min="1" max="1" width="4.140625" style="8" customWidth="1"/>
    <col min="2" max="2" width="9.28515625" style="8" bestFit="1" customWidth="1"/>
    <col min="3" max="3" width="10" style="9" bestFit="1" customWidth="1"/>
    <col min="4" max="4" width="41" style="8" customWidth="1"/>
    <col min="5" max="5" width="14" style="11" bestFit="1" customWidth="1"/>
    <col min="6" max="6" width="8.42578125" style="9" bestFit="1" customWidth="1"/>
    <col min="7" max="7" width="16.42578125" style="1" bestFit="1" customWidth="1"/>
    <col min="8" max="8" width="9.140625" style="1" customWidth="1"/>
    <col min="9" max="9" width="22.140625" style="1" customWidth="1"/>
    <col min="10" max="10" width="13.7109375" style="1" customWidth="1"/>
    <col min="11" max="257" width="9.140625" style="1"/>
    <col min="258" max="258" width="6.85546875" style="1" customWidth="1"/>
    <col min="259" max="259" width="7.42578125" style="1" customWidth="1"/>
    <col min="260" max="260" width="62.7109375" style="1" customWidth="1"/>
    <col min="261" max="261" width="9.7109375" style="1" customWidth="1"/>
    <col min="262" max="262" width="9.5703125" style="1" customWidth="1"/>
    <col min="263" max="263" width="18.42578125" style="1" customWidth="1"/>
    <col min="264" max="264" width="9.140625" style="1" customWidth="1"/>
    <col min="265" max="265" width="22.140625" style="1" customWidth="1"/>
    <col min="266" max="266" width="13.7109375" style="1" customWidth="1"/>
    <col min="267" max="513" width="9.140625" style="1"/>
    <col min="514" max="514" width="6.85546875" style="1" customWidth="1"/>
    <col min="515" max="515" width="7.42578125" style="1" customWidth="1"/>
    <col min="516" max="516" width="62.7109375" style="1" customWidth="1"/>
    <col min="517" max="517" width="9.7109375" style="1" customWidth="1"/>
    <col min="518" max="518" width="9.5703125" style="1" customWidth="1"/>
    <col min="519" max="519" width="18.42578125" style="1" customWidth="1"/>
    <col min="520" max="520" width="9.140625" style="1" customWidth="1"/>
    <col min="521" max="521" width="22.140625" style="1" customWidth="1"/>
    <col min="522" max="522" width="13.7109375" style="1" customWidth="1"/>
    <col min="523" max="769" width="9.140625" style="1"/>
    <col min="770" max="770" width="6.85546875" style="1" customWidth="1"/>
    <col min="771" max="771" width="7.42578125" style="1" customWidth="1"/>
    <col min="772" max="772" width="62.7109375" style="1" customWidth="1"/>
    <col min="773" max="773" width="9.7109375" style="1" customWidth="1"/>
    <col min="774" max="774" width="9.5703125" style="1" customWidth="1"/>
    <col min="775" max="775" width="18.42578125" style="1" customWidth="1"/>
    <col min="776" max="776" width="9.140625" style="1" customWidth="1"/>
    <col min="777" max="777" width="22.140625" style="1" customWidth="1"/>
    <col min="778" max="778" width="13.7109375" style="1" customWidth="1"/>
    <col min="779" max="1025" width="9.140625" style="1"/>
    <col min="1026" max="1026" width="6.85546875" style="1" customWidth="1"/>
    <col min="1027" max="1027" width="7.42578125" style="1" customWidth="1"/>
    <col min="1028" max="1028" width="62.7109375" style="1" customWidth="1"/>
    <col min="1029" max="1029" width="9.7109375" style="1" customWidth="1"/>
    <col min="1030" max="1030" width="9.5703125" style="1" customWidth="1"/>
    <col min="1031" max="1031" width="18.42578125" style="1" customWidth="1"/>
    <col min="1032" max="1032" width="9.140625" style="1" customWidth="1"/>
    <col min="1033" max="1033" width="22.140625" style="1" customWidth="1"/>
    <col min="1034" max="1034" width="13.7109375" style="1" customWidth="1"/>
    <col min="1035" max="1281" width="9.140625" style="1"/>
    <col min="1282" max="1282" width="6.85546875" style="1" customWidth="1"/>
    <col min="1283" max="1283" width="7.42578125" style="1" customWidth="1"/>
    <col min="1284" max="1284" width="62.7109375" style="1" customWidth="1"/>
    <col min="1285" max="1285" width="9.7109375" style="1" customWidth="1"/>
    <col min="1286" max="1286" width="9.5703125" style="1" customWidth="1"/>
    <col min="1287" max="1287" width="18.42578125" style="1" customWidth="1"/>
    <col min="1288" max="1288" width="9.140625" style="1" customWidth="1"/>
    <col min="1289" max="1289" width="22.140625" style="1" customWidth="1"/>
    <col min="1290" max="1290" width="13.7109375" style="1" customWidth="1"/>
    <col min="1291" max="1537" width="9.140625" style="1"/>
    <col min="1538" max="1538" width="6.85546875" style="1" customWidth="1"/>
    <col min="1539" max="1539" width="7.42578125" style="1" customWidth="1"/>
    <col min="1540" max="1540" width="62.7109375" style="1" customWidth="1"/>
    <col min="1541" max="1541" width="9.7109375" style="1" customWidth="1"/>
    <col min="1542" max="1542" width="9.5703125" style="1" customWidth="1"/>
    <col min="1543" max="1543" width="18.42578125" style="1" customWidth="1"/>
    <col min="1544" max="1544" width="9.140625" style="1" customWidth="1"/>
    <col min="1545" max="1545" width="22.140625" style="1" customWidth="1"/>
    <col min="1546" max="1546" width="13.7109375" style="1" customWidth="1"/>
    <col min="1547" max="1793" width="9.140625" style="1"/>
    <col min="1794" max="1794" width="6.85546875" style="1" customWidth="1"/>
    <col min="1795" max="1795" width="7.42578125" style="1" customWidth="1"/>
    <col min="1796" max="1796" width="62.7109375" style="1" customWidth="1"/>
    <col min="1797" max="1797" width="9.7109375" style="1" customWidth="1"/>
    <col min="1798" max="1798" width="9.5703125" style="1" customWidth="1"/>
    <col min="1799" max="1799" width="18.42578125" style="1" customWidth="1"/>
    <col min="1800" max="1800" width="9.140625" style="1" customWidth="1"/>
    <col min="1801" max="1801" width="22.140625" style="1" customWidth="1"/>
    <col min="1802" max="1802" width="13.7109375" style="1" customWidth="1"/>
    <col min="1803" max="2049" width="9.140625" style="1"/>
    <col min="2050" max="2050" width="6.85546875" style="1" customWidth="1"/>
    <col min="2051" max="2051" width="7.42578125" style="1" customWidth="1"/>
    <col min="2052" max="2052" width="62.7109375" style="1" customWidth="1"/>
    <col min="2053" max="2053" width="9.7109375" style="1" customWidth="1"/>
    <col min="2054" max="2054" width="9.5703125" style="1" customWidth="1"/>
    <col min="2055" max="2055" width="18.42578125" style="1" customWidth="1"/>
    <col min="2056" max="2056" width="9.140625" style="1" customWidth="1"/>
    <col min="2057" max="2057" width="22.140625" style="1" customWidth="1"/>
    <col min="2058" max="2058" width="13.7109375" style="1" customWidth="1"/>
    <col min="2059" max="2305" width="9.140625" style="1"/>
    <col min="2306" max="2306" width="6.85546875" style="1" customWidth="1"/>
    <col min="2307" max="2307" width="7.42578125" style="1" customWidth="1"/>
    <col min="2308" max="2308" width="62.7109375" style="1" customWidth="1"/>
    <col min="2309" max="2309" width="9.7109375" style="1" customWidth="1"/>
    <col min="2310" max="2310" width="9.5703125" style="1" customWidth="1"/>
    <col min="2311" max="2311" width="18.42578125" style="1" customWidth="1"/>
    <col min="2312" max="2312" width="9.140625" style="1" customWidth="1"/>
    <col min="2313" max="2313" width="22.140625" style="1" customWidth="1"/>
    <col min="2314" max="2314" width="13.7109375" style="1" customWidth="1"/>
    <col min="2315" max="2561" width="9.140625" style="1"/>
    <col min="2562" max="2562" width="6.85546875" style="1" customWidth="1"/>
    <col min="2563" max="2563" width="7.42578125" style="1" customWidth="1"/>
    <col min="2564" max="2564" width="62.7109375" style="1" customWidth="1"/>
    <col min="2565" max="2565" width="9.7109375" style="1" customWidth="1"/>
    <col min="2566" max="2566" width="9.5703125" style="1" customWidth="1"/>
    <col min="2567" max="2567" width="18.42578125" style="1" customWidth="1"/>
    <col min="2568" max="2568" width="9.140625" style="1" customWidth="1"/>
    <col min="2569" max="2569" width="22.140625" style="1" customWidth="1"/>
    <col min="2570" max="2570" width="13.7109375" style="1" customWidth="1"/>
    <col min="2571" max="2817" width="9.140625" style="1"/>
    <col min="2818" max="2818" width="6.85546875" style="1" customWidth="1"/>
    <col min="2819" max="2819" width="7.42578125" style="1" customWidth="1"/>
    <col min="2820" max="2820" width="62.7109375" style="1" customWidth="1"/>
    <col min="2821" max="2821" width="9.7109375" style="1" customWidth="1"/>
    <col min="2822" max="2822" width="9.5703125" style="1" customWidth="1"/>
    <col min="2823" max="2823" width="18.42578125" style="1" customWidth="1"/>
    <col min="2824" max="2824" width="9.140625" style="1" customWidth="1"/>
    <col min="2825" max="2825" width="22.140625" style="1" customWidth="1"/>
    <col min="2826" max="2826" width="13.7109375" style="1" customWidth="1"/>
    <col min="2827" max="3073" width="9.140625" style="1"/>
    <col min="3074" max="3074" width="6.85546875" style="1" customWidth="1"/>
    <col min="3075" max="3075" width="7.42578125" style="1" customWidth="1"/>
    <col min="3076" max="3076" width="62.7109375" style="1" customWidth="1"/>
    <col min="3077" max="3077" width="9.7109375" style="1" customWidth="1"/>
    <col min="3078" max="3078" width="9.5703125" style="1" customWidth="1"/>
    <col min="3079" max="3079" width="18.42578125" style="1" customWidth="1"/>
    <col min="3080" max="3080" width="9.140625" style="1" customWidth="1"/>
    <col min="3081" max="3081" width="22.140625" style="1" customWidth="1"/>
    <col min="3082" max="3082" width="13.7109375" style="1" customWidth="1"/>
    <col min="3083" max="3329" width="9.140625" style="1"/>
    <col min="3330" max="3330" width="6.85546875" style="1" customWidth="1"/>
    <col min="3331" max="3331" width="7.42578125" style="1" customWidth="1"/>
    <col min="3332" max="3332" width="62.7109375" style="1" customWidth="1"/>
    <col min="3333" max="3333" width="9.7109375" style="1" customWidth="1"/>
    <col min="3334" max="3334" width="9.5703125" style="1" customWidth="1"/>
    <col min="3335" max="3335" width="18.42578125" style="1" customWidth="1"/>
    <col min="3336" max="3336" width="9.140625" style="1" customWidth="1"/>
    <col min="3337" max="3337" width="22.140625" style="1" customWidth="1"/>
    <col min="3338" max="3338" width="13.7109375" style="1" customWidth="1"/>
    <col min="3339" max="3585" width="9.140625" style="1"/>
    <col min="3586" max="3586" width="6.85546875" style="1" customWidth="1"/>
    <col min="3587" max="3587" width="7.42578125" style="1" customWidth="1"/>
    <col min="3588" max="3588" width="62.7109375" style="1" customWidth="1"/>
    <col min="3589" max="3589" width="9.7109375" style="1" customWidth="1"/>
    <col min="3590" max="3590" width="9.5703125" style="1" customWidth="1"/>
    <col min="3591" max="3591" width="18.42578125" style="1" customWidth="1"/>
    <col min="3592" max="3592" width="9.140625" style="1" customWidth="1"/>
    <col min="3593" max="3593" width="22.140625" style="1" customWidth="1"/>
    <col min="3594" max="3594" width="13.7109375" style="1" customWidth="1"/>
    <col min="3595" max="3841" width="9.140625" style="1"/>
    <col min="3842" max="3842" width="6.85546875" style="1" customWidth="1"/>
    <col min="3843" max="3843" width="7.42578125" style="1" customWidth="1"/>
    <col min="3844" max="3844" width="62.7109375" style="1" customWidth="1"/>
    <col min="3845" max="3845" width="9.7109375" style="1" customWidth="1"/>
    <col min="3846" max="3846" width="9.5703125" style="1" customWidth="1"/>
    <col min="3847" max="3847" width="18.42578125" style="1" customWidth="1"/>
    <col min="3848" max="3848" width="9.140625" style="1" customWidth="1"/>
    <col min="3849" max="3849" width="22.140625" style="1" customWidth="1"/>
    <col min="3850" max="3850" width="13.7109375" style="1" customWidth="1"/>
    <col min="3851" max="4097" width="9.140625" style="1"/>
    <col min="4098" max="4098" width="6.85546875" style="1" customWidth="1"/>
    <col min="4099" max="4099" width="7.42578125" style="1" customWidth="1"/>
    <col min="4100" max="4100" width="62.7109375" style="1" customWidth="1"/>
    <col min="4101" max="4101" width="9.7109375" style="1" customWidth="1"/>
    <col min="4102" max="4102" width="9.5703125" style="1" customWidth="1"/>
    <col min="4103" max="4103" width="18.42578125" style="1" customWidth="1"/>
    <col min="4104" max="4104" width="9.140625" style="1" customWidth="1"/>
    <col min="4105" max="4105" width="22.140625" style="1" customWidth="1"/>
    <col min="4106" max="4106" width="13.7109375" style="1" customWidth="1"/>
    <col min="4107" max="4353" width="9.140625" style="1"/>
    <col min="4354" max="4354" width="6.85546875" style="1" customWidth="1"/>
    <col min="4355" max="4355" width="7.42578125" style="1" customWidth="1"/>
    <col min="4356" max="4356" width="62.7109375" style="1" customWidth="1"/>
    <col min="4357" max="4357" width="9.7109375" style="1" customWidth="1"/>
    <col min="4358" max="4358" width="9.5703125" style="1" customWidth="1"/>
    <col min="4359" max="4359" width="18.42578125" style="1" customWidth="1"/>
    <col min="4360" max="4360" width="9.140625" style="1" customWidth="1"/>
    <col min="4361" max="4361" width="22.140625" style="1" customWidth="1"/>
    <col min="4362" max="4362" width="13.7109375" style="1" customWidth="1"/>
    <col min="4363" max="4609" width="9.140625" style="1"/>
    <col min="4610" max="4610" width="6.85546875" style="1" customWidth="1"/>
    <col min="4611" max="4611" width="7.42578125" style="1" customWidth="1"/>
    <col min="4612" max="4612" width="62.7109375" style="1" customWidth="1"/>
    <col min="4613" max="4613" width="9.7109375" style="1" customWidth="1"/>
    <col min="4614" max="4614" width="9.5703125" style="1" customWidth="1"/>
    <col min="4615" max="4615" width="18.42578125" style="1" customWidth="1"/>
    <col min="4616" max="4616" width="9.140625" style="1" customWidth="1"/>
    <col min="4617" max="4617" width="22.140625" style="1" customWidth="1"/>
    <col min="4618" max="4618" width="13.7109375" style="1" customWidth="1"/>
    <col min="4619" max="4865" width="9.140625" style="1"/>
    <col min="4866" max="4866" width="6.85546875" style="1" customWidth="1"/>
    <col min="4867" max="4867" width="7.42578125" style="1" customWidth="1"/>
    <col min="4868" max="4868" width="62.7109375" style="1" customWidth="1"/>
    <col min="4869" max="4869" width="9.7109375" style="1" customWidth="1"/>
    <col min="4870" max="4870" width="9.5703125" style="1" customWidth="1"/>
    <col min="4871" max="4871" width="18.42578125" style="1" customWidth="1"/>
    <col min="4872" max="4872" width="9.140625" style="1" customWidth="1"/>
    <col min="4873" max="4873" width="22.140625" style="1" customWidth="1"/>
    <col min="4874" max="4874" width="13.7109375" style="1" customWidth="1"/>
    <col min="4875" max="5121" width="9.140625" style="1"/>
    <col min="5122" max="5122" width="6.85546875" style="1" customWidth="1"/>
    <col min="5123" max="5123" width="7.42578125" style="1" customWidth="1"/>
    <col min="5124" max="5124" width="62.7109375" style="1" customWidth="1"/>
    <col min="5125" max="5125" width="9.7109375" style="1" customWidth="1"/>
    <col min="5126" max="5126" width="9.5703125" style="1" customWidth="1"/>
    <col min="5127" max="5127" width="18.42578125" style="1" customWidth="1"/>
    <col min="5128" max="5128" width="9.140625" style="1" customWidth="1"/>
    <col min="5129" max="5129" width="22.140625" style="1" customWidth="1"/>
    <col min="5130" max="5130" width="13.7109375" style="1" customWidth="1"/>
    <col min="5131" max="5377" width="9.140625" style="1"/>
    <col min="5378" max="5378" width="6.85546875" style="1" customWidth="1"/>
    <col min="5379" max="5379" width="7.42578125" style="1" customWidth="1"/>
    <col min="5380" max="5380" width="62.7109375" style="1" customWidth="1"/>
    <col min="5381" max="5381" width="9.7109375" style="1" customWidth="1"/>
    <col min="5382" max="5382" width="9.5703125" style="1" customWidth="1"/>
    <col min="5383" max="5383" width="18.42578125" style="1" customWidth="1"/>
    <col min="5384" max="5384" width="9.140625" style="1" customWidth="1"/>
    <col min="5385" max="5385" width="22.140625" style="1" customWidth="1"/>
    <col min="5386" max="5386" width="13.7109375" style="1" customWidth="1"/>
    <col min="5387" max="5633" width="9.140625" style="1"/>
    <col min="5634" max="5634" width="6.85546875" style="1" customWidth="1"/>
    <col min="5635" max="5635" width="7.42578125" style="1" customWidth="1"/>
    <col min="5636" max="5636" width="62.7109375" style="1" customWidth="1"/>
    <col min="5637" max="5637" width="9.7109375" style="1" customWidth="1"/>
    <col min="5638" max="5638" width="9.5703125" style="1" customWidth="1"/>
    <col min="5639" max="5639" width="18.42578125" style="1" customWidth="1"/>
    <col min="5640" max="5640" width="9.140625" style="1" customWidth="1"/>
    <col min="5641" max="5641" width="22.140625" style="1" customWidth="1"/>
    <col min="5642" max="5642" width="13.7109375" style="1" customWidth="1"/>
    <col min="5643" max="5889" width="9.140625" style="1"/>
    <col min="5890" max="5890" width="6.85546875" style="1" customWidth="1"/>
    <col min="5891" max="5891" width="7.42578125" style="1" customWidth="1"/>
    <col min="5892" max="5892" width="62.7109375" style="1" customWidth="1"/>
    <col min="5893" max="5893" width="9.7109375" style="1" customWidth="1"/>
    <col min="5894" max="5894" width="9.5703125" style="1" customWidth="1"/>
    <col min="5895" max="5895" width="18.42578125" style="1" customWidth="1"/>
    <col min="5896" max="5896" width="9.140625" style="1" customWidth="1"/>
    <col min="5897" max="5897" width="22.140625" style="1" customWidth="1"/>
    <col min="5898" max="5898" width="13.7109375" style="1" customWidth="1"/>
    <col min="5899" max="6145" width="9.140625" style="1"/>
    <col min="6146" max="6146" width="6.85546875" style="1" customWidth="1"/>
    <col min="6147" max="6147" width="7.42578125" style="1" customWidth="1"/>
    <col min="6148" max="6148" width="62.7109375" style="1" customWidth="1"/>
    <col min="6149" max="6149" width="9.7109375" style="1" customWidth="1"/>
    <col min="6150" max="6150" width="9.5703125" style="1" customWidth="1"/>
    <col min="6151" max="6151" width="18.42578125" style="1" customWidth="1"/>
    <col min="6152" max="6152" width="9.140625" style="1" customWidth="1"/>
    <col min="6153" max="6153" width="22.140625" style="1" customWidth="1"/>
    <col min="6154" max="6154" width="13.7109375" style="1" customWidth="1"/>
    <col min="6155" max="6401" width="9.140625" style="1"/>
    <col min="6402" max="6402" width="6.85546875" style="1" customWidth="1"/>
    <col min="6403" max="6403" width="7.42578125" style="1" customWidth="1"/>
    <col min="6404" max="6404" width="62.7109375" style="1" customWidth="1"/>
    <col min="6405" max="6405" width="9.7109375" style="1" customWidth="1"/>
    <col min="6406" max="6406" width="9.5703125" style="1" customWidth="1"/>
    <col min="6407" max="6407" width="18.42578125" style="1" customWidth="1"/>
    <col min="6408" max="6408" width="9.140625" style="1" customWidth="1"/>
    <col min="6409" max="6409" width="22.140625" style="1" customWidth="1"/>
    <col min="6410" max="6410" width="13.7109375" style="1" customWidth="1"/>
    <col min="6411" max="6657" width="9.140625" style="1"/>
    <col min="6658" max="6658" width="6.85546875" style="1" customWidth="1"/>
    <col min="6659" max="6659" width="7.42578125" style="1" customWidth="1"/>
    <col min="6660" max="6660" width="62.7109375" style="1" customWidth="1"/>
    <col min="6661" max="6661" width="9.7109375" style="1" customWidth="1"/>
    <col min="6662" max="6662" width="9.5703125" style="1" customWidth="1"/>
    <col min="6663" max="6663" width="18.42578125" style="1" customWidth="1"/>
    <col min="6664" max="6664" width="9.140625" style="1" customWidth="1"/>
    <col min="6665" max="6665" width="22.140625" style="1" customWidth="1"/>
    <col min="6666" max="6666" width="13.7109375" style="1" customWidth="1"/>
    <col min="6667" max="6913" width="9.140625" style="1"/>
    <col min="6914" max="6914" width="6.85546875" style="1" customWidth="1"/>
    <col min="6915" max="6915" width="7.42578125" style="1" customWidth="1"/>
    <col min="6916" max="6916" width="62.7109375" style="1" customWidth="1"/>
    <col min="6917" max="6917" width="9.7109375" style="1" customWidth="1"/>
    <col min="6918" max="6918" width="9.5703125" style="1" customWidth="1"/>
    <col min="6919" max="6919" width="18.42578125" style="1" customWidth="1"/>
    <col min="6920" max="6920" width="9.140625" style="1" customWidth="1"/>
    <col min="6921" max="6921" width="22.140625" style="1" customWidth="1"/>
    <col min="6922" max="6922" width="13.7109375" style="1" customWidth="1"/>
    <col min="6923" max="7169" width="9.140625" style="1"/>
    <col min="7170" max="7170" width="6.85546875" style="1" customWidth="1"/>
    <col min="7171" max="7171" width="7.42578125" style="1" customWidth="1"/>
    <col min="7172" max="7172" width="62.7109375" style="1" customWidth="1"/>
    <col min="7173" max="7173" width="9.7109375" style="1" customWidth="1"/>
    <col min="7174" max="7174" width="9.5703125" style="1" customWidth="1"/>
    <col min="7175" max="7175" width="18.42578125" style="1" customWidth="1"/>
    <col min="7176" max="7176" width="9.140625" style="1" customWidth="1"/>
    <col min="7177" max="7177" width="22.140625" style="1" customWidth="1"/>
    <col min="7178" max="7178" width="13.7109375" style="1" customWidth="1"/>
    <col min="7179" max="7425" width="9.140625" style="1"/>
    <col min="7426" max="7426" width="6.85546875" style="1" customWidth="1"/>
    <col min="7427" max="7427" width="7.42578125" style="1" customWidth="1"/>
    <col min="7428" max="7428" width="62.7109375" style="1" customWidth="1"/>
    <col min="7429" max="7429" width="9.7109375" style="1" customWidth="1"/>
    <col min="7430" max="7430" width="9.5703125" style="1" customWidth="1"/>
    <col min="7431" max="7431" width="18.42578125" style="1" customWidth="1"/>
    <col min="7432" max="7432" width="9.140625" style="1" customWidth="1"/>
    <col min="7433" max="7433" width="22.140625" style="1" customWidth="1"/>
    <col min="7434" max="7434" width="13.7109375" style="1" customWidth="1"/>
    <col min="7435" max="7681" width="9.140625" style="1"/>
    <col min="7682" max="7682" width="6.85546875" style="1" customWidth="1"/>
    <col min="7683" max="7683" width="7.42578125" style="1" customWidth="1"/>
    <col min="7684" max="7684" width="62.7109375" style="1" customWidth="1"/>
    <col min="7685" max="7685" width="9.7109375" style="1" customWidth="1"/>
    <col min="7686" max="7686" width="9.5703125" style="1" customWidth="1"/>
    <col min="7687" max="7687" width="18.42578125" style="1" customWidth="1"/>
    <col min="7688" max="7688" width="9.140625" style="1" customWidth="1"/>
    <col min="7689" max="7689" width="22.140625" style="1" customWidth="1"/>
    <col min="7690" max="7690" width="13.7109375" style="1" customWidth="1"/>
    <col min="7691" max="7937" width="9.140625" style="1"/>
    <col min="7938" max="7938" width="6.85546875" style="1" customWidth="1"/>
    <col min="7939" max="7939" width="7.42578125" style="1" customWidth="1"/>
    <col min="7940" max="7940" width="62.7109375" style="1" customWidth="1"/>
    <col min="7941" max="7941" width="9.7109375" style="1" customWidth="1"/>
    <col min="7942" max="7942" width="9.5703125" style="1" customWidth="1"/>
    <col min="7943" max="7943" width="18.42578125" style="1" customWidth="1"/>
    <col min="7944" max="7944" width="9.140625" style="1" customWidth="1"/>
    <col min="7945" max="7945" width="22.140625" style="1" customWidth="1"/>
    <col min="7946" max="7946" width="13.7109375" style="1" customWidth="1"/>
    <col min="7947" max="8193" width="9.140625" style="1"/>
    <col min="8194" max="8194" width="6.85546875" style="1" customWidth="1"/>
    <col min="8195" max="8195" width="7.42578125" style="1" customWidth="1"/>
    <col min="8196" max="8196" width="62.7109375" style="1" customWidth="1"/>
    <col min="8197" max="8197" width="9.7109375" style="1" customWidth="1"/>
    <col min="8198" max="8198" width="9.5703125" style="1" customWidth="1"/>
    <col min="8199" max="8199" width="18.42578125" style="1" customWidth="1"/>
    <col min="8200" max="8200" width="9.140625" style="1" customWidth="1"/>
    <col min="8201" max="8201" width="22.140625" style="1" customWidth="1"/>
    <col min="8202" max="8202" width="13.7109375" style="1" customWidth="1"/>
    <col min="8203" max="8449" width="9.140625" style="1"/>
    <col min="8450" max="8450" width="6.85546875" style="1" customWidth="1"/>
    <col min="8451" max="8451" width="7.42578125" style="1" customWidth="1"/>
    <col min="8452" max="8452" width="62.7109375" style="1" customWidth="1"/>
    <col min="8453" max="8453" width="9.7109375" style="1" customWidth="1"/>
    <col min="8454" max="8454" width="9.5703125" style="1" customWidth="1"/>
    <col min="8455" max="8455" width="18.42578125" style="1" customWidth="1"/>
    <col min="8456" max="8456" width="9.140625" style="1" customWidth="1"/>
    <col min="8457" max="8457" width="22.140625" style="1" customWidth="1"/>
    <col min="8458" max="8458" width="13.7109375" style="1" customWidth="1"/>
    <col min="8459" max="8705" width="9.140625" style="1"/>
    <col min="8706" max="8706" width="6.85546875" style="1" customWidth="1"/>
    <col min="8707" max="8707" width="7.42578125" style="1" customWidth="1"/>
    <col min="8708" max="8708" width="62.7109375" style="1" customWidth="1"/>
    <col min="8709" max="8709" width="9.7109375" style="1" customWidth="1"/>
    <col min="8710" max="8710" width="9.5703125" style="1" customWidth="1"/>
    <col min="8711" max="8711" width="18.42578125" style="1" customWidth="1"/>
    <col min="8712" max="8712" width="9.140625" style="1" customWidth="1"/>
    <col min="8713" max="8713" width="22.140625" style="1" customWidth="1"/>
    <col min="8714" max="8714" width="13.7109375" style="1" customWidth="1"/>
    <col min="8715" max="8961" width="9.140625" style="1"/>
    <col min="8962" max="8962" width="6.85546875" style="1" customWidth="1"/>
    <col min="8963" max="8963" width="7.42578125" style="1" customWidth="1"/>
    <col min="8964" max="8964" width="62.7109375" style="1" customWidth="1"/>
    <col min="8965" max="8965" width="9.7109375" style="1" customWidth="1"/>
    <col min="8966" max="8966" width="9.5703125" style="1" customWidth="1"/>
    <col min="8967" max="8967" width="18.42578125" style="1" customWidth="1"/>
    <col min="8968" max="8968" width="9.140625" style="1" customWidth="1"/>
    <col min="8969" max="8969" width="22.140625" style="1" customWidth="1"/>
    <col min="8970" max="8970" width="13.7109375" style="1" customWidth="1"/>
    <col min="8971" max="9217" width="9.140625" style="1"/>
    <col min="9218" max="9218" width="6.85546875" style="1" customWidth="1"/>
    <col min="9219" max="9219" width="7.42578125" style="1" customWidth="1"/>
    <col min="9220" max="9220" width="62.7109375" style="1" customWidth="1"/>
    <col min="9221" max="9221" width="9.7109375" style="1" customWidth="1"/>
    <col min="9222" max="9222" width="9.5703125" style="1" customWidth="1"/>
    <col min="9223" max="9223" width="18.42578125" style="1" customWidth="1"/>
    <col min="9224" max="9224" width="9.140625" style="1" customWidth="1"/>
    <col min="9225" max="9225" width="22.140625" style="1" customWidth="1"/>
    <col min="9226" max="9226" width="13.7109375" style="1" customWidth="1"/>
    <col min="9227" max="9473" width="9.140625" style="1"/>
    <col min="9474" max="9474" width="6.85546875" style="1" customWidth="1"/>
    <col min="9475" max="9475" width="7.42578125" style="1" customWidth="1"/>
    <col min="9476" max="9476" width="62.7109375" style="1" customWidth="1"/>
    <col min="9477" max="9477" width="9.7109375" style="1" customWidth="1"/>
    <col min="9478" max="9478" width="9.5703125" style="1" customWidth="1"/>
    <col min="9479" max="9479" width="18.42578125" style="1" customWidth="1"/>
    <col min="9480" max="9480" width="9.140625" style="1" customWidth="1"/>
    <col min="9481" max="9481" width="22.140625" style="1" customWidth="1"/>
    <col min="9482" max="9482" width="13.7109375" style="1" customWidth="1"/>
    <col min="9483" max="9729" width="9.140625" style="1"/>
    <col min="9730" max="9730" width="6.85546875" style="1" customWidth="1"/>
    <col min="9731" max="9731" width="7.42578125" style="1" customWidth="1"/>
    <col min="9732" max="9732" width="62.7109375" style="1" customWidth="1"/>
    <col min="9733" max="9733" width="9.7109375" style="1" customWidth="1"/>
    <col min="9734" max="9734" width="9.5703125" style="1" customWidth="1"/>
    <col min="9735" max="9735" width="18.42578125" style="1" customWidth="1"/>
    <col min="9736" max="9736" width="9.140625" style="1" customWidth="1"/>
    <col min="9737" max="9737" width="22.140625" style="1" customWidth="1"/>
    <col min="9738" max="9738" width="13.7109375" style="1" customWidth="1"/>
    <col min="9739" max="9985" width="9.140625" style="1"/>
    <col min="9986" max="9986" width="6.85546875" style="1" customWidth="1"/>
    <col min="9987" max="9987" width="7.42578125" style="1" customWidth="1"/>
    <col min="9988" max="9988" width="62.7109375" style="1" customWidth="1"/>
    <col min="9989" max="9989" width="9.7109375" style="1" customWidth="1"/>
    <col min="9990" max="9990" width="9.5703125" style="1" customWidth="1"/>
    <col min="9991" max="9991" width="18.42578125" style="1" customWidth="1"/>
    <col min="9992" max="9992" width="9.140625" style="1" customWidth="1"/>
    <col min="9993" max="9993" width="22.140625" style="1" customWidth="1"/>
    <col min="9994" max="9994" width="13.7109375" style="1" customWidth="1"/>
    <col min="9995" max="10241" width="9.140625" style="1"/>
    <col min="10242" max="10242" width="6.85546875" style="1" customWidth="1"/>
    <col min="10243" max="10243" width="7.42578125" style="1" customWidth="1"/>
    <col min="10244" max="10244" width="62.7109375" style="1" customWidth="1"/>
    <col min="10245" max="10245" width="9.7109375" style="1" customWidth="1"/>
    <col min="10246" max="10246" width="9.5703125" style="1" customWidth="1"/>
    <col min="10247" max="10247" width="18.42578125" style="1" customWidth="1"/>
    <col min="10248" max="10248" width="9.140625" style="1" customWidth="1"/>
    <col min="10249" max="10249" width="22.140625" style="1" customWidth="1"/>
    <col min="10250" max="10250" width="13.7109375" style="1" customWidth="1"/>
    <col min="10251" max="10497" width="9.140625" style="1"/>
    <col min="10498" max="10498" width="6.85546875" style="1" customWidth="1"/>
    <col min="10499" max="10499" width="7.42578125" style="1" customWidth="1"/>
    <col min="10500" max="10500" width="62.7109375" style="1" customWidth="1"/>
    <col min="10501" max="10501" width="9.7109375" style="1" customWidth="1"/>
    <col min="10502" max="10502" width="9.5703125" style="1" customWidth="1"/>
    <col min="10503" max="10503" width="18.42578125" style="1" customWidth="1"/>
    <col min="10504" max="10504" width="9.140625" style="1" customWidth="1"/>
    <col min="10505" max="10505" width="22.140625" style="1" customWidth="1"/>
    <col min="10506" max="10506" width="13.7109375" style="1" customWidth="1"/>
    <col min="10507" max="10753" width="9.140625" style="1"/>
    <col min="10754" max="10754" width="6.85546875" style="1" customWidth="1"/>
    <col min="10755" max="10755" width="7.42578125" style="1" customWidth="1"/>
    <col min="10756" max="10756" width="62.7109375" style="1" customWidth="1"/>
    <col min="10757" max="10757" width="9.7109375" style="1" customWidth="1"/>
    <col min="10758" max="10758" width="9.5703125" style="1" customWidth="1"/>
    <col min="10759" max="10759" width="18.42578125" style="1" customWidth="1"/>
    <col min="10760" max="10760" width="9.140625" style="1" customWidth="1"/>
    <col min="10761" max="10761" width="22.140625" style="1" customWidth="1"/>
    <col min="10762" max="10762" width="13.7109375" style="1" customWidth="1"/>
    <col min="10763" max="11009" width="9.140625" style="1"/>
    <col min="11010" max="11010" width="6.85546875" style="1" customWidth="1"/>
    <col min="11011" max="11011" width="7.42578125" style="1" customWidth="1"/>
    <col min="11012" max="11012" width="62.7109375" style="1" customWidth="1"/>
    <col min="11013" max="11013" width="9.7109375" style="1" customWidth="1"/>
    <col min="11014" max="11014" width="9.5703125" style="1" customWidth="1"/>
    <col min="11015" max="11015" width="18.42578125" style="1" customWidth="1"/>
    <col min="11016" max="11016" width="9.140625" style="1" customWidth="1"/>
    <col min="11017" max="11017" width="22.140625" style="1" customWidth="1"/>
    <col min="11018" max="11018" width="13.7109375" style="1" customWidth="1"/>
    <col min="11019" max="11265" width="9.140625" style="1"/>
    <col min="11266" max="11266" width="6.85546875" style="1" customWidth="1"/>
    <col min="11267" max="11267" width="7.42578125" style="1" customWidth="1"/>
    <col min="11268" max="11268" width="62.7109375" style="1" customWidth="1"/>
    <col min="11269" max="11269" width="9.7109375" style="1" customWidth="1"/>
    <col min="11270" max="11270" width="9.5703125" style="1" customWidth="1"/>
    <col min="11271" max="11271" width="18.42578125" style="1" customWidth="1"/>
    <col min="11272" max="11272" width="9.140625" style="1" customWidth="1"/>
    <col min="11273" max="11273" width="22.140625" style="1" customWidth="1"/>
    <col min="11274" max="11274" width="13.7109375" style="1" customWidth="1"/>
    <col min="11275" max="11521" width="9.140625" style="1"/>
    <col min="11522" max="11522" width="6.85546875" style="1" customWidth="1"/>
    <col min="11523" max="11523" width="7.42578125" style="1" customWidth="1"/>
    <col min="11524" max="11524" width="62.7109375" style="1" customWidth="1"/>
    <col min="11525" max="11525" width="9.7109375" style="1" customWidth="1"/>
    <col min="11526" max="11526" width="9.5703125" style="1" customWidth="1"/>
    <col min="11527" max="11527" width="18.42578125" style="1" customWidth="1"/>
    <col min="11528" max="11528" width="9.140625" style="1" customWidth="1"/>
    <col min="11529" max="11529" width="22.140625" style="1" customWidth="1"/>
    <col min="11530" max="11530" width="13.7109375" style="1" customWidth="1"/>
    <col min="11531" max="11777" width="9.140625" style="1"/>
    <col min="11778" max="11778" width="6.85546875" style="1" customWidth="1"/>
    <col min="11779" max="11779" width="7.42578125" style="1" customWidth="1"/>
    <col min="11780" max="11780" width="62.7109375" style="1" customWidth="1"/>
    <col min="11781" max="11781" width="9.7109375" style="1" customWidth="1"/>
    <col min="11782" max="11782" width="9.5703125" style="1" customWidth="1"/>
    <col min="11783" max="11783" width="18.42578125" style="1" customWidth="1"/>
    <col min="11784" max="11784" width="9.140625" style="1" customWidth="1"/>
    <col min="11785" max="11785" width="22.140625" style="1" customWidth="1"/>
    <col min="11786" max="11786" width="13.7109375" style="1" customWidth="1"/>
    <col min="11787" max="12033" width="9.140625" style="1"/>
    <col min="12034" max="12034" width="6.85546875" style="1" customWidth="1"/>
    <col min="12035" max="12035" width="7.42578125" style="1" customWidth="1"/>
    <col min="12036" max="12036" width="62.7109375" style="1" customWidth="1"/>
    <col min="12037" max="12037" width="9.7109375" style="1" customWidth="1"/>
    <col min="12038" max="12038" width="9.5703125" style="1" customWidth="1"/>
    <col min="12039" max="12039" width="18.42578125" style="1" customWidth="1"/>
    <col min="12040" max="12040" width="9.140625" style="1" customWidth="1"/>
    <col min="12041" max="12041" width="22.140625" style="1" customWidth="1"/>
    <col min="12042" max="12042" width="13.7109375" style="1" customWidth="1"/>
    <col min="12043" max="12289" width="9.140625" style="1"/>
    <col min="12290" max="12290" width="6.85546875" style="1" customWidth="1"/>
    <col min="12291" max="12291" width="7.42578125" style="1" customWidth="1"/>
    <col min="12292" max="12292" width="62.7109375" style="1" customWidth="1"/>
    <col min="12293" max="12293" width="9.7109375" style="1" customWidth="1"/>
    <col min="12294" max="12294" width="9.5703125" style="1" customWidth="1"/>
    <col min="12295" max="12295" width="18.42578125" style="1" customWidth="1"/>
    <col min="12296" max="12296" width="9.140625" style="1" customWidth="1"/>
    <col min="12297" max="12297" width="22.140625" style="1" customWidth="1"/>
    <col min="12298" max="12298" width="13.7109375" style="1" customWidth="1"/>
    <col min="12299" max="12545" width="9.140625" style="1"/>
    <col min="12546" max="12546" width="6.85546875" style="1" customWidth="1"/>
    <col min="12547" max="12547" width="7.42578125" style="1" customWidth="1"/>
    <col min="12548" max="12548" width="62.7109375" style="1" customWidth="1"/>
    <col min="12549" max="12549" width="9.7109375" style="1" customWidth="1"/>
    <col min="12550" max="12550" width="9.5703125" style="1" customWidth="1"/>
    <col min="12551" max="12551" width="18.42578125" style="1" customWidth="1"/>
    <col min="12552" max="12552" width="9.140625" style="1" customWidth="1"/>
    <col min="12553" max="12553" width="22.140625" style="1" customWidth="1"/>
    <col min="12554" max="12554" width="13.7109375" style="1" customWidth="1"/>
    <col min="12555" max="12801" width="9.140625" style="1"/>
    <col min="12802" max="12802" width="6.85546875" style="1" customWidth="1"/>
    <col min="12803" max="12803" width="7.42578125" style="1" customWidth="1"/>
    <col min="12804" max="12804" width="62.7109375" style="1" customWidth="1"/>
    <col min="12805" max="12805" width="9.7109375" style="1" customWidth="1"/>
    <col min="12806" max="12806" width="9.5703125" style="1" customWidth="1"/>
    <col min="12807" max="12807" width="18.42578125" style="1" customWidth="1"/>
    <col min="12808" max="12808" width="9.140625" style="1" customWidth="1"/>
    <col min="12809" max="12809" width="22.140625" style="1" customWidth="1"/>
    <col min="12810" max="12810" width="13.7109375" style="1" customWidth="1"/>
    <col min="12811" max="13057" width="9.140625" style="1"/>
    <col min="13058" max="13058" width="6.85546875" style="1" customWidth="1"/>
    <col min="13059" max="13059" width="7.42578125" style="1" customWidth="1"/>
    <col min="13060" max="13060" width="62.7109375" style="1" customWidth="1"/>
    <col min="13061" max="13061" width="9.7109375" style="1" customWidth="1"/>
    <col min="13062" max="13062" width="9.5703125" style="1" customWidth="1"/>
    <col min="13063" max="13063" width="18.42578125" style="1" customWidth="1"/>
    <col min="13064" max="13064" width="9.140625" style="1" customWidth="1"/>
    <col min="13065" max="13065" width="22.140625" style="1" customWidth="1"/>
    <col min="13066" max="13066" width="13.7109375" style="1" customWidth="1"/>
    <col min="13067" max="13313" width="9.140625" style="1"/>
    <col min="13314" max="13314" width="6.85546875" style="1" customWidth="1"/>
    <col min="13315" max="13315" width="7.42578125" style="1" customWidth="1"/>
    <col min="13316" max="13316" width="62.7109375" style="1" customWidth="1"/>
    <col min="13317" max="13317" width="9.7109375" style="1" customWidth="1"/>
    <col min="13318" max="13318" width="9.5703125" style="1" customWidth="1"/>
    <col min="13319" max="13319" width="18.42578125" style="1" customWidth="1"/>
    <col min="13320" max="13320" width="9.140625" style="1" customWidth="1"/>
    <col min="13321" max="13321" width="22.140625" style="1" customWidth="1"/>
    <col min="13322" max="13322" width="13.7109375" style="1" customWidth="1"/>
    <col min="13323" max="13569" width="9.140625" style="1"/>
    <col min="13570" max="13570" width="6.85546875" style="1" customWidth="1"/>
    <col min="13571" max="13571" width="7.42578125" style="1" customWidth="1"/>
    <col min="13572" max="13572" width="62.7109375" style="1" customWidth="1"/>
    <col min="13573" max="13573" width="9.7109375" style="1" customWidth="1"/>
    <col min="13574" max="13574" width="9.5703125" style="1" customWidth="1"/>
    <col min="13575" max="13575" width="18.42578125" style="1" customWidth="1"/>
    <col min="13576" max="13576" width="9.140625" style="1" customWidth="1"/>
    <col min="13577" max="13577" width="22.140625" style="1" customWidth="1"/>
    <col min="13578" max="13578" width="13.7109375" style="1" customWidth="1"/>
    <col min="13579" max="13825" width="9.140625" style="1"/>
    <col min="13826" max="13826" width="6.85546875" style="1" customWidth="1"/>
    <col min="13827" max="13827" width="7.42578125" style="1" customWidth="1"/>
    <col min="13828" max="13828" width="62.7109375" style="1" customWidth="1"/>
    <col min="13829" max="13829" width="9.7109375" style="1" customWidth="1"/>
    <col min="13830" max="13830" width="9.5703125" style="1" customWidth="1"/>
    <col min="13831" max="13831" width="18.42578125" style="1" customWidth="1"/>
    <col min="13832" max="13832" width="9.140625" style="1" customWidth="1"/>
    <col min="13833" max="13833" width="22.140625" style="1" customWidth="1"/>
    <col min="13834" max="13834" width="13.7109375" style="1" customWidth="1"/>
    <col min="13835" max="14081" width="9.140625" style="1"/>
    <col min="14082" max="14082" width="6.85546875" style="1" customWidth="1"/>
    <col min="14083" max="14083" width="7.42578125" style="1" customWidth="1"/>
    <col min="14084" max="14084" width="62.7109375" style="1" customWidth="1"/>
    <col min="14085" max="14085" width="9.7109375" style="1" customWidth="1"/>
    <col min="14086" max="14086" width="9.5703125" style="1" customWidth="1"/>
    <col min="14087" max="14087" width="18.42578125" style="1" customWidth="1"/>
    <col min="14088" max="14088" width="9.140625" style="1" customWidth="1"/>
    <col min="14089" max="14089" width="22.140625" style="1" customWidth="1"/>
    <col min="14090" max="14090" width="13.7109375" style="1" customWidth="1"/>
    <col min="14091" max="14337" width="9.140625" style="1"/>
    <col min="14338" max="14338" width="6.85546875" style="1" customWidth="1"/>
    <col min="14339" max="14339" width="7.42578125" style="1" customWidth="1"/>
    <col min="14340" max="14340" width="62.7109375" style="1" customWidth="1"/>
    <col min="14341" max="14341" width="9.7109375" style="1" customWidth="1"/>
    <col min="14342" max="14342" width="9.5703125" style="1" customWidth="1"/>
    <col min="14343" max="14343" width="18.42578125" style="1" customWidth="1"/>
    <col min="14344" max="14344" width="9.140625" style="1" customWidth="1"/>
    <col min="14345" max="14345" width="22.140625" style="1" customWidth="1"/>
    <col min="14346" max="14346" width="13.7109375" style="1" customWidth="1"/>
    <col min="14347" max="14593" width="9.140625" style="1"/>
    <col min="14594" max="14594" width="6.85546875" style="1" customWidth="1"/>
    <col min="14595" max="14595" width="7.42578125" style="1" customWidth="1"/>
    <col min="14596" max="14596" width="62.7109375" style="1" customWidth="1"/>
    <col min="14597" max="14597" width="9.7109375" style="1" customWidth="1"/>
    <col min="14598" max="14598" width="9.5703125" style="1" customWidth="1"/>
    <col min="14599" max="14599" width="18.42578125" style="1" customWidth="1"/>
    <col min="14600" max="14600" width="9.140625" style="1" customWidth="1"/>
    <col min="14601" max="14601" width="22.140625" style="1" customWidth="1"/>
    <col min="14602" max="14602" width="13.7109375" style="1" customWidth="1"/>
    <col min="14603" max="14849" width="9.140625" style="1"/>
    <col min="14850" max="14850" width="6.85546875" style="1" customWidth="1"/>
    <col min="14851" max="14851" width="7.42578125" style="1" customWidth="1"/>
    <col min="14852" max="14852" width="62.7109375" style="1" customWidth="1"/>
    <col min="14853" max="14853" width="9.7109375" style="1" customWidth="1"/>
    <col min="14854" max="14854" width="9.5703125" style="1" customWidth="1"/>
    <col min="14855" max="14855" width="18.42578125" style="1" customWidth="1"/>
    <col min="14856" max="14856" width="9.140625" style="1" customWidth="1"/>
    <col min="14857" max="14857" width="22.140625" style="1" customWidth="1"/>
    <col min="14858" max="14858" width="13.7109375" style="1" customWidth="1"/>
    <col min="14859" max="15105" width="9.140625" style="1"/>
    <col min="15106" max="15106" width="6.85546875" style="1" customWidth="1"/>
    <col min="15107" max="15107" width="7.42578125" style="1" customWidth="1"/>
    <col min="15108" max="15108" width="62.7109375" style="1" customWidth="1"/>
    <col min="15109" max="15109" width="9.7109375" style="1" customWidth="1"/>
    <col min="15110" max="15110" width="9.5703125" style="1" customWidth="1"/>
    <col min="15111" max="15111" width="18.42578125" style="1" customWidth="1"/>
    <col min="15112" max="15112" width="9.140625" style="1" customWidth="1"/>
    <col min="15113" max="15113" width="22.140625" style="1" customWidth="1"/>
    <col min="15114" max="15114" width="13.7109375" style="1" customWidth="1"/>
    <col min="15115" max="15361" width="9.140625" style="1"/>
    <col min="15362" max="15362" width="6.85546875" style="1" customWidth="1"/>
    <col min="15363" max="15363" width="7.42578125" style="1" customWidth="1"/>
    <col min="15364" max="15364" width="62.7109375" style="1" customWidth="1"/>
    <col min="15365" max="15365" width="9.7109375" style="1" customWidth="1"/>
    <col min="15366" max="15366" width="9.5703125" style="1" customWidth="1"/>
    <col min="15367" max="15367" width="18.42578125" style="1" customWidth="1"/>
    <col min="15368" max="15368" width="9.140625" style="1" customWidth="1"/>
    <col min="15369" max="15369" width="22.140625" style="1" customWidth="1"/>
    <col min="15370" max="15370" width="13.7109375" style="1" customWidth="1"/>
    <col min="15371" max="15617" width="9.140625" style="1"/>
    <col min="15618" max="15618" width="6.85546875" style="1" customWidth="1"/>
    <col min="15619" max="15619" width="7.42578125" style="1" customWidth="1"/>
    <col min="15620" max="15620" width="62.7109375" style="1" customWidth="1"/>
    <col min="15621" max="15621" width="9.7109375" style="1" customWidth="1"/>
    <col min="15622" max="15622" width="9.5703125" style="1" customWidth="1"/>
    <col min="15623" max="15623" width="18.42578125" style="1" customWidth="1"/>
    <col min="15624" max="15624" width="9.140625" style="1" customWidth="1"/>
    <col min="15625" max="15625" width="22.140625" style="1" customWidth="1"/>
    <col min="15626" max="15626" width="13.7109375" style="1" customWidth="1"/>
    <col min="15627" max="15873" width="9.140625" style="1"/>
    <col min="15874" max="15874" width="6.85546875" style="1" customWidth="1"/>
    <col min="15875" max="15875" width="7.42578125" style="1" customWidth="1"/>
    <col min="15876" max="15876" width="62.7109375" style="1" customWidth="1"/>
    <col min="15877" max="15877" width="9.7109375" style="1" customWidth="1"/>
    <col min="15878" max="15878" width="9.5703125" style="1" customWidth="1"/>
    <col min="15879" max="15879" width="18.42578125" style="1" customWidth="1"/>
    <col min="15880" max="15880" width="9.140625" style="1" customWidth="1"/>
    <col min="15881" max="15881" width="22.140625" style="1" customWidth="1"/>
    <col min="15882" max="15882" width="13.7109375" style="1" customWidth="1"/>
    <col min="15883" max="16129" width="9.140625" style="1"/>
    <col min="16130" max="16130" width="6.85546875" style="1" customWidth="1"/>
    <col min="16131" max="16131" width="7.42578125" style="1" customWidth="1"/>
    <col min="16132" max="16132" width="62.7109375" style="1" customWidth="1"/>
    <col min="16133" max="16133" width="9.7109375" style="1" customWidth="1"/>
    <col min="16134" max="16134" width="9.5703125" style="1" customWidth="1"/>
    <col min="16135" max="16135" width="18.42578125" style="1" customWidth="1"/>
    <col min="16136" max="16136" width="9.140625" style="1" customWidth="1"/>
    <col min="16137" max="16137" width="22.140625" style="1" customWidth="1"/>
    <col min="16138" max="16138" width="13.7109375" style="1" customWidth="1"/>
    <col min="16139" max="16384" width="9.140625" style="1"/>
  </cols>
  <sheetData>
    <row r="1" spans="1:9" ht="45.75" customHeight="1">
      <c r="A1" s="713" t="s">
        <v>272</v>
      </c>
      <c r="B1" s="713"/>
      <c r="C1" s="713"/>
      <c r="D1" s="714"/>
      <c r="E1" s="714"/>
      <c r="F1" s="714"/>
      <c r="G1" s="714"/>
    </row>
    <row r="2" spans="1:9" ht="20.25" customHeight="1">
      <c r="A2" s="712" t="s">
        <v>0</v>
      </c>
      <c r="B2" s="712"/>
      <c r="C2" s="712"/>
      <c r="D2" s="712"/>
      <c r="E2" s="712"/>
      <c r="F2" s="712"/>
      <c r="G2" s="712"/>
    </row>
    <row r="3" spans="1:9" s="2" customFormat="1" ht="39" customHeight="1">
      <c r="A3" s="12" t="s">
        <v>39</v>
      </c>
      <c r="B3" s="13" t="s">
        <v>2</v>
      </c>
      <c r="C3" s="14" t="s">
        <v>3</v>
      </c>
      <c r="D3" s="14" t="s">
        <v>4</v>
      </c>
      <c r="E3" s="14" t="s">
        <v>5</v>
      </c>
      <c r="F3" s="14" t="s">
        <v>6</v>
      </c>
      <c r="G3" s="15" t="s">
        <v>7</v>
      </c>
    </row>
    <row r="4" spans="1:9" s="3" customFormat="1" ht="98.25" customHeight="1">
      <c r="A4" s="34">
        <v>1</v>
      </c>
      <c r="B4" s="35">
        <v>216</v>
      </c>
      <c r="C4" s="36">
        <v>300</v>
      </c>
      <c r="D4" s="20" t="s">
        <v>40</v>
      </c>
      <c r="E4" s="36">
        <v>24.2</v>
      </c>
      <c r="F4" s="41" t="s">
        <v>81</v>
      </c>
      <c r="G4" s="46">
        <f t="shared" ref="G4:G46" si="0">C4*E4</f>
        <v>7260</v>
      </c>
    </row>
    <row r="5" spans="1:9" s="3" customFormat="1" ht="114.75" customHeight="1">
      <c r="A5" s="34">
        <v>2</v>
      </c>
      <c r="B5" s="35" t="s">
        <v>8</v>
      </c>
      <c r="C5" s="36">
        <v>300</v>
      </c>
      <c r="D5" s="27" t="s">
        <v>42</v>
      </c>
      <c r="E5" s="36">
        <v>1228.8599999999999</v>
      </c>
      <c r="F5" s="41" t="s">
        <v>81</v>
      </c>
      <c r="G5" s="46">
        <f t="shared" si="0"/>
        <v>368657.99999999994</v>
      </c>
    </row>
    <row r="6" spans="1:9" s="3" customFormat="1" ht="75" customHeight="1">
      <c r="A6" s="34">
        <v>3</v>
      </c>
      <c r="B6" s="35" t="s">
        <v>9</v>
      </c>
      <c r="C6" s="36">
        <v>75</v>
      </c>
      <c r="D6" s="32" t="s">
        <v>41</v>
      </c>
      <c r="E6" s="36">
        <v>329.09</v>
      </c>
      <c r="F6" s="41" t="s">
        <v>81</v>
      </c>
      <c r="G6" s="46">
        <f t="shared" si="0"/>
        <v>24681.749999999996</v>
      </c>
    </row>
    <row r="7" spans="1:9" s="3" customFormat="1" ht="60.75" customHeight="1">
      <c r="A7" s="34">
        <v>4</v>
      </c>
      <c r="B7" s="35">
        <v>112</v>
      </c>
      <c r="C7" s="36">
        <v>48</v>
      </c>
      <c r="D7" s="20" t="s">
        <v>43</v>
      </c>
      <c r="E7" s="42">
        <v>2336</v>
      </c>
      <c r="F7" s="41" t="s">
        <v>82</v>
      </c>
      <c r="G7" s="46">
        <f t="shared" si="0"/>
        <v>112128</v>
      </c>
    </row>
    <row r="8" spans="1:9" s="3" customFormat="1" ht="77.25" customHeight="1">
      <c r="A8" s="34">
        <v>5</v>
      </c>
      <c r="B8" s="35" t="s">
        <v>10</v>
      </c>
      <c r="C8" s="36">
        <v>40</v>
      </c>
      <c r="D8" s="31" t="s">
        <v>58</v>
      </c>
      <c r="E8" s="42">
        <v>1120</v>
      </c>
      <c r="F8" s="41" t="s">
        <v>82</v>
      </c>
      <c r="G8" s="46">
        <f t="shared" si="0"/>
        <v>44800</v>
      </c>
    </row>
    <row r="9" spans="1:9" s="3" customFormat="1" ht="153.75" customHeight="1">
      <c r="A9" s="34">
        <v>6</v>
      </c>
      <c r="B9" s="35" t="s">
        <v>11</v>
      </c>
      <c r="C9" s="36">
        <v>220</v>
      </c>
      <c r="D9" s="30" t="s">
        <v>44</v>
      </c>
      <c r="E9" s="36">
        <v>261.45999999999998</v>
      </c>
      <c r="F9" s="41" t="s">
        <v>85</v>
      </c>
      <c r="G9" s="46">
        <f>C9*E9</f>
        <v>57521.2</v>
      </c>
    </row>
    <row r="10" spans="1:9" s="3" customFormat="1" ht="57.75" customHeight="1">
      <c r="A10" s="34">
        <v>7</v>
      </c>
      <c r="B10" s="35"/>
      <c r="C10" s="36">
        <v>400</v>
      </c>
      <c r="D10" s="20" t="s">
        <v>45</v>
      </c>
      <c r="E10" s="36">
        <v>243.43</v>
      </c>
      <c r="F10" s="41" t="s">
        <v>85</v>
      </c>
      <c r="G10" s="46">
        <f t="shared" si="0"/>
        <v>97372</v>
      </c>
    </row>
    <row r="11" spans="1:9" s="3" customFormat="1" ht="59.25" customHeight="1">
      <c r="A11" s="34">
        <v>8</v>
      </c>
      <c r="B11" s="35"/>
      <c r="C11" s="36">
        <v>350</v>
      </c>
      <c r="D11" s="20" t="s">
        <v>46</v>
      </c>
      <c r="E11" s="36">
        <v>238.64</v>
      </c>
      <c r="F11" s="41" t="s">
        <v>85</v>
      </c>
      <c r="G11" s="46">
        <f t="shared" si="0"/>
        <v>83524</v>
      </c>
    </row>
    <row r="12" spans="1:9" s="3" customFormat="1" ht="84" customHeight="1">
      <c r="A12" s="34">
        <v>9</v>
      </c>
      <c r="B12" s="35" t="s">
        <v>12</v>
      </c>
      <c r="C12" s="36">
        <v>43</v>
      </c>
      <c r="D12" s="51" t="s">
        <v>47</v>
      </c>
      <c r="E12" s="42">
        <v>3973.02</v>
      </c>
      <c r="F12" s="41" t="s">
        <v>82</v>
      </c>
      <c r="G12" s="46">
        <f t="shared" si="0"/>
        <v>170839.86</v>
      </c>
    </row>
    <row r="13" spans="1:9" s="6" customFormat="1" ht="57" customHeight="1">
      <c r="A13" s="34">
        <v>10</v>
      </c>
      <c r="B13" s="37">
        <v>213</v>
      </c>
      <c r="C13" s="36">
        <v>10</v>
      </c>
      <c r="D13" s="29" t="s">
        <v>48</v>
      </c>
      <c r="E13" s="36">
        <v>2701</v>
      </c>
      <c r="F13" s="41" t="s">
        <v>82</v>
      </c>
      <c r="G13" s="46">
        <f>C13*E13</f>
        <v>27010</v>
      </c>
      <c r="H13" s="4"/>
      <c r="I13" s="5"/>
    </row>
    <row r="14" spans="1:9" s="3" customFormat="1" ht="39" customHeight="1">
      <c r="A14" s="34">
        <v>11</v>
      </c>
      <c r="B14" s="35" t="s">
        <v>13</v>
      </c>
      <c r="C14" s="36">
        <v>21</v>
      </c>
      <c r="D14" s="52" t="s">
        <v>49</v>
      </c>
      <c r="E14" s="42">
        <v>7651.85</v>
      </c>
      <c r="F14" s="41" t="s">
        <v>82</v>
      </c>
      <c r="G14" s="46">
        <f t="shared" si="0"/>
        <v>160688.85</v>
      </c>
    </row>
    <row r="15" spans="1:9" s="3" customFormat="1" ht="60.75" customHeight="1">
      <c r="A15" s="34">
        <v>12</v>
      </c>
      <c r="B15" s="35" t="s">
        <v>14</v>
      </c>
      <c r="C15" s="36">
        <v>116</v>
      </c>
      <c r="D15" s="28" t="s">
        <v>50</v>
      </c>
      <c r="E15" s="42">
        <v>259</v>
      </c>
      <c r="F15" s="41" t="s">
        <v>82</v>
      </c>
      <c r="G15" s="46">
        <f t="shared" si="0"/>
        <v>30044</v>
      </c>
    </row>
    <row r="16" spans="1:9" s="3" customFormat="1" ht="97.5" customHeight="1">
      <c r="A16" s="34">
        <v>13</v>
      </c>
      <c r="B16" s="35">
        <v>58.3</v>
      </c>
      <c r="C16" s="36">
        <v>120</v>
      </c>
      <c r="D16" s="53" t="s">
        <v>51</v>
      </c>
      <c r="E16" s="42">
        <v>735.27</v>
      </c>
      <c r="F16" s="41" t="s">
        <v>85</v>
      </c>
      <c r="G16" s="46">
        <f t="shared" si="0"/>
        <v>88232.4</v>
      </c>
    </row>
    <row r="17" spans="1:10" s="3" customFormat="1" ht="24" customHeight="1">
      <c r="A17" s="34">
        <v>14</v>
      </c>
      <c r="B17" s="35"/>
      <c r="C17" s="36">
        <v>134</v>
      </c>
      <c r="D17" s="20" t="s">
        <v>52</v>
      </c>
      <c r="E17" s="42">
        <v>617.97</v>
      </c>
      <c r="F17" s="41" t="s">
        <v>85</v>
      </c>
      <c r="G17" s="46">
        <f t="shared" si="0"/>
        <v>82807.98000000001</v>
      </c>
    </row>
    <row r="18" spans="1:10" s="3" customFormat="1" ht="66.75" customHeight="1">
      <c r="A18" s="34">
        <v>15</v>
      </c>
      <c r="B18" s="35" t="s">
        <v>15</v>
      </c>
      <c r="C18" s="244">
        <f>4+5.5</f>
        <v>9.5</v>
      </c>
      <c r="D18" s="241" t="s">
        <v>123</v>
      </c>
      <c r="E18" s="42">
        <v>6813.03</v>
      </c>
      <c r="F18" s="41" t="s">
        <v>83</v>
      </c>
      <c r="G18" s="46">
        <f t="shared" si="0"/>
        <v>64723.784999999996</v>
      </c>
    </row>
    <row r="19" spans="1:10" s="3" customFormat="1" ht="134.25" customHeight="1">
      <c r="A19" s="34">
        <v>16</v>
      </c>
      <c r="B19" s="35" t="s">
        <v>16</v>
      </c>
      <c r="C19" s="244">
        <f>2.8+3</f>
        <v>5.8</v>
      </c>
      <c r="D19" s="32" t="s">
        <v>54</v>
      </c>
      <c r="E19" s="36">
        <v>6837.33</v>
      </c>
      <c r="F19" s="41" t="s">
        <v>83</v>
      </c>
      <c r="G19" s="46">
        <f t="shared" si="0"/>
        <v>39656.513999999996</v>
      </c>
    </row>
    <row r="20" spans="1:10" s="3" customFormat="1" ht="21" customHeight="1">
      <c r="A20" s="34">
        <v>17</v>
      </c>
      <c r="B20" s="35"/>
      <c r="C20" s="36">
        <v>1</v>
      </c>
      <c r="D20" s="32" t="s">
        <v>17</v>
      </c>
      <c r="E20" s="42">
        <v>7003.32</v>
      </c>
      <c r="F20" s="41" t="s">
        <v>83</v>
      </c>
      <c r="G20" s="46">
        <f t="shared" si="0"/>
        <v>7003.32</v>
      </c>
    </row>
    <row r="21" spans="1:10" s="3" customFormat="1" ht="21" customHeight="1">
      <c r="A21" s="34">
        <v>18</v>
      </c>
      <c r="B21" s="35"/>
      <c r="C21" s="36">
        <v>4</v>
      </c>
      <c r="D21" s="32" t="s">
        <v>18</v>
      </c>
      <c r="E21" s="42">
        <v>7169.31</v>
      </c>
      <c r="F21" s="41" t="s">
        <v>83</v>
      </c>
      <c r="G21" s="46">
        <f t="shared" si="0"/>
        <v>28677.24</v>
      </c>
    </row>
    <row r="22" spans="1:10" s="3" customFormat="1" ht="21" customHeight="1">
      <c r="A22" s="34">
        <v>19</v>
      </c>
      <c r="B22" s="35"/>
      <c r="C22" s="36">
        <v>1.5</v>
      </c>
      <c r="D22" s="32" t="s">
        <v>19</v>
      </c>
      <c r="E22" s="36">
        <v>7335.3</v>
      </c>
      <c r="F22" s="41" t="s">
        <v>83</v>
      </c>
      <c r="G22" s="46">
        <f t="shared" si="0"/>
        <v>11002.95</v>
      </c>
    </row>
    <row r="23" spans="1:10" s="3" customFormat="1" ht="79.5" customHeight="1">
      <c r="A23" s="34">
        <v>20</v>
      </c>
      <c r="B23" s="35" t="s">
        <v>20</v>
      </c>
      <c r="C23" s="244">
        <f>120+29</f>
        <v>149</v>
      </c>
      <c r="D23" s="28" t="s">
        <v>55</v>
      </c>
      <c r="E23" s="42">
        <v>261.83</v>
      </c>
      <c r="F23" s="41" t="s">
        <v>81</v>
      </c>
      <c r="G23" s="46">
        <f t="shared" si="0"/>
        <v>39012.67</v>
      </c>
    </row>
    <row r="24" spans="1:10" s="3" customFormat="1" ht="81.75" customHeight="1">
      <c r="A24" s="34">
        <v>21</v>
      </c>
      <c r="B24" s="35" t="s">
        <v>21</v>
      </c>
      <c r="C24" s="36">
        <v>14.6</v>
      </c>
      <c r="D24" s="20" t="s">
        <v>56</v>
      </c>
      <c r="E24" s="36">
        <v>5191.63</v>
      </c>
      <c r="F24" s="41" t="s">
        <v>81</v>
      </c>
      <c r="G24" s="46">
        <f>C24*E24</f>
        <v>75797.797999999995</v>
      </c>
    </row>
    <row r="25" spans="1:10" s="3" customFormat="1" ht="84.75" customHeight="1">
      <c r="A25" s="34">
        <v>22</v>
      </c>
      <c r="B25" s="38">
        <v>382.1</v>
      </c>
      <c r="C25" s="36">
        <v>24</v>
      </c>
      <c r="D25" s="32" t="s">
        <v>57</v>
      </c>
      <c r="E25" s="36">
        <v>2147</v>
      </c>
      <c r="F25" s="41" t="s">
        <v>82</v>
      </c>
      <c r="G25" s="46">
        <f t="shared" si="0"/>
        <v>51528</v>
      </c>
    </row>
    <row r="26" spans="1:10" s="3" customFormat="1" ht="87" customHeight="1">
      <c r="A26" s="34">
        <v>23</v>
      </c>
      <c r="B26" s="35" t="s">
        <v>22</v>
      </c>
      <c r="C26" s="36">
        <v>120</v>
      </c>
      <c r="D26" s="54" t="s">
        <v>59</v>
      </c>
      <c r="E26" s="42">
        <v>353.71</v>
      </c>
      <c r="F26" s="41" t="s">
        <v>85</v>
      </c>
      <c r="G26" s="46">
        <f t="shared" si="0"/>
        <v>42445.2</v>
      </c>
    </row>
    <row r="27" spans="1:10" s="3" customFormat="1" ht="55.5" customHeight="1">
      <c r="A27" s="34">
        <v>24</v>
      </c>
      <c r="B27" s="35">
        <v>254.2</v>
      </c>
      <c r="C27" s="244">
        <f>146+81</f>
        <v>227</v>
      </c>
      <c r="D27" s="52" t="s">
        <v>60</v>
      </c>
      <c r="E27" s="42">
        <v>354.82</v>
      </c>
      <c r="F27" s="41" t="s">
        <v>85</v>
      </c>
      <c r="G27" s="46">
        <f t="shared" si="0"/>
        <v>80544.14</v>
      </c>
    </row>
    <row r="28" spans="1:10" s="3" customFormat="1" ht="21.75" customHeight="1">
      <c r="A28" s="34">
        <v>25</v>
      </c>
      <c r="B28" s="35"/>
      <c r="C28" s="244">
        <f>160+76</f>
        <v>236</v>
      </c>
      <c r="D28" s="52" t="s">
        <v>61</v>
      </c>
      <c r="E28" s="42">
        <v>1723.94</v>
      </c>
      <c r="F28" s="41" t="s">
        <v>85</v>
      </c>
      <c r="G28" s="46">
        <f>C28*E28</f>
        <v>406849.84</v>
      </c>
    </row>
    <row r="29" spans="1:10" s="3" customFormat="1" ht="65.25" customHeight="1">
      <c r="A29" s="34">
        <v>26</v>
      </c>
      <c r="B29" s="35">
        <v>39</v>
      </c>
      <c r="C29" s="244">
        <f>6400+2140</f>
        <v>8540</v>
      </c>
      <c r="D29" s="20" t="s">
        <v>62</v>
      </c>
      <c r="E29" s="36">
        <v>70.150000000000006</v>
      </c>
      <c r="F29" s="41" t="s">
        <v>86</v>
      </c>
      <c r="G29" s="46">
        <f t="shared" si="0"/>
        <v>599081</v>
      </c>
    </row>
    <row r="30" spans="1:10" s="3" customFormat="1" ht="63" customHeight="1">
      <c r="A30" s="34">
        <v>27</v>
      </c>
      <c r="B30" s="35">
        <v>963</v>
      </c>
      <c r="C30" s="36">
        <v>90</v>
      </c>
      <c r="D30" s="32" t="s">
        <v>63</v>
      </c>
      <c r="E30" s="36">
        <v>550</v>
      </c>
      <c r="F30" s="41" t="s">
        <v>85</v>
      </c>
      <c r="G30" s="46">
        <f t="shared" si="0"/>
        <v>49500</v>
      </c>
    </row>
    <row r="31" spans="1:10" s="3" customFormat="1" ht="70.5" customHeight="1">
      <c r="A31" s="34">
        <v>28</v>
      </c>
      <c r="B31" s="35">
        <v>221</v>
      </c>
      <c r="C31" s="244">
        <f>434+72</f>
        <v>506</v>
      </c>
      <c r="D31" s="27" t="s">
        <v>64</v>
      </c>
      <c r="E31" s="36">
        <v>145.63999999999999</v>
      </c>
      <c r="F31" s="41" t="s">
        <v>81</v>
      </c>
      <c r="G31" s="46">
        <f t="shared" si="0"/>
        <v>73693.84</v>
      </c>
      <c r="J31" s="7"/>
    </row>
    <row r="32" spans="1:10" s="3" customFormat="1" ht="66" customHeight="1">
      <c r="A32" s="34">
        <v>29</v>
      </c>
      <c r="B32" s="39" t="s">
        <v>23</v>
      </c>
      <c r="C32" s="245">
        <f>2244+810</f>
        <v>3054</v>
      </c>
      <c r="D32" s="27" t="s">
        <v>65</v>
      </c>
      <c r="E32" s="40">
        <v>57.75</v>
      </c>
      <c r="F32" s="43" t="s">
        <v>81</v>
      </c>
      <c r="G32" s="47">
        <f t="shared" si="0"/>
        <v>176368.5</v>
      </c>
    </row>
    <row r="33" spans="1:12" s="3" customFormat="1" ht="138.75" customHeight="1">
      <c r="A33" s="34">
        <v>30</v>
      </c>
      <c r="B33" s="39" t="s">
        <v>24</v>
      </c>
      <c r="C33" s="40">
        <v>940</v>
      </c>
      <c r="D33" s="55" t="s">
        <v>66</v>
      </c>
      <c r="E33" s="40">
        <v>1403.7</v>
      </c>
      <c r="F33" s="43" t="s">
        <v>81</v>
      </c>
      <c r="G33" s="47">
        <f t="shared" si="0"/>
        <v>1319478</v>
      </c>
    </row>
    <row r="34" spans="1:12" s="3" customFormat="1" ht="137.25" customHeight="1">
      <c r="A34" s="34">
        <v>31</v>
      </c>
      <c r="B34" s="39" t="s">
        <v>25</v>
      </c>
      <c r="C34" s="40">
        <v>1304</v>
      </c>
      <c r="D34" s="55" t="s">
        <v>67</v>
      </c>
      <c r="E34" s="40">
        <v>1700.24</v>
      </c>
      <c r="F34" s="43" t="s">
        <v>81</v>
      </c>
      <c r="G34" s="47">
        <f t="shared" si="0"/>
        <v>2217112.96</v>
      </c>
    </row>
    <row r="35" spans="1:12" s="3" customFormat="1" ht="66.75" customHeight="1">
      <c r="A35" s="34">
        <v>32</v>
      </c>
      <c r="B35" s="35" t="s">
        <v>69</v>
      </c>
      <c r="C35" s="36">
        <v>176</v>
      </c>
      <c r="D35" s="33" t="s">
        <v>68</v>
      </c>
      <c r="E35" s="36">
        <v>383.9</v>
      </c>
      <c r="F35" s="41" t="s">
        <v>81</v>
      </c>
      <c r="G35" s="46">
        <f t="shared" si="0"/>
        <v>67566.399999999994</v>
      </c>
    </row>
    <row r="36" spans="1:12" s="3" customFormat="1" ht="82.5" customHeight="1">
      <c r="A36" s="34">
        <v>33</v>
      </c>
      <c r="B36" s="35" t="s">
        <v>26</v>
      </c>
      <c r="C36" s="36">
        <v>242</v>
      </c>
      <c r="D36" s="28" t="s">
        <v>70</v>
      </c>
      <c r="E36" s="36">
        <v>522.91999999999996</v>
      </c>
      <c r="F36" s="41" t="s">
        <v>81</v>
      </c>
      <c r="G36" s="46">
        <f t="shared" si="0"/>
        <v>126546.63999999998</v>
      </c>
    </row>
    <row r="37" spans="1:12" s="3" customFormat="1" ht="99.75" customHeight="1">
      <c r="A37" s="34">
        <v>34</v>
      </c>
      <c r="B37" s="35">
        <v>41</v>
      </c>
      <c r="C37" s="244">
        <f>213.1+30+72</f>
        <v>315.10000000000002</v>
      </c>
      <c r="D37" s="20" t="s">
        <v>71</v>
      </c>
      <c r="E37" s="36">
        <v>142.15</v>
      </c>
      <c r="F37" s="41" t="s">
        <v>81</v>
      </c>
      <c r="G37" s="46">
        <f t="shared" si="0"/>
        <v>44791.465000000004</v>
      </c>
    </row>
    <row r="38" spans="1:12" s="3" customFormat="1" ht="117" customHeight="1">
      <c r="A38" s="34">
        <v>35</v>
      </c>
      <c r="B38" s="35">
        <v>51</v>
      </c>
      <c r="C38" s="36">
        <v>8</v>
      </c>
      <c r="D38" s="20" t="s">
        <v>72</v>
      </c>
      <c r="E38" s="36">
        <v>7035</v>
      </c>
      <c r="F38" s="41" t="s">
        <v>82</v>
      </c>
      <c r="G38" s="46">
        <f t="shared" si="0"/>
        <v>56280</v>
      </c>
    </row>
    <row r="39" spans="1:12" s="3" customFormat="1" ht="119.25" customHeight="1">
      <c r="A39" s="34">
        <v>36</v>
      </c>
      <c r="B39" s="35" t="s">
        <v>27</v>
      </c>
      <c r="C39" s="36">
        <v>12</v>
      </c>
      <c r="D39" s="20" t="s">
        <v>73</v>
      </c>
      <c r="E39" s="36">
        <v>30150</v>
      </c>
      <c r="F39" s="41" t="s">
        <v>82</v>
      </c>
      <c r="G39" s="46">
        <f t="shared" si="0"/>
        <v>361800</v>
      </c>
    </row>
    <row r="40" spans="1:12" s="3" customFormat="1" ht="78.75" customHeight="1">
      <c r="A40" s="34">
        <v>37</v>
      </c>
      <c r="B40" s="35" t="s">
        <v>28</v>
      </c>
      <c r="C40" s="36">
        <v>6</v>
      </c>
      <c r="D40" s="54" t="s">
        <v>74</v>
      </c>
      <c r="E40" s="36">
        <v>3424.09</v>
      </c>
      <c r="F40" s="41" t="s">
        <v>82</v>
      </c>
      <c r="G40" s="46">
        <f t="shared" si="0"/>
        <v>20544.54</v>
      </c>
    </row>
    <row r="41" spans="1:12" s="3" customFormat="1" ht="82.5" customHeight="1">
      <c r="A41" s="34">
        <v>38</v>
      </c>
      <c r="B41" s="35" t="s">
        <v>29</v>
      </c>
      <c r="C41" s="36">
        <v>18</v>
      </c>
      <c r="D41" s="54" t="s">
        <v>75</v>
      </c>
      <c r="E41" s="36">
        <v>5379.95</v>
      </c>
      <c r="F41" s="41" t="s">
        <v>82</v>
      </c>
      <c r="G41" s="46">
        <f t="shared" si="0"/>
        <v>96839.099999999991</v>
      </c>
    </row>
    <row r="42" spans="1:12" s="3" customFormat="1" ht="54.75" customHeight="1">
      <c r="A42" s="34">
        <v>39</v>
      </c>
      <c r="B42" s="35">
        <v>55.2</v>
      </c>
      <c r="C42" s="36">
        <v>12</v>
      </c>
      <c r="D42" s="29" t="s">
        <v>76</v>
      </c>
      <c r="E42" s="36">
        <v>2252.5500000000002</v>
      </c>
      <c r="F42" s="41" t="s">
        <v>82</v>
      </c>
      <c r="G42" s="46">
        <f t="shared" si="0"/>
        <v>27030.600000000002</v>
      </c>
    </row>
    <row r="43" spans="1:12" s="57" customFormat="1" ht="72.75" customHeight="1">
      <c r="A43" s="61"/>
      <c r="B43" s="247" t="s">
        <v>270</v>
      </c>
      <c r="C43" s="62">
        <v>47</v>
      </c>
      <c r="D43" s="239" t="s">
        <v>271</v>
      </c>
      <c r="E43" s="62">
        <v>18600</v>
      </c>
      <c r="F43" s="61" t="s">
        <v>157</v>
      </c>
      <c r="G43" s="62">
        <f>C43*E43</f>
        <v>874200</v>
      </c>
      <c r="L43" s="63"/>
    </row>
    <row r="44" spans="1:12" ht="60.75" customHeight="1">
      <c r="A44" s="160">
        <v>6</v>
      </c>
      <c r="B44" s="248" t="s">
        <v>274</v>
      </c>
      <c r="C44" s="161">
        <v>22</v>
      </c>
      <c r="D44" s="246" t="s">
        <v>273</v>
      </c>
      <c r="E44" s="179">
        <v>1839</v>
      </c>
      <c r="F44" s="179" t="s">
        <v>148</v>
      </c>
      <c r="G44" s="161">
        <f t="shared" si="0"/>
        <v>40458</v>
      </c>
      <c r="H44"/>
    </row>
    <row r="45" spans="1:12" s="3" customFormat="1" ht="57.75" customHeight="1">
      <c r="A45" s="34">
        <v>40</v>
      </c>
      <c r="B45" s="35" t="s">
        <v>30</v>
      </c>
      <c r="C45" s="244">
        <f>528+72</f>
        <v>600</v>
      </c>
      <c r="D45" s="20" t="s">
        <v>77</v>
      </c>
      <c r="E45" s="36">
        <v>7482</v>
      </c>
      <c r="F45" s="41" t="s">
        <v>81</v>
      </c>
      <c r="G45" s="46">
        <f t="shared" si="0"/>
        <v>4489200</v>
      </c>
    </row>
    <row r="46" spans="1:12" s="3" customFormat="1" ht="63" customHeight="1">
      <c r="A46" s="34">
        <v>41</v>
      </c>
      <c r="B46" s="35" t="s">
        <v>31</v>
      </c>
      <c r="C46" s="244">
        <f>118+12</f>
        <v>130</v>
      </c>
      <c r="D46" s="20" t="s">
        <v>78</v>
      </c>
      <c r="E46" s="36">
        <v>8106</v>
      </c>
      <c r="F46" s="41" t="s">
        <v>81</v>
      </c>
      <c r="G46" s="46">
        <f t="shared" si="0"/>
        <v>1053780</v>
      </c>
    </row>
    <row r="47" spans="1:12" s="3" customFormat="1" ht="84.75" customHeight="1">
      <c r="A47" s="34">
        <v>42</v>
      </c>
      <c r="B47" s="35" t="s">
        <v>32</v>
      </c>
      <c r="C47" s="36">
        <v>1</v>
      </c>
      <c r="D47" s="52" t="s">
        <v>79</v>
      </c>
      <c r="E47" s="44">
        <v>3986000</v>
      </c>
      <c r="F47" s="41" t="s">
        <v>82</v>
      </c>
      <c r="G47" s="46">
        <f>C47*E47</f>
        <v>3986000</v>
      </c>
    </row>
    <row r="48" spans="1:12" s="3" customFormat="1" ht="135" customHeight="1">
      <c r="A48" s="34">
        <v>43</v>
      </c>
      <c r="B48" s="35" t="s">
        <v>33</v>
      </c>
      <c r="C48" s="36">
        <v>1</v>
      </c>
      <c r="D48" s="52" t="s">
        <v>80</v>
      </c>
      <c r="E48" s="44">
        <v>455000</v>
      </c>
      <c r="F48" s="41" t="s">
        <v>84</v>
      </c>
      <c r="G48" s="46">
        <f>C48*E48</f>
        <v>455000</v>
      </c>
    </row>
    <row r="49" spans="1:8" ht="76.5" customHeight="1">
      <c r="A49" s="84">
        <v>1</v>
      </c>
      <c r="B49" s="110">
        <v>1.1000000000000001</v>
      </c>
      <c r="C49" s="85">
        <v>6</v>
      </c>
      <c r="D49" s="113" t="s">
        <v>118</v>
      </c>
      <c r="E49" s="89">
        <v>247.31</v>
      </c>
      <c r="F49" s="87" t="s">
        <v>83</v>
      </c>
      <c r="G49" s="88">
        <f>C49*E49</f>
        <v>1483.8600000000001</v>
      </c>
      <c r="H49"/>
    </row>
    <row r="50" spans="1:8" ht="60.75" customHeight="1">
      <c r="A50" s="84">
        <v>2</v>
      </c>
      <c r="B50" s="110" t="s">
        <v>120</v>
      </c>
      <c r="C50" s="85">
        <v>1.3</v>
      </c>
      <c r="D50" s="86" t="s">
        <v>119</v>
      </c>
      <c r="E50" s="89">
        <v>4939.25</v>
      </c>
      <c r="F50" s="87" t="s">
        <v>83</v>
      </c>
      <c r="G50" s="88">
        <f t="shared" ref="G50:G66" si="1">C50*E50</f>
        <v>6421.0250000000005</v>
      </c>
      <c r="H50"/>
    </row>
    <row r="51" spans="1:8" ht="64.5" customHeight="1">
      <c r="A51" s="84">
        <v>3</v>
      </c>
      <c r="B51" s="110" t="s">
        <v>122</v>
      </c>
      <c r="C51" s="85">
        <v>3</v>
      </c>
      <c r="D51" s="31" t="s">
        <v>121</v>
      </c>
      <c r="E51" s="89">
        <v>8631.49</v>
      </c>
      <c r="F51" s="87" t="s">
        <v>83</v>
      </c>
      <c r="G51" s="88">
        <f t="shared" si="1"/>
        <v>25894.47</v>
      </c>
      <c r="H51"/>
    </row>
    <row r="52" spans="1:8" ht="46.5" customHeight="1">
      <c r="A52" s="84">
        <v>5</v>
      </c>
      <c r="B52" s="110">
        <v>18.100000000000001</v>
      </c>
      <c r="C52" s="85">
        <v>12.5</v>
      </c>
      <c r="D52" s="91" t="s">
        <v>124</v>
      </c>
      <c r="E52" s="89">
        <v>881.39</v>
      </c>
      <c r="F52" s="87" t="s">
        <v>81</v>
      </c>
      <c r="G52" s="88">
        <f t="shared" si="1"/>
        <v>11017.375</v>
      </c>
      <c r="H52"/>
    </row>
    <row r="53" spans="1:8" ht="61.5" customHeight="1">
      <c r="A53" s="84">
        <v>6</v>
      </c>
      <c r="B53" s="110"/>
      <c r="C53" s="85">
        <v>5</v>
      </c>
      <c r="D53" s="92" t="s">
        <v>113</v>
      </c>
      <c r="E53" s="89">
        <v>1178.5</v>
      </c>
      <c r="F53" s="87" t="s">
        <v>81</v>
      </c>
      <c r="G53" s="88">
        <f t="shared" si="1"/>
        <v>5892.5</v>
      </c>
      <c r="H53"/>
    </row>
    <row r="54" spans="1:8" ht="58.5" customHeight="1">
      <c r="A54" s="84">
        <v>7</v>
      </c>
      <c r="B54" s="110" t="s">
        <v>126</v>
      </c>
      <c r="C54" s="93">
        <v>0.27</v>
      </c>
      <c r="D54" s="94" t="s">
        <v>125</v>
      </c>
      <c r="E54" s="85">
        <v>90322.8</v>
      </c>
      <c r="F54" s="95" t="s">
        <v>144</v>
      </c>
      <c r="G54" s="88">
        <f t="shared" si="1"/>
        <v>24387.156000000003</v>
      </c>
      <c r="H54"/>
    </row>
    <row r="55" spans="1:8" ht="39" customHeight="1">
      <c r="A55" s="84">
        <v>8</v>
      </c>
      <c r="B55" s="110">
        <v>238</v>
      </c>
      <c r="C55" s="93">
        <v>0.27</v>
      </c>
      <c r="D55" s="90" t="s">
        <v>127</v>
      </c>
      <c r="E55" s="85">
        <v>4755.5</v>
      </c>
      <c r="F55" s="95" t="s">
        <v>144</v>
      </c>
      <c r="G55" s="88">
        <f t="shared" si="1"/>
        <v>1283.9850000000001</v>
      </c>
      <c r="H55"/>
    </row>
    <row r="56" spans="1:8" ht="107.25" customHeight="1">
      <c r="A56" s="84">
        <v>9</v>
      </c>
      <c r="B56" s="110">
        <v>26.1</v>
      </c>
      <c r="C56" s="85">
        <v>5</v>
      </c>
      <c r="D56" s="86" t="s">
        <v>128</v>
      </c>
      <c r="E56" s="89">
        <v>4939.25</v>
      </c>
      <c r="F56" s="87" t="s">
        <v>83</v>
      </c>
      <c r="G56" s="88">
        <f>C56*E56</f>
        <v>24696.25</v>
      </c>
      <c r="H56"/>
    </row>
    <row r="57" spans="1:8" ht="78" customHeight="1">
      <c r="A57" s="84">
        <v>12</v>
      </c>
      <c r="B57" s="110" t="s">
        <v>133</v>
      </c>
      <c r="C57" s="85">
        <v>3</v>
      </c>
      <c r="D57" s="114" t="s">
        <v>132</v>
      </c>
      <c r="E57" s="85">
        <v>982</v>
      </c>
      <c r="F57" s="95" t="s">
        <v>82</v>
      </c>
      <c r="G57" s="88">
        <f t="shared" si="1"/>
        <v>2946</v>
      </c>
      <c r="H57"/>
    </row>
    <row r="58" spans="1:8" ht="51.75" customHeight="1">
      <c r="A58" s="84">
        <v>13</v>
      </c>
      <c r="B58" s="110">
        <v>67.099999999999994</v>
      </c>
      <c r="C58" s="85">
        <v>2</v>
      </c>
      <c r="D58" s="96" t="s">
        <v>134</v>
      </c>
      <c r="E58" s="85">
        <v>830</v>
      </c>
      <c r="F58" s="95" t="s">
        <v>82</v>
      </c>
      <c r="G58" s="88">
        <f>C58*E58</f>
        <v>1660</v>
      </c>
      <c r="H58"/>
    </row>
    <row r="59" spans="1:8" customFormat="1" ht="78" customHeight="1">
      <c r="A59" s="121">
        <v>6</v>
      </c>
      <c r="B59" s="216">
        <v>207.4</v>
      </c>
      <c r="C59" s="122">
        <v>92</v>
      </c>
      <c r="D59" s="202" t="s">
        <v>275</v>
      </c>
      <c r="E59" s="122">
        <v>164</v>
      </c>
      <c r="F59" s="124" t="s">
        <v>81</v>
      </c>
      <c r="G59" s="125">
        <f t="shared" si="1"/>
        <v>15088</v>
      </c>
    </row>
    <row r="60" spans="1:8" customFormat="1" ht="66.75" customHeight="1">
      <c r="A60" s="121">
        <v>7</v>
      </c>
      <c r="B60" s="216" t="s">
        <v>256</v>
      </c>
      <c r="C60" s="122">
        <v>4000</v>
      </c>
      <c r="D60" s="203" t="s">
        <v>276</v>
      </c>
      <c r="E60" s="122">
        <v>171</v>
      </c>
      <c r="F60" s="124" t="s">
        <v>81</v>
      </c>
      <c r="G60" s="125">
        <f t="shared" si="1"/>
        <v>684000</v>
      </c>
    </row>
    <row r="61" spans="1:8" ht="23.25" customHeight="1">
      <c r="A61" s="84">
        <v>15</v>
      </c>
      <c r="B61" s="110" t="s">
        <v>137</v>
      </c>
      <c r="C61" s="85">
        <v>836</v>
      </c>
      <c r="D61" s="115" t="s">
        <v>135</v>
      </c>
      <c r="E61" s="85">
        <v>110.75</v>
      </c>
      <c r="F61" s="95" t="s">
        <v>86</v>
      </c>
      <c r="G61" s="88">
        <f t="shared" si="1"/>
        <v>92587</v>
      </c>
      <c r="H61"/>
    </row>
    <row r="62" spans="1:8" ht="27" customHeight="1">
      <c r="A62" s="84">
        <v>16</v>
      </c>
      <c r="B62" s="110">
        <v>238.1</v>
      </c>
      <c r="C62" s="93">
        <v>0.83599999999999997</v>
      </c>
      <c r="D62" s="116" t="s">
        <v>138</v>
      </c>
      <c r="E62" s="85">
        <v>2954.25</v>
      </c>
      <c r="F62" s="95" t="s">
        <v>144</v>
      </c>
      <c r="G62" s="88">
        <f t="shared" si="1"/>
        <v>2469.7529999999997</v>
      </c>
      <c r="H62"/>
    </row>
    <row r="63" spans="1:8" ht="47.25">
      <c r="A63" s="84">
        <v>18</v>
      </c>
      <c r="B63" s="110" t="s">
        <v>139</v>
      </c>
      <c r="C63" s="85">
        <v>83.2</v>
      </c>
      <c r="D63" s="98" t="s">
        <v>140</v>
      </c>
      <c r="E63" s="85">
        <v>1020.01</v>
      </c>
      <c r="F63" s="95" t="s">
        <v>81</v>
      </c>
      <c r="G63" s="88">
        <f t="shared" si="1"/>
        <v>84864.831999999995</v>
      </c>
      <c r="H63"/>
    </row>
    <row r="64" spans="1:8" ht="43.5" customHeight="1">
      <c r="A64" s="84">
        <v>19</v>
      </c>
      <c r="B64" s="110">
        <v>75.2</v>
      </c>
      <c r="C64" s="85">
        <v>3</v>
      </c>
      <c r="D64" s="96" t="s">
        <v>141</v>
      </c>
      <c r="E64" s="85">
        <v>1552</v>
      </c>
      <c r="F64" s="95" t="s">
        <v>82</v>
      </c>
      <c r="G64" s="88">
        <f t="shared" si="1"/>
        <v>4656</v>
      </c>
      <c r="H64"/>
    </row>
    <row r="65" spans="1:12" ht="58.5" customHeight="1">
      <c r="A65" s="84">
        <v>20</v>
      </c>
      <c r="B65" s="110">
        <v>74</v>
      </c>
      <c r="C65" s="85">
        <v>3</v>
      </c>
      <c r="D65" s="99" t="s">
        <v>142</v>
      </c>
      <c r="E65" s="85">
        <v>571</v>
      </c>
      <c r="F65" s="95" t="s">
        <v>82</v>
      </c>
      <c r="G65" s="88">
        <f t="shared" si="1"/>
        <v>1713</v>
      </c>
      <c r="H65"/>
    </row>
    <row r="66" spans="1:12" ht="36.75" customHeight="1">
      <c r="A66" s="84">
        <v>21</v>
      </c>
      <c r="B66" s="110">
        <v>2.15</v>
      </c>
      <c r="C66" s="85">
        <v>30</v>
      </c>
      <c r="D66" s="117" t="s">
        <v>143</v>
      </c>
      <c r="E66" s="89">
        <v>296.79000000000002</v>
      </c>
      <c r="F66" s="87" t="s">
        <v>83</v>
      </c>
      <c r="G66" s="88">
        <f t="shared" si="1"/>
        <v>8903.7000000000007</v>
      </c>
      <c r="H66"/>
    </row>
    <row r="67" spans="1:12" s="57" customFormat="1" ht="60" customHeight="1">
      <c r="A67" s="71">
        <v>1</v>
      </c>
      <c r="B67" s="71">
        <v>960.3</v>
      </c>
      <c r="C67" s="72">
        <v>1</v>
      </c>
      <c r="D67" s="70" t="s">
        <v>93</v>
      </c>
      <c r="E67" s="72">
        <v>19800</v>
      </c>
      <c r="F67" s="71" t="s">
        <v>82</v>
      </c>
      <c r="G67" s="142">
        <f t="shared" ref="G67" si="2">C67*E67</f>
        <v>19800</v>
      </c>
      <c r="L67" s="63"/>
    </row>
    <row r="68" spans="1:12" s="57" customFormat="1" ht="36.75" customHeight="1">
      <c r="A68" s="71">
        <v>2</v>
      </c>
      <c r="B68" s="71"/>
      <c r="C68" s="72">
        <v>105</v>
      </c>
      <c r="D68" s="75" t="s">
        <v>94</v>
      </c>
      <c r="E68" s="72">
        <v>1931</v>
      </c>
      <c r="F68" s="71" t="s">
        <v>85</v>
      </c>
      <c r="G68" s="142">
        <f>C68*E68</f>
        <v>202755</v>
      </c>
      <c r="L68" s="63"/>
    </row>
    <row r="69" spans="1:12" s="57" customFormat="1" ht="63" customHeight="1">
      <c r="A69" s="71">
        <v>3</v>
      </c>
      <c r="B69" s="71"/>
      <c r="C69" s="72">
        <v>12</v>
      </c>
      <c r="D69" s="70" t="s">
        <v>95</v>
      </c>
      <c r="E69" s="72">
        <v>650</v>
      </c>
      <c r="F69" s="71" t="s">
        <v>82</v>
      </c>
      <c r="G69" s="142">
        <f>C69*E69</f>
        <v>7800</v>
      </c>
      <c r="L69" s="63"/>
    </row>
    <row r="70" spans="1:12" s="57" customFormat="1" ht="34.5" customHeight="1">
      <c r="A70" s="71">
        <v>4</v>
      </c>
      <c r="B70" s="71"/>
      <c r="C70" s="72">
        <v>12</v>
      </c>
      <c r="D70" s="139" t="s">
        <v>96</v>
      </c>
      <c r="E70" s="72">
        <v>818</v>
      </c>
      <c r="F70" s="71" t="s">
        <v>82</v>
      </c>
      <c r="G70" s="142">
        <f t="shared" ref="G70:G83" si="3">C70*E70</f>
        <v>9816</v>
      </c>
      <c r="L70" s="63"/>
    </row>
    <row r="71" spans="1:12" s="57" customFormat="1" ht="23.25" customHeight="1">
      <c r="A71" s="71">
        <v>5</v>
      </c>
      <c r="B71" s="71"/>
      <c r="C71" s="72">
        <v>2</v>
      </c>
      <c r="D71" s="70" t="s">
        <v>97</v>
      </c>
      <c r="E71" s="72">
        <v>2700</v>
      </c>
      <c r="F71" s="71" t="s">
        <v>82</v>
      </c>
      <c r="G71" s="142">
        <f t="shared" si="3"/>
        <v>5400</v>
      </c>
      <c r="L71" s="63"/>
    </row>
    <row r="72" spans="1:12" s="57" customFormat="1" ht="35.25" customHeight="1">
      <c r="A72" s="71">
        <v>6</v>
      </c>
      <c r="B72" s="71"/>
      <c r="C72" s="72">
        <v>6</v>
      </c>
      <c r="D72" s="138" t="s">
        <v>98</v>
      </c>
      <c r="E72" s="72">
        <v>4200</v>
      </c>
      <c r="F72" s="71" t="s">
        <v>85</v>
      </c>
      <c r="G72" s="142">
        <f t="shared" si="3"/>
        <v>25200</v>
      </c>
      <c r="L72" s="63"/>
    </row>
    <row r="73" spans="1:12" s="57" customFormat="1" ht="43.5" customHeight="1">
      <c r="A73" s="71">
        <v>7</v>
      </c>
      <c r="B73" s="71"/>
      <c r="C73" s="72">
        <v>6</v>
      </c>
      <c r="D73" s="76" t="s">
        <v>99</v>
      </c>
      <c r="E73" s="72">
        <v>4800</v>
      </c>
      <c r="F73" s="71" t="s">
        <v>85</v>
      </c>
      <c r="G73" s="142">
        <f t="shared" si="3"/>
        <v>28800</v>
      </c>
      <c r="L73" s="63"/>
    </row>
    <row r="74" spans="1:12" s="57" customFormat="1" ht="78.75" customHeight="1">
      <c r="A74" s="71">
        <v>8</v>
      </c>
      <c r="B74" s="71"/>
      <c r="C74" s="72">
        <v>12</v>
      </c>
      <c r="D74" s="140" t="s">
        <v>100</v>
      </c>
      <c r="E74" s="72">
        <v>2700</v>
      </c>
      <c r="F74" s="71" t="s">
        <v>85</v>
      </c>
      <c r="G74" s="142">
        <f t="shared" si="3"/>
        <v>32400</v>
      </c>
      <c r="L74" s="63"/>
    </row>
    <row r="75" spans="1:12" s="57" customFormat="1" ht="65.25" customHeight="1">
      <c r="A75" s="71">
        <v>9</v>
      </c>
      <c r="B75" s="71"/>
      <c r="C75" s="72">
        <v>2</v>
      </c>
      <c r="D75" s="138" t="s">
        <v>101</v>
      </c>
      <c r="E75" s="72">
        <v>5400</v>
      </c>
      <c r="F75" s="71" t="s">
        <v>84</v>
      </c>
      <c r="G75" s="142">
        <f t="shared" si="3"/>
        <v>10800</v>
      </c>
      <c r="L75" s="63"/>
    </row>
    <row r="76" spans="1:12" s="57" customFormat="1" ht="54" customHeight="1">
      <c r="A76" s="71">
        <v>10</v>
      </c>
      <c r="B76" s="71"/>
      <c r="C76" s="72">
        <v>35</v>
      </c>
      <c r="D76" s="70" t="s">
        <v>102</v>
      </c>
      <c r="E76" s="72">
        <v>720</v>
      </c>
      <c r="F76" s="71" t="s">
        <v>85</v>
      </c>
      <c r="G76" s="142">
        <f t="shared" si="3"/>
        <v>25200</v>
      </c>
      <c r="L76" s="63"/>
    </row>
    <row r="77" spans="1:12" s="57" customFormat="1" ht="81.75" customHeight="1">
      <c r="A77" s="71">
        <v>11</v>
      </c>
      <c r="B77" s="71">
        <v>960.4</v>
      </c>
      <c r="C77" s="72">
        <v>50</v>
      </c>
      <c r="D77" s="138" t="s">
        <v>103</v>
      </c>
      <c r="E77" s="249">
        <v>822</v>
      </c>
      <c r="F77" s="71" t="s">
        <v>85</v>
      </c>
      <c r="G77" s="142">
        <f t="shared" si="3"/>
        <v>41100</v>
      </c>
      <c r="L77" s="63"/>
    </row>
    <row r="78" spans="1:12" s="57" customFormat="1" ht="55.5" customHeight="1">
      <c r="A78" s="71">
        <v>12</v>
      </c>
      <c r="B78" s="71"/>
      <c r="C78" s="72">
        <v>50</v>
      </c>
      <c r="D78" s="141" t="s">
        <v>104</v>
      </c>
      <c r="E78" s="72">
        <v>288</v>
      </c>
      <c r="F78" s="71" t="s">
        <v>85</v>
      </c>
      <c r="G78" s="142">
        <f t="shared" si="3"/>
        <v>14400</v>
      </c>
      <c r="L78" s="63"/>
    </row>
    <row r="79" spans="1:12" s="57" customFormat="1" ht="43.5" customHeight="1">
      <c r="A79" s="71">
        <v>13</v>
      </c>
      <c r="B79" s="71"/>
      <c r="C79" s="72">
        <v>30</v>
      </c>
      <c r="D79" s="138" t="s">
        <v>105</v>
      </c>
      <c r="E79" s="72">
        <v>128</v>
      </c>
      <c r="F79" s="71" t="s">
        <v>85</v>
      </c>
      <c r="G79" s="142">
        <f t="shared" si="3"/>
        <v>3840</v>
      </c>
      <c r="L79" s="63"/>
    </row>
    <row r="80" spans="1:12" s="57" customFormat="1" ht="70.5" customHeight="1">
      <c r="A80" s="71">
        <v>14</v>
      </c>
      <c r="B80" s="71"/>
      <c r="C80" s="72">
        <v>2</v>
      </c>
      <c r="D80" s="138" t="s">
        <v>106</v>
      </c>
      <c r="E80" s="72">
        <v>2516</v>
      </c>
      <c r="F80" s="71" t="s">
        <v>82</v>
      </c>
      <c r="G80" s="142">
        <f t="shared" si="3"/>
        <v>5032</v>
      </c>
      <c r="L80" s="63"/>
    </row>
    <row r="81" spans="1:15" s="57" customFormat="1" ht="69" customHeight="1">
      <c r="A81" s="71">
        <v>15</v>
      </c>
      <c r="B81" s="71"/>
      <c r="C81" s="72">
        <v>2</v>
      </c>
      <c r="D81" s="138" t="s">
        <v>107</v>
      </c>
      <c r="E81" s="72">
        <v>8844</v>
      </c>
      <c r="F81" s="71" t="s">
        <v>82</v>
      </c>
      <c r="G81" s="142">
        <f t="shared" si="3"/>
        <v>17688</v>
      </c>
      <c r="L81" s="63"/>
    </row>
    <row r="82" spans="1:15" s="57" customFormat="1" ht="53.25" customHeight="1">
      <c r="A82" s="71">
        <v>16</v>
      </c>
      <c r="B82" s="71">
        <v>960.5</v>
      </c>
      <c r="C82" s="72">
        <v>1</v>
      </c>
      <c r="D82" s="138" t="s">
        <v>108</v>
      </c>
      <c r="E82" s="72">
        <v>100000</v>
      </c>
      <c r="F82" s="71" t="s">
        <v>110</v>
      </c>
      <c r="G82" s="142">
        <f t="shared" si="3"/>
        <v>100000</v>
      </c>
      <c r="L82" s="63"/>
    </row>
    <row r="83" spans="1:15" s="57" customFormat="1" ht="51.75" customHeight="1">
      <c r="A83" s="71">
        <v>17</v>
      </c>
      <c r="B83" s="71">
        <v>960.6</v>
      </c>
      <c r="C83" s="72">
        <v>1</v>
      </c>
      <c r="D83" s="138" t="s">
        <v>109</v>
      </c>
      <c r="E83" s="72">
        <v>80000</v>
      </c>
      <c r="F83" s="71" t="s">
        <v>110</v>
      </c>
      <c r="G83" s="142">
        <f t="shared" si="3"/>
        <v>80000</v>
      </c>
      <c r="L83" s="63"/>
    </row>
    <row r="84" spans="1:15" s="57" customFormat="1" ht="113.25" customHeight="1">
      <c r="A84" s="71">
        <v>1</v>
      </c>
      <c r="B84" s="71">
        <v>980</v>
      </c>
      <c r="C84" s="72">
        <v>1</v>
      </c>
      <c r="D84" s="70" t="s">
        <v>147</v>
      </c>
      <c r="E84" s="72">
        <v>478350</v>
      </c>
      <c r="F84" s="71" t="s">
        <v>82</v>
      </c>
      <c r="G84" s="74">
        <f>C84*E84</f>
        <v>478350</v>
      </c>
      <c r="L84" s="63"/>
    </row>
    <row r="85" spans="1:15" s="57" customFormat="1" ht="49.5" customHeight="1">
      <c r="A85" s="71">
        <v>2</v>
      </c>
      <c r="B85" s="71">
        <v>980.1</v>
      </c>
      <c r="C85" s="72">
        <v>1</v>
      </c>
      <c r="D85" s="70" t="s">
        <v>149</v>
      </c>
      <c r="E85" s="72">
        <v>51500</v>
      </c>
      <c r="F85" s="71" t="s">
        <v>82</v>
      </c>
      <c r="G85" s="74">
        <f t="shared" ref="G85:G95" si="4">C85*E85</f>
        <v>51500</v>
      </c>
      <c r="L85" s="63"/>
      <c r="O85" s="68"/>
    </row>
    <row r="86" spans="1:15" s="57" customFormat="1" ht="120.75" customHeight="1">
      <c r="A86" s="71">
        <v>3</v>
      </c>
      <c r="B86" s="71">
        <v>980.2</v>
      </c>
      <c r="C86" s="72">
        <v>1</v>
      </c>
      <c r="D86" s="138" t="s">
        <v>150</v>
      </c>
      <c r="E86" s="72">
        <v>98750</v>
      </c>
      <c r="F86" s="71" t="s">
        <v>82</v>
      </c>
      <c r="G86" s="74">
        <f t="shared" si="4"/>
        <v>98750</v>
      </c>
      <c r="K86" s="57" t="s">
        <v>151</v>
      </c>
      <c r="L86" s="63"/>
      <c r="N86" s="57" t="s">
        <v>151</v>
      </c>
    </row>
    <row r="87" spans="1:15" s="57" customFormat="1" ht="45.75" customHeight="1">
      <c r="A87" s="71">
        <v>4</v>
      </c>
      <c r="B87" s="71">
        <v>980.3</v>
      </c>
      <c r="C87" s="72">
        <v>1</v>
      </c>
      <c r="D87" s="70" t="s">
        <v>152</v>
      </c>
      <c r="E87" s="72">
        <v>83200</v>
      </c>
      <c r="F87" s="71" t="s">
        <v>82</v>
      </c>
      <c r="G87" s="74">
        <f t="shared" si="4"/>
        <v>83200</v>
      </c>
      <c r="L87" s="63"/>
    </row>
    <row r="88" spans="1:15" s="57" customFormat="1" ht="30" customHeight="1">
      <c r="A88" s="71">
        <v>5</v>
      </c>
      <c r="B88" s="71">
        <v>980.4</v>
      </c>
      <c r="C88" s="72">
        <v>1</v>
      </c>
      <c r="D88" s="70" t="s">
        <v>153</v>
      </c>
      <c r="E88" s="72">
        <v>13600</v>
      </c>
      <c r="F88" s="71" t="s">
        <v>82</v>
      </c>
      <c r="G88" s="74">
        <f t="shared" si="4"/>
        <v>13600</v>
      </c>
      <c r="L88" s="63"/>
    </row>
    <row r="89" spans="1:15" s="57" customFormat="1" ht="30.75" customHeight="1">
      <c r="A89" s="71">
        <v>6</v>
      </c>
      <c r="B89" s="71">
        <v>980.5</v>
      </c>
      <c r="C89" s="72">
        <v>1</v>
      </c>
      <c r="D89" s="70" t="s">
        <v>154</v>
      </c>
      <c r="E89" s="72">
        <v>38500</v>
      </c>
      <c r="F89" s="71" t="s">
        <v>82</v>
      </c>
      <c r="G89" s="74">
        <f t="shared" si="4"/>
        <v>38500</v>
      </c>
      <c r="L89" s="63"/>
    </row>
    <row r="90" spans="1:15" s="57" customFormat="1" ht="103.5" customHeight="1">
      <c r="A90" s="71">
        <v>7</v>
      </c>
      <c r="B90" s="71">
        <v>980.6</v>
      </c>
      <c r="C90" s="72">
        <v>1</v>
      </c>
      <c r="D90" s="70" t="s">
        <v>161</v>
      </c>
      <c r="E90" s="72">
        <v>77850</v>
      </c>
      <c r="F90" s="71" t="s">
        <v>82</v>
      </c>
      <c r="G90" s="74">
        <f t="shared" si="4"/>
        <v>77850</v>
      </c>
      <c r="L90" s="63"/>
    </row>
    <row r="91" spans="1:15" s="57" customFormat="1" ht="75.75" customHeight="1">
      <c r="A91" s="71">
        <v>8</v>
      </c>
      <c r="B91" s="71">
        <v>980.7</v>
      </c>
      <c r="C91" s="72">
        <v>1</v>
      </c>
      <c r="D91" s="70" t="s">
        <v>162</v>
      </c>
      <c r="E91" s="72">
        <v>90700</v>
      </c>
      <c r="F91" s="71" t="s">
        <v>82</v>
      </c>
      <c r="G91" s="74">
        <f t="shared" si="4"/>
        <v>90700</v>
      </c>
      <c r="L91" s="63"/>
    </row>
    <row r="92" spans="1:15" s="57" customFormat="1" ht="33.75" customHeight="1">
      <c r="A92" s="71">
        <v>9</v>
      </c>
      <c r="B92" s="71">
        <v>980.8</v>
      </c>
      <c r="C92" s="72">
        <v>1</v>
      </c>
      <c r="D92" s="70" t="s">
        <v>155</v>
      </c>
      <c r="E92" s="72">
        <v>225000</v>
      </c>
      <c r="F92" s="71" t="s">
        <v>82</v>
      </c>
      <c r="G92" s="74">
        <f t="shared" si="4"/>
        <v>225000</v>
      </c>
      <c r="L92" s="63"/>
    </row>
    <row r="93" spans="1:15" s="57" customFormat="1" ht="20.25" customHeight="1">
      <c r="A93" s="71">
        <v>10</v>
      </c>
      <c r="B93" s="71">
        <v>980.9</v>
      </c>
      <c r="C93" s="72">
        <v>1</v>
      </c>
      <c r="D93" s="70" t="s">
        <v>156</v>
      </c>
      <c r="E93" s="72">
        <v>35000</v>
      </c>
      <c r="F93" s="71" t="s">
        <v>110</v>
      </c>
      <c r="G93" s="74">
        <f t="shared" si="4"/>
        <v>35000</v>
      </c>
      <c r="L93" s="63"/>
    </row>
    <row r="94" spans="1:15" s="57" customFormat="1" ht="45.75" customHeight="1">
      <c r="A94" s="71">
        <v>11</v>
      </c>
      <c r="B94" s="71">
        <v>465.6</v>
      </c>
      <c r="C94" s="72">
        <v>75</v>
      </c>
      <c r="D94" s="70" t="s">
        <v>163</v>
      </c>
      <c r="E94" s="72">
        <v>8615</v>
      </c>
      <c r="F94" s="71" t="s">
        <v>81</v>
      </c>
      <c r="G94" s="74">
        <f t="shared" si="4"/>
        <v>646125</v>
      </c>
      <c r="L94" s="63"/>
    </row>
    <row r="95" spans="1:15" s="57" customFormat="1" ht="90.75" customHeight="1">
      <c r="A95" s="71">
        <v>12</v>
      </c>
      <c r="B95" s="71" t="s">
        <v>160</v>
      </c>
      <c r="C95" s="72">
        <v>39</v>
      </c>
      <c r="D95" s="70" t="s">
        <v>164</v>
      </c>
      <c r="E95" s="72">
        <v>3400</v>
      </c>
      <c r="F95" s="71" t="s">
        <v>81</v>
      </c>
      <c r="G95" s="74">
        <f t="shared" si="4"/>
        <v>132600</v>
      </c>
      <c r="L95" s="63"/>
    </row>
    <row r="96" spans="1:15" s="143" customFormat="1" ht="48" customHeight="1">
      <c r="A96" s="155">
        <v>1</v>
      </c>
      <c r="B96" s="155" t="s">
        <v>178</v>
      </c>
      <c r="C96" s="242">
        <f>12+10</f>
        <v>22</v>
      </c>
      <c r="D96" s="151" t="s">
        <v>177</v>
      </c>
      <c r="E96" s="156">
        <v>56370</v>
      </c>
      <c r="F96" s="156" t="s">
        <v>82</v>
      </c>
      <c r="G96" s="157">
        <f>C96*E96</f>
        <v>1240140</v>
      </c>
    </row>
    <row r="97" spans="1:8" s="143" customFormat="1" ht="25.5" customHeight="1">
      <c r="A97" s="155">
        <v>2</v>
      </c>
      <c r="B97" s="155"/>
      <c r="C97" s="242">
        <f>12+12</f>
        <v>24</v>
      </c>
      <c r="D97" s="151" t="s">
        <v>170</v>
      </c>
      <c r="E97" s="156">
        <v>44160</v>
      </c>
      <c r="F97" s="156" t="s">
        <v>82</v>
      </c>
      <c r="G97" s="157">
        <f t="shared" ref="G97:G103" si="5">C97*E97</f>
        <v>1059840</v>
      </c>
    </row>
    <row r="98" spans="1:8" s="143" customFormat="1" ht="45.75" customHeight="1">
      <c r="A98" s="155">
        <v>3</v>
      </c>
      <c r="B98" s="155" t="s">
        <v>179</v>
      </c>
      <c r="C98" s="242">
        <f>24+22</f>
        <v>46</v>
      </c>
      <c r="D98" s="152" t="s">
        <v>183</v>
      </c>
      <c r="E98" s="156">
        <v>4940</v>
      </c>
      <c r="F98" s="156" t="s">
        <v>82</v>
      </c>
      <c r="G98" s="157">
        <f t="shared" si="5"/>
        <v>227240</v>
      </c>
    </row>
    <row r="99" spans="1:8" s="143" customFormat="1" ht="30.75" customHeight="1">
      <c r="A99" s="155">
        <v>4</v>
      </c>
      <c r="B99" s="155" t="s">
        <v>180</v>
      </c>
      <c r="C99" s="242">
        <f>144+173</f>
        <v>317</v>
      </c>
      <c r="D99" s="153" t="s">
        <v>184</v>
      </c>
      <c r="E99" s="156">
        <v>940</v>
      </c>
      <c r="F99" s="156" t="s">
        <v>85</v>
      </c>
      <c r="G99" s="157">
        <f t="shared" si="5"/>
        <v>297980</v>
      </c>
    </row>
    <row r="100" spans="1:8" s="143" customFormat="1" ht="43.5" customHeight="1">
      <c r="A100" s="155">
        <v>5</v>
      </c>
      <c r="B100" s="155" t="s">
        <v>181</v>
      </c>
      <c r="C100" s="242">
        <f>24+22</f>
        <v>46</v>
      </c>
      <c r="D100" s="154" t="s">
        <v>185</v>
      </c>
      <c r="E100" s="156">
        <v>1088</v>
      </c>
      <c r="F100" s="156" t="s">
        <v>82</v>
      </c>
      <c r="G100" s="157">
        <f t="shared" si="5"/>
        <v>50048</v>
      </c>
    </row>
    <row r="101" spans="1:8" s="143" customFormat="1" ht="41.25" customHeight="1">
      <c r="A101" s="155">
        <v>6</v>
      </c>
      <c r="B101" s="155" t="s">
        <v>182</v>
      </c>
      <c r="C101" s="242">
        <f>193+164</f>
        <v>357</v>
      </c>
      <c r="D101" s="154" t="s">
        <v>186</v>
      </c>
      <c r="E101" s="156">
        <v>64.099999999999994</v>
      </c>
      <c r="F101" s="156" t="s">
        <v>85</v>
      </c>
      <c r="G101" s="157">
        <f t="shared" si="5"/>
        <v>22883.699999999997</v>
      </c>
    </row>
    <row r="102" spans="1:8" customFormat="1" ht="54" customHeight="1">
      <c r="A102" s="121">
        <v>2</v>
      </c>
      <c r="B102" s="216" t="s">
        <v>255</v>
      </c>
      <c r="C102" s="122">
        <v>2</v>
      </c>
      <c r="D102" s="197" t="s">
        <v>232</v>
      </c>
      <c r="E102" s="122">
        <v>2500</v>
      </c>
      <c r="F102" s="124" t="s">
        <v>110</v>
      </c>
      <c r="G102" s="125">
        <f>C102*E102</f>
        <v>5000</v>
      </c>
    </row>
    <row r="103" spans="1:8" s="143" customFormat="1" ht="53.25" customHeight="1">
      <c r="A103" s="155">
        <v>7</v>
      </c>
      <c r="B103" s="155">
        <v>640.4</v>
      </c>
      <c r="C103" s="242">
        <f>144+173</f>
        <v>317</v>
      </c>
      <c r="D103" s="151" t="s">
        <v>187</v>
      </c>
      <c r="E103" s="156">
        <v>110</v>
      </c>
      <c r="F103" s="156" t="s">
        <v>85</v>
      </c>
      <c r="G103" s="157">
        <f t="shared" si="5"/>
        <v>34870</v>
      </c>
    </row>
    <row r="104" spans="1:8" s="3" customFormat="1" ht="51" customHeight="1">
      <c r="A104" s="169">
        <v>1</v>
      </c>
      <c r="B104" s="169" t="s">
        <v>193</v>
      </c>
      <c r="C104" s="243">
        <f>1149+300</f>
        <v>1449</v>
      </c>
      <c r="D104" s="168" t="s">
        <v>195</v>
      </c>
      <c r="E104" s="170">
        <v>972</v>
      </c>
      <c r="F104" s="169" t="s">
        <v>81</v>
      </c>
      <c r="G104" s="173">
        <f>C104*E104</f>
        <v>1408428</v>
      </c>
    </row>
    <row r="105" spans="1:8" s="3" customFormat="1" ht="64.5" customHeight="1">
      <c r="A105" s="169">
        <v>2</v>
      </c>
      <c r="B105" s="169" t="s">
        <v>194</v>
      </c>
      <c r="C105" s="243">
        <f>1250+810</f>
        <v>2060</v>
      </c>
      <c r="D105" s="168" t="s">
        <v>196</v>
      </c>
      <c r="E105" s="171">
        <v>1523.49</v>
      </c>
      <c r="F105" s="169" t="s">
        <v>81</v>
      </c>
      <c r="G105" s="173">
        <f>C105*E105</f>
        <v>3138389.4</v>
      </c>
    </row>
    <row r="106" spans="1:8" s="3" customFormat="1" ht="48" customHeight="1">
      <c r="A106" s="169">
        <v>3</v>
      </c>
      <c r="B106" s="169">
        <v>379.7</v>
      </c>
      <c r="C106" s="170">
        <v>4</v>
      </c>
      <c r="D106" s="152" t="s">
        <v>197</v>
      </c>
      <c r="E106" s="171">
        <v>50000</v>
      </c>
      <c r="F106" s="169" t="s">
        <v>82</v>
      </c>
      <c r="G106" s="173">
        <f>C106*E106</f>
        <v>200000</v>
      </c>
    </row>
    <row r="107" spans="1:8" s="176" customFormat="1" ht="31.5" customHeight="1">
      <c r="A107" s="182">
        <v>1</v>
      </c>
      <c r="B107" s="182" t="s">
        <v>199</v>
      </c>
      <c r="C107" s="243">
        <f>45+153</f>
        <v>198</v>
      </c>
      <c r="D107" s="153" t="s">
        <v>210</v>
      </c>
      <c r="E107" s="183">
        <v>5112.8999999999996</v>
      </c>
      <c r="F107" s="183" t="s">
        <v>81</v>
      </c>
      <c r="G107" s="184">
        <f>E107*C107</f>
        <v>1012354.2</v>
      </c>
    </row>
    <row r="108" spans="1:8" s="176" customFormat="1" ht="33" customHeight="1">
      <c r="A108" s="182">
        <v>2</v>
      </c>
      <c r="B108" s="182" t="s">
        <v>201</v>
      </c>
      <c r="C108" s="243">
        <f>11+37</f>
        <v>48</v>
      </c>
      <c r="D108" s="153" t="s">
        <v>211</v>
      </c>
      <c r="E108" s="183">
        <v>2691</v>
      </c>
      <c r="F108" s="183" t="s">
        <v>81</v>
      </c>
      <c r="G108" s="184">
        <f t="shared" ref="G108:G111" si="6">E108*C108</f>
        <v>129168</v>
      </c>
    </row>
    <row r="109" spans="1:8" s="176" customFormat="1" ht="31.5" customHeight="1">
      <c r="A109" s="182">
        <v>3</v>
      </c>
      <c r="B109" s="182" t="s">
        <v>203</v>
      </c>
      <c r="C109" s="243">
        <f>15+51</f>
        <v>66</v>
      </c>
      <c r="D109" s="153" t="s">
        <v>212</v>
      </c>
      <c r="E109" s="183">
        <v>1750</v>
      </c>
      <c r="F109" s="183" t="s">
        <v>82</v>
      </c>
      <c r="G109" s="184">
        <f t="shared" si="6"/>
        <v>115500</v>
      </c>
    </row>
    <row r="110" spans="1:8" s="176" customFormat="1" ht="30.75" customHeight="1">
      <c r="A110" s="182">
        <v>4</v>
      </c>
      <c r="B110" s="182" t="s">
        <v>205</v>
      </c>
      <c r="C110" s="243">
        <f>15+51</f>
        <v>66</v>
      </c>
      <c r="D110" s="153" t="s">
        <v>213</v>
      </c>
      <c r="E110" s="183">
        <v>5800</v>
      </c>
      <c r="F110" s="183" t="s">
        <v>82</v>
      </c>
      <c r="G110" s="184">
        <f t="shared" si="6"/>
        <v>382800</v>
      </c>
    </row>
    <row r="111" spans="1:8" s="176" customFormat="1" ht="33.75" customHeight="1">
      <c r="A111" s="182">
        <v>5</v>
      </c>
      <c r="B111" s="182" t="s">
        <v>207</v>
      </c>
      <c r="C111" s="243">
        <f>15+51</f>
        <v>66</v>
      </c>
      <c r="D111" s="153" t="s">
        <v>214</v>
      </c>
      <c r="E111" s="183">
        <v>5500</v>
      </c>
      <c r="F111" s="183" t="s">
        <v>82</v>
      </c>
      <c r="G111" s="184">
        <f t="shared" si="6"/>
        <v>363000</v>
      </c>
    </row>
    <row r="112" spans="1:8" ht="63" customHeight="1">
      <c r="A112" s="195">
        <v>1</v>
      </c>
      <c r="B112" s="169" t="s">
        <v>223</v>
      </c>
      <c r="C112" s="243">
        <f>55+90</f>
        <v>145</v>
      </c>
      <c r="D112" s="153" t="s">
        <v>216</v>
      </c>
      <c r="E112" s="189">
        <v>3850</v>
      </c>
      <c r="F112" s="190" t="s">
        <v>82</v>
      </c>
      <c r="G112" s="173">
        <f>C112*E112</f>
        <v>558250</v>
      </c>
      <c r="H112"/>
    </row>
    <row r="113" spans="1:9" customFormat="1" ht="56.25" customHeight="1">
      <c r="A113" s="121">
        <v>13</v>
      </c>
      <c r="B113" s="216" t="s">
        <v>259</v>
      </c>
      <c r="C113" s="122">
        <v>12.5</v>
      </c>
      <c r="D113" s="197" t="s">
        <v>277</v>
      </c>
      <c r="E113" s="209">
        <v>4974.9399999999996</v>
      </c>
      <c r="F113" s="124" t="s">
        <v>157</v>
      </c>
      <c r="G113" s="125">
        <f t="shared" ref="G113:G114" si="7">C113*E113</f>
        <v>62186.749999999993</v>
      </c>
    </row>
    <row r="114" spans="1:9" customFormat="1" ht="57" customHeight="1">
      <c r="A114" s="121">
        <v>14</v>
      </c>
      <c r="B114" s="216" t="s">
        <v>260</v>
      </c>
      <c r="C114" s="122">
        <v>2.1</v>
      </c>
      <c r="D114" s="197" t="s">
        <v>278</v>
      </c>
      <c r="E114" s="209">
        <v>5150.9799999999996</v>
      </c>
      <c r="F114" s="124" t="s">
        <v>157</v>
      </c>
      <c r="G114" s="125">
        <f t="shared" si="7"/>
        <v>10817.057999999999</v>
      </c>
    </row>
    <row r="115" spans="1:9" customFormat="1" ht="94.5" customHeight="1">
      <c r="A115" s="121">
        <v>11</v>
      </c>
      <c r="B115" s="216" t="s">
        <v>257</v>
      </c>
      <c r="C115" s="122">
        <v>44</v>
      </c>
      <c r="D115" s="197" t="s">
        <v>246</v>
      </c>
      <c r="E115" s="122">
        <v>6000</v>
      </c>
      <c r="F115" s="124" t="s">
        <v>148</v>
      </c>
      <c r="G115" s="125">
        <f t="shared" ref="G115:G116" si="8">C115*E115</f>
        <v>264000</v>
      </c>
      <c r="H115" s="206"/>
    </row>
    <row r="116" spans="1:9" customFormat="1" ht="56.25" customHeight="1">
      <c r="A116" s="121">
        <v>12</v>
      </c>
      <c r="B116" s="216" t="s">
        <v>258</v>
      </c>
      <c r="C116" s="122">
        <v>36</v>
      </c>
      <c r="D116" s="207" t="s">
        <v>247</v>
      </c>
      <c r="E116" s="205">
        <v>1670</v>
      </c>
      <c r="F116" s="124" t="s">
        <v>148</v>
      </c>
      <c r="G116" s="125">
        <f t="shared" si="8"/>
        <v>60120</v>
      </c>
    </row>
    <row r="117" spans="1:9" ht="85.5" customHeight="1">
      <c r="A117" s="169">
        <v>2</v>
      </c>
      <c r="B117" s="169" t="s">
        <v>131</v>
      </c>
      <c r="C117" s="243">
        <f>55+126+4</f>
        <v>185</v>
      </c>
      <c r="D117" s="151" t="s">
        <v>130</v>
      </c>
      <c r="E117" s="170">
        <v>895</v>
      </c>
      <c r="F117" s="169" t="s">
        <v>82</v>
      </c>
      <c r="G117" s="173">
        <f>C117*E117</f>
        <v>165575</v>
      </c>
      <c r="H117"/>
    </row>
    <row r="118" spans="1:9" ht="60.75" customHeight="1">
      <c r="A118" s="195">
        <v>3</v>
      </c>
      <c r="B118" s="169" t="s">
        <v>136</v>
      </c>
      <c r="C118" s="243">
        <f>45+170+3</f>
        <v>218</v>
      </c>
      <c r="D118" s="114" t="s">
        <v>224</v>
      </c>
      <c r="E118" s="170">
        <v>677</v>
      </c>
      <c r="F118" s="169" t="s">
        <v>82</v>
      </c>
      <c r="G118" s="173">
        <f t="shared" ref="G118:G121" si="9">C118*E118</f>
        <v>147586</v>
      </c>
      <c r="H118"/>
    </row>
    <row r="119" spans="1:9" ht="71.25" customHeight="1">
      <c r="A119" s="169">
        <v>4</v>
      </c>
      <c r="B119" s="169">
        <v>69.2</v>
      </c>
      <c r="C119" s="243">
        <f>25+20</f>
        <v>45</v>
      </c>
      <c r="D119" s="193" t="s">
        <v>225</v>
      </c>
      <c r="E119" s="170">
        <v>135</v>
      </c>
      <c r="F119" s="169" t="s">
        <v>82</v>
      </c>
      <c r="G119" s="173">
        <f t="shared" si="9"/>
        <v>6075</v>
      </c>
      <c r="H119"/>
    </row>
    <row r="120" spans="1:9" ht="66.75" customHeight="1">
      <c r="A120" s="195">
        <v>5</v>
      </c>
      <c r="B120" s="169" t="s">
        <v>226</v>
      </c>
      <c r="C120" s="243">
        <f>150+209</f>
        <v>359</v>
      </c>
      <c r="D120" s="154" t="s">
        <v>227</v>
      </c>
      <c r="E120" s="183">
        <v>177</v>
      </c>
      <c r="F120" s="191" t="s">
        <v>85</v>
      </c>
      <c r="G120" s="192">
        <f t="shared" si="9"/>
        <v>63543</v>
      </c>
      <c r="H120"/>
    </row>
    <row r="121" spans="1:9" ht="33.75" customHeight="1">
      <c r="A121" s="169">
        <v>6</v>
      </c>
      <c r="B121" s="169">
        <v>77.400000000000006</v>
      </c>
      <c r="C121" s="243">
        <f>50+69</f>
        <v>119</v>
      </c>
      <c r="D121" s="194" t="s">
        <v>228</v>
      </c>
      <c r="E121" s="183">
        <v>87.66</v>
      </c>
      <c r="F121" s="183" t="s">
        <v>85</v>
      </c>
      <c r="G121" s="173">
        <f t="shared" si="9"/>
        <v>10431.539999999999</v>
      </c>
      <c r="H121"/>
    </row>
    <row r="122" spans="1:9" s="3" customFormat="1" ht="23.25" customHeight="1">
      <c r="A122" s="16"/>
      <c r="B122" s="17"/>
      <c r="C122" s="18"/>
      <c r="D122" s="50" t="s">
        <v>34</v>
      </c>
      <c r="E122" s="18"/>
      <c r="F122" s="21"/>
      <c r="G122" s="48">
        <f>SUM(G4:G121)</f>
        <v>32975477.095999986</v>
      </c>
      <c r="I122" s="250">
        <f>G122-32978377.1</f>
        <v>-2900.0040000155568</v>
      </c>
    </row>
    <row r="123" spans="1:9" s="3" customFormat="1" ht="27.75" customHeight="1">
      <c r="A123" s="16"/>
      <c r="B123" s="17"/>
      <c r="C123" s="19"/>
      <c r="D123" s="22" t="s">
        <v>36</v>
      </c>
      <c r="E123" s="19"/>
      <c r="F123" s="21"/>
      <c r="G123" s="45">
        <f>G122*18%</f>
        <v>5935585.8772799969</v>
      </c>
    </row>
    <row r="124" spans="1:9" s="3" customFormat="1" ht="24.75" customHeight="1">
      <c r="A124" s="23"/>
      <c r="B124" s="24"/>
      <c r="C124" s="25"/>
      <c r="D124" s="50" t="s">
        <v>37</v>
      </c>
      <c r="E124" s="25"/>
      <c r="F124" s="26"/>
      <c r="G124" s="49">
        <f>SUM(G122:G123)</f>
        <v>38911062.973279983</v>
      </c>
    </row>
    <row r="125" spans="1:9">
      <c r="E125" s="1"/>
      <c r="F125" s="1"/>
    </row>
    <row r="126" spans="1:9">
      <c r="E126" s="1"/>
      <c r="F126" s="1"/>
    </row>
    <row r="127" spans="1:9">
      <c r="E127" s="1"/>
      <c r="F127" s="1"/>
    </row>
    <row r="128" spans="1:9">
      <c r="E128" s="1"/>
      <c r="F128" s="1"/>
    </row>
    <row r="129" spans="1:6">
      <c r="E129" s="1"/>
      <c r="F129" s="1"/>
    </row>
    <row r="130" spans="1:6">
      <c r="A130" s="1"/>
      <c r="B130" s="1"/>
      <c r="C130" s="1"/>
      <c r="D130" s="1"/>
      <c r="E130" s="1"/>
      <c r="F130" s="1"/>
    </row>
    <row r="131" spans="1:6">
      <c r="A131" s="1"/>
      <c r="B131" s="1"/>
      <c r="C131" s="1"/>
      <c r="D131" s="1"/>
      <c r="E131" s="1"/>
      <c r="F131" s="1"/>
    </row>
    <row r="132" spans="1:6">
      <c r="A132" s="1"/>
      <c r="B132" s="1"/>
      <c r="C132" s="1"/>
      <c r="D132" s="1"/>
      <c r="E132" s="1"/>
      <c r="F132" s="1"/>
    </row>
    <row r="133" spans="1:6">
      <c r="A133" s="1"/>
      <c r="B133" s="1"/>
      <c r="C133" s="1"/>
      <c r="D133" s="1"/>
      <c r="E133" s="1"/>
      <c r="F133" s="1"/>
    </row>
    <row r="134" spans="1:6">
      <c r="A134" s="1"/>
      <c r="B134" s="1"/>
      <c r="C134" s="1"/>
      <c r="D134" s="1"/>
      <c r="E134" s="1"/>
      <c r="F134" s="1"/>
    </row>
    <row r="135" spans="1:6">
      <c r="A135" s="1"/>
      <c r="B135" s="1"/>
      <c r="C135" s="1"/>
      <c r="D135" s="1"/>
      <c r="E135" s="1"/>
      <c r="F135" s="1"/>
    </row>
    <row r="136" spans="1:6">
      <c r="A136" s="1"/>
      <c r="B136" s="1"/>
      <c r="C136" s="1"/>
      <c r="D136" s="1"/>
      <c r="E136" s="1"/>
      <c r="F136" s="1"/>
    </row>
    <row r="137" spans="1:6">
      <c r="A137" s="1"/>
      <c r="B137" s="1"/>
      <c r="C137" s="1"/>
      <c r="D137" s="1"/>
      <c r="E137" s="1"/>
      <c r="F137" s="1"/>
    </row>
    <row r="138" spans="1:6">
      <c r="A138" s="1"/>
      <c r="B138" s="1"/>
      <c r="C138" s="1"/>
      <c r="D138" s="1"/>
      <c r="E138" s="1"/>
      <c r="F138" s="1"/>
    </row>
    <row r="139" spans="1:6">
      <c r="A139" s="1"/>
      <c r="B139" s="1"/>
      <c r="C139" s="1"/>
      <c r="D139" s="1"/>
      <c r="E139" s="1"/>
      <c r="F139" s="1"/>
    </row>
    <row r="140" spans="1:6">
      <c r="A140" s="1"/>
      <c r="B140" s="1"/>
      <c r="C140" s="1"/>
      <c r="D140" s="1"/>
      <c r="E140" s="1"/>
      <c r="F140" s="1"/>
    </row>
    <row r="141" spans="1:6">
      <c r="A141" s="1"/>
      <c r="B141" s="1"/>
      <c r="C141" s="1"/>
      <c r="D141" s="1"/>
      <c r="E141" s="1"/>
      <c r="F141" s="1"/>
    </row>
    <row r="142" spans="1:6">
      <c r="A142" s="1"/>
      <c r="B142" s="1"/>
      <c r="C142" s="1"/>
      <c r="D142" s="1"/>
      <c r="E142" s="1"/>
      <c r="F142" s="1"/>
    </row>
    <row r="143" spans="1:6">
      <c r="A143" s="1"/>
      <c r="B143" s="1"/>
      <c r="C143" s="1"/>
      <c r="D143" s="1"/>
      <c r="E143" s="1"/>
      <c r="F143" s="1"/>
    </row>
    <row r="144" spans="1:6">
      <c r="A144" s="1"/>
      <c r="B144" s="1"/>
      <c r="C144" s="1"/>
      <c r="D144" s="1"/>
      <c r="E144" s="1"/>
      <c r="F144" s="1"/>
    </row>
    <row r="145" spans="1:6">
      <c r="A145" s="1"/>
      <c r="B145" s="1"/>
      <c r="C145" s="1"/>
      <c r="D145" s="1"/>
      <c r="E145" s="1"/>
      <c r="F145" s="1"/>
    </row>
    <row r="146" spans="1:6">
      <c r="A146" s="1"/>
      <c r="B146" s="1"/>
      <c r="C146" s="1"/>
      <c r="D146" s="1"/>
      <c r="E146" s="1"/>
      <c r="F146" s="1"/>
    </row>
    <row r="147" spans="1:6">
      <c r="A147" s="1"/>
      <c r="B147" s="1"/>
      <c r="C147" s="1"/>
      <c r="D147" s="1"/>
      <c r="E147" s="1"/>
      <c r="F147" s="1"/>
    </row>
    <row r="148" spans="1:6">
      <c r="A148" s="1"/>
      <c r="B148" s="1"/>
      <c r="C148" s="1"/>
      <c r="D148" s="1"/>
      <c r="E148" s="1"/>
      <c r="F148" s="1"/>
    </row>
    <row r="149" spans="1:6">
      <c r="A149" s="1"/>
      <c r="B149" s="1"/>
      <c r="C149" s="1"/>
      <c r="D149" s="1"/>
      <c r="E149" s="1"/>
      <c r="F149" s="1"/>
    </row>
    <row r="150" spans="1:6">
      <c r="A150" s="1"/>
      <c r="B150" s="1"/>
      <c r="C150" s="1"/>
      <c r="D150" s="1"/>
      <c r="E150" s="1"/>
      <c r="F150" s="1"/>
    </row>
    <row r="151" spans="1:6">
      <c r="A151" s="1"/>
      <c r="B151" s="1"/>
      <c r="C151" s="1"/>
      <c r="D151" s="1"/>
      <c r="E151" s="1"/>
      <c r="F151" s="1"/>
    </row>
    <row r="152" spans="1:6">
      <c r="A152" s="1"/>
      <c r="B152" s="1"/>
      <c r="C152" s="1"/>
      <c r="D152" s="1"/>
      <c r="E152" s="1"/>
      <c r="F152" s="1"/>
    </row>
    <row r="153" spans="1:6">
      <c r="A153" s="1"/>
      <c r="B153" s="1"/>
      <c r="C153" s="1"/>
      <c r="D153" s="1"/>
      <c r="E153" s="1"/>
      <c r="F153" s="1"/>
    </row>
    <row r="154" spans="1:6">
      <c r="A154" s="1"/>
      <c r="B154" s="1"/>
      <c r="C154" s="1"/>
      <c r="D154" s="1"/>
      <c r="E154" s="1"/>
      <c r="F154" s="1"/>
    </row>
    <row r="155" spans="1:6">
      <c r="A155" s="1"/>
      <c r="B155" s="1"/>
      <c r="C155" s="1"/>
      <c r="D155" s="1"/>
      <c r="E155" s="1"/>
      <c r="F155" s="1"/>
    </row>
    <row r="156" spans="1:6">
      <c r="A156" s="1"/>
      <c r="B156" s="1"/>
      <c r="C156" s="1"/>
      <c r="D156" s="1"/>
      <c r="E156" s="1"/>
      <c r="F156" s="1"/>
    </row>
    <row r="157" spans="1:6">
      <c r="A157" s="1"/>
      <c r="B157" s="1"/>
      <c r="C157" s="1"/>
      <c r="D157" s="1"/>
      <c r="E157" s="1"/>
      <c r="F157" s="1"/>
    </row>
    <row r="158" spans="1:6">
      <c r="A158" s="1"/>
      <c r="B158" s="1"/>
      <c r="C158" s="1"/>
      <c r="D158" s="1"/>
      <c r="E158" s="1"/>
      <c r="F158" s="1"/>
    </row>
    <row r="159" spans="1:6">
      <c r="A159" s="1"/>
      <c r="B159" s="1"/>
      <c r="C159" s="1"/>
      <c r="D159" s="1"/>
      <c r="E159" s="1"/>
      <c r="F159" s="1"/>
    </row>
  </sheetData>
  <mergeCells count="2">
    <mergeCell ref="A1:G1"/>
    <mergeCell ref="A2:G2"/>
  </mergeCells>
  <pageMargins left="0.64" right="0.73" top="0.47" bottom="0.44" header="0.31496062992126" footer="0.31496062992126"/>
  <pageSetup paperSize="9" scale="85" orientation="portrait" r:id="rId1"/>
</worksheet>
</file>

<file path=xl/worksheets/sheet14.xml><?xml version="1.0" encoding="utf-8"?>
<worksheet xmlns="http://schemas.openxmlformats.org/spreadsheetml/2006/main" xmlns:r="http://schemas.openxmlformats.org/officeDocument/2006/relationships">
  <dimension ref="A1:O159"/>
  <sheetViews>
    <sheetView view="pageBreakPreview" topLeftCell="A49" zoomScale="87" zoomScaleSheetLayoutView="87" workbookViewId="0">
      <selection activeCell="D53" sqref="D53"/>
    </sheetView>
  </sheetViews>
  <sheetFormatPr defaultRowHeight="15"/>
  <cols>
    <col min="1" max="1" width="5" style="8" customWidth="1"/>
    <col min="2" max="2" width="11" style="8" customWidth="1"/>
    <col min="3" max="3" width="10" style="9" bestFit="1" customWidth="1"/>
    <col min="4" max="4" width="41" style="8" customWidth="1"/>
    <col min="5" max="5" width="13.7109375" style="11" bestFit="1" customWidth="1"/>
    <col min="6" max="6" width="8.42578125" style="9" bestFit="1" customWidth="1"/>
    <col min="7" max="7" width="16.42578125" style="1" bestFit="1" customWidth="1"/>
    <col min="8" max="8" width="9.140625" style="1" customWidth="1"/>
    <col min="9" max="9" width="22.140625" style="1" customWidth="1"/>
    <col min="10" max="10" width="13.7109375" style="1" customWidth="1"/>
    <col min="11" max="257" width="9.140625" style="1"/>
    <col min="258" max="258" width="6.85546875" style="1" customWidth="1"/>
    <col min="259" max="259" width="7.42578125" style="1" customWidth="1"/>
    <col min="260" max="260" width="62.7109375" style="1" customWidth="1"/>
    <col min="261" max="261" width="9.7109375" style="1" customWidth="1"/>
    <col min="262" max="262" width="9.5703125" style="1" customWidth="1"/>
    <col min="263" max="263" width="18.42578125" style="1" customWidth="1"/>
    <col min="264" max="264" width="9.140625" style="1" customWidth="1"/>
    <col min="265" max="265" width="22.140625" style="1" customWidth="1"/>
    <col min="266" max="266" width="13.7109375" style="1" customWidth="1"/>
    <col min="267" max="513" width="9.140625" style="1"/>
    <col min="514" max="514" width="6.85546875" style="1" customWidth="1"/>
    <col min="515" max="515" width="7.42578125" style="1" customWidth="1"/>
    <col min="516" max="516" width="62.7109375" style="1" customWidth="1"/>
    <col min="517" max="517" width="9.7109375" style="1" customWidth="1"/>
    <col min="518" max="518" width="9.5703125" style="1" customWidth="1"/>
    <col min="519" max="519" width="18.42578125" style="1" customWidth="1"/>
    <col min="520" max="520" width="9.140625" style="1" customWidth="1"/>
    <col min="521" max="521" width="22.140625" style="1" customWidth="1"/>
    <col min="522" max="522" width="13.7109375" style="1" customWidth="1"/>
    <col min="523" max="769" width="9.140625" style="1"/>
    <col min="770" max="770" width="6.85546875" style="1" customWidth="1"/>
    <col min="771" max="771" width="7.42578125" style="1" customWidth="1"/>
    <col min="772" max="772" width="62.7109375" style="1" customWidth="1"/>
    <col min="773" max="773" width="9.7109375" style="1" customWidth="1"/>
    <col min="774" max="774" width="9.5703125" style="1" customWidth="1"/>
    <col min="775" max="775" width="18.42578125" style="1" customWidth="1"/>
    <col min="776" max="776" width="9.140625" style="1" customWidth="1"/>
    <col min="777" max="777" width="22.140625" style="1" customWidth="1"/>
    <col min="778" max="778" width="13.7109375" style="1" customWidth="1"/>
    <col min="779" max="1025" width="9.140625" style="1"/>
    <col min="1026" max="1026" width="6.85546875" style="1" customWidth="1"/>
    <col min="1027" max="1027" width="7.42578125" style="1" customWidth="1"/>
    <col min="1028" max="1028" width="62.7109375" style="1" customWidth="1"/>
    <col min="1029" max="1029" width="9.7109375" style="1" customWidth="1"/>
    <col min="1030" max="1030" width="9.5703125" style="1" customWidth="1"/>
    <col min="1031" max="1031" width="18.42578125" style="1" customWidth="1"/>
    <col min="1032" max="1032" width="9.140625" style="1" customWidth="1"/>
    <col min="1033" max="1033" width="22.140625" style="1" customWidth="1"/>
    <col min="1034" max="1034" width="13.7109375" style="1" customWidth="1"/>
    <col min="1035" max="1281" width="9.140625" style="1"/>
    <col min="1282" max="1282" width="6.85546875" style="1" customWidth="1"/>
    <col min="1283" max="1283" width="7.42578125" style="1" customWidth="1"/>
    <col min="1284" max="1284" width="62.7109375" style="1" customWidth="1"/>
    <col min="1285" max="1285" width="9.7109375" style="1" customWidth="1"/>
    <col min="1286" max="1286" width="9.5703125" style="1" customWidth="1"/>
    <col min="1287" max="1287" width="18.42578125" style="1" customWidth="1"/>
    <col min="1288" max="1288" width="9.140625" style="1" customWidth="1"/>
    <col min="1289" max="1289" width="22.140625" style="1" customWidth="1"/>
    <col min="1290" max="1290" width="13.7109375" style="1" customWidth="1"/>
    <col min="1291" max="1537" width="9.140625" style="1"/>
    <col min="1538" max="1538" width="6.85546875" style="1" customWidth="1"/>
    <col min="1539" max="1539" width="7.42578125" style="1" customWidth="1"/>
    <col min="1540" max="1540" width="62.7109375" style="1" customWidth="1"/>
    <col min="1541" max="1541" width="9.7109375" style="1" customWidth="1"/>
    <col min="1542" max="1542" width="9.5703125" style="1" customWidth="1"/>
    <col min="1543" max="1543" width="18.42578125" style="1" customWidth="1"/>
    <col min="1544" max="1544" width="9.140625" style="1" customWidth="1"/>
    <col min="1545" max="1545" width="22.140625" style="1" customWidth="1"/>
    <col min="1546" max="1546" width="13.7109375" style="1" customWidth="1"/>
    <col min="1547" max="1793" width="9.140625" style="1"/>
    <col min="1794" max="1794" width="6.85546875" style="1" customWidth="1"/>
    <col min="1795" max="1795" width="7.42578125" style="1" customWidth="1"/>
    <col min="1796" max="1796" width="62.7109375" style="1" customWidth="1"/>
    <col min="1797" max="1797" width="9.7109375" style="1" customWidth="1"/>
    <col min="1798" max="1798" width="9.5703125" style="1" customWidth="1"/>
    <col min="1799" max="1799" width="18.42578125" style="1" customWidth="1"/>
    <col min="1800" max="1800" width="9.140625" style="1" customWidth="1"/>
    <col min="1801" max="1801" width="22.140625" style="1" customWidth="1"/>
    <col min="1802" max="1802" width="13.7109375" style="1" customWidth="1"/>
    <col min="1803" max="2049" width="9.140625" style="1"/>
    <col min="2050" max="2050" width="6.85546875" style="1" customWidth="1"/>
    <col min="2051" max="2051" width="7.42578125" style="1" customWidth="1"/>
    <col min="2052" max="2052" width="62.7109375" style="1" customWidth="1"/>
    <col min="2053" max="2053" width="9.7109375" style="1" customWidth="1"/>
    <col min="2054" max="2054" width="9.5703125" style="1" customWidth="1"/>
    <col min="2055" max="2055" width="18.42578125" style="1" customWidth="1"/>
    <col min="2056" max="2056" width="9.140625" style="1" customWidth="1"/>
    <col min="2057" max="2057" width="22.140625" style="1" customWidth="1"/>
    <col min="2058" max="2058" width="13.7109375" style="1" customWidth="1"/>
    <col min="2059" max="2305" width="9.140625" style="1"/>
    <col min="2306" max="2306" width="6.85546875" style="1" customWidth="1"/>
    <col min="2307" max="2307" width="7.42578125" style="1" customWidth="1"/>
    <col min="2308" max="2308" width="62.7109375" style="1" customWidth="1"/>
    <col min="2309" max="2309" width="9.7109375" style="1" customWidth="1"/>
    <col min="2310" max="2310" width="9.5703125" style="1" customWidth="1"/>
    <col min="2311" max="2311" width="18.42578125" style="1" customWidth="1"/>
    <col min="2312" max="2312" width="9.140625" style="1" customWidth="1"/>
    <col min="2313" max="2313" width="22.140625" style="1" customWidth="1"/>
    <col min="2314" max="2314" width="13.7109375" style="1" customWidth="1"/>
    <col min="2315" max="2561" width="9.140625" style="1"/>
    <col min="2562" max="2562" width="6.85546875" style="1" customWidth="1"/>
    <col min="2563" max="2563" width="7.42578125" style="1" customWidth="1"/>
    <col min="2564" max="2564" width="62.7109375" style="1" customWidth="1"/>
    <col min="2565" max="2565" width="9.7109375" style="1" customWidth="1"/>
    <col min="2566" max="2566" width="9.5703125" style="1" customWidth="1"/>
    <col min="2567" max="2567" width="18.42578125" style="1" customWidth="1"/>
    <col min="2568" max="2568" width="9.140625" style="1" customWidth="1"/>
    <col min="2569" max="2569" width="22.140625" style="1" customWidth="1"/>
    <col min="2570" max="2570" width="13.7109375" style="1" customWidth="1"/>
    <col min="2571" max="2817" width="9.140625" style="1"/>
    <col min="2818" max="2818" width="6.85546875" style="1" customWidth="1"/>
    <col min="2819" max="2819" width="7.42578125" style="1" customWidth="1"/>
    <col min="2820" max="2820" width="62.7109375" style="1" customWidth="1"/>
    <col min="2821" max="2821" width="9.7109375" style="1" customWidth="1"/>
    <col min="2822" max="2822" width="9.5703125" style="1" customWidth="1"/>
    <col min="2823" max="2823" width="18.42578125" style="1" customWidth="1"/>
    <col min="2824" max="2824" width="9.140625" style="1" customWidth="1"/>
    <col min="2825" max="2825" width="22.140625" style="1" customWidth="1"/>
    <col min="2826" max="2826" width="13.7109375" style="1" customWidth="1"/>
    <col min="2827" max="3073" width="9.140625" style="1"/>
    <col min="3074" max="3074" width="6.85546875" style="1" customWidth="1"/>
    <col min="3075" max="3075" width="7.42578125" style="1" customWidth="1"/>
    <col min="3076" max="3076" width="62.7109375" style="1" customWidth="1"/>
    <col min="3077" max="3077" width="9.7109375" style="1" customWidth="1"/>
    <col min="3078" max="3078" width="9.5703125" style="1" customWidth="1"/>
    <col min="3079" max="3079" width="18.42578125" style="1" customWidth="1"/>
    <col min="3080" max="3080" width="9.140625" style="1" customWidth="1"/>
    <col min="3081" max="3081" width="22.140625" style="1" customWidth="1"/>
    <col min="3082" max="3082" width="13.7109375" style="1" customWidth="1"/>
    <col min="3083" max="3329" width="9.140625" style="1"/>
    <col min="3330" max="3330" width="6.85546875" style="1" customWidth="1"/>
    <col min="3331" max="3331" width="7.42578125" style="1" customWidth="1"/>
    <col min="3332" max="3332" width="62.7109375" style="1" customWidth="1"/>
    <col min="3333" max="3333" width="9.7109375" style="1" customWidth="1"/>
    <col min="3334" max="3334" width="9.5703125" style="1" customWidth="1"/>
    <col min="3335" max="3335" width="18.42578125" style="1" customWidth="1"/>
    <col min="3336" max="3336" width="9.140625" style="1" customWidth="1"/>
    <col min="3337" max="3337" width="22.140625" style="1" customWidth="1"/>
    <col min="3338" max="3338" width="13.7109375" style="1" customWidth="1"/>
    <col min="3339" max="3585" width="9.140625" style="1"/>
    <col min="3586" max="3586" width="6.85546875" style="1" customWidth="1"/>
    <col min="3587" max="3587" width="7.42578125" style="1" customWidth="1"/>
    <col min="3588" max="3588" width="62.7109375" style="1" customWidth="1"/>
    <col min="3589" max="3589" width="9.7109375" style="1" customWidth="1"/>
    <col min="3590" max="3590" width="9.5703125" style="1" customWidth="1"/>
    <col min="3591" max="3591" width="18.42578125" style="1" customWidth="1"/>
    <col min="3592" max="3592" width="9.140625" style="1" customWidth="1"/>
    <col min="3593" max="3593" width="22.140625" style="1" customWidth="1"/>
    <col min="3594" max="3594" width="13.7109375" style="1" customWidth="1"/>
    <col min="3595" max="3841" width="9.140625" style="1"/>
    <col min="3842" max="3842" width="6.85546875" style="1" customWidth="1"/>
    <col min="3843" max="3843" width="7.42578125" style="1" customWidth="1"/>
    <col min="3844" max="3844" width="62.7109375" style="1" customWidth="1"/>
    <col min="3845" max="3845" width="9.7109375" style="1" customWidth="1"/>
    <col min="3846" max="3846" width="9.5703125" style="1" customWidth="1"/>
    <col min="3847" max="3847" width="18.42578125" style="1" customWidth="1"/>
    <col min="3848" max="3848" width="9.140625" style="1" customWidth="1"/>
    <col min="3849" max="3849" width="22.140625" style="1" customWidth="1"/>
    <col min="3850" max="3850" width="13.7109375" style="1" customWidth="1"/>
    <col min="3851" max="4097" width="9.140625" style="1"/>
    <col min="4098" max="4098" width="6.85546875" style="1" customWidth="1"/>
    <col min="4099" max="4099" width="7.42578125" style="1" customWidth="1"/>
    <col min="4100" max="4100" width="62.7109375" style="1" customWidth="1"/>
    <col min="4101" max="4101" width="9.7109375" style="1" customWidth="1"/>
    <col min="4102" max="4102" width="9.5703125" style="1" customWidth="1"/>
    <col min="4103" max="4103" width="18.42578125" style="1" customWidth="1"/>
    <col min="4104" max="4104" width="9.140625" style="1" customWidth="1"/>
    <col min="4105" max="4105" width="22.140625" style="1" customWidth="1"/>
    <col min="4106" max="4106" width="13.7109375" style="1" customWidth="1"/>
    <col min="4107" max="4353" width="9.140625" style="1"/>
    <col min="4354" max="4354" width="6.85546875" style="1" customWidth="1"/>
    <col min="4355" max="4355" width="7.42578125" style="1" customWidth="1"/>
    <col min="4356" max="4356" width="62.7109375" style="1" customWidth="1"/>
    <col min="4357" max="4357" width="9.7109375" style="1" customWidth="1"/>
    <col min="4358" max="4358" width="9.5703125" style="1" customWidth="1"/>
    <col min="4359" max="4359" width="18.42578125" style="1" customWidth="1"/>
    <col min="4360" max="4360" width="9.140625" style="1" customWidth="1"/>
    <col min="4361" max="4361" width="22.140625" style="1" customWidth="1"/>
    <col min="4362" max="4362" width="13.7109375" style="1" customWidth="1"/>
    <col min="4363" max="4609" width="9.140625" style="1"/>
    <col min="4610" max="4610" width="6.85546875" style="1" customWidth="1"/>
    <col min="4611" max="4611" width="7.42578125" style="1" customWidth="1"/>
    <col min="4612" max="4612" width="62.7109375" style="1" customWidth="1"/>
    <col min="4613" max="4613" width="9.7109375" style="1" customWidth="1"/>
    <col min="4614" max="4614" width="9.5703125" style="1" customWidth="1"/>
    <col min="4615" max="4615" width="18.42578125" style="1" customWidth="1"/>
    <col min="4616" max="4616" width="9.140625" style="1" customWidth="1"/>
    <col min="4617" max="4617" width="22.140625" style="1" customWidth="1"/>
    <col min="4618" max="4618" width="13.7109375" style="1" customWidth="1"/>
    <col min="4619" max="4865" width="9.140625" style="1"/>
    <col min="4866" max="4866" width="6.85546875" style="1" customWidth="1"/>
    <col min="4867" max="4867" width="7.42578125" style="1" customWidth="1"/>
    <col min="4868" max="4868" width="62.7109375" style="1" customWidth="1"/>
    <col min="4869" max="4869" width="9.7109375" style="1" customWidth="1"/>
    <col min="4870" max="4870" width="9.5703125" style="1" customWidth="1"/>
    <col min="4871" max="4871" width="18.42578125" style="1" customWidth="1"/>
    <col min="4872" max="4872" width="9.140625" style="1" customWidth="1"/>
    <col min="4873" max="4873" width="22.140625" style="1" customWidth="1"/>
    <col min="4874" max="4874" width="13.7109375" style="1" customWidth="1"/>
    <col min="4875" max="5121" width="9.140625" style="1"/>
    <col min="5122" max="5122" width="6.85546875" style="1" customWidth="1"/>
    <col min="5123" max="5123" width="7.42578125" style="1" customWidth="1"/>
    <col min="5124" max="5124" width="62.7109375" style="1" customWidth="1"/>
    <col min="5125" max="5125" width="9.7109375" style="1" customWidth="1"/>
    <col min="5126" max="5126" width="9.5703125" style="1" customWidth="1"/>
    <col min="5127" max="5127" width="18.42578125" style="1" customWidth="1"/>
    <col min="5128" max="5128" width="9.140625" style="1" customWidth="1"/>
    <col min="5129" max="5129" width="22.140625" style="1" customWidth="1"/>
    <col min="5130" max="5130" width="13.7109375" style="1" customWidth="1"/>
    <col min="5131" max="5377" width="9.140625" style="1"/>
    <col min="5378" max="5378" width="6.85546875" style="1" customWidth="1"/>
    <col min="5379" max="5379" width="7.42578125" style="1" customWidth="1"/>
    <col min="5380" max="5380" width="62.7109375" style="1" customWidth="1"/>
    <col min="5381" max="5381" width="9.7109375" style="1" customWidth="1"/>
    <col min="5382" max="5382" width="9.5703125" style="1" customWidth="1"/>
    <col min="5383" max="5383" width="18.42578125" style="1" customWidth="1"/>
    <col min="5384" max="5384" width="9.140625" style="1" customWidth="1"/>
    <col min="5385" max="5385" width="22.140625" style="1" customWidth="1"/>
    <col min="5386" max="5386" width="13.7109375" style="1" customWidth="1"/>
    <col min="5387" max="5633" width="9.140625" style="1"/>
    <col min="5634" max="5634" width="6.85546875" style="1" customWidth="1"/>
    <col min="5635" max="5635" width="7.42578125" style="1" customWidth="1"/>
    <col min="5636" max="5636" width="62.7109375" style="1" customWidth="1"/>
    <col min="5637" max="5637" width="9.7109375" style="1" customWidth="1"/>
    <col min="5638" max="5638" width="9.5703125" style="1" customWidth="1"/>
    <col min="5639" max="5639" width="18.42578125" style="1" customWidth="1"/>
    <col min="5640" max="5640" width="9.140625" style="1" customWidth="1"/>
    <col min="5641" max="5641" width="22.140625" style="1" customWidth="1"/>
    <col min="5642" max="5642" width="13.7109375" style="1" customWidth="1"/>
    <col min="5643" max="5889" width="9.140625" style="1"/>
    <col min="5890" max="5890" width="6.85546875" style="1" customWidth="1"/>
    <col min="5891" max="5891" width="7.42578125" style="1" customWidth="1"/>
    <col min="5892" max="5892" width="62.7109375" style="1" customWidth="1"/>
    <col min="5893" max="5893" width="9.7109375" style="1" customWidth="1"/>
    <col min="5894" max="5894" width="9.5703125" style="1" customWidth="1"/>
    <col min="5895" max="5895" width="18.42578125" style="1" customWidth="1"/>
    <col min="5896" max="5896" width="9.140625" style="1" customWidth="1"/>
    <col min="5897" max="5897" width="22.140625" style="1" customWidth="1"/>
    <col min="5898" max="5898" width="13.7109375" style="1" customWidth="1"/>
    <col min="5899" max="6145" width="9.140625" style="1"/>
    <col min="6146" max="6146" width="6.85546875" style="1" customWidth="1"/>
    <col min="6147" max="6147" width="7.42578125" style="1" customWidth="1"/>
    <col min="6148" max="6148" width="62.7109375" style="1" customWidth="1"/>
    <col min="6149" max="6149" width="9.7109375" style="1" customWidth="1"/>
    <col min="6150" max="6150" width="9.5703125" style="1" customWidth="1"/>
    <col min="6151" max="6151" width="18.42578125" style="1" customWidth="1"/>
    <col min="6152" max="6152" width="9.140625" style="1" customWidth="1"/>
    <col min="6153" max="6153" width="22.140625" style="1" customWidth="1"/>
    <col min="6154" max="6154" width="13.7109375" style="1" customWidth="1"/>
    <col min="6155" max="6401" width="9.140625" style="1"/>
    <col min="6402" max="6402" width="6.85546875" style="1" customWidth="1"/>
    <col min="6403" max="6403" width="7.42578125" style="1" customWidth="1"/>
    <col min="6404" max="6404" width="62.7109375" style="1" customWidth="1"/>
    <col min="6405" max="6405" width="9.7109375" style="1" customWidth="1"/>
    <col min="6406" max="6406" width="9.5703125" style="1" customWidth="1"/>
    <col min="6407" max="6407" width="18.42578125" style="1" customWidth="1"/>
    <col min="6408" max="6408" width="9.140625" style="1" customWidth="1"/>
    <col min="6409" max="6409" width="22.140625" style="1" customWidth="1"/>
    <col min="6410" max="6410" width="13.7109375" style="1" customWidth="1"/>
    <col min="6411" max="6657" width="9.140625" style="1"/>
    <col min="6658" max="6658" width="6.85546875" style="1" customWidth="1"/>
    <col min="6659" max="6659" width="7.42578125" style="1" customWidth="1"/>
    <col min="6660" max="6660" width="62.7109375" style="1" customWidth="1"/>
    <col min="6661" max="6661" width="9.7109375" style="1" customWidth="1"/>
    <col min="6662" max="6662" width="9.5703125" style="1" customWidth="1"/>
    <col min="6663" max="6663" width="18.42578125" style="1" customWidth="1"/>
    <col min="6664" max="6664" width="9.140625" style="1" customWidth="1"/>
    <col min="6665" max="6665" width="22.140625" style="1" customWidth="1"/>
    <col min="6666" max="6666" width="13.7109375" style="1" customWidth="1"/>
    <col min="6667" max="6913" width="9.140625" style="1"/>
    <col min="6914" max="6914" width="6.85546875" style="1" customWidth="1"/>
    <col min="6915" max="6915" width="7.42578125" style="1" customWidth="1"/>
    <col min="6916" max="6916" width="62.7109375" style="1" customWidth="1"/>
    <col min="6917" max="6917" width="9.7109375" style="1" customWidth="1"/>
    <col min="6918" max="6918" width="9.5703125" style="1" customWidth="1"/>
    <col min="6919" max="6919" width="18.42578125" style="1" customWidth="1"/>
    <col min="6920" max="6920" width="9.140625" style="1" customWidth="1"/>
    <col min="6921" max="6921" width="22.140625" style="1" customWidth="1"/>
    <col min="6922" max="6922" width="13.7109375" style="1" customWidth="1"/>
    <col min="6923" max="7169" width="9.140625" style="1"/>
    <col min="7170" max="7170" width="6.85546875" style="1" customWidth="1"/>
    <col min="7171" max="7171" width="7.42578125" style="1" customWidth="1"/>
    <col min="7172" max="7172" width="62.7109375" style="1" customWidth="1"/>
    <col min="7173" max="7173" width="9.7109375" style="1" customWidth="1"/>
    <col min="7174" max="7174" width="9.5703125" style="1" customWidth="1"/>
    <col min="7175" max="7175" width="18.42578125" style="1" customWidth="1"/>
    <col min="7176" max="7176" width="9.140625" style="1" customWidth="1"/>
    <col min="7177" max="7177" width="22.140625" style="1" customWidth="1"/>
    <col min="7178" max="7178" width="13.7109375" style="1" customWidth="1"/>
    <col min="7179" max="7425" width="9.140625" style="1"/>
    <col min="7426" max="7426" width="6.85546875" style="1" customWidth="1"/>
    <col min="7427" max="7427" width="7.42578125" style="1" customWidth="1"/>
    <col min="7428" max="7428" width="62.7109375" style="1" customWidth="1"/>
    <col min="7429" max="7429" width="9.7109375" style="1" customWidth="1"/>
    <col min="7430" max="7430" width="9.5703125" style="1" customWidth="1"/>
    <col min="7431" max="7431" width="18.42578125" style="1" customWidth="1"/>
    <col min="7432" max="7432" width="9.140625" style="1" customWidth="1"/>
    <col min="7433" max="7433" width="22.140625" style="1" customWidth="1"/>
    <col min="7434" max="7434" width="13.7109375" style="1" customWidth="1"/>
    <col min="7435" max="7681" width="9.140625" style="1"/>
    <col min="7682" max="7682" width="6.85546875" style="1" customWidth="1"/>
    <col min="7683" max="7683" width="7.42578125" style="1" customWidth="1"/>
    <col min="7684" max="7684" width="62.7109375" style="1" customWidth="1"/>
    <col min="7685" max="7685" width="9.7109375" style="1" customWidth="1"/>
    <col min="7686" max="7686" width="9.5703125" style="1" customWidth="1"/>
    <col min="7687" max="7687" width="18.42578125" style="1" customWidth="1"/>
    <col min="7688" max="7688" width="9.140625" style="1" customWidth="1"/>
    <col min="7689" max="7689" width="22.140625" style="1" customWidth="1"/>
    <col min="7690" max="7690" width="13.7109375" style="1" customWidth="1"/>
    <col min="7691" max="7937" width="9.140625" style="1"/>
    <col min="7938" max="7938" width="6.85546875" style="1" customWidth="1"/>
    <col min="7939" max="7939" width="7.42578125" style="1" customWidth="1"/>
    <col min="7940" max="7940" width="62.7109375" style="1" customWidth="1"/>
    <col min="7941" max="7941" width="9.7109375" style="1" customWidth="1"/>
    <col min="7942" max="7942" width="9.5703125" style="1" customWidth="1"/>
    <col min="7943" max="7943" width="18.42578125" style="1" customWidth="1"/>
    <col min="7944" max="7944" width="9.140625" style="1" customWidth="1"/>
    <col min="7945" max="7945" width="22.140625" style="1" customWidth="1"/>
    <col min="7946" max="7946" width="13.7109375" style="1" customWidth="1"/>
    <col min="7947" max="8193" width="9.140625" style="1"/>
    <col min="8194" max="8194" width="6.85546875" style="1" customWidth="1"/>
    <col min="8195" max="8195" width="7.42578125" style="1" customWidth="1"/>
    <col min="8196" max="8196" width="62.7109375" style="1" customWidth="1"/>
    <col min="8197" max="8197" width="9.7109375" style="1" customWidth="1"/>
    <col min="8198" max="8198" width="9.5703125" style="1" customWidth="1"/>
    <col min="8199" max="8199" width="18.42578125" style="1" customWidth="1"/>
    <col min="8200" max="8200" width="9.140625" style="1" customWidth="1"/>
    <col min="8201" max="8201" width="22.140625" style="1" customWidth="1"/>
    <col min="8202" max="8202" width="13.7109375" style="1" customWidth="1"/>
    <col min="8203" max="8449" width="9.140625" style="1"/>
    <col min="8450" max="8450" width="6.85546875" style="1" customWidth="1"/>
    <col min="8451" max="8451" width="7.42578125" style="1" customWidth="1"/>
    <col min="8452" max="8452" width="62.7109375" style="1" customWidth="1"/>
    <col min="8453" max="8453" width="9.7109375" style="1" customWidth="1"/>
    <col min="8454" max="8454" width="9.5703125" style="1" customWidth="1"/>
    <col min="8455" max="8455" width="18.42578125" style="1" customWidth="1"/>
    <col min="8456" max="8456" width="9.140625" style="1" customWidth="1"/>
    <col min="8457" max="8457" width="22.140625" style="1" customWidth="1"/>
    <col min="8458" max="8458" width="13.7109375" style="1" customWidth="1"/>
    <col min="8459" max="8705" width="9.140625" style="1"/>
    <col min="8706" max="8706" width="6.85546875" style="1" customWidth="1"/>
    <col min="8707" max="8707" width="7.42578125" style="1" customWidth="1"/>
    <col min="8708" max="8708" width="62.7109375" style="1" customWidth="1"/>
    <col min="8709" max="8709" width="9.7109375" style="1" customWidth="1"/>
    <col min="8710" max="8710" width="9.5703125" style="1" customWidth="1"/>
    <col min="8711" max="8711" width="18.42578125" style="1" customWidth="1"/>
    <col min="8712" max="8712" width="9.140625" style="1" customWidth="1"/>
    <col min="8713" max="8713" width="22.140625" style="1" customWidth="1"/>
    <col min="8714" max="8714" width="13.7109375" style="1" customWidth="1"/>
    <col min="8715" max="8961" width="9.140625" style="1"/>
    <col min="8962" max="8962" width="6.85546875" style="1" customWidth="1"/>
    <col min="8963" max="8963" width="7.42578125" style="1" customWidth="1"/>
    <col min="8964" max="8964" width="62.7109375" style="1" customWidth="1"/>
    <col min="8965" max="8965" width="9.7109375" style="1" customWidth="1"/>
    <col min="8966" max="8966" width="9.5703125" style="1" customWidth="1"/>
    <col min="8967" max="8967" width="18.42578125" style="1" customWidth="1"/>
    <col min="8968" max="8968" width="9.140625" style="1" customWidth="1"/>
    <col min="8969" max="8969" width="22.140625" style="1" customWidth="1"/>
    <col min="8970" max="8970" width="13.7109375" style="1" customWidth="1"/>
    <col min="8971" max="9217" width="9.140625" style="1"/>
    <col min="9218" max="9218" width="6.85546875" style="1" customWidth="1"/>
    <col min="9219" max="9219" width="7.42578125" style="1" customWidth="1"/>
    <col min="9220" max="9220" width="62.7109375" style="1" customWidth="1"/>
    <col min="9221" max="9221" width="9.7109375" style="1" customWidth="1"/>
    <col min="9222" max="9222" width="9.5703125" style="1" customWidth="1"/>
    <col min="9223" max="9223" width="18.42578125" style="1" customWidth="1"/>
    <col min="9224" max="9224" width="9.140625" style="1" customWidth="1"/>
    <col min="9225" max="9225" width="22.140625" style="1" customWidth="1"/>
    <col min="9226" max="9226" width="13.7109375" style="1" customWidth="1"/>
    <col min="9227" max="9473" width="9.140625" style="1"/>
    <col min="9474" max="9474" width="6.85546875" style="1" customWidth="1"/>
    <col min="9475" max="9475" width="7.42578125" style="1" customWidth="1"/>
    <col min="9476" max="9476" width="62.7109375" style="1" customWidth="1"/>
    <col min="9477" max="9477" width="9.7109375" style="1" customWidth="1"/>
    <col min="9478" max="9478" width="9.5703125" style="1" customWidth="1"/>
    <col min="9479" max="9479" width="18.42578125" style="1" customWidth="1"/>
    <col min="9480" max="9480" width="9.140625" style="1" customWidth="1"/>
    <col min="9481" max="9481" width="22.140625" style="1" customWidth="1"/>
    <col min="9482" max="9482" width="13.7109375" style="1" customWidth="1"/>
    <col min="9483" max="9729" width="9.140625" style="1"/>
    <col min="9730" max="9730" width="6.85546875" style="1" customWidth="1"/>
    <col min="9731" max="9731" width="7.42578125" style="1" customWidth="1"/>
    <col min="9732" max="9732" width="62.7109375" style="1" customWidth="1"/>
    <col min="9733" max="9733" width="9.7109375" style="1" customWidth="1"/>
    <col min="9734" max="9734" width="9.5703125" style="1" customWidth="1"/>
    <col min="9735" max="9735" width="18.42578125" style="1" customWidth="1"/>
    <col min="9736" max="9736" width="9.140625" style="1" customWidth="1"/>
    <col min="9737" max="9737" width="22.140625" style="1" customWidth="1"/>
    <col min="9738" max="9738" width="13.7109375" style="1" customWidth="1"/>
    <col min="9739" max="9985" width="9.140625" style="1"/>
    <col min="9986" max="9986" width="6.85546875" style="1" customWidth="1"/>
    <col min="9987" max="9987" width="7.42578125" style="1" customWidth="1"/>
    <col min="9988" max="9988" width="62.7109375" style="1" customWidth="1"/>
    <col min="9989" max="9989" width="9.7109375" style="1" customWidth="1"/>
    <col min="9990" max="9990" width="9.5703125" style="1" customWidth="1"/>
    <col min="9991" max="9991" width="18.42578125" style="1" customWidth="1"/>
    <col min="9992" max="9992" width="9.140625" style="1" customWidth="1"/>
    <col min="9993" max="9993" width="22.140625" style="1" customWidth="1"/>
    <col min="9994" max="9994" width="13.7109375" style="1" customWidth="1"/>
    <col min="9995" max="10241" width="9.140625" style="1"/>
    <col min="10242" max="10242" width="6.85546875" style="1" customWidth="1"/>
    <col min="10243" max="10243" width="7.42578125" style="1" customWidth="1"/>
    <col min="10244" max="10244" width="62.7109375" style="1" customWidth="1"/>
    <col min="10245" max="10245" width="9.7109375" style="1" customWidth="1"/>
    <col min="10246" max="10246" width="9.5703125" style="1" customWidth="1"/>
    <col min="10247" max="10247" width="18.42578125" style="1" customWidth="1"/>
    <col min="10248" max="10248" width="9.140625" style="1" customWidth="1"/>
    <col min="10249" max="10249" width="22.140625" style="1" customWidth="1"/>
    <col min="10250" max="10250" width="13.7109375" style="1" customWidth="1"/>
    <col min="10251" max="10497" width="9.140625" style="1"/>
    <col min="10498" max="10498" width="6.85546875" style="1" customWidth="1"/>
    <col min="10499" max="10499" width="7.42578125" style="1" customWidth="1"/>
    <col min="10500" max="10500" width="62.7109375" style="1" customWidth="1"/>
    <col min="10501" max="10501" width="9.7109375" style="1" customWidth="1"/>
    <col min="10502" max="10502" width="9.5703125" style="1" customWidth="1"/>
    <col min="10503" max="10503" width="18.42578125" style="1" customWidth="1"/>
    <col min="10504" max="10504" width="9.140625" style="1" customWidth="1"/>
    <col min="10505" max="10505" width="22.140625" style="1" customWidth="1"/>
    <col min="10506" max="10506" width="13.7109375" style="1" customWidth="1"/>
    <col min="10507" max="10753" width="9.140625" style="1"/>
    <col min="10754" max="10754" width="6.85546875" style="1" customWidth="1"/>
    <col min="10755" max="10755" width="7.42578125" style="1" customWidth="1"/>
    <col min="10756" max="10756" width="62.7109375" style="1" customWidth="1"/>
    <col min="10757" max="10757" width="9.7109375" style="1" customWidth="1"/>
    <col min="10758" max="10758" width="9.5703125" style="1" customWidth="1"/>
    <col min="10759" max="10759" width="18.42578125" style="1" customWidth="1"/>
    <col min="10760" max="10760" width="9.140625" style="1" customWidth="1"/>
    <col min="10761" max="10761" width="22.140625" style="1" customWidth="1"/>
    <col min="10762" max="10762" width="13.7109375" style="1" customWidth="1"/>
    <col min="10763" max="11009" width="9.140625" style="1"/>
    <col min="11010" max="11010" width="6.85546875" style="1" customWidth="1"/>
    <col min="11011" max="11011" width="7.42578125" style="1" customWidth="1"/>
    <col min="11012" max="11012" width="62.7109375" style="1" customWidth="1"/>
    <col min="11013" max="11013" width="9.7109375" style="1" customWidth="1"/>
    <col min="11014" max="11014" width="9.5703125" style="1" customWidth="1"/>
    <col min="11015" max="11015" width="18.42578125" style="1" customWidth="1"/>
    <col min="11016" max="11016" width="9.140625" style="1" customWidth="1"/>
    <col min="11017" max="11017" width="22.140625" style="1" customWidth="1"/>
    <col min="11018" max="11018" width="13.7109375" style="1" customWidth="1"/>
    <col min="11019" max="11265" width="9.140625" style="1"/>
    <col min="11266" max="11266" width="6.85546875" style="1" customWidth="1"/>
    <col min="11267" max="11267" width="7.42578125" style="1" customWidth="1"/>
    <col min="11268" max="11268" width="62.7109375" style="1" customWidth="1"/>
    <col min="11269" max="11269" width="9.7109375" style="1" customWidth="1"/>
    <col min="11270" max="11270" width="9.5703125" style="1" customWidth="1"/>
    <col min="11271" max="11271" width="18.42578125" style="1" customWidth="1"/>
    <col min="11272" max="11272" width="9.140625" style="1" customWidth="1"/>
    <col min="11273" max="11273" width="22.140625" style="1" customWidth="1"/>
    <col min="11274" max="11274" width="13.7109375" style="1" customWidth="1"/>
    <col min="11275" max="11521" width="9.140625" style="1"/>
    <col min="11522" max="11522" width="6.85546875" style="1" customWidth="1"/>
    <col min="11523" max="11523" width="7.42578125" style="1" customWidth="1"/>
    <col min="11524" max="11524" width="62.7109375" style="1" customWidth="1"/>
    <col min="11525" max="11525" width="9.7109375" style="1" customWidth="1"/>
    <col min="11526" max="11526" width="9.5703125" style="1" customWidth="1"/>
    <col min="11527" max="11527" width="18.42578125" style="1" customWidth="1"/>
    <col min="11528" max="11528" width="9.140625" style="1" customWidth="1"/>
    <col min="11529" max="11529" width="22.140625" style="1" customWidth="1"/>
    <col min="11530" max="11530" width="13.7109375" style="1" customWidth="1"/>
    <col min="11531" max="11777" width="9.140625" style="1"/>
    <col min="11778" max="11778" width="6.85546875" style="1" customWidth="1"/>
    <col min="11779" max="11779" width="7.42578125" style="1" customWidth="1"/>
    <col min="11780" max="11780" width="62.7109375" style="1" customWidth="1"/>
    <col min="11781" max="11781" width="9.7109375" style="1" customWidth="1"/>
    <col min="11782" max="11782" width="9.5703125" style="1" customWidth="1"/>
    <col min="11783" max="11783" width="18.42578125" style="1" customWidth="1"/>
    <col min="11784" max="11784" width="9.140625" style="1" customWidth="1"/>
    <col min="11785" max="11785" width="22.140625" style="1" customWidth="1"/>
    <col min="11786" max="11786" width="13.7109375" style="1" customWidth="1"/>
    <col min="11787" max="12033" width="9.140625" style="1"/>
    <col min="12034" max="12034" width="6.85546875" style="1" customWidth="1"/>
    <col min="12035" max="12035" width="7.42578125" style="1" customWidth="1"/>
    <col min="12036" max="12036" width="62.7109375" style="1" customWidth="1"/>
    <col min="12037" max="12037" width="9.7109375" style="1" customWidth="1"/>
    <col min="12038" max="12038" width="9.5703125" style="1" customWidth="1"/>
    <col min="12039" max="12039" width="18.42578125" style="1" customWidth="1"/>
    <col min="12040" max="12040" width="9.140625" style="1" customWidth="1"/>
    <col min="12041" max="12041" width="22.140625" style="1" customWidth="1"/>
    <col min="12042" max="12042" width="13.7109375" style="1" customWidth="1"/>
    <col min="12043" max="12289" width="9.140625" style="1"/>
    <col min="12290" max="12290" width="6.85546875" style="1" customWidth="1"/>
    <col min="12291" max="12291" width="7.42578125" style="1" customWidth="1"/>
    <col min="12292" max="12292" width="62.7109375" style="1" customWidth="1"/>
    <col min="12293" max="12293" width="9.7109375" style="1" customWidth="1"/>
    <col min="12294" max="12294" width="9.5703125" style="1" customWidth="1"/>
    <col min="12295" max="12295" width="18.42578125" style="1" customWidth="1"/>
    <col min="12296" max="12296" width="9.140625" style="1" customWidth="1"/>
    <col min="12297" max="12297" width="22.140625" style="1" customWidth="1"/>
    <col min="12298" max="12298" width="13.7109375" style="1" customWidth="1"/>
    <col min="12299" max="12545" width="9.140625" style="1"/>
    <col min="12546" max="12546" width="6.85546875" style="1" customWidth="1"/>
    <col min="12547" max="12547" width="7.42578125" style="1" customWidth="1"/>
    <col min="12548" max="12548" width="62.7109375" style="1" customWidth="1"/>
    <col min="12549" max="12549" width="9.7109375" style="1" customWidth="1"/>
    <col min="12550" max="12550" width="9.5703125" style="1" customWidth="1"/>
    <col min="12551" max="12551" width="18.42578125" style="1" customWidth="1"/>
    <col min="12552" max="12552" width="9.140625" style="1" customWidth="1"/>
    <col min="12553" max="12553" width="22.140625" style="1" customWidth="1"/>
    <col min="12554" max="12554" width="13.7109375" style="1" customWidth="1"/>
    <col min="12555" max="12801" width="9.140625" style="1"/>
    <col min="12802" max="12802" width="6.85546875" style="1" customWidth="1"/>
    <col min="12803" max="12803" width="7.42578125" style="1" customWidth="1"/>
    <col min="12804" max="12804" width="62.7109375" style="1" customWidth="1"/>
    <col min="12805" max="12805" width="9.7109375" style="1" customWidth="1"/>
    <col min="12806" max="12806" width="9.5703125" style="1" customWidth="1"/>
    <col min="12807" max="12807" width="18.42578125" style="1" customWidth="1"/>
    <col min="12808" max="12808" width="9.140625" style="1" customWidth="1"/>
    <col min="12809" max="12809" width="22.140625" style="1" customWidth="1"/>
    <col min="12810" max="12810" width="13.7109375" style="1" customWidth="1"/>
    <col min="12811" max="13057" width="9.140625" style="1"/>
    <col min="13058" max="13058" width="6.85546875" style="1" customWidth="1"/>
    <col min="13059" max="13059" width="7.42578125" style="1" customWidth="1"/>
    <col min="13060" max="13060" width="62.7109375" style="1" customWidth="1"/>
    <col min="13061" max="13061" width="9.7109375" style="1" customWidth="1"/>
    <col min="13062" max="13062" width="9.5703125" style="1" customWidth="1"/>
    <col min="13063" max="13063" width="18.42578125" style="1" customWidth="1"/>
    <col min="13064" max="13064" width="9.140625" style="1" customWidth="1"/>
    <col min="13065" max="13065" width="22.140625" style="1" customWidth="1"/>
    <col min="13066" max="13066" width="13.7109375" style="1" customWidth="1"/>
    <col min="13067" max="13313" width="9.140625" style="1"/>
    <col min="13314" max="13314" width="6.85546875" style="1" customWidth="1"/>
    <col min="13315" max="13315" width="7.42578125" style="1" customWidth="1"/>
    <col min="13316" max="13316" width="62.7109375" style="1" customWidth="1"/>
    <col min="13317" max="13317" width="9.7109375" style="1" customWidth="1"/>
    <col min="13318" max="13318" width="9.5703125" style="1" customWidth="1"/>
    <col min="13319" max="13319" width="18.42578125" style="1" customWidth="1"/>
    <col min="13320" max="13320" width="9.140625" style="1" customWidth="1"/>
    <col min="13321" max="13321" width="22.140625" style="1" customWidth="1"/>
    <col min="13322" max="13322" width="13.7109375" style="1" customWidth="1"/>
    <col min="13323" max="13569" width="9.140625" style="1"/>
    <col min="13570" max="13570" width="6.85546875" style="1" customWidth="1"/>
    <col min="13571" max="13571" width="7.42578125" style="1" customWidth="1"/>
    <col min="13572" max="13572" width="62.7109375" style="1" customWidth="1"/>
    <col min="13573" max="13573" width="9.7109375" style="1" customWidth="1"/>
    <col min="13574" max="13574" width="9.5703125" style="1" customWidth="1"/>
    <col min="13575" max="13575" width="18.42578125" style="1" customWidth="1"/>
    <col min="13576" max="13576" width="9.140625" style="1" customWidth="1"/>
    <col min="13577" max="13577" width="22.140625" style="1" customWidth="1"/>
    <col min="13578" max="13578" width="13.7109375" style="1" customWidth="1"/>
    <col min="13579" max="13825" width="9.140625" style="1"/>
    <col min="13826" max="13826" width="6.85546875" style="1" customWidth="1"/>
    <col min="13827" max="13827" width="7.42578125" style="1" customWidth="1"/>
    <col min="13828" max="13828" width="62.7109375" style="1" customWidth="1"/>
    <col min="13829" max="13829" width="9.7109375" style="1" customWidth="1"/>
    <col min="13830" max="13830" width="9.5703125" style="1" customWidth="1"/>
    <col min="13831" max="13831" width="18.42578125" style="1" customWidth="1"/>
    <col min="13832" max="13832" width="9.140625" style="1" customWidth="1"/>
    <col min="13833" max="13833" width="22.140625" style="1" customWidth="1"/>
    <col min="13834" max="13834" width="13.7109375" style="1" customWidth="1"/>
    <col min="13835" max="14081" width="9.140625" style="1"/>
    <col min="14082" max="14082" width="6.85546875" style="1" customWidth="1"/>
    <col min="14083" max="14083" width="7.42578125" style="1" customWidth="1"/>
    <col min="14084" max="14084" width="62.7109375" style="1" customWidth="1"/>
    <col min="14085" max="14085" width="9.7109375" style="1" customWidth="1"/>
    <col min="14086" max="14086" width="9.5703125" style="1" customWidth="1"/>
    <col min="14087" max="14087" width="18.42578125" style="1" customWidth="1"/>
    <col min="14088" max="14088" width="9.140625" style="1" customWidth="1"/>
    <col min="14089" max="14089" width="22.140625" style="1" customWidth="1"/>
    <col min="14090" max="14090" width="13.7109375" style="1" customWidth="1"/>
    <col min="14091" max="14337" width="9.140625" style="1"/>
    <col min="14338" max="14338" width="6.85546875" style="1" customWidth="1"/>
    <col min="14339" max="14339" width="7.42578125" style="1" customWidth="1"/>
    <col min="14340" max="14340" width="62.7109375" style="1" customWidth="1"/>
    <col min="14341" max="14341" width="9.7109375" style="1" customWidth="1"/>
    <col min="14342" max="14342" width="9.5703125" style="1" customWidth="1"/>
    <col min="14343" max="14343" width="18.42578125" style="1" customWidth="1"/>
    <col min="14344" max="14344" width="9.140625" style="1" customWidth="1"/>
    <col min="14345" max="14345" width="22.140625" style="1" customWidth="1"/>
    <col min="14346" max="14346" width="13.7109375" style="1" customWidth="1"/>
    <col min="14347" max="14593" width="9.140625" style="1"/>
    <col min="14594" max="14594" width="6.85546875" style="1" customWidth="1"/>
    <col min="14595" max="14595" width="7.42578125" style="1" customWidth="1"/>
    <col min="14596" max="14596" width="62.7109375" style="1" customWidth="1"/>
    <col min="14597" max="14597" width="9.7109375" style="1" customWidth="1"/>
    <col min="14598" max="14598" width="9.5703125" style="1" customWidth="1"/>
    <col min="14599" max="14599" width="18.42578125" style="1" customWidth="1"/>
    <col min="14600" max="14600" width="9.140625" style="1" customWidth="1"/>
    <col min="14601" max="14601" width="22.140625" style="1" customWidth="1"/>
    <col min="14602" max="14602" width="13.7109375" style="1" customWidth="1"/>
    <col min="14603" max="14849" width="9.140625" style="1"/>
    <col min="14850" max="14850" width="6.85546875" style="1" customWidth="1"/>
    <col min="14851" max="14851" width="7.42578125" style="1" customWidth="1"/>
    <col min="14852" max="14852" width="62.7109375" style="1" customWidth="1"/>
    <col min="14853" max="14853" width="9.7109375" style="1" customWidth="1"/>
    <col min="14854" max="14854" width="9.5703125" style="1" customWidth="1"/>
    <col min="14855" max="14855" width="18.42578125" style="1" customWidth="1"/>
    <col min="14856" max="14856" width="9.140625" style="1" customWidth="1"/>
    <col min="14857" max="14857" width="22.140625" style="1" customWidth="1"/>
    <col min="14858" max="14858" width="13.7109375" style="1" customWidth="1"/>
    <col min="14859" max="15105" width="9.140625" style="1"/>
    <col min="15106" max="15106" width="6.85546875" style="1" customWidth="1"/>
    <col min="15107" max="15107" width="7.42578125" style="1" customWidth="1"/>
    <col min="15108" max="15108" width="62.7109375" style="1" customWidth="1"/>
    <col min="15109" max="15109" width="9.7109375" style="1" customWidth="1"/>
    <col min="15110" max="15110" width="9.5703125" style="1" customWidth="1"/>
    <col min="15111" max="15111" width="18.42578125" style="1" customWidth="1"/>
    <col min="15112" max="15112" width="9.140625" style="1" customWidth="1"/>
    <col min="15113" max="15113" width="22.140625" style="1" customWidth="1"/>
    <col min="15114" max="15114" width="13.7109375" style="1" customWidth="1"/>
    <col min="15115" max="15361" width="9.140625" style="1"/>
    <col min="15362" max="15362" width="6.85546875" style="1" customWidth="1"/>
    <col min="15363" max="15363" width="7.42578125" style="1" customWidth="1"/>
    <col min="15364" max="15364" width="62.7109375" style="1" customWidth="1"/>
    <col min="15365" max="15365" width="9.7109375" style="1" customWidth="1"/>
    <col min="15366" max="15366" width="9.5703125" style="1" customWidth="1"/>
    <col min="15367" max="15367" width="18.42578125" style="1" customWidth="1"/>
    <col min="15368" max="15368" width="9.140625" style="1" customWidth="1"/>
    <col min="15369" max="15369" width="22.140625" style="1" customWidth="1"/>
    <col min="15370" max="15370" width="13.7109375" style="1" customWidth="1"/>
    <col min="15371" max="15617" width="9.140625" style="1"/>
    <col min="15618" max="15618" width="6.85546875" style="1" customWidth="1"/>
    <col min="15619" max="15619" width="7.42578125" style="1" customWidth="1"/>
    <col min="15620" max="15620" width="62.7109375" style="1" customWidth="1"/>
    <col min="15621" max="15621" width="9.7109375" style="1" customWidth="1"/>
    <col min="15622" max="15622" width="9.5703125" style="1" customWidth="1"/>
    <col min="15623" max="15623" width="18.42578125" style="1" customWidth="1"/>
    <col min="15624" max="15624" width="9.140625" style="1" customWidth="1"/>
    <col min="15625" max="15625" width="22.140625" style="1" customWidth="1"/>
    <col min="15626" max="15626" width="13.7109375" style="1" customWidth="1"/>
    <col min="15627" max="15873" width="9.140625" style="1"/>
    <col min="15874" max="15874" width="6.85546875" style="1" customWidth="1"/>
    <col min="15875" max="15875" width="7.42578125" style="1" customWidth="1"/>
    <col min="15876" max="15876" width="62.7109375" style="1" customWidth="1"/>
    <col min="15877" max="15877" width="9.7109375" style="1" customWidth="1"/>
    <col min="15878" max="15878" width="9.5703125" style="1" customWidth="1"/>
    <col min="15879" max="15879" width="18.42578125" style="1" customWidth="1"/>
    <col min="15880" max="15880" width="9.140625" style="1" customWidth="1"/>
    <col min="15881" max="15881" width="22.140625" style="1" customWidth="1"/>
    <col min="15882" max="15882" width="13.7109375" style="1" customWidth="1"/>
    <col min="15883" max="16129" width="9.140625" style="1"/>
    <col min="16130" max="16130" width="6.85546875" style="1" customWidth="1"/>
    <col min="16131" max="16131" width="7.42578125" style="1" customWidth="1"/>
    <col min="16132" max="16132" width="62.7109375" style="1" customWidth="1"/>
    <col min="16133" max="16133" width="9.7109375" style="1" customWidth="1"/>
    <col min="16134" max="16134" width="9.5703125" style="1" customWidth="1"/>
    <col min="16135" max="16135" width="18.42578125" style="1" customWidth="1"/>
    <col min="16136" max="16136" width="9.140625" style="1" customWidth="1"/>
    <col min="16137" max="16137" width="22.140625" style="1" customWidth="1"/>
    <col min="16138" max="16138" width="13.7109375" style="1" customWidth="1"/>
    <col min="16139" max="16384" width="9.140625" style="1"/>
  </cols>
  <sheetData>
    <row r="1" spans="1:8" ht="44.25" customHeight="1">
      <c r="A1" s="713" t="s">
        <v>272</v>
      </c>
      <c r="B1" s="713"/>
      <c r="C1" s="713"/>
      <c r="D1" s="714"/>
      <c r="E1" s="714"/>
      <c r="F1" s="714"/>
      <c r="G1" s="714"/>
    </row>
    <row r="2" spans="1:8" ht="20.25" customHeight="1">
      <c r="A2" s="712" t="s">
        <v>279</v>
      </c>
      <c r="B2" s="712"/>
      <c r="C2" s="712"/>
      <c r="D2" s="712"/>
      <c r="E2" s="712"/>
      <c r="F2" s="712"/>
      <c r="G2" s="712"/>
    </row>
    <row r="3" spans="1:8" s="176" customFormat="1" ht="37.5" customHeight="1">
      <c r="A3" s="251" t="s">
        <v>39</v>
      </c>
      <c r="B3" s="251" t="s">
        <v>2</v>
      </c>
      <c r="C3" s="252" t="s">
        <v>89</v>
      </c>
      <c r="D3" s="252" t="s">
        <v>90</v>
      </c>
      <c r="E3" s="252" t="s">
        <v>5</v>
      </c>
      <c r="F3" s="252" t="s">
        <v>6</v>
      </c>
      <c r="G3" s="252" t="s">
        <v>7</v>
      </c>
    </row>
    <row r="4" spans="1:8" ht="76.5" customHeight="1">
      <c r="A4" s="253">
        <v>1</v>
      </c>
      <c r="B4" s="253">
        <v>1.1000000000000001</v>
      </c>
      <c r="C4" s="254">
        <v>6</v>
      </c>
      <c r="D4" s="113" t="s">
        <v>118</v>
      </c>
      <c r="E4" s="254">
        <v>247.31</v>
      </c>
      <c r="F4" s="253" t="s">
        <v>83</v>
      </c>
      <c r="G4" s="255">
        <f t="shared" ref="G4:G46" si="0">C4*E4</f>
        <v>1483.8600000000001</v>
      </c>
      <c r="H4"/>
    </row>
    <row r="5" spans="1:8" s="3" customFormat="1" ht="57" customHeight="1">
      <c r="A5" s="253">
        <v>2</v>
      </c>
      <c r="B5" s="253">
        <v>39</v>
      </c>
      <c r="C5" s="254">
        <f>6400+2140</f>
        <v>8540</v>
      </c>
      <c r="D5" s="27" t="s">
        <v>62</v>
      </c>
      <c r="E5" s="254">
        <v>70.150000000000006</v>
      </c>
      <c r="F5" s="253" t="s">
        <v>86</v>
      </c>
      <c r="G5" s="255">
        <f t="shared" si="0"/>
        <v>599081</v>
      </c>
    </row>
    <row r="6" spans="1:8" s="3" customFormat="1" ht="76.5" customHeight="1">
      <c r="A6" s="253">
        <v>3</v>
      </c>
      <c r="B6" s="253">
        <v>41</v>
      </c>
      <c r="C6" s="254">
        <f>213.1+30+72</f>
        <v>315.10000000000002</v>
      </c>
      <c r="D6" s="27" t="s">
        <v>71</v>
      </c>
      <c r="E6" s="254">
        <v>142.15</v>
      </c>
      <c r="F6" s="253" t="s">
        <v>81</v>
      </c>
      <c r="G6" s="255">
        <f t="shared" si="0"/>
        <v>44791.465000000004</v>
      </c>
    </row>
    <row r="7" spans="1:8" s="3" customFormat="1" ht="135" customHeight="1">
      <c r="A7" s="253">
        <v>4</v>
      </c>
      <c r="B7" s="253">
        <v>51</v>
      </c>
      <c r="C7" s="254">
        <v>8</v>
      </c>
      <c r="D7" s="27" t="s">
        <v>72</v>
      </c>
      <c r="E7" s="254">
        <v>7035</v>
      </c>
      <c r="F7" s="253" t="s">
        <v>82</v>
      </c>
      <c r="G7" s="255">
        <f>C7*E7</f>
        <v>56280</v>
      </c>
    </row>
    <row r="8" spans="1:8" ht="76.5" customHeight="1">
      <c r="A8" s="253">
        <v>5</v>
      </c>
      <c r="B8" s="253">
        <v>74</v>
      </c>
      <c r="C8" s="254">
        <v>3</v>
      </c>
      <c r="D8" s="262" t="s">
        <v>142</v>
      </c>
      <c r="E8" s="254">
        <v>571</v>
      </c>
      <c r="F8" s="253" t="s">
        <v>82</v>
      </c>
      <c r="G8" s="255">
        <f t="shared" si="0"/>
        <v>1713</v>
      </c>
      <c r="H8"/>
    </row>
    <row r="9" spans="1:8" ht="46.5" customHeight="1">
      <c r="A9" s="253">
        <v>6</v>
      </c>
      <c r="B9" s="253">
        <v>77.400000000000006</v>
      </c>
      <c r="C9" s="254">
        <f>50+69</f>
        <v>119</v>
      </c>
      <c r="D9" s="274" t="s">
        <v>228</v>
      </c>
      <c r="E9" s="254">
        <v>87.66</v>
      </c>
      <c r="F9" s="254" t="s">
        <v>85</v>
      </c>
      <c r="G9" s="255">
        <f>C9*E9</f>
        <v>10431.539999999999</v>
      </c>
      <c r="H9"/>
    </row>
    <row r="10" spans="1:8" s="3" customFormat="1" ht="57.75" customHeight="1">
      <c r="A10" s="253">
        <v>7</v>
      </c>
      <c r="B10" s="253">
        <v>112</v>
      </c>
      <c r="C10" s="254">
        <v>48</v>
      </c>
      <c r="D10" s="27" t="s">
        <v>43</v>
      </c>
      <c r="E10" s="254">
        <v>2336</v>
      </c>
      <c r="F10" s="253" t="s">
        <v>82</v>
      </c>
      <c r="G10" s="255">
        <f t="shared" si="0"/>
        <v>112128</v>
      </c>
    </row>
    <row r="11" spans="1:8" ht="39" customHeight="1">
      <c r="A11" s="253">
        <v>8</v>
      </c>
      <c r="B11" s="253">
        <v>238</v>
      </c>
      <c r="C11" s="282">
        <v>0.27</v>
      </c>
      <c r="D11" s="277" t="s">
        <v>127</v>
      </c>
      <c r="E11" s="254">
        <v>4755.5</v>
      </c>
      <c r="F11" s="253" t="s">
        <v>144</v>
      </c>
      <c r="G11" s="255">
        <f t="shared" si="0"/>
        <v>1283.9850000000001</v>
      </c>
      <c r="H11"/>
    </row>
    <row r="12" spans="1:8" ht="75.75" customHeight="1">
      <c r="A12" s="253">
        <v>9</v>
      </c>
      <c r="B12" s="253">
        <v>2.15</v>
      </c>
      <c r="C12" s="254">
        <v>30</v>
      </c>
      <c r="D12" s="273" t="s">
        <v>285</v>
      </c>
      <c r="E12" s="254">
        <v>296.79000000000002</v>
      </c>
      <c r="F12" s="253" t="s">
        <v>83</v>
      </c>
      <c r="G12" s="255">
        <f t="shared" si="0"/>
        <v>8903.7000000000007</v>
      </c>
      <c r="H12"/>
    </row>
    <row r="13" spans="1:8" ht="76.5" customHeight="1">
      <c r="A13" s="253">
        <v>10</v>
      </c>
      <c r="B13" s="253" t="s">
        <v>120</v>
      </c>
      <c r="C13" s="254">
        <v>1.3</v>
      </c>
      <c r="D13" s="27" t="s">
        <v>119</v>
      </c>
      <c r="E13" s="254">
        <v>4939.25</v>
      </c>
      <c r="F13" s="253" t="s">
        <v>83</v>
      </c>
      <c r="G13" s="255">
        <f t="shared" si="0"/>
        <v>6421.0250000000005</v>
      </c>
      <c r="H13"/>
    </row>
    <row r="14" spans="1:8" s="3" customFormat="1" ht="75" customHeight="1">
      <c r="A14" s="253">
        <v>11</v>
      </c>
      <c r="B14" s="253" t="s">
        <v>15</v>
      </c>
      <c r="C14" s="254">
        <f>4+5.5</f>
        <v>9.5</v>
      </c>
      <c r="D14" s="27" t="s">
        <v>123</v>
      </c>
      <c r="E14" s="254">
        <v>6813.03</v>
      </c>
      <c r="F14" s="253" t="s">
        <v>83</v>
      </c>
      <c r="G14" s="255">
        <f t="shared" si="0"/>
        <v>64723.784999999996</v>
      </c>
    </row>
    <row r="15" spans="1:8" ht="56.25" customHeight="1">
      <c r="A15" s="253">
        <v>12</v>
      </c>
      <c r="B15" s="253" t="s">
        <v>122</v>
      </c>
      <c r="C15" s="254">
        <v>3</v>
      </c>
      <c r="D15" s="31" t="s">
        <v>121</v>
      </c>
      <c r="E15" s="254">
        <v>8631.49</v>
      </c>
      <c r="F15" s="253" t="s">
        <v>83</v>
      </c>
      <c r="G15" s="255">
        <f t="shared" si="0"/>
        <v>25894.47</v>
      </c>
      <c r="H15"/>
    </row>
    <row r="16" spans="1:8" s="3" customFormat="1" ht="114.75" customHeight="1">
      <c r="A16" s="253">
        <v>13</v>
      </c>
      <c r="B16" s="253" t="s">
        <v>16</v>
      </c>
      <c r="C16" s="254">
        <f>2.8+3</f>
        <v>5.8</v>
      </c>
      <c r="D16" s="257" t="s">
        <v>54</v>
      </c>
      <c r="E16" s="254">
        <v>6837.33</v>
      </c>
      <c r="F16" s="253" t="s">
        <v>83</v>
      </c>
      <c r="G16" s="255">
        <f t="shared" si="0"/>
        <v>39656.513999999996</v>
      </c>
    </row>
    <row r="17" spans="1:8" s="3" customFormat="1" ht="21" customHeight="1">
      <c r="A17" s="253">
        <v>14</v>
      </c>
      <c r="B17" s="253"/>
      <c r="C17" s="254">
        <v>1</v>
      </c>
      <c r="D17" s="257" t="s">
        <v>17</v>
      </c>
      <c r="E17" s="254">
        <v>7003.32</v>
      </c>
      <c r="F17" s="253" t="s">
        <v>83</v>
      </c>
      <c r="G17" s="255">
        <f t="shared" si="0"/>
        <v>7003.32</v>
      </c>
    </row>
    <row r="18" spans="1:8" s="3" customFormat="1" ht="21" customHeight="1">
      <c r="A18" s="253">
        <v>15</v>
      </c>
      <c r="B18" s="253"/>
      <c r="C18" s="254">
        <v>4</v>
      </c>
      <c r="D18" s="257" t="s">
        <v>18</v>
      </c>
      <c r="E18" s="254">
        <v>7169.31</v>
      </c>
      <c r="F18" s="253" t="s">
        <v>83</v>
      </c>
      <c r="G18" s="255">
        <f t="shared" si="0"/>
        <v>28677.24</v>
      </c>
    </row>
    <row r="19" spans="1:8" s="3" customFormat="1" ht="21" customHeight="1">
      <c r="A19" s="253">
        <v>16</v>
      </c>
      <c r="B19" s="253"/>
      <c r="C19" s="254">
        <v>1.5</v>
      </c>
      <c r="D19" s="257" t="s">
        <v>19</v>
      </c>
      <c r="E19" s="254">
        <v>7335.3</v>
      </c>
      <c r="F19" s="253" t="s">
        <v>83</v>
      </c>
      <c r="G19" s="255">
        <f t="shared" si="0"/>
        <v>11002.95</v>
      </c>
    </row>
    <row r="20" spans="1:8" ht="72.75" customHeight="1">
      <c r="A20" s="253">
        <v>17</v>
      </c>
      <c r="B20" s="253">
        <v>18.100000000000001</v>
      </c>
      <c r="C20" s="254">
        <v>12.5</v>
      </c>
      <c r="D20" s="286" t="s">
        <v>124</v>
      </c>
      <c r="E20" s="254">
        <v>881.39</v>
      </c>
      <c r="F20" s="253" t="s">
        <v>81</v>
      </c>
      <c r="G20" s="255">
        <f t="shared" si="0"/>
        <v>11017.375</v>
      </c>
      <c r="H20"/>
    </row>
    <row r="21" spans="1:8" ht="61.5" customHeight="1">
      <c r="A21" s="253">
        <v>18</v>
      </c>
      <c r="B21" s="253"/>
      <c r="C21" s="254">
        <v>5</v>
      </c>
      <c r="D21" s="287" t="s">
        <v>113</v>
      </c>
      <c r="E21" s="254">
        <v>1178.5</v>
      </c>
      <c r="F21" s="253" t="s">
        <v>81</v>
      </c>
      <c r="G21" s="255">
        <f t="shared" si="0"/>
        <v>5892.5</v>
      </c>
      <c r="H21"/>
    </row>
    <row r="22" spans="1:8" s="3" customFormat="1" ht="81.75" customHeight="1">
      <c r="A22" s="253">
        <v>19</v>
      </c>
      <c r="B22" s="253" t="s">
        <v>21</v>
      </c>
      <c r="C22" s="254">
        <v>14.6</v>
      </c>
      <c r="D22" s="27" t="s">
        <v>56</v>
      </c>
      <c r="E22" s="254">
        <v>5191.63</v>
      </c>
      <c r="F22" s="253" t="s">
        <v>81</v>
      </c>
      <c r="G22" s="255">
        <f t="shared" si="0"/>
        <v>75797.797999999995</v>
      </c>
    </row>
    <row r="23" spans="1:8" ht="112.5" customHeight="1">
      <c r="A23" s="253">
        <v>20</v>
      </c>
      <c r="B23" s="253">
        <v>26.1</v>
      </c>
      <c r="C23" s="254">
        <v>5</v>
      </c>
      <c r="D23" s="27" t="s">
        <v>128</v>
      </c>
      <c r="E23" s="254">
        <v>4939.25</v>
      </c>
      <c r="F23" s="253" t="s">
        <v>83</v>
      </c>
      <c r="G23" s="255">
        <f t="shared" si="0"/>
        <v>24696.25</v>
      </c>
      <c r="H23"/>
    </row>
    <row r="24" spans="1:8" s="3" customFormat="1" ht="114.75" customHeight="1">
      <c r="A24" s="253">
        <v>21</v>
      </c>
      <c r="B24" s="258" t="s">
        <v>455</v>
      </c>
      <c r="C24" s="259">
        <v>940</v>
      </c>
      <c r="D24" s="260" t="s">
        <v>281</v>
      </c>
      <c r="E24" s="259">
        <v>1403.7</v>
      </c>
      <c r="F24" s="258" t="s">
        <v>81</v>
      </c>
      <c r="G24" s="261">
        <f t="shared" si="0"/>
        <v>1319478</v>
      </c>
    </row>
    <row r="25" spans="1:8" s="3" customFormat="1" ht="104.25" customHeight="1">
      <c r="A25" s="253">
        <v>22</v>
      </c>
      <c r="B25" s="258" t="s">
        <v>456</v>
      </c>
      <c r="C25" s="259">
        <v>1304</v>
      </c>
      <c r="D25" s="260" t="s">
        <v>282</v>
      </c>
      <c r="E25" s="259">
        <v>1700.24</v>
      </c>
      <c r="F25" s="258" t="s">
        <v>81</v>
      </c>
      <c r="G25" s="261">
        <f t="shared" si="0"/>
        <v>2217112.96</v>
      </c>
    </row>
    <row r="26" spans="1:8" s="3" customFormat="1" ht="114.75" customHeight="1">
      <c r="A26" s="253">
        <v>23</v>
      </c>
      <c r="B26" s="253" t="s">
        <v>8</v>
      </c>
      <c r="C26" s="254">
        <v>300</v>
      </c>
      <c r="D26" s="27" t="s">
        <v>42</v>
      </c>
      <c r="E26" s="254">
        <v>1228.8599999999999</v>
      </c>
      <c r="F26" s="253" t="s">
        <v>81</v>
      </c>
      <c r="G26" s="255">
        <f t="shared" si="0"/>
        <v>368657.99999999994</v>
      </c>
    </row>
    <row r="27" spans="1:8" s="3" customFormat="1" ht="56.25" customHeight="1">
      <c r="A27" s="253">
        <v>24</v>
      </c>
      <c r="B27" s="253" t="s">
        <v>9</v>
      </c>
      <c r="C27" s="254">
        <v>75</v>
      </c>
      <c r="D27" s="257" t="s">
        <v>41</v>
      </c>
      <c r="E27" s="254">
        <v>329.09</v>
      </c>
      <c r="F27" s="253" t="s">
        <v>81</v>
      </c>
      <c r="G27" s="255">
        <f t="shared" si="0"/>
        <v>24681.749999999996</v>
      </c>
    </row>
    <row r="28" spans="1:8" s="3" customFormat="1" ht="54.75" customHeight="1">
      <c r="A28" s="253">
        <v>25</v>
      </c>
      <c r="B28" s="253" t="s">
        <v>26</v>
      </c>
      <c r="C28" s="254">
        <v>242</v>
      </c>
      <c r="D28" s="262" t="s">
        <v>70</v>
      </c>
      <c r="E28" s="254">
        <v>522.91999999999996</v>
      </c>
      <c r="F28" s="253" t="s">
        <v>81</v>
      </c>
      <c r="G28" s="255">
        <f t="shared" si="0"/>
        <v>126546.63999999998</v>
      </c>
    </row>
    <row r="29" spans="1:8" s="3" customFormat="1" ht="55.5" customHeight="1">
      <c r="A29" s="253">
        <v>26</v>
      </c>
      <c r="B29" s="253" t="s">
        <v>20</v>
      </c>
      <c r="C29" s="254">
        <f>120+29</f>
        <v>149</v>
      </c>
      <c r="D29" s="262" t="s">
        <v>55</v>
      </c>
      <c r="E29" s="254">
        <v>261.83</v>
      </c>
      <c r="F29" s="253" t="s">
        <v>81</v>
      </c>
      <c r="G29" s="255">
        <f t="shared" si="0"/>
        <v>39012.67</v>
      </c>
    </row>
    <row r="30" spans="1:8" ht="58.5" customHeight="1">
      <c r="A30" s="253">
        <v>27</v>
      </c>
      <c r="B30" s="253" t="s">
        <v>126</v>
      </c>
      <c r="C30" s="282">
        <v>0.27</v>
      </c>
      <c r="D30" s="288" t="s">
        <v>125</v>
      </c>
      <c r="E30" s="254">
        <v>90322.8</v>
      </c>
      <c r="F30" s="253" t="s">
        <v>144</v>
      </c>
      <c r="G30" s="255">
        <f t="shared" si="0"/>
        <v>24387.156000000003</v>
      </c>
      <c r="H30"/>
    </row>
    <row r="31" spans="1:8" s="3" customFormat="1" ht="87" customHeight="1">
      <c r="A31" s="253">
        <v>28</v>
      </c>
      <c r="B31" s="253" t="s">
        <v>22</v>
      </c>
      <c r="C31" s="254">
        <v>120</v>
      </c>
      <c r="D31" s="33" t="s">
        <v>59</v>
      </c>
      <c r="E31" s="254">
        <v>353.71</v>
      </c>
      <c r="F31" s="253" t="s">
        <v>85</v>
      </c>
      <c r="G31" s="255">
        <f t="shared" si="0"/>
        <v>42445.2</v>
      </c>
    </row>
    <row r="32" spans="1:8" s="3" customFormat="1" ht="130.5" customHeight="1">
      <c r="A32" s="253">
        <v>29</v>
      </c>
      <c r="B32" s="253" t="s">
        <v>27</v>
      </c>
      <c r="C32" s="254">
        <v>12</v>
      </c>
      <c r="D32" s="27" t="s">
        <v>73</v>
      </c>
      <c r="E32" s="254">
        <v>30150</v>
      </c>
      <c r="F32" s="253" t="s">
        <v>82</v>
      </c>
      <c r="G32" s="255">
        <f t="shared" si="0"/>
        <v>361800</v>
      </c>
    </row>
    <row r="33" spans="1:8" s="3" customFormat="1" ht="130.5" customHeight="1">
      <c r="A33" s="253">
        <v>30</v>
      </c>
      <c r="B33" s="253" t="s">
        <v>11</v>
      </c>
      <c r="C33" s="254">
        <v>220</v>
      </c>
      <c r="D33" s="30" t="s">
        <v>44</v>
      </c>
      <c r="E33" s="254">
        <v>261.45999999999998</v>
      </c>
      <c r="F33" s="253" t="s">
        <v>85</v>
      </c>
      <c r="G33" s="255">
        <f t="shared" si="0"/>
        <v>57521.2</v>
      </c>
    </row>
    <row r="34" spans="1:8" s="3" customFormat="1" ht="57.75" customHeight="1">
      <c r="A34" s="253">
        <v>31</v>
      </c>
      <c r="B34" s="253"/>
      <c r="C34" s="254">
        <v>400</v>
      </c>
      <c r="D34" s="27" t="s">
        <v>45</v>
      </c>
      <c r="E34" s="254">
        <v>243.43</v>
      </c>
      <c r="F34" s="253" t="s">
        <v>85</v>
      </c>
      <c r="G34" s="255">
        <f t="shared" si="0"/>
        <v>97372</v>
      </c>
    </row>
    <row r="35" spans="1:8" s="3" customFormat="1" ht="59.25" customHeight="1">
      <c r="A35" s="253">
        <v>32</v>
      </c>
      <c r="B35" s="253"/>
      <c r="C35" s="254">
        <v>350</v>
      </c>
      <c r="D35" s="27" t="s">
        <v>46</v>
      </c>
      <c r="E35" s="254">
        <v>238.64</v>
      </c>
      <c r="F35" s="253" t="s">
        <v>85</v>
      </c>
      <c r="G35" s="255">
        <f t="shared" si="0"/>
        <v>83524</v>
      </c>
    </row>
    <row r="36" spans="1:8" s="3" customFormat="1" ht="78" customHeight="1">
      <c r="A36" s="253">
        <v>33</v>
      </c>
      <c r="B36" s="253" t="s">
        <v>12</v>
      </c>
      <c r="C36" s="254">
        <v>43</v>
      </c>
      <c r="D36" s="263" t="s">
        <v>477</v>
      </c>
      <c r="E36" s="254">
        <v>3973.02</v>
      </c>
      <c r="F36" s="253" t="s">
        <v>82</v>
      </c>
      <c r="G36" s="255">
        <f t="shared" si="0"/>
        <v>170839.86</v>
      </c>
    </row>
    <row r="37" spans="1:8" s="3" customFormat="1" ht="60.75" customHeight="1">
      <c r="A37" s="253">
        <v>34</v>
      </c>
      <c r="B37" s="253" t="s">
        <v>14</v>
      </c>
      <c r="C37" s="254">
        <v>116</v>
      </c>
      <c r="D37" s="262" t="s">
        <v>50</v>
      </c>
      <c r="E37" s="254">
        <v>259</v>
      </c>
      <c r="F37" s="253" t="s">
        <v>82</v>
      </c>
      <c r="G37" s="255">
        <f t="shared" si="0"/>
        <v>30044</v>
      </c>
    </row>
    <row r="38" spans="1:8" s="3" customFormat="1" ht="58.5" customHeight="1">
      <c r="A38" s="253">
        <v>35</v>
      </c>
      <c r="B38" s="253" t="s">
        <v>283</v>
      </c>
      <c r="C38" s="254">
        <v>12</v>
      </c>
      <c r="D38" s="29" t="s">
        <v>284</v>
      </c>
      <c r="E38" s="254">
        <v>2252.5500000000002</v>
      </c>
      <c r="F38" s="253" t="s">
        <v>82</v>
      </c>
      <c r="G38" s="255">
        <f t="shared" si="0"/>
        <v>27030.600000000002</v>
      </c>
    </row>
    <row r="39" spans="1:8" s="3" customFormat="1" ht="78.75" customHeight="1">
      <c r="A39" s="253">
        <v>36</v>
      </c>
      <c r="B39" s="253" t="s">
        <v>343</v>
      </c>
      <c r="C39" s="254">
        <v>6</v>
      </c>
      <c r="D39" s="33" t="s">
        <v>74</v>
      </c>
      <c r="E39" s="254">
        <v>3424.09</v>
      </c>
      <c r="F39" s="253" t="s">
        <v>82</v>
      </c>
      <c r="G39" s="255">
        <f t="shared" si="0"/>
        <v>20544.54</v>
      </c>
    </row>
    <row r="40" spans="1:8" s="3" customFormat="1" ht="93" customHeight="1">
      <c r="A40" s="253">
        <v>37</v>
      </c>
      <c r="B40" s="253" t="s">
        <v>29</v>
      </c>
      <c r="C40" s="254">
        <v>18</v>
      </c>
      <c r="D40" s="33" t="s">
        <v>75</v>
      </c>
      <c r="E40" s="254">
        <v>5379.95</v>
      </c>
      <c r="F40" s="253" t="s">
        <v>82</v>
      </c>
      <c r="G40" s="255">
        <f t="shared" si="0"/>
        <v>96839.099999999991</v>
      </c>
    </row>
    <row r="41" spans="1:8" s="3" customFormat="1" ht="39" customHeight="1">
      <c r="A41" s="253">
        <v>38</v>
      </c>
      <c r="B41" s="253" t="s">
        <v>13</v>
      </c>
      <c r="C41" s="254">
        <v>21</v>
      </c>
      <c r="D41" s="113" t="s">
        <v>49</v>
      </c>
      <c r="E41" s="254">
        <v>7651.85</v>
      </c>
      <c r="F41" s="253" t="s">
        <v>82</v>
      </c>
      <c r="G41" s="255">
        <f t="shared" si="0"/>
        <v>160688.85</v>
      </c>
    </row>
    <row r="42" spans="1:8" s="3" customFormat="1" ht="81" customHeight="1">
      <c r="A42" s="253">
        <v>39</v>
      </c>
      <c r="B42" s="253">
        <v>58.3</v>
      </c>
      <c r="C42" s="254">
        <v>120</v>
      </c>
      <c r="D42" s="264" t="s">
        <v>51</v>
      </c>
      <c r="E42" s="254">
        <v>735.27</v>
      </c>
      <c r="F42" s="253" t="s">
        <v>85</v>
      </c>
      <c r="G42" s="255">
        <f t="shared" si="0"/>
        <v>88232.4</v>
      </c>
    </row>
    <row r="43" spans="1:8" s="3" customFormat="1" ht="24" customHeight="1">
      <c r="A43" s="253">
        <v>40</v>
      </c>
      <c r="B43" s="253"/>
      <c r="C43" s="254">
        <v>134</v>
      </c>
      <c r="D43" s="27" t="s">
        <v>52</v>
      </c>
      <c r="E43" s="254">
        <v>617.97</v>
      </c>
      <c r="F43" s="253" t="s">
        <v>85</v>
      </c>
      <c r="G43" s="255">
        <f t="shared" si="0"/>
        <v>82807.98000000001</v>
      </c>
    </row>
    <row r="44" spans="1:8" ht="96" customHeight="1">
      <c r="A44" s="253">
        <v>41</v>
      </c>
      <c r="B44" s="253" t="s">
        <v>131</v>
      </c>
      <c r="C44" s="254">
        <f>55+126+4</f>
        <v>185</v>
      </c>
      <c r="D44" s="30" t="s">
        <v>130</v>
      </c>
      <c r="E44" s="254">
        <v>895</v>
      </c>
      <c r="F44" s="253" t="s">
        <v>82</v>
      </c>
      <c r="G44" s="255">
        <f t="shared" si="0"/>
        <v>165575</v>
      </c>
      <c r="H44"/>
    </row>
    <row r="45" spans="1:8" ht="93" customHeight="1">
      <c r="A45" s="253">
        <v>42</v>
      </c>
      <c r="B45" s="253" t="s">
        <v>133</v>
      </c>
      <c r="C45" s="254">
        <v>3</v>
      </c>
      <c r="D45" s="114" t="s">
        <v>132</v>
      </c>
      <c r="E45" s="254">
        <v>982</v>
      </c>
      <c r="F45" s="253" t="s">
        <v>82</v>
      </c>
      <c r="G45" s="255">
        <f t="shared" si="0"/>
        <v>2946</v>
      </c>
      <c r="H45"/>
    </row>
    <row r="46" spans="1:8" ht="114.75" customHeight="1">
      <c r="A46" s="253">
        <v>43</v>
      </c>
      <c r="B46" s="253">
        <v>67.099999999999994</v>
      </c>
      <c r="C46" s="254">
        <v>2</v>
      </c>
      <c r="D46" s="30" t="s">
        <v>478</v>
      </c>
      <c r="E46" s="254">
        <v>830</v>
      </c>
      <c r="F46" s="253" t="s">
        <v>82</v>
      </c>
      <c r="G46" s="255">
        <f t="shared" si="0"/>
        <v>1660</v>
      </c>
      <c r="H46"/>
    </row>
    <row r="47" spans="1:8" ht="93" customHeight="1">
      <c r="A47" s="253">
        <v>44</v>
      </c>
      <c r="B47" s="253" t="s">
        <v>136</v>
      </c>
      <c r="C47" s="254">
        <f>45+170+3</f>
        <v>218</v>
      </c>
      <c r="D47" s="114" t="s">
        <v>224</v>
      </c>
      <c r="E47" s="254">
        <v>677</v>
      </c>
      <c r="F47" s="253" t="s">
        <v>82</v>
      </c>
      <c r="G47" s="255">
        <f t="shared" ref="G47:G51" si="1">C47*E47</f>
        <v>147586</v>
      </c>
      <c r="H47"/>
    </row>
    <row r="48" spans="1:8" s="3" customFormat="1" ht="115.5" customHeight="1">
      <c r="A48" s="253">
        <v>45</v>
      </c>
      <c r="B48" s="253" t="s">
        <v>10</v>
      </c>
      <c r="C48" s="254">
        <v>40</v>
      </c>
      <c r="D48" s="31" t="s">
        <v>479</v>
      </c>
      <c r="E48" s="254">
        <v>1120</v>
      </c>
      <c r="F48" s="253" t="s">
        <v>82</v>
      </c>
      <c r="G48" s="255">
        <f>C48*E48</f>
        <v>44800</v>
      </c>
    </row>
    <row r="49" spans="1:12" ht="78.75" customHeight="1">
      <c r="A49" s="253">
        <v>46</v>
      </c>
      <c r="B49" s="253">
        <v>69.2</v>
      </c>
      <c r="C49" s="254">
        <f>25+20</f>
        <v>45</v>
      </c>
      <c r="D49" s="262" t="s">
        <v>225</v>
      </c>
      <c r="E49" s="254">
        <v>135</v>
      </c>
      <c r="F49" s="253" t="s">
        <v>82</v>
      </c>
      <c r="G49" s="255">
        <f t="shared" si="1"/>
        <v>6075</v>
      </c>
      <c r="H49"/>
    </row>
    <row r="50" spans="1:12" ht="39.75" customHeight="1">
      <c r="A50" s="253">
        <v>47</v>
      </c>
      <c r="B50" s="253">
        <v>75.2</v>
      </c>
      <c r="C50" s="254">
        <v>3</v>
      </c>
      <c r="D50" s="30" t="s">
        <v>141</v>
      </c>
      <c r="E50" s="254">
        <v>1552</v>
      </c>
      <c r="F50" s="253" t="s">
        <v>82</v>
      </c>
      <c r="G50" s="255">
        <f>C50*E50</f>
        <v>4656</v>
      </c>
      <c r="H50"/>
    </row>
    <row r="51" spans="1:12" ht="77.25" customHeight="1">
      <c r="A51" s="253">
        <v>48</v>
      </c>
      <c r="B51" s="253" t="s">
        <v>226</v>
      </c>
      <c r="C51" s="254">
        <f>150+209</f>
        <v>359</v>
      </c>
      <c r="D51" s="114" t="s">
        <v>227</v>
      </c>
      <c r="E51" s="254">
        <v>177</v>
      </c>
      <c r="F51" s="253" t="s">
        <v>85</v>
      </c>
      <c r="G51" s="276">
        <f t="shared" si="1"/>
        <v>63543</v>
      </c>
      <c r="H51"/>
    </row>
    <row r="52" spans="1:12" customFormat="1" ht="76.5" customHeight="1">
      <c r="A52" s="253">
        <v>49</v>
      </c>
      <c r="B52" s="253" t="s">
        <v>259</v>
      </c>
      <c r="C52" s="254">
        <v>12.5</v>
      </c>
      <c r="D52" s="113" t="s">
        <v>480</v>
      </c>
      <c r="E52" s="253">
        <v>4974.9399999999996</v>
      </c>
      <c r="F52" s="253" t="s">
        <v>157</v>
      </c>
      <c r="G52" s="276">
        <f t="shared" ref="G52:G62" si="2">C52*E52</f>
        <v>62186.749999999993</v>
      </c>
    </row>
    <row r="53" spans="1:12" customFormat="1" ht="78.75" customHeight="1">
      <c r="A53" s="253">
        <v>50</v>
      </c>
      <c r="B53" s="253" t="s">
        <v>353</v>
      </c>
      <c r="C53" s="254">
        <v>2.1</v>
      </c>
      <c r="D53" s="113" t="s">
        <v>481</v>
      </c>
      <c r="E53" s="253">
        <v>5150.9799999999996</v>
      </c>
      <c r="F53" s="253" t="s">
        <v>157</v>
      </c>
      <c r="G53" s="276">
        <f t="shared" si="2"/>
        <v>10817.057999999999</v>
      </c>
    </row>
    <row r="54" spans="1:12" s="57" customFormat="1" ht="111.75" customHeight="1">
      <c r="A54" s="253">
        <v>51</v>
      </c>
      <c r="B54" s="253" t="s">
        <v>270</v>
      </c>
      <c r="C54" s="254">
        <v>47</v>
      </c>
      <c r="D54" s="113" t="s">
        <v>271</v>
      </c>
      <c r="E54" s="254">
        <v>18600</v>
      </c>
      <c r="F54" s="253" t="s">
        <v>157</v>
      </c>
      <c r="G54" s="276">
        <f t="shared" si="2"/>
        <v>874200</v>
      </c>
      <c r="L54" s="63"/>
    </row>
    <row r="55" spans="1:12" customFormat="1" ht="76.5" customHeight="1">
      <c r="A55" s="253">
        <v>52</v>
      </c>
      <c r="B55" s="253" t="s">
        <v>256</v>
      </c>
      <c r="C55" s="254">
        <v>4000</v>
      </c>
      <c r="D55" s="114" t="s">
        <v>276</v>
      </c>
      <c r="E55" s="254">
        <v>171</v>
      </c>
      <c r="F55" s="253" t="s">
        <v>81</v>
      </c>
      <c r="G55" s="276">
        <f t="shared" si="2"/>
        <v>684000</v>
      </c>
    </row>
    <row r="56" spans="1:12" customFormat="1" ht="78" customHeight="1">
      <c r="A56" s="253">
        <v>53</v>
      </c>
      <c r="B56" s="253">
        <v>207.4</v>
      </c>
      <c r="C56" s="254">
        <v>92</v>
      </c>
      <c r="D56" s="262" t="s">
        <v>275</v>
      </c>
      <c r="E56" s="254">
        <v>164</v>
      </c>
      <c r="F56" s="253" t="s">
        <v>81</v>
      </c>
      <c r="G56" s="276">
        <f t="shared" si="2"/>
        <v>15088</v>
      </c>
    </row>
    <row r="57" spans="1:12" s="6" customFormat="1" ht="57" customHeight="1">
      <c r="A57" s="253">
        <v>54</v>
      </c>
      <c r="B57" s="265">
        <v>213</v>
      </c>
      <c r="C57" s="254">
        <v>10</v>
      </c>
      <c r="D57" s="29" t="s">
        <v>48</v>
      </c>
      <c r="E57" s="254">
        <v>2701</v>
      </c>
      <c r="F57" s="253" t="s">
        <v>82</v>
      </c>
      <c r="G57" s="255">
        <f t="shared" si="2"/>
        <v>27010</v>
      </c>
      <c r="H57" s="4"/>
      <c r="I57" s="5"/>
    </row>
    <row r="58" spans="1:12" s="3" customFormat="1" ht="98.25" customHeight="1">
      <c r="A58" s="253">
        <v>55</v>
      </c>
      <c r="B58" s="253">
        <v>216</v>
      </c>
      <c r="C58" s="254">
        <v>300</v>
      </c>
      <c r="D58" s="27" t="s">
        <v>40</v>
      </c>
      <c r="E58" s="254">
        <v>24.2</v>
      </c>
      <c r="F58" s="253" t="s">
        <v>81</v>
      </c>
      <c r="G58" s="255">
        <f t="shared" si="2"/>
        <v>7260</v>
      </c>
    </row>
    <row r="59" spans="1:12" s="3" customFormat="1" ht="80.25" customHeight="1">
      <c r="A59" s="253">
        <v>56</v>
      </c>
      <c r="B59" s="253">
        <v>221</v>
      </c>
      <c r="C59" s="254">
        <f>434+72</f>
        <v>506</v>
      </c>
      <c r="D59" s="27" t="s">
        <v>423</v>
      </c>
      <c r="E59" s="254">
        <v>145.63999999999999</v>
      </c>
      <c r="F59" s="253" t="s">
        <v>81</v>
      </c>
      <c r="G59" s="255">
        <f t="shared" si="2"/>
        <v>73693.84</v>
      </c>
      <c r="J59" s="7"/>
    </row>
    <row r="60" spans="1:12" s="3" customFormat="1" ht="100.5" customHeight="1">
      <c r="A60" s="253">
        <v>57</v>
      </c>
      <c r="B60" s="253" t="s">
        <v>69</v>
      </c>
      <c r="C60" s="254">
        <v>176</v>
      </c>
      <c r="D60" s="33" t="s">
        <v>68</v>
      </c>
      <c r="E60" s="254">
        <v>383.9</v>
      </c>
      <c r="F60" s="253" t="s">
        <v>81</v>
      </c>
      <c r="G60" s="255">
        <f t="shared" si="2"/>
        <v>67566.399999999994</v>
      </c>
    </row>
    <row r="61" spans="1:12" ht="29.25" customHeight="1">
      <c r="A61" s="253">
        <v>58</v>
      </c>
      <c r="B61" s="253">
        <v>238.1</v>
      </c>
      <c r="C61" s="282">
        <v>0.83599999999999997</v>
      </c>
      <c r="D61" s="277" t="s">
        <v>138</v>
      </c>
      <c r="E61" s="254">
        <v>2954.25</v>
      </c>
      <c r="F61" s="253" t="s">
        <v>144</v>
      </c>
      <c r="G61" s="255">
        <f t="shared" si="2"/>
        <v>2469.7529999999997</v>
      </c>
      <c r="H61"/>
    </row>
    <row r="62" spans="1:12" s="3" customFormat="1" ht="133.5" customHeight="1">
      <c r="A62" s="253">
        <v>59</v>
      </c>
      <c r="B62" s="258" t="s">
        <v>23</v>
      </c>
      <c r="C62" s="259">
        <f>2244+810</f>
        <v>3054</v>
      </c>
      <c r="D62" s="27" t="s">
        <v>65</v>
      </c>
      <c r="E62" s="259">
        <v>57.75</v>
      </c>
      <c r="F62" s="258" t="s">
        <v>81</v>
      </c>
      <c r="G62" s="261">
        <f t="shared" si="2"/>
        <v>176368.5</v>
      </c>
    </row>
    <row r="63" spans="1:12" s="3" customFormat="1" ht="61.5" customHeight="1">
      <c r="A63" s="253">
        <v>60</v>
      </c>
      <c r="B63" s="253">
        <v>254.2</v>
      </c>
      <c r="C63" s="254">
        <f>146+81</f>
        <v>227</v>
      </c>
      <c r="D63" s="113" t="s">
        <v>60</v>
      </c>
      <c r="E63" s="254">
        <v>354.82</v>
      </c>
      <c r="F63" s="253" t="s">
        <v>85</v>
      </c>
      <c r="G63" s="255">
        <f t="shared" ref="G63:G91" si="3">C63*E63</f>
        <v>80544.14</v>
      </c>
    </row>
    <row r="64" spans="1:12" s="3" customFormat="1" ht="42.75" customHeight="1">
      <c r="A64" s="253">
        <v>61</v>
      </c>
      <c r="B64" s="253"/>
      <c r="C64" s="254">
        <f>160+76</f>
        <v>236</v>
      </c>
      <c r="D64" s="113" t="s">
        <v>61</v>
      </c>
      <c r="E64" s="254">
        <v>1723.94</v>
      </c>
      <c r="F64" s="253" t="s">
        <v>85</v>
      </c>
      <c r="G64" s="255">
        <f t="shared" ref="G64:G70" si="4">C64*E64</f>
        <v>406849.84</v>
      </c>
    </row>
    <row r="65" spans="1:12" ht="98.25" customHeight="1">
      <c r="A65" s="253">
        <v>62</v>
      </c>
      <c r="B65" s="253" t="s">
        <v>223</v>
      </c>
      <c r="C65" s="254">
        <f>55+90</f>
        <v>145</v>
      </c>
      <c r="D65" s="113" t="s">
        <v>216</v>
      </c>
      <c r="E65" s="259">
        <v>3850</v>
      </c>
      <c r="F65" s="258" t="s">
        <v>82</v>
      </c>
      <c r="G65" s="255">
        <f t="shared" si="4"/>
        <v>558250</v>
      </c>
      <c r="H65"/>
    </row>
    <row r="66" spans="1:12" customFormat="1" ht="38.25" customHeight="1">
      <c r="A66" s="253">
        <v>63</v>
      </c>
      <c r="B66" s="253" t="s">
        <v>258</v>
      </c>
      <c r="C66" s="254">
        <v>36</v>
      </c>
      <c r="D66" s="33" t="s">
        <v>286</v>
      </c>
      <c r="E66" s="285">
        <v>1670</v>
      </c>
      <c r="F66" s="253" t="s">
        <v>148</v>
      </c>
      <c r="G66" s="276">
        <f t="shared" si="4"/>
        <v>60120</v>
      </c>
    </row>
    <row r="67" spans="1:12" ht="45.75" customHeight="1">
      <c r="A67" s="253">
        <v>64</v>
      </c>
      <c r="B67" s="253" t="s">
        <v>137</v>
      </c>
      <c r="C67" s="254">
        <v>836</v>
      </c>
      <c r="D67" s="262" t="s">
        <v>135</v>
      </c>
      <c r="E67" s="254">
        <v>110.75</v>
      </c>
      <c r="F67" s="253" t="s">
        <v>86</v>
      </c>
      <c r="G67" s="255">
        <f t="shared" si="4"/>
        <v>92587</v>
      </c>
      <c r="H67"/>
    </row>
    <row r="68" spans="1:12" ht="59.25" customHeight="1">
      <c r="A68" s="253">
        <v>65</v>
      </c>
      <c r="B68" s="253" t="s">
        <v>139</v>
      </c>
      <c r="C68" s="254">
        <v>83.2</v>
      </c>
      <c r="D68" s="113" t="s">
        <v>464</v>
      </c>
      <c r="E68" s="254">
        <v>1020.01</v>
      </c>
      <c r="F68" s="253" t="s">
        <v>81</v>
      </c>
      <c r="G68" s="255">
        <f t="shared" si="4"/>
        <v>84864.831999999995</v>
      </c>
      <c r="H68"/>
    </row>
    <row r="69" spans="1:12" s="57" customFormat="1" ht="153.75" customHeight="1">
      <c r="A69" s="253">
        <v>66</v>
      </c>
      <c r="B69" s="253" t="s">
        <v>160</v>
      </c>
      <c r="C69" s="254">
        <v>39</v>
      </c>
      <c r="D69" s="27" t="s">
        <v>164</v>
      </c>
      <c r="E69" s="254">
        <v>3400</v>
      </c>
      <c r="F69" s="253" t="s">
        <v>81</v>
      </c>
      <c r="G69" s="276">
        <f t="shared" si="4"/>
        <v>132600</v>
      </c>
      <c r="L69" s="63"/>
    </row>
    <row r="70" spans="1:12" s="3" customFormat="1" ht="75" customHeight="1">
      <c r="A70" s="253">
        <v>67</v>
      </c>
      <c r="B70" s="253" t="s">
        <v>194</v>
      </c>
      <c r="C70" s="254">
        <f>1250+810</f>
        <v>2060</v>
      </c>
      <c r="D70" s="278" t="s">
        <v>196</v>
      </c>
      <c r="E70" s="285">
        <v>1523.49</v>
      </c>
      <c r="F70" s="253" t="s">
        <v>81</v>
      </c>
      <c r="G70" s="255">
        <f t="shared" si="4"/>
        <v>3138389.4</v>
      </c>
    </row>
    <row r="71" spans="1:12" s="3" customFormat="1" ht="38.25" customHeight="1">
      <c r="A71" s="253">
        <v>68</v>
      </c>
      <c r="B71" s="253">
        <v>379.7</v>
      </c>
      <c r="C71" s="254">
        <v>4</v>
      </c>
      <c r="D71" s="33" t="s">
        <v>197</v>
      </c>
      <c r="E71" s="285">
        <v>50000</v>
      </c>
      <c r="F71" s="253" t="s">
        <v>82</v>
      </c>
      <c r="G71" s="255">
        <f>C71*E71</f>
        <v>200000</v>
      </c>
    </row>
    <row r="72" spans="1:12" s="3" customFormat="1" ht="93.75" customHeight="1">
      <c r="A72" s="253">
        <v>69</v>
      </c>
      <c r="B72" s="266">
        <v>382.1</v>
      </c>
      <c r="C72" s="254">
        <v>24</v>
      </c>
      <c r="D72" s="257" t="s">
        <v>57</v>
      </c>
      <c r="E72" s="254">
        <v>2147</v>
      </c>
      <c r="F72" s="253" t="s">
        <v>82</v>
      </c>
      <c r="G72" s="255">
        <f>C72*E72</f>
        <v>51528</v>
      </c>
    </row>
    <row r="73" spans="1:12" s="57" customFormat="1" ht="75" customHeight="1">
      <c r="A73" s="253">
        <v>70</v>
      </c>
      <c r="B73" s="253">
        <v>465.6</v>
      </c>
      <c r="C73" s="254">
        <v>75</v>
      </c>
      <c r="D73" s="27" t="s">
        <v>163</v>
      </c>
      <c r="E73" s="254">
        <v>8615</v>
      </c>
      <c r="F73" s="253" t="s">
        <v>81</v>
      </c>
      <c r="G73" s="276">
        <f>C73*E73</f>
        <v>646125</v>
      </c>
      <c r="L73" s="63"/>
    </row>
    <row r="74" spans="1:12" s="176" customFormat="1" ht="39" customHeight="1">
      <c r="A74" s="253">
        <v>71</v>
      </c>
      <c r="B74" s="284" t="s">
        <v>425</v>
      </c>
      <c r="C74" s="254">
        <f>45+153</f>
        <v>198</v>
      </c>
      <c r="D74" s="113" t="s">
        <v>210</v>
      </c>
      <c r="E74" s="254">
        <v>5112.8999999999996</v>
      </c>
      <c r="F74" s="254" t="s">
        <v>81</v>
      </c>
      <c r="G74" s="279">
        <f>E74*C74</f>
        <v>1012354.2</v>
      </c>
    </row>
    <row r="75" spans="1:12" s="176" customFormat="1" ht="56.25" customHeight="1">
      <c r="A75" s="253">
        <v>72</v>
      </c>
      <c r="B75" s="284" t="s">
        <v>201</v>
      </c>
      <c r="C75" s="254">
        <f>11+37</f>
        <v>48</v>
      </c>
      <c r="D75" s="113" t="s">
        <v>211</v>
      </c>
      <c r="E75" s="254">
        <v>2691</v>
      </c>
      <c r="F75" s="254" t="s">
        <v>81</v>
      </c>
      <c r="G75" s="279">
        <f t="shared" ref="G75:G77" si="5">E75*C75</f>
        <v>129168</v>
      </c>
    </row>
    <row r="76" spans="1:12" s="176" customFormat="1" ht="59.25" customHeight="1">
      <c r="A76" s="253">
        <v>73</v>
      </c>
      <c r="B76" s="284" t="s">
        <v>205</v>
      </c>
      <c r="C76" s="254">
        <f>15+51</f>
        <v>66</v>
      </c>
      <c r="D76" s="113" t="s">
        <v>213</v>
      </c>
      <c r="E76" s="254">
        <v>5800</v>
      </c>
      <c r="F76" s="254" t="s">
        <v>82</v>
      </c>
      <c r="G76" s="279">
        <f>E76*C76</f>
        <v>382800</v>
      </c>
    </row>
    <row r="77" spans="1:12" s="176" customFormat="1" ht="57.75" customHeight="1">
      <c r="A77" s="253">
        <v>74</v>
      </c>
      <c r="B77" s="284" t="s">
        <v>426</v>
      </c>
      <c r="C77" s="254">
        <f>15+51</f>
        <v>66</v>
      </c>
      <c r="D77" s="113" t="s">
        <v>212</v>
      </c>
      <c r="E77" s="254">
        <v>1750</v>
      </c>
      <c r="F77" s="254" t="s">
        <v>82</v>
      </c>
      <c r="G77" s="279">
        <f t="shared" si="5"/>
        <v>115500</v>
      </c>
    </row>
    <row r="78" spans="1:12" s="176" customFormat="1" ht="58.5" customHeight="1">
      <c r="A78" s="253">
        <v>75</v>
      </c>
      <c r="B78" s="284" t="s">
        <v>427</v>
      </c>
      <c r="C78" s="254">
        <f>15+51</f>
        <v>66</v>
      </c>
      <c r="D78" s="113" t="s">
        <v>214</v>
      </c>
      <c r="E78" s="254">
        <v>5500</v>
      </c>
      <c r="F78" s="254" t="s">
        <v>82</v>
      </c>
      <c r="G78" s="279">
        <f>E78*C78</f>
        <v>363000</v>
      </c>
    </row>
    <row r="79" spans="1:12" customFormat="1" ht="156" customHeight="1">
      <c r="A79" s="253">
        <v>76</v>
      </c>
      <c r="B79" s="253" t="s">
        <v>257</v>
      </c>
      <c r="C79" s="254">
        <v>44</v>
      </c>
      <c r="D79" s="113" t="s">
        <v>287</v>
      </c>
      <c r="E79" s="254">
        <v>6000</v>
      </c>
      <c r="F79" s="254" t="s">
        <v>82</v>
      </c>
      <c r="G79" s="276">
        <f t="shared" ref="G79" si="6">C79*E79</f>
        <v>264000</v>
      </c>
      <c r="H79" s="206"/>
    </row>
    <row r="80" spans="1:12" s="143" customFormat="1" ht="38.25" customHeight="1">
      <c r="A80" s="253">
        <v>77</v>
      </c>
      <c r="B80" s="265" t="s">
        <v>181</v>
      </c>
      <c r="C80" s="285">
        <f>24+22</f>
        <v>46</v>
      </c>
      <c r="D80" s="114" t="s">
        <v>185</v>
      </c>
      <c r="E80" s="285">
        <v>1088</v>
      </c>
      <c r="F80" s="285" t="s">
        <v>82</v>
      </c>
      <c r="G80" s="281">
        <f>C80*E80</f>
        <v>50048</v>
      </c>
    </row>
    <row r="81" spans="1:12" s="143" customFormat="1" ht="94.5" customHeight="1">
      <c r="A81" s="253">
        <v>78</v>
      </c>
      <c r="B81" s="265" t="s">
        <v>178</v>
      </c>
      <c r="C81" s="285">
        <f>12+10</f>
        <v>22</v>
      </c>
      <c r="D81" s="30" t="s">
        <v>469</v>
      </c>
      <c r="E81" s="285">
        <v>56370</v>
      </c>
      <c r="F81" s="285" t="s">
        <v>82</v>
      </c>
      <c r="G81" s="281">
        <f>C81*E81</f>
        <v>1240140</v>
      </c>
    </row>
    <row r="82" spans="1:12" s="143" customFormat="1" ht="43.5" customHeight="1">
      <c r="A82" s="253">
        <v>79</v>
      </c>
      <c r="B82" s="265"/>
      <c r="C82" s="285">
        <f>12+12</f>
        <v>24</v>
      </c>
      <c r="D82" s="30" t="s">
        <v>170</v>
      </c>
      <c r="E82" s="285">
        <v>44160</v>
      </c>
      <c r="F82" s="285" t="s">
        <v>82</v>
      </c>
      <c r="G82" s="281">
        <f t="shared" ref="G82:G87" si="7">C82*E82</f>
        <v>1059840</v>
      </c>
    </row>
    <row r="83" spans="1:12" s="143" customFormat="1" ht="55.5" customHeight="1">
      <c r="A83" s="253">
        <v>80</v>
      </c>
      <c r="B83" s="265" t="s">
        <v>468</v>
      </c>
      <c r="C83" s="285">
        <f>193+164</f>
        <v>357</v>
      </c>
      <c r="D83" s="114" t="s">
        <v>186</v>
      </c>
      <c r="E83" s="285">
        <v>64.099999999999994</v>
      </c>
      <c r="F83" s="285" t="s">
        <v>85</v>
      </c>
      <c r="G83" s="281">
        <f>C83*E83</f>
        <v>22883.699999999997</v>
      </c>
    </row>
    <row r="84" spans="1:12" s="143" customFormat="1" ht="60" customHeight="1">
      <c r="A84" s="253">
        <v>81</v>
      </c>
      <c r="B84" s="265" t="s">
        <v>179</v>
      </c>
      <c r="C84" s="285">
        <f>24+22</f>
        <v>46</v>
      </c>
      <c r="D84" s="33" t="s">
        <v>183</v>
      </c>
      <c r="E84" s="285">
        <v>4940</v>
      </c>
      <c r="F84" s="285" t="s">
        <v>82</v>
      </c>
      <c r="G84" s="281">
        <f t="shared" si="7"/>
        <v>227240</v>
      </c>
    </row>
    <row r="85" spans="1:12" s="143" customFormat="1" ht="57.75" customHeight="1">
      <c r="A85" s="253">
        <v>82</v>
      </c>
      <c r="B85" s="265" t="s">
        <v>180</v>
      </c>
      <c r="C85" s="285">
        <f>144+173</f>
        <v>317</v>
      </c>
      <c r="D85" s="113" t="s">
        <v>184</v>
      </c>
      <c r="E85" s="285">
        <v>940</v>
      </c>
      <c r="F85" s="285" t="s">
        <v>85</v>
      </c>
      <c r="G85" s="281">
        <f t="shared" si="7"/>
        <v>297980</v>
      </c>
    </row>
    <row r="86" spans="1:12" customFormat="1" ht="77.25" customHeight="1">
      <c r="A86" s="253">
        <v>83</v>
      </c>
      <c r="B86" s="253" t="s">
        <v>255</v>
      </c>
      <c r="C86" s="254">
        <v>2</v>
      </c>
      <c r="D86" s="113" t="s">
        <v>288</v>
      </c>
      <c r="E86" s="254">
        <v>2500</v>
      </c>
      <c r="F86" s="253" t="s">
        <v>110</v>
      </c>
      <c r="G86" s="276">
        <f>C86*E86</f>
        <v>5000</v>
      </c>
    </row>
    <row r="87" spans="1:12" s="143" customFormat="1" ht="57.75" customHeight="1">
      <c r="A87" s="253">
        <v>84</v>
      </c>
      <c r="B87" s="265">
        <v>640.4</v>
      </c>
      <c r="C87" s="285">
        <f>144+173</f>
        <v>317</v>
      </c>
      <c r="D87" s="30" t="s">
        <v>187</v>
      </c>
      <c r="E87" s="285">
        <v>110</v>
      </c>
      <c r="F87" s="285" t="s">
        <v>85</v>
      </c>
      <c r="G87" s="281">
        <f t="shared" si="7"/>
        <v>34870</v>
      </c>
    </row>
    <row r="88" spans="1:12" ht="94.5" customHeight="1">
      <c r="A88" s="253">
        <v>85</v>
      </c>
      <c r="B88" s="253" t="s">
        <v>274</v>
      </c>
      <c r="C88" s="254">
        <v>22</v>
      </c>
      <c r="D88" s="274" t="s">
        <v>273</v>
      </c>
      <c r="E88" s="254">
        <v>1839</v>
      </c>
      <c r="F88" s="254" t="s">
        <v>148</v>
      </c>
      <c r="G88" s="255">
        <f t="shared" si="3"/>
        <v>40458</v>
      </c>
      <c r="H88"/>
    </row>
    <row r="89" spans="1:12" s="3" customFormat="1" ht="60" customHeight="1">
      <c r="A89" s="253">
        <v>86</v>
      </c>
      <c r="B89" s="253" t="s">
        <v>193</v>
      </c>
      <c r="C89" s="254">
        <f>1149+300</f>
        <v>1449</v>
      </c>
      <c r="D89" s="278" t="s">
        <v>195</v>
      </c>
      <c r="E89" s="254">
        <v>972</v>
      </c>
      <c r="F89" s="253" t="s">
        <v>81</v>
      </c>
      <c r="G89" s="255">
        <f>C89*E89</f>
        <v>1408428</v>
      </c>
    </row>
    <row r="90" spans="1:12" s="3" customFormat="1" ht="57.75" customHeight="1">
      <c r="A90" s="253">
        <v>87</v>
      </c>
      <c r="B90" s="253" t="s">
        <v>30</v>
      </c>
      <c r="C90" s="254">
        <f>528+72</f>
        <v>600</v>
      </c>
      <c r="D90" s="27" t="s">
        <v>77</v>
      </c>
      <c r="E90" s="254">
        <v>7482</v>
      </c>
      <c r="F90" s="253" t="s">
        <v>81</v>
      </c>
      <c r="G90" s="255">
        <f t="shared" si="3"/>
        <v>4489200</v>
      </c>
    </row>
    <row r="91" spans="1:12" s="3" customFormat="1" ht="63" customHeight="1">
      <c r="A91" s="253">
        <v>88</v>
      </c>
      <c r="B91" s="253" t="s">
        <v>31</v>
      </c>
      <c r="C91" s="254">
        <f>118+12</f>
        <v>130</v>
      </c>
      <c r="D91" s="27" t="s">
        <v>78</v>
      </c>
      <c r="E91" s="254">
        <v>8106</v>
      </c>
      <c r="F91" s="253" t="s">
        <v>81</v>
      </c>
      <c r="G91" s="255">
        <f t="shared" si="3"/>
        <v>1053780</v>
      </c>
    </row>
    <row r="92" spans="1:12" s="3" customFormat="1" ht="77.25" customHeight="1">
      <c r="A92" s="253">
        <v>89</v>
      </c>
      <c r="B92" s="253" t="s">
        <v>32</v>
      </c>
      <c r="C92" s="254">
        <v>1</v>
      </c>
      <c r="D92" s="113" t="s">
        <v>79</v>
      </c>
      <c r="E92" s="285">
        <v>3986000</v>
      </c>
      <c r="F92" s="253" t="s">
        <v>82</v>
      </c>
      <c r="G92" s="255">
        <f>C92*E92</f>
        <v>3986000</v>
      </c>
    </row>
    <row r="93" spans="1:12" s="3" customFormat="1" ht="136.5" customHeight="1">
      <c r="A93" s="253">
        <v>90</v>
      </c>
      <c r="B93" s="253" t="s">
        <v>33</v>
      </c>
      <c r="C93" s="254">
        <v>1</v>
      </c>
      <c r="D93" s="113" t="s">
        <v>80</v>
      </c>
      <c r="E93" s="285">
        <v>455000</v>
      </c>
      <c r="F93" s="253" t="s">
        <v>84</v>
      </c>
      <c r="G93" s="255">
        <f>C93*E93</f>
        <v>455000</v>
      </c>
    </row>
    <row r="94" spans="1:12" s="57" customFormat="1" ht="100.5" customHeight="1">
      <c r="A94" s="253">
        <v>91</v>
      </c>
      <c r="B94" s="253">
        <v>960.3</v>
      </c>
      <c r="C94" s="254">
        <v>1</v>
      </c>
      <c r="D94" s="27" t="s">
        <v>429</v>
      </c>
      <c r="E94" s="254">
        <v>19800</v>
      </c>
      <c r="F94" s="253" t="s">
        <v>82</v>
      </c>
      <c r="G94" s="276">
        <f t="shared" ref="G94" si="8">C94*E94</f>
        <v>19800</v>
      </c>
      <c r="L94" s="63"/>
    </row>
    <row r="95" spans="1:12" s="57" customFormat="1" ht="57.75" customHeight="1">
      <c r="A95" s="253">
        <v>92</v>
      </c>
      <c r="B95" s="253"/>
      <c r="C95" s="254">
        <v>105</v>
      </c>
      <c r="D95" s="273" t="s">
        <v>295</v>
      </c>
      <c r="E95" s="254">
        <v>1931</v>
      </c>
      <c r="F95" s="253" t="s">
        <v>85</v>
      </c>
      <c r="G95" s="276">
        <f>C95*E95</f>
        <v>202755</v>
      </c>
      <c r="L95" s="63"/>
    </row>
    <row r="96" spans="1:12" s="57" customFormat="1" ht="57.75" customHeight="1">
      <c r="A96" s="253">
        <v>93</v>
      </c>
      <c r="B96" s="253"/>
      <c r="C96" s="254">
        <v>12</v>
      </c>
      <c r="D96" s="27" t="s">
        <v>296</v>
      </c>
      <c r="E96" s="254">
        <v>650</v>
      </c>
      <c r="F96" s="253" t="s">
        <v>82</v>
      </c>
      <c r="G96" s="276">
        <f>C96*E96</f>
        <v>7800</v>
      </c>
      <c r="L96" s="63"/>
    </row>
    <row r="97" spans="1:12" s="57" customFormat="1" ht="60.75" customHeight="1">
      <c r="A97" s="253">
        <v>94</v>
      </c>
      <c r="B97" s="253"/>
      <c r="C97" s="254">
        <v>12</v>
      </c>
      <c r="D97" s="27" t="s">
        <v>297</v>
      </c>
      <c r="E97" s="254">
        <v>818</v>
      </c>
      <c r="F97" s="253" t="s">
        <v>82</v>
      </c>
      <c r="G97" s="276">
        <f t="shared" ref="G97:G110" si="9">C97*E97</f>
        <v>9816</v>
      </c>
      <c r="L97" s="63"/>
    </row>
    <row r="98" spans="1:12" s="57" customFormat="1" ht="26.25" customHeight="1">
      <c r="A98" s="253">
        <v>95</v>
      </c>
      <c r="B98" s="253"/>
      <c r="C98" s="254">
        <v>2</v>
      </c>
      <c r="D98" s="27" t="s">
        <v>298</v>
      </c>
      <c r="E98" s="254">
        <v>2700</v>
      </c>
      <c r="F98" s="253" t="s">
        <v>82</v>
      </c>
      <c r="G98" s="276">
        <f t="shared" si="9"/>
        <v>5400</v>
      </c>
      <c r="L98" s="63"/>
    </row>
    <row r="99" spans="1:12" s="57" customFormat="1" ht="60" customHeight="1">
      <c r="A99" s="253">
        <v>96</v>
      </c>
      <c r="B99" s="253"/>
      <c r="C99" s="254">
        <v>6</v>
      </c>
      <c r="D99" s="113" t="s">
        <v>299</v>
      </c>
      <c r="E99" s="254">
        <v>4200</v>
      </c>
      <c r="F99" s="253" t="s">
        <v>85</v>
      </c>
      <c r="G99" s="276">
        <f t="shared" si="9"/>
        <v>25200</v>
      </c>
      <c r="L99" s="63"/>
    </row>
    <row r="100" spans="1:12" s="57" customFormat="1" ht="82.5" customHeight="1">
      <c r="A100" s="253">
        <v>97</v>
      </c>
      <c r="B100" s="253"/>
      <c r="C100" s="254">
        <v>6</v>
      </c>
      <c r="D100" s="27" t="s">
        <v>300</v>
      </c>
      <c r="E100" s="254">
        <v>4800</v>
      </c>
      <c r="F100" s="253" t="s">
        <v>85</v>
      </c>
      <c r="G100" s="276">
        <f t="shared" si="9"/>
        <v>28800</v>
      </c>
      <c r="L100" s="63"/>
    </row>
    <row r="101" spans="1:12" s="57" customFormat="1" ht="129" customHeight="1">
      <c r="A101" s="253">
        <v>98</v>
      </c>
      <c r="B101" s="253"/>
      <c r="C101" s="254">
        <v>12</v>
      </c>
      <c r="D101" s="27" t="s">
        <v>301</v>
      </c>
      <c r="E101" s="254">
        <v>2700</v>
      </c>
      <c r="F101" s="253" t="s">
        <v>85</v>
      </c>
      <c r="G101" s="276">
        <f t="shared" si="9"/>
        <v>32400</v>
      </c>
      <c r="L101" s="63"/>
    </row>
    <row r="102" spans="1:12" s="57" customFormat="1" ht="92.25" customHeight="1">
      <c r="A102" s="253">
        <v>99</v>
      </c>
      <c r="B102" s="253"/>
      <c r="C102" s="254">
        <v>2</v>
      </c>
      <c r="D102" s="113" t="s">
        <v>302</v>
      </c>
      <c r="E102" s="254">
        <v>5400</v>
      </c>
      <c r="F102" s="253" t="s">
        <v>84</v>
      </c>
      <c r="G102" s="276">
        <f t="shared" si="9"/>
        <v>10800</v>
      </c>
      <c r="L102" s="63"/>
    </row>
    <row r="103" spans="1:12" s="57" customFormat="1" ht="78.75" customHeight="1">
      <c r="A103" s="253">
        <v>100</v>
      </c>
      <c r="B103" s="253"/>
      <c r="C103" s="254">
        <v>35</v>
      </c>
      <c r="D103" s="27" t="s">
        <v>303</v>
      </c>
      <c r="E103" s="254">
        <v>720</v>
      </c>
      <c r="F103" s="253" t="s">
        <v>85</v>
      </c>
      <c r="G103" s="276">
        <f t="shared" si="9"/>
        <v>25200</v>
      </c>
      <c r="L103" s="63"/>
    </row>
    <row r="104" spans="1:12" s="57" customFormat="1" ht="111" customHeight="1">
      <c r="A104" s="253">
        <v>101</v>
      </c>
      <c r="B104" s="253">
        <v>960.4</v>
      </c>
      <c r="C104" s="254">
        <v>50</v>
      </c>
      <c r="D104" s="113" t="s">
        <v>290</v>
      </c>
      <c r="E104" s="254">
        <v>822</v>
      </c>
      <c r="F104" s="253" t="s">
        <v>85</v>
      </c>
      <c r="G104" s="276">
        <f t="shared" si="9"/>
        <v>41100</v>
      </c>
      <c r="L104" s="63"/>
    </row>
    <row r="105" spans="1:12" s="57" customFormat="1" ht="55.5" customHeight="1">
      <c r="A105" s="253">
        <v>102</v>
      </c>
      <c r="B105" s="253"/>
      <c r="C105" s="254">
        <v>50</v>
      </c>
      <c r="D105" s="33" t="s">
        <v>289</v>
      </c>
      <c r="E105" s="254">
        <v>288</v>
      </c>
      <c r="F105" s="253" t="s">
        <v>85</v>
      </c>
      <c r="G105" s="276">
        <f t="shared" si="9"/>
        <v>14400</v>
      </c>
      <c r="L105" s="63"/>
    </row>
    <row r="106" spans="1:12" s="57" customFormat="1" ht="43.5" customHeight="1">
      <c r="A106" s="253">
        <v>103</v>
      </c>
      <c r="B106" s="253"/>
      <c r="C106" s="254">
        <v>30</v>
      </c>
      <c r="D106" s="113" t="s">
        <v>291</v>
      </c>
      <c r="E106" s="254">
        <v>128</v>
      </c>
      <c r="F106" s="253" t="s">
        <v>85</v>
      </c>
      <c r="G106" s="276">
        <f t="shared" si="9"/>
        <v>3840</v>
      </c>
      <c r="L106" s="63"/>
    </row>
    <row r="107" spans="1:12" s="57" customFormat="1" ht="96.75" customHeight="1">
      <c r="A107" s="253">
        <v>104</v>
      </c>
      <c r="B107" s="253"/>
      <c r="C107" s="254">
        <v>2</v>
      </c>
      <c r="D107" s="113" t="s">
        <v>292</v>
      </c>
      <c r="E107" s="254">
        <v>2516</v>
      </c>
      <c r="F107" s="253" t="s">
        <v>82</v>
      </c>
      <c r="G107" s="276">
        <f t="shared" si="9"/>
        <v>5032</v>
      </c>
      <c r="L107" s="63"/>
    </row>
    <row r="108" spans="1:12" s="57" customFormat="1" ht="99" customHeight="1">
      <c r="A108" s="253">
        <v>105</v>
      </c>
      <c r="B108" s="253"/>
      <c r="C108" s="254">
        <v>2</v>
      </c>
      <c r="D108" s="113" t="s">
        <v>293</v>
      </c>
      <c r="E108" s="254">
        <v>8844</v>
      </c>
      <c r="F108" s="253" t="s">
        <v>82</v>
      </c>
      <c r="G108" s="276">
        <f t="shared" si="9"/>
        <v>17688</v>
      </c>
      <c r="L108" s="63"/>
    </row>
    <row r="109" spans="1:12" s="57" customFormat="1" ht="65.25" customHeight="1">
      <c r="A109" s="253">
        <v>106</v>
      </c>
      <c r="B109" s="253">
        <v>960.5</v>
      </c>
      <c r="C109" s="254">
        <v>1</v>
      </c>
      <c r="D109" s="113" t="s">
        <v>108</v>
      </c>
      <c r="E109" s="254">
        <v>100000</v>
      </c>
      <c r="F109" s="253" t="s">
        <v>110</v>
      </c>
      <c r="G109" s="276">
        <f t="shared" si="9"/>
        <v>100000</v>
      </c>
      <c r="L109" s="63"/>
    </row>
    <row r="110" spans="1:12" s="57" customFormat="1" ht="78" customHeight="1">
      <c r="A110" s="253">
        <v>107</v>
      </c>
      <c r="B110" s="253">
        <v>960.6</v>
      </c>
      <c r="C110" s="254">
        <v>1</v>
      </c>
      <c r="D110" s="113" t="s">
        <v>109</v>
      </c>
      <c r="E110" s="254">
        <v>80000</v>
      </c>
      <c r="F110" s="253" t="s">
        <v>110</v>
      </c>
      <c r="G110" s="276">
        <f t="shared" si="9"/>
        <v>80000</v>
      </c>
      <c r="L110" s="63"/>
    </row>
    <row r="111" spans="1:12" s="3" customFormat="1" ht="58.5" customHeight="1">
      <c r="A111" s="253">
        <v>108</v>
      </c>
      <c r="B111" s="253">
        <v>963</v>
      </c>
      <c r="C111" s="254">
        <v>90</v>
      </c>
      <c r="D111" s="257" t="s">
        <v>63</v>
      </c>
      <c r="E111" s="254">
        <v>550</v>
      </c>
      <c r="F111" s="253" t="s">
        <v>85</v>
      </c>
      <c r="G111" s="255">
        <f>C111*E111</f>
        <v>49500</v>
      </c>
    </row>
    <row r="112" spans="1:12" s="57" customFormat="1" ht="192.75" customHeight="1">
      <c r="A112" s="253">
        <v>109</v>
      </c>
      <c r="B112" s="253">
        <v>982</v>
      </c>
      <c r="C112" s="254">
        <v>1</v>
      </c>
      <c r="D112" s="27" t="s">
        <v>147</v>
      </c>
      <c r="E112" s="254">
        <v>478350</v>
      </c>
      <c r="F112" s="253" t="s">
        <v>82</v>
      </c>
      <c r="G112" s="276">
        <f>C112*E112</f>
        <v>478350</v>
      </c>
      <c r="L112" s="63"/>
    </row>
    <row r="113" spans="1:15" s="57" customFormat="1" ht="75" customHeight="1">
      <c r="A113" s="253">
        <v>110</v>
      </c>
      <c r="B113" s="253">
        <v>982.1</v>
      </c>
      <c r="C113" s="254">
        <v>1</v>
      </c>
      <c r="D113" s="27" t="s">
        <v>149</v>
      </c>
      <c r="E113" s="254">
        <v>51500</v>
      </c>
      <c r="F113" s="253" t="s">
        <v>82</v>
      </c>
      <c r="G113" s="276">
        <f t="shared" ref="G113:G121" si="10">C113*E113</f>
        <v>51500</v>
      </c>
      <c r="L113" s="63"/>
      <c r="O113" s="68"/>
    </row>
    <row r="114" spans="1:15" s="57" customFormat="1" ht="213" customHeight="1">
      <c r="A114" s="253">
        <v>111</v>
      </c>
      <c r="B114" s="253">
        <v>982.2</v>
      </c>
      <c r="C114" s="254">
        <v>1</v>
      </c>
      <c r="D114" s="113" t="s">
        <v>294</v>
      </c>
      <c r="E114" s="254">
        <v>98750</v>
      </c>
      <c r="F114" s="253" t="s">
        <v>82</v>
      </c>
      <c r="G114" s="276">
        <f t="shared" si="10"/>
        <v>98750</v>
      </c>
      <c r="K114" s="57" t="s">
        <v>151</v>
      </c>
      <c r="L114" s="63"/>
      <c r="N114" s="57" t="s">
        <v>151</v>
      </c>
    </row>
    <row r="115" spans="1:15" s="57" customFormat="1" ht="62.25" customHeight="1">
      <c r="A115" s="253">
        <v>112</v>
      </c>
      <c r="B115" s="253">
        <v>982.3</v>
      </c>
      <c r="C115" s="254">
        <v>1</v>
      </c>
      <c r="D115" s="27" t="s">
        <v>152</v>
      </c>
      <c r="E115" s="254">
        <v>83200</v>
      </c>
      <c r="F115" s="253" t="s">
        <v>82</v>
      </c>
      <c r="G115" s="276">
        <f t="shared" si="10"/>
        <v>83200</v>
      </c>
      <c r="L115" s="63"/>
    </row>
    <row r="116" spans="1:15" s="57" customFormat="1" ht="39.75" customHeight="1">
      <c r="A116" s="253">
        <v>113</v>
      </c>
      <c r="B116" s="253">
        <v>982.4</v>
      </c>
      <c r="C116" s="254">
        <v>1</v>
      </c>
      <c r="D116" s="27" t="s">
        <v>153</v>
      </c>
      <c r="E116" s="254">
        <v>13600</v>
      </c>
      <c r="F116" s="253" t="s">
        <v>82</v>
      </c>
      <c r="G116" s="276">
        <f t="shared" si="10"/>
        <v>13600</v>
      </c>
      <c r="L116" s="63"/>
    </row>
    <row r="117" spans="1:15" s="57" customFormat="1" ht="38.25" customHeight="1">
      <c r="A117" s="253">
        <v>114</v>
      </c>
      <c r="B117" s="253">
        <v>982.5</v>
      </c>
      <c r="C117" s="254">
        <v>1</v>
      </c>
      <c r="D117" s="27" t="s">
        <v>154</v>
      </c>
      <c r="E117" s="254">
        <v>38500</v>
      </c>
      <c r="F117" s="253" t="s">
        <v>82</v>
      </c>
      <c r="G117" s="276">
        <f t="shared" si="10"/>
        <v>38500</v>
      </c>
      <c r="L117" s="63"/>
    </row>
    <row r="118" spans="1:15" s="57" customFormat="1" ht="151.5" customHeight="1">
      <c r="A118" s="253">
        <v>115</v>
      </c>
      <c r="B118" s="253">
        <v>982.6</v>
      </c>
      <c r="C118" s="254">
        <v>1</v>
      </c>
      <c r="D118" s="27" t="s">
        <v>161</v>
      </c>
      <c r="E118" s="254">
        <v>77850</v>
      </c>
      <c r="F118" s="253" t="s">
        <v>82</v>
      </c>
      <c r="G118" s="276">
        <f t="shared" si="10"/>
        <v>77850</v>
      </c>
      <c r="L118" s="63"/>
    </row>
    <row r="119" spans="1:15" s="57" customFormat="1" ht="137.25" customHeight="1">
      <c r="A119" s="253">
        <v>116</v>
      </c>
      <c r="B119" s="253">
        <v>982.7</v>
      </c>
      <c r="C119" s="254">
        <v>1</v>
      </c>
      <c r="D119" s="27" t="s">
        <v>162</v>
      </c>
      <c r="E119" s="254">
        <v>90700</v>
      </c>
      <c r="F119" s="253" t="s">
        <v>82</v>
      </c>
      <c r="G119" s="276">
        <f t="shared" si="10"/>
        <v>90700</v>
      </c>
      <c r="L119" s="63"/>
    </row>
    <row r="120" spans="1:15" s="57" customFormat="1" ht="54.75" customHeight="1">
      <c r="A120" s="253">
        <v>117</v>
      </c>
      <c r="B120" s="253">
        <v>982.8</v>
      </c>
      <c r="C120" s="254">
        <v>1</v>
      </c>
      <c r="D120" s="27" t="s">
        <v>155</v>
      </c>
      <c r="E120" s="254">
        <v>225000</v>
      </c>
      <c r="F120" s="253" t="s">
        <v>82</v>
      </c>
      <c r="G120" s="276">
        <f t="shared" si="10"/>
        <v>225000</v>
      </c>
      <c r="L120" s="63"/>
    </row>
    <row r="121" spans="1:15" s="57" customFormat="1" ht="23.25" customHeight="1">
      <c r="A121" s="253">
        <v>118</v>
      </c>
      <c r="B121" s="253">
        <v>982.9</v>
      </c>
      <c r="C121" s="254">
        <v>1</v>
      </c>
      <c r="D121" s="27" t="s">
        <v>387</v>
      </c>
      <c r="E121" s="254">
        <v>35000</v>
      </c>
      <c r="F121" s="253" t="s">
        <v>110</v>
      </c>
      <c r="G121" s="276">
        <f t="shared" si="10"/>
        <v>35000</v>
      </c>
      <c r="L121" s="63"/>
    </row>
    <row r="122" spans="1:15" s="3" customFormat="1" ht="23.25" customHeight="1">
      <c r="A122" s="267"/>
      <c r="B122" s="267"/>
      <c r="C122" s="268"/>
      <c r="D122" s="56" t="s">
        <v>34</v>
      </c>
      <c r="E122" s="268"/>
      <c r="F122" s="269"/>
      <c r="G122" s="270">
        <f>SUM(G4:G121)</f>
        <v>32975477.096000001</v>
      </c>
      <c r="I122" s="250">
        <f>G122-32978377.1</f>
        <v>-2900.0040000006557</v>
      </c>
    </row>
    <row r="123" spans="1:15" s="3" customFormat="1" ht="27.75" customHeight="1">
      <c r="A123" s="267"/>
      <c r="B123" s="267"/>
      <c r="C123" s="267"/>
      <c r="D123" s="271" t="s">
        <v>36</v>
      </c>
      <c r="E123" s="267"/>
      <c r="F123" s="269"/>
      <c r="G123" s="272">
        <f>G122*18%</f>
        <v>5935585.8772799997</v>
      </c>
    </row>
    <row r="124" spans="1:15" s="3" customFormat="1" ht="24.75" customHeight="1">
      <c r="A124" s="267"/>
      <c r="B124" s="267"/>
      <c r="C124" s="267"/>
      <c r="D124" s="56" t="s">
        <v>37</v>
      </c>
      <c r="E124" s="267"/>
      <c r="F124" s="269"/>
      <c r="G124" s="270">
        <f>SUM(G122:G123)</f>
        <v>38911062.973279998</v>
      </c>
    </row>
    <row r="125" spans="1:15">
      <c r="E125" s="1"/>
      <c r="F125" s="1"/>
    </row>
    <row r="126" spans="1:15">
      <c r="E126" s="1"/>
      <c r="F126" s="1"/>
    </row>
    <row r="127" spans="1:15">
      <c r="E127" s="1"/>
      <c r="F127" s="1"/>
    </row>
    <row r="128" spans="1:15">
      <c r="E128" s="1"/>
      <c r="F128" s="1"/>
    </row>
    <row r="129" spans="1:6">
      <c r="E129" s="1"/>
      <c r="F129" s="1"/>
    </row>
    <row r="130" spans="1:6">
      <c r="A130" s="1"/>
      <c r="B130" s="1"/>
      <c r="C130" s="1"/>
      <c r="D130" s="1"/>
      <c r="E130" s="1"/>
      <c r="F130" s="1"/>
    </row>
    <row r="131" spans="1:6">
      <c r="A131" s="1"/>
      <c r="B131" s="1"/>
      <c r="C131" s="1"/>
      <c r="D131" s="1"/>
      <c r="E131" s="1"/>
      <c r="F131" s="1"/>
    </row>
    <row r="132" spans="1:6">
      <c r="A132" s="1"/>
      <c r="B132" s="1"/>
      <c r="C132" s="1"/>
      <c r="D132" s="1"/>
      <c r="E132" s="1"/>
      <c r="F132" s="1"/>
    </row>
    <row r="133" spans="1:6">
      <c r="A133" s="1"/>
      <c r="B133" s="1"/>
      <c r="C133" s="1"/>
      <c r="D133" s="1"/>
      <c r="E133" s="1"/>
      <c r="F133" s="1"/>
    </row>
    <row r="134" spans="1:6">
      <c r="A134" s="1"/>
      <c r="B134" s="1"/>
      <c r="C134" s="1"/>
      <c r="D134" s="1"/>
      <c r="E134" s="1"/>
      <c r="F134" s="1"/>
    </row>
    <row r="135" spans="1:6">
      <c r="A135" s="1"/>
      <c r="B135" s="1"/>
      <c r="C135" s="1"/>
      <c r="D135" s="1"/>
      <c r="E135" s="1"/>
      <c r="F135" s="1"/>
    </row>
    <row r="136" spans="1:6">
      <c r="A136" s="1"/>
      <c r="B136" s="1"/>
      <c r="C136" s="1"/>
      <c r="D136" s="1"/>
      <c r="E136" s="1"/>
      <c r="F136" s="1"/>
    </row>
    <row r="137" spans="1:6">
      <c r="A137" s="1"/>
      <c r="B137" s="1"/>
      <c r="C137" s="1"/>
      <c r="D137" s="1"/>
      <c r="E137" s="1"/>
      <c r="F137" s="1"/>
    </row>
    <row r="138" spans="1:6">
      <c r="A138" s="1"/>
      <c r="B138" s="1"/>
      <c r="C138" s="1"/>
      <c r="D138" s="1"/>
      <c r="E138" s="1"/>
      <c r="F138" s="1"/>
    </row>
    <row r="139" spans="1:6">
      <c r="A139" s="1"/>
      <c r="B139" s="1"/>
      <c r="C139" s="1"/>
      <c r="D139" s="1"/>
      <c r="E139" s="1"/>
      <c r="F139" s="1"/>
    </row>
    <row r="140" spans="1:6">
      <c r="A140" s="1"/>
      <c r="B140" s="1"/>
      <c r="C140" s="1"/>
      <c r="D140" s="1"/>
      <c r="E140" s="1"/>
      <c r="F140" s="1"/>
    </row>
    <row r="141" spans="1:6">
      <c r="A141" s="1"/>
      <c r="B141" s="1"/>
      <c r="C141" s="1"/>
      <c r="D141" s="1"/>
      <c r="E141" s="1"/>
      <c r="F141" s="1"/>
    </row>
    <row r="142" spans="1:6">
      <c r="A142" s="1"/>
      <c r="B142" s="1"/>
      <c r="C142" s="1"/>
      <c r="D142" s="1"/>
      <c r="E142" s="1"/>
      <c r="F142" s="1"/>
    </row>
    <row r="143" spans="1:6">
      <c r="A143" s="1"/>
      <c r="B143" s="1"/>
      <c r="C143" s="1"/>
      <c r="D143" s="1"/>
      <c r="E143" s="1"/>
      <c r="F143" s="1"/>
    </row>
    <row r="144" spans="1:6">
      <c r="A144" s="1"/>
      <c r="B144" s="1"/>
      <c r="C144" s="1"/>
      <c r="D144" s="1"/>
      <c r="E144" s="1"/>
      <c r="F144" s="1"/>
    </row>
    <row r="145" spans="1:6">
      <c r="A145" s="1"/>
      <c r="B145" s="1"/>
      <c r="C145" s="1"/>
      <c r="D145" s="1"/>
      <c r="E145" s="1"/>
      <c r="F145" s="1"/>
    </row>
    <row r="146" spans="1:6">
      <c r="A146" s="1"/>
      <c r="B146" s="1"/>
      <c r="C146" s="1"/>
      <c r="D146" s="1"/>
      <c r="E146" s="1"/>
      <c r="F146" s="1"/>
    </row>
    <row r="147" spans="1:6">
      <c r="A147" s="1"/>
      <c r="B147" s="1"/>
      <c r="C147" s="1"/>
      <c r="D147" s="1"/>
      <c r="E147" s="1"/>
      <c r="F147" s="1"/>
    </row>
    <row r="148" spans="1:6">
      <c r="A148" s="1"/>
      <c r="B148" s="1"/>
      <c r="C148" s="1"/>
      <c r="D148" s="1"/>
      <c r="E148" s="1"/>
      <c r="F148" s="1"/>
    </row>
    <row r="149" spans="1:6">
      <c r="A149" s="1"/>
      <c r="B149" s="1"/>
      <c r="C149" s="1"/>
      <c r="D149" s="1"/>
      <c r="E149" s="1"/>
      <c r="F149" s="1"/>
    </row>
    <row r="150" spans="1:6">
      <c r="A150" s="1"/>
      <c r="B150" s="1"/>
      <c r="C150" s="1"/>
      <c r="D150" s="1"/>
      <c r="E150" s="1"/>
      <c r="F150" s="1"/>
    </row>
    <row r="151" spans="1:6">
      <c r="A151" s="1"/>
      <c r="B151" s="1"/>
      <c r="C151" s="1"/>
      <c r="D151" s="1"/>
      <c r="E151" s="1"/>
      <c r="F151" s="1"/>
    </row>
    <row r="152" spans="1:6">
      <c r="A152" s="1"/>
      <c r="B152" s="1"/>
      <c r="C152" s="1"/>
      <c r="D152" s="1"/>
      <c r="E152" s="1"/>
      <c r="F152" s="1"/>
    </row>
    <row r="153" spans="1:6">
      <c r="A153" s="1"/>
      <c r="B153" s="1"/>
      <c r="C153" s="1"/>
      <c r="D153" s="1"/>
      <c r="E153" s="1"/>
      <c r="F153" s="1"/>
    </row>
    <row r="154" spans="1:6">
      <c r="A154" s="1"/>
      <c r="B154" s="1"/>
      <c r="C154" s="1"/>
      <c r="D154" s="1"/>
      <c r="E154" s="1"/>
      <c r="F154" s="1"/>
    </row>
    <row r="155" spans="1:6">
      <c r="A155" s="1"/>
      <c r="B155" s="1"/>
      <c r="C155" s="1"/>
      <c r="D155" s="1"/>
      <c r="E155" s="1"/>
      <c r="F155" s="1"/>
    </row>
    <row r="156" spans="1:6">
      <c r="A156" s="1"/>
      <c r="B156" s="1"/>
      <c r="C156" s="1"/>
      <c r="D156" s="1"/>
      <c r="E156" s="1"/>
      <c r="F156" s="1"/>
    </row>
    <row r="157" spans="1:6">
      <c r="A157" s="1"/>
      <c r="B157" s="1"/>
      <c r="C157" s="1"/>
      <c r="D157" s="1"/>
      <c r="E157" s="1"/>
      <c r="F157" s="1"/>
    </row>
    <row r="158" spans="1:6">
      <c r="A158" s="1"/>
      <c r="B158" s="1"/>
      <c r="C158" s="1"/>
      <c r="D158" s="1"/>
      <c r="E158" s="1"/>
      <c r="F158" s="1"/>
    </row>
    <row r="159" spans="1:6">
      <c r="A159" s="1"/>
      <c r="B159" s="1"/>
      <c r="C159" s="1"/>
      <c r="D159" s="1"/>
      <c r="E159" s="1"/>
      <c r="F159" s="1"/>
    </row>
  </sheetData>
  <mergeCells count="2">
    <mergeCell ref="A1:G1"/>
    <mergeCell ref="A2:G2"/>
  </mergeCells>
  <pageMargins left="0.64" right="0.73" top="0.51" bottom="0.44" header="0.31496062992126" footer="0.31496062992126"/>
  <pageSetup paperSize="9" scale="82" orientation="portrait" r:id="rId1"/>
  <headerFooter>
    <oddHeader>&amp;L&amp;F&amp;RPage &amp;P</oddHeader>
  </headerFooter>
</worksheet>
</file>

<file path=xl/worksheets/sheet15.xml><?xml version="1.0" encoding="utf-8"?>
<worksheet xmlns="http://schemas.openxmlformats.org/spreadsheetml/2006/main" xmlns:r="http://schemas.openxmlformats.org/officeDocument/2006/relationships">
  <dimension ref="A1:G126"/>
  <sheetViews>
    <sheetView view="pageBreakPreview" topLeftCell="A72" zoomScale="80" zoomScaleSheetLayoutView="80" workbookViewId="0">
      <selection activeCell="C72" sqref="C72"/>
    </sheetView>
  </sheetViews>
  <sheetFormatPr defaultRowHeight="15"/>
  <cols>
    <col min="1" max="1" width="5.140625" customWidth="1"/>
    <col min="2" max="2" width="10.28515625" customWidth="1"/>
    <col min="3" max="3" width="27.28515625" customWidth="1"/>
    <col min="4" max="4" width="9.7109375" bestFit="1" customWidth="1"/>
    <col min="5" max="5" width="8.5703125" style="669" bestFit="1" customWidth="1"/>
    <col min="6" max="6" width="32.140625" customWidth="1"/>
    <col min="7" max="7" width="15.42578125" customWidth="1"/>
  </cols>
  <sheetData>
    <row r="1" spans="1:7" ht="207.75" customHeight="1">
      <c r="A1" s="762"/>
      <c r="B1" s="762"/>
      <c r="C1" s="762"/>
      <c r="D1" s="762"/>
      <c r="E1" s="762"/>
      <c r="F1" s="762"/>
      <c r="G1" s="762"/>
    </row>
    <row r="2" spans="1:7" ht="25.5" customHeight="1">
      <c r="A2" s="763" t="s">
        <v>432</v>
      </c>
      <c r="B2" s="764"/>
      <c r="C2" s="764"/>
      <c r="D2" s="764"/>
      <c r="E2" s="764"/>
      <c r="F2" s="764"/>
      <c r="G2" s="765"/>
    </row>
    <row r="3" spans="1:7" ht="50.25" customHeight="1">
      <c r="A3" s="766" t="str">
        <f>'FSL building Mylapore (2)'!A1:G1</f>
        <v>Name of Work :- Improving infrastructure facilities in all analytical divisions for Forensic Science Lab building situated within the Directorate of Forensic Science Campus, Mylapore in Chennai City.</v>
      </c>
      <c r="B3" s="767"/>
      <c r="C3" s="767"/>
      <c r="D3" s="767"/>
      <c r="E3" s="767"/>
      <c r="F3" s="767"/>
      <c r="G3" s="768"/>
    </row>
    <row r="4" spans="1:7" ht="51.75" customHeight="1">
      <c r="A4" s="650" t="s">
        <v>305</v>
      </c>
      <c r="B4" s="650" t="s">
        <v>433</v>
      </c>
      <c r="C4" s="650" t="s">
        <v>434</v>
      </c>
      <c r="D4" s="650" t="s">
        <v>280</v>
      </c>
      <c r="E4" s="650" t="s">
        <v>435</v>
      </c>
      <c r="F4" s="651" t="s">
        <v>436</v>
      </c>
      <c r="G4" s="650" t="s">
        <v>266</v>
      </c>
    </row>
    <row r="5" spans="1:7" ht="260.10000000000002" customHeight="1">
      <c r="A5" s="652">
        <v>1</v>
      </c>
      <c r="B5" s="653">
        <v>1.1000000000000001</v>
      </c>
      <c r="C5" s="657" t="s">
        <v>118</v>
      </c>
      <c r="D5" s="658">
        <v>6</v>
      </c>
      <c r="E5" s="653" t="s">
        <v>83</v>
      </c>
      <c r="F5" s="656">
        <v>247.31</v>
      </c>
      <c r="G5" s="656">
        <f>F5*D5</f>
        <v>1483.8600000000001</v>
      </c>
    </row>
    <row r="6" spans="1:7" ht="260.10000000000002" customHeight="1">
      <c r="A6" s="652">
        <v>2</v>
      </c>
      <c r="B6" s="653">
        <v>39</v>
      </c>
      <c r="C6" s="657" t="s">
        <v>62</v>
      </c>
      <c r="D6" s="658">
        <v>8540</v>
      </c>
      <c r="E6" s="653" t="s">
        <v>86</v>
      </c>
      <c r="F6" s="656">
        <v>70.150000000000006</v>
      </c>
      <c r="G6" s="656">
        <f t="shared" ref="G6:G69" si="0">F6*D6</f>
        <v>599081</v>
      </c>
    </row>
    <row r="7" spans="1:7" ht="260.10000000000002" customHeight="1">
      <c r="A7" s="652">
        <v>3</v>
      </c>
      <c r="B7" s="653">
        <v>41</v>
      </c>
      <c r="C7" s="657" t="s">
        <v>71</v>
      </c>
      <c r="D7" s="658">
        <v>315.10000000000002</v>
      </c>
      <c r="E7" s="653" t="s">
        <v>81</v>
      </c>
      <c r="F7" s="656">
        <v>142.15</v>
      </c>
      <c r="G7" s="656">
        <f t="shared" si="0"/>
        <v>44791.465000000004</v>
      </c>
    </row>
    <row r="8" spans="1:7" ht="260.10000000000002" customHeight="1">
      <c r="A8" s="652">
        <v>4</v>
      </c>
      <c r="B8" s="653">
        <v>51</v>
      </c>
      <c r="C8" s="657" t="s">
        <v>72</v>
      </c>
      <c r="D8" s="658">
        <v>8</v>
      </c>
      <c r="E8" s="653" t="s">
        <v>82</v>
      </c>
      <c r="F8" s="656">
        <v>7035</v>
      </c>
      <c r="G8" s="656">
        <f t="shared" si="0"/>
        <v>56280</v>
      </c>
    </row>
    <row r="9" spans="1:7" ht="260.10000000000002" customHeight="1">
      <c r="A9" s="652">
        <v>5</v>
      </c>
      <c r="B9" s="653">
        <v>74</v>
      </c>
      <c r="C9" s="657" t="s">
        <v>142</v>
      </c>
      <c r="D9" s="658">
        <v>3</v>
      </c>
      <c r="E9" s="653" t="s">
        <v>82</v>
      </c>
      <c r="F9" s="656">
        <v>571</v>
      </c>
      <c r="G9" s="656">
        <f t="shared" si="0"/>
        <v>1713</v>
      </c>
    </row>
    <row r="10" spans="1:7" ht="260.10000000000002" customHeight="1">
      <c r="A10" s="652">
        <v>6</v>
      </c>
      <c r="B10" s="653">
        <v>77.400000000000006</v>
      </c>
      <c r="C10" s="657" t="s">
        <v>228</v>
      </c>
      <c r="D10" s="658">
        <v>119</v>
      </c>
      <c r="E10" s="679" t="s">
        <v>85</v>
      </c>
      <c r="F10" s="656">
        <v>87.66</v>
      </c>
      <c r="G10" s="656">
        <f t="shared" si="0"/>
        <v>10431.539999999999</v>
      </c>
    </row>
    <row r="11" spans="1:7" ht="260.10000000000002" customHeight="1">
      <c r="A11" s="652">
        <v>7</v>
      </c>
      <c r="B11" s="653">
        <v>112</v>
      </c>
      <c r="C11" s="657" t="s">
        <v>43</v>
      </c>
      <c r="D11" s="658">
        <v>48</v>
      </c>
      <c r="E11" s="653" t="s">
        <v>82</v>
      </c>
      <c r="F11" s="656">
        <v>2336</v>
      </c>
      <c r="G11" s="656">
        <f t="shared" si="0"/>
        <v>112128</v>
      </c>
    </row>
    <row r="12" spans="1:7" ht="260.10000000000002" customHeight="1">
      <c r="A12" s="652">
        <v>8</v>
      </c>
      <c r="B12" s="653">
        <v>238</v>
      </c>
      <c r="C12" s="674" t="s">
        <v>127</v>
      </c>
      <c r="D12" s="655">
        <v>0.27</v>
      </c>
      <c r="E12" s="653" t="s">
        <v>144</v>
      </c>
      <c r="F12" s="656">
        <v>4755.5</v>
      </c>
      <c r="G12" s="656">
        <f t="shared" si="0"/>
        <v>1283.9850000000001</v>
      </c>
    </row>
    <row r="13" spans="1:7" ht="260.10000000000002" customHeight="1">
      <c r="A13" s="652">
        <v>9</v>
      </c>
      <c r="B13" s="653">
        <v>2.15</v>
      </c>
      <c r="C13" s="674" t="s">
        <v>285</v>
      </c>
      <c r="D13" s="658">
        <v>30</v>
      </c>
      <c r="E13" s="653" t="s">
        <v>83</v>
      </c>
      <c r="F13" s="656">
        <v>296.79000000000002</v>
      </c>
      <c r="G13" s="656">
        <f t="shared" si="0"/>
        <v>8903.7000000000007</v>
      </c>
    </row>
    <row r="14" spans="1:7" ht="260.10000000000002" customHeight="1">
      <c r="A14" s="652">
        <v>10</v>
      </c>
      <c r="B14" s="653" t="s">
        <v>120</v>
      </c>
      <c r="C14" s="657" t="s">
        <v>119</v>
      </c>
      <c r="D14" s="658">
        <v>1.3</v>
      </c>
      <c r="E14" s="653" t="s">
        <v>83</v>
      </c>
      <c r="F14" s="656">
        <v>4939.25</v>
      </c>
      <c r="G14" s="656">
        <f t="shared" si="0"/>
        <v>6421.0250000000005</v>
      </c>
    </row>
    <row r="15" spans="1:7" ht="260.10000000000002" customHeight="1">
      <c r="A15" s="652">
        <v>11</v>
      </c>
      <c r="B15" s="653" t="s">
        <v>15</v>
      </c>
      <c r="C15" s="657" t="s">
        <v>123</v>
      </c>
      <c r="D15" s="658">
        <v>9.5</v>
      </c>
      <c r="E15" s="653" t="s">
        <v>83</v>
      </c>
      <c r="F15" s="656">
        <v>6813.03</v>
      </c>
      <c r="G15" s="656">
        <f t="shared" si="0"/>
        <v>64723.784999999996</v>
      </c>
    </row>
    <row r="16" spans="1:7" ht="260.10000000000002" customHeight="1">
      <c r="A16" s="652">
        <v>12</v>
      </c>
      <c r="B16" s="653" t="s">
        <v>122</v>
      </c>
      <c r="C16" s="654" t="s">
        <v>121</v>
      </c>
      <c r="D16" s="658">
        <v>3</v>
      </c>
      <c r="E16" s="653" t="s">
        <v>83</v>
      </c>
      <c r="F16" s="656">
        <v>8631.49</v>
      </c>
      <c r="G16" s="656">
        <f t="shared" si="0"/>
        <v>25894.47</v>
      </c>
    </row>
    <row r="17" spans="1:7" ht="260.10000000000002" customHeight="1">
      <c r="A17" s="652">
        <v>13</v>
      </c>
      <c r="B17" s="653" t="s">
        <v>16</v>
      </c>
      <c r="C17" s="674" t="s">
        <v>54</v>
      </c>
      <c r="D17" s="658">
        <v>5.8</v>
      </c>
      <c r="E17" s="653" t="s">
        <v>83</v>
      </c>
      <c r="F17" s="656">
        <v>6837.33</v>
      </c>
      <c r="G17" s="656">
        <f t="shared" si="0"/>
        <v>39656.513999999996</v>
      </c>
    </row>
    <row r="18" spans="1:7" ht="260.10000000000002" customHeight="1">
      <c r="A18" s="652">
        <v>14</v>
      </c>
      <c r="B18" s="653"/>
      <c r="C18" s="674" t="s">
        <v>17</v>
      </c>
      <c r="D18" s="658">
        <v>1</v>
      </c>
      <c r="E18" s="653" t="s">
        <v>83</v>
      </c>
      <c r="F18" s="656">
        <v>7003.32</v>
      </c>
      <c r="G18" s="656">
        <f t="shared" si="0"/>
        <v>7003.32</v>
      </c>
    </row>
    <row r="19" spans="1:7" ht="260.10000000000002" customHeight="1">
      <c r="A19" s="652">
        <v>15</v>
      </c>
      <c r="B19" s="653"/>
      <c r="C19" s="674" t="s">
        <v>18</v>
      </c>
      <c r="D19" s="658">
        <v>4</v>
      </c>
      <c r="E19" s="653" t="s">
        <v>83</v>
      </c>
      <c r="F19" s="656">
        <v>7169.31</v>
      </c>
      <c r="G19" s="656">
        <f t="shared" si="0"/>
        <v>28677.24</v>
      </c>
    </row>
    <row r="20" spans="1:7" ht="260.10000000000002" customHeight="1">
      <c r="A20" s="652">
        <v>16</v>
      </c>
      <c r="B20" s="653"/>
      <c r="C20" s="674" t="s">
        <v>19</v>
      </c>
      <c r="D20" s="658">
        <v>1.5</v>
      </c>
      <c r="E20" s="653" t="s">
        <v>83</v>
      </c>
      <c r="F20" s="656">
        <v>7335.3</v>
      </c>
      <c r="G20" s="656">
        <f t="shared" si="0"/>
        <v>11002.95</v>
      </c>
    </row>
    <row r="21" spans="1:7" ht="260.10000000000002" customHeight="1">
      <c r="A21" s="652">
        <v>17</v>
      </c>
      <c r="B21" s="653">
        <v>18.100000000000001</v>
      </c>
      <c r="C21" s="675" t="s">
        <v>124</v>
      </c>
      <c r="D21" s="658">
        <v>12.5</v>
      </c>
      <c r="E21" s="653" t="s">
        <v>81</v>
      </c>
      <c r="F21" s="656">
        <v>881.39</v>
      </c>
      <c r="G21" s="656">
        <f t="shared" si="0"/>
        <v>11017.375</v>
      </c>
    </row>
    <row r="22" spans="1:7" ht="260.10000000000002" customHeight="1">
      <c r="A22" s="652">
        <v>18</v>
      </c>
      <c r="B22" s="653"/>
      <c r="C22" s="675" t="s">
        <v>113</v>
      </c>
      <c r="D22" s="658">
        <v>5</v>
      </c>
      <c r="E22" s="653" t="s">
        <v>81</v>
      </c>
      <c r="F22" s="656">
        <v>1178.5</v>
      </c>
      <c r="G22" s="656">
        <f t="shared" si="0"/>
        <v>5892.5</v>
      </c>
    </row>
    <row r="23" spans="1:7" ht="260.10000000000002" customHeight="1">
      <c r="A23" s="652">
        <v>19</v>
      </c>
      <c r="B23" s="653" t="s">
        <v>21</v>
      </c>
      <c r="C23" s="657" t="s">
        <v>56</v>
      </c>
      <c r="D23" s="658">
        <v>14.6</v>
      </c>
      <c r="E23" s="653" t="s">
        <v>81</v>
      </c>
      <c r="F23" s="656">
        <v>5191.63</v>
      </c>
      <c r="G23" s="656">
        <f t="shared" si="0"/>
        <v>75797.797999999995</v>
      </c>
    </row>
    <row r="24" spans="1:7" ht="260.10000000000002" customHeight="1">
      <c r="A24" s="652">
        <v>20</v>
      </c>
      <c r="B24" s="653">
        <v>26.1</v>
      </c>
      <c r="C24" s="657" t="s">
        <v>128</v>
      </c>
      <c r="D24" s="658">
        <v>5</v>
      </c>
      <c r="E24" s="653" t="s">
        <v>83</v>
      </c>
      <c r="F24" s="656">
        <v>4939.25</v>
      </c>
      <c r="G24" s="656">
        <f t="shared" si="0"/>
        <v>24696.25</v>
      </c>
    </row>
    <row r="25" spans="1:7" ht="260.10000000000002" customHeight="1">
      <c r="A25" s="652">
        <v>21</v>
      </c>
      <c r="B25" s="653" t="s">
        <v>455</v>
      </c>
      <c r="C25" s="657" t="s">
        <v>457</v>
      </c>
      <c r="D25" s="658">
        <v>940</v>
      </c>
      <c r="E25" s="653" t="s">
        <v>81</v>
      </c>
      <c r="F25" s="656">
        <v>1403.7</v>
      </c>
      <c r="G25" s="656">
        <f t="shared" si="0"/>
        <v>1319478</v>
      </c>
    </row>
    <row r="26" spans="1:7" ht="260.10000000000002" customHeight="1">
      <c r="A26" s="652">
        <v>22</v>
      </c>
      <c r="B26" s="653" t="s">
        <v>456</v>
      </c>
      <c r="C26" s="657" t="s">
        <v>282</v>
      </c>
      <c r="D26" s="658">
        <v>1304</v>
      </c>
      <c r="E26" s="653" t="s">
        <v>81</v>
      </c>
      <c r="F26" s="656">
        <v>1700.24</v>
      </c>
      <c r="G26" s="656">
        <f t="shared" si="0"/>
        <v>2217112.96</v>
      </c>
    </row>
    <row r="27" spans="1:7" ht="260.10000000000002" customHeight="1">
      <c r="A27" s="652">
        <v>23</v>
      </c>
      <c r="B27" s="653" t="s">
        <v>8</v>
      </c>
      <c r="C27" s="657" t="s">
        <v>42</v>
      </c>
      <c r="D27" s="658">
        <v>300</v>
      </c>
      <c r="E27" s="653" t="s">
        <v>81</v>
      </c>
      <c r="F27" s="656">
        <v>1228.8599999999999</v>
      </c>
      <c r="G27" s="656">
        <f t="shared" si="0"/>
        <v>368657.99999999994</v>
      </c>
    </row>
    <row r="28" spans="1:7" ht="260.10000000000002" customHeight="1">
      <c r="A28" s="652">
        <v>24</v>
      </c>
      <c r="B28" s="653" t="s">
        <v>9</v>
      </c>
      <c r="C28" s="674" t="s">
        <v>41</v>
      </c>
      <c r="D28" s="658">
        <v>75</v>
      </c>
      <c r="E28" s="653" t="s">
        <v>81</v>
      </c>
      <c r="F28" s="656">
        <v>329.09</v>
      </c>
      <c r="G28" s="656">
        <f t="shared" si="0"/>
        <v>24681.749999999996</v>
      </c>
    </row>
    <row r="29" spans="1:7" ht="260.10000000000002" customHeight="1">
      <c r="A29" s="652">
        <v>25</v>
      </c>
      <c r="B29" s="653" t="s">
        <v>26</v>
      </c>
      <c r="C29" s="657" t="s">
        <v>70</v>
      </c>
      <c r="D29" s="658">
        <v>242</v>
      </c>
      <c r="E29" s="653" t="s">
        <v>81</v>
      </c>
      <c r="F29" s="656">
        <v>522.91999999999996</v>
      </c>
      <c r="G29" s="656">
        <f t="shared" si="0"/>
        <v>126546.63999999998</v>
      </c>
    </row>
    <row r="30" spans="1:7" ht="260.10000000000002" customHeight="1">
      <c r="A30" s="652">
        <v>26</v>
      </c>
      <c r="B30" s="653" t="s">
        <v>20</v>
      </c>
      <c r="C30" s="657" t="s">
        <v>55</v>
      </c>
      <c r="D30" s="658">
        <v>149</v>
      </c>
      <c r="E30" s="653" t="s">
        <v>81</v>
      </c>
      <c r="F30" s="656">
        <v>261.83</v>
      </c>
      <c r="G30" s="656">
        <f t="shared" si="0"/>
        <v>39012.67</v>
      </c>
    </row>
    <row r="31" spans="1:7" ht="260.10000000000002" customHeight="1">
      <c r="A31" s="652">
        <v>27</v>
      </c>
      <c r="B31" s="653" t="s">
        <v>126</v>
      </c>
      <c r="C31" s="657" t="s">
        <v>125</v>
      </c>
      <c r="D31" s="655">
        <v>0.27</v>
      </c>
      <c r="E31" s="653" t="s">
        <v>144</v>
      </c>
      <c r="F31" s="656">
        <v>90322.8</v>
      </c>
      <c r="G31" s="656">
        <f t="shared" si="0"/>
        <v>24387.156000000003</v>
      </c>
    </row>
    <row r="32" spans="1:7" ht="260.10000000000002" customHeight="1">
      <c r="A32" s="652">
        <v>28</v>
      </c>
      <c r="B32" s="653" t="s">
        <v>22</v>
      </c>
      <c r="C32" s="657" t="s">
        <v>59</v>
      </c>
      <c r="D32" s="658">
        <v>120</v>
      </c>
      <c r="E32" s="653" t="s">
        <v>85</v>
      </c>
      <c r="F32" s="656">
        <v>353.71</v>
      </c>
      <c r="G32" s="656">
        <f t="shared" si="0"/>
        <v>42445.2</v>
      </c>
    </row>
    <row r="33" spans="1:7" ht="260.10000000000002" customHeight="1">
      <c r="A33" s="652">
        <v>29</v>
      </c>
      <c r="B33" s="653" t="s">
        <v>27</v>
      </c>
      <c r="C33" s="657" t="s">
        <v>73</v>
      </c>
      <c r="D33" s="658">
        <v>12</v>
      </c>
      <c r="E33" s="653" t="s">
        <v>82</v>
      </c>
      <c r="F33" s="656">
        <v>30150</v>
      </c>
      <c r="G33" s="656">
        <f t="shared" si="0"/>
        <v>361800</v>
      </c>
    </row>
    <row r="34" spans="1:7" ht="260.10000000000002" customHeight="1">
      <c r="A34" s="652">
        <v>30</v>
      </c>
      <c r="B34" s="653" t="s">
        <v>11</v>
      </c>
      <c r="C34" s="657" t="s">
        <v>44</v>
      </c>
      <c r="D34" s="658">
        <v>220</v>
      </c>
      <c r="E34" s="653" t="s">
        <v>85</v>
      </c>
      <c r="F34" s="656">
        <v>261.45999999999998</v>
      </c>
      <c r="G34" s="656">
        <f t="shared" si="0"/>
        <v>57521.2</v>
      </c>
    </row>
    <row r="35" spans="1:7" ht="260.10000000000002" customHeight="1">
      <c r="A35" s="652">
        <v>31</v>
      </c>
      <c r="B35" s="653"/>
      <c r="C35" s="657" t="s">
        <v>45</v>
      </c>
      <c r="D35" s="658">
        <v>400</v>
      </c>
      <c r="E35" s="653" t="s">
        <v>85</v>
      </c>
      <c r="F35" s="656">
        <v>243.43</v>
      </c>
      <c r="G35" s="656">
        <f t="shared" si="0"/>
        <v>97372</v>
      </c>
    </row>
    <row r="36" spans="1:7" ht="260.10000000000002" customHeight="1">
      <c r="A36" s="652">
        <v>32</v>
      </c>
      <c r="B36" s="653"/>
      <c r="C36" s="657" t="s">
        <v>46</v>
      </c>
      <c r="D36" s="658">
        <v>350</v>
      </c>
      <c r="E36" s="653" t="s">
        <v>85</v>
      </c>
      <c r="F36" s="656">
        <v>238.64</v>
      </c>
      <c r="G36" s="656">
        <f t="shared" si="0"/>
        <v>83524</v>
      </c>
    </row>
    <row r="37" spans="1:7" ht="260.10000000000002" customHeight="1">
      <c r="A37" s="652">
        <v>33</v>
      </c>
      <c r="B37" s="653" t="s">
        <v>12</v>
      </c>
      <c r="C37" s="657" t="s">
        <v>477</v>
      </c>
      <c r="D37" s="658">
        <v>43</v>
      </c>
      <c r="E37" s="653" t="s">
        <v>82</v>
      </c>
      <c r="F37" s="656">
        <v>3973.02</v>
      </c>
      <c r="G37" s="656">
        <f t="shared" si="0"/>
        <v>170839.86</v>
      </c>
    </row>
    <row r="38" spans="1:7" ht="260.10000000000002" customHeight="1">
      <c r="A38" s="652">
        <v>34</v>
      </c>
      <c r="B38" s="653" t="s">
        <v>14</v>
      </c>
      <c r="C38" s="657" t="s">
        <v>50</v>
      </c>
      <c r="D38" s="658">
        <v>116</v>
      </c>
      <c r="E38" s="653" t="s">
        <v>82</v>
      </c>
      <c r="F38" s="656">
        <v>259</v>
      </c>
      <c r="G38" s="656">
        <f t="shared" si="0"/>
        <v>30044</v>
      </c>
    </row>
    <row r="39" spans="1:7" ht="260.10000000000002" customHeight="1">
      <c r="A39" s="652">
        <v>35</v>
      </c>
      <c r="B39" s="653" t="s">
        <v>283</v>
      </c>
      <c r="C39" s="657" t="s">
        <v>284</v>
      </c>
      <c r="D39" s="658">
        <v>12</v>
      </c>
      <c r="E39" s="653" t="s">
        <v>82</v>
      </c>
      <c r="F39" s="656">
        <v>2252.5500000000002</v>
      </c>
      <c r="G39" s="656">
        <f t="shared" si="0"/>
        <v>27030.600000000002</v>
      </c>
    </row>
    <row r="40" spans="1:7" ht="260.10000000000002" customHeight="1">
      <c r="A40" s="652">
        <v>36</v>
      </c>
      <c r="B40" s="653" t="s">
        <v>343</v>
      </c>
      <c r="C40" s="657" t="s">
        <v>440</v>
      </c>
      <c r="D40" s="658">
        <v>6</v>
      </c>
      <c r="E40" s="653" t="s">
        <v>82</v>
      </c>
      <c r="F40" s="656">
        <v>3424.09</v>
      </c>
      <c r="G40" s="656">
        <f t="shared" si="0"/>
        <v>20544.54</v>
      </c>
    </row>
    <row r="41" spans="1:7" ht="260.10000000000002" customHeight="1">
      <c r="A41" s="652">
        <v>37</v>
      </c>
      <c r="B41" s="653" t="s">
        <v>29</v>
      </c>
      <c r="C41" s="657" t="s">
        <v>441</v>
      </c>
      <c r="D41" s="658">
        <v>18</v>
      </c>
      <c r="E41" s="653" t="s">
        <v>82</v>
      </c>
      <c r="F41" s="656">
        <v>5379.95</v>
      </c>
      <c r="G41" s="656">
        <f t="shared" si="0"/>
        <v>96839.099999999991</v>
      </c>
    </row>
    <row r="42" spans="1:7" ht="260.10000000000002" customHeight="1">
      <c r="A42" s="652">
        <v>38</v>
      </c>
      <c r="B42" s="653" t="s">
        <v>13</v>
      </c>
      <c r="C42" s="657" t="s">
        <v>49</v>
      </c>
      <c r="D42" s="658">
        <v>21</v>
      </c>
      <c r="E42" s="653" t="s">
        <v>82</v>
      </c>
      <c r="F42" s="656">
        <v>7651.85</v>
      </c>
      <c r="G42" s="656">
        <f t="shared" si="0"/>
        <v>160688.85</v>
      </c>
    </row>
    <row r="43" spans="1:7" ht="260.10000000000002" customHeight="1">
      <c r="A43" s="652">
        <v>39</v>
      </c>
      <c r="B43" s="653">
        <v>58.3</v>
      </c>
      <c r="C43" s="654" t="s">
        <v>51</v>
      </c>
      <c r="D43" s="658">
        <v>120</v>
      </c>
      <c r="E43" s="653" t="s">
        <v>85</v>
      </c>
      <c r="F43" s="656">
        <v>735.27</v>
      </c>
      <c r="G43" s="656">
        <f t="shared" si="0"/>
        <v>88232.4</v>
      </c>
    </row>
    <row r="44" spans="1:7" ht="260.10000000000002" customHeight="1">
      <c r="A44" s="652">
        <v>40</v>
      </c>
      <c r="B44" s="653"/>
      <c r="C44" s="657" t="s">
        <v>52</v>
      </c>
      <c r="D44" s="658">
        <v>134</v>
      </c>
      <c r="E44" s="653" t="s">
        <v>85</v>
      </c>
      <c r="F44" s="656">
        <v>617.97</v>
      </c>
      <c r="G44" s="656">
        <f t="shared" si="0"/>
        <v>82807.98000000001</v>
      </c>
    </row>
    <row r="45" spans="1:7" ht="260.10000000000002" customHeight="1">
      <c r="A45" s="652">
        <v>41</v>
      </c>
      <c r="B45" s="653" t="s">
        <v>131</v>
      </c>
      <c r="C45" s="657" t="s">
        <v>130</v>
      </c>
      <c r="D45" s="658">
        <v>185</v>
      </c>
      <c r="E45" s="653" t="s">
        <v>82</v>
      </c>
      <c r="F45" s="656">
        <v>895</v>
      </c>
      <c r="G45" s="656">
        <f t="shared" si="0"/>
        <v>165575</v>
      </c>
    </row>
    <row r="46" spans="1:7" ht="260.10000000000002" customHeight="1">
      <c r="A46" s="652">
        <v>42</v>
      </c>
      <c r="B46" s="653" t="s">
        <v>133</v>
      </c>
      <c r="C46" s="657" t="s">
        <v>442</v>
      </c>
      <c r="D46" s="658">
        <v>3</v>
      </c>
      <c r="E46" s="653" t="s">
        <v>82</v>
      </c>
      <c r="F46" s="656">
        <v>982</v>
      </c>
      <c r="G46" s="656">
        <f t="shared" si="0"/>
        <v>2946</v>
      </c>
    </row>
    <row r="47" spans="1:7" ht="260.10000000000002" customHeight="1">
      <c r="A47" s="652">
        <v>43</v>
      </c>
      <c r="B47" s="653">
        <v>67.099999999999994</v>
      </c>
      <c r="C47" s="657" t="s">
        <v>478</v>
      </c>
      <c r="D47" s="658">
        <v>2</v>
      </c>
      <c r="E47" s="653" t="s">
        <v>82</v>
      </c>
      <c r="F47" s="656">
        <v>830</v>
      </c>
      <c r="G47" s="656">
        <f t="shared" si="0"/>
        <v>1660</v>
      </c>
    </row>
    <row r="48" spans="1:7" ht="260.10000000000002" customHeight="1">
      <c r="A48" s="652">
        <v>44</v>
      </c>
      <c r="B48" s="653" t="s">
        <v>136</v>
      </c>
      <c r="C48" s="657" t="s">
        <v>224</v>
      </c>
      <c r="D48" s="658">
        <v>218</v>
      </c>
      <c r="E48" s="653" t="s">
        <v>82</v>
      </c>
      <c r="F48" s="656">
        <v>677</v>
      </c>
      <c r="G48" s="656">
        <f t="shared" si="0"/>
        <v>147586</v>
      </c>
    </row>
    <row r="49" spans="1:7" ht="260.10000000000002" customHeight="1">
      <c r="A49" s="652">
        <v>45</v>
      </c>
      <c r="B49" s="653" t="s">
        <v>10</v>
      </c>
      <c r="C49" s="654" t="s">
        <v>479</v>
      </c>
      <c r="D49" s="658">
        <v>40</v>
      </c>
      <c r="E49" s="653" t="s">
        <v>82</v>
      </c>
      <c r="F49" s="656">
        <v>1120</v>
      </c>
      <c r="G49" s="656">
        <f t="shared" si="0"/>
        <v>44800</v>
      </c>
    </row>
    <row r="50" spans="1:7" ht="260.10000000000002" customHeight="1">
      <c r="A50" s="652">
        <v>46</v>
      </c>
      <c r="B50" s="653">
        <v>69.2</v>
      </c>
      <c r="C50" s="657" t="s">
        <v>225</v>
      </c>
      <c r="D50" s="658">
        <v>45</v>
      </c>
      <c r="E50" s="653" t="s">
        <v>82</v>
      </c>
      <c r="F50" s="656">
        <v>135</v>
      </c>
      <c r="G50" s="656">
        <f t="shared" si="0"/>
        <v>6075</v>
      </c>
    </row>
    <row r="51" spans="1:7" ht="260.10000000000002" customHeight="1">
      <c r="A51" s="652">
        <v>47</v>
      </c>
      <c r="B51" s="653">
        <v>75.2</v>
      </c>
      <c r="C51" s="657" t="s">
        <v>141</v>
      </c>
      <c r="D51" s="658">
        <v>3</v>
      </c>
      <c r="E51" s="653" t="s">
        <v>82</v>
      </c>
      <c r="F51" s="656">
        <v>1552</v>
      </c>
      <c r="G51" s="656">
        <f t="shared" si="0"/>
        <v>4656</v>
      </c>
    </row>
    <row r="52" spans="1:7" ht="260.10000000000002" customHeight="1">
      <c r="A52" s="652">
        <v>48</v>
      </c>
      <c r="B52" s="653" t="s">
        <v>226</v>
      </c>
      <c r="C52" s="657" t="s">
        <v>227</v>
      </c>
      <c r="D52" s="658">
        <v>359</v>
      </c>
      <c r="E52" s="653" t="s">
        <v>85</v>
      </c>
      <c r="F52" s="656">
        <v>177</v>
      </c>
      <c r="G52" s="656">
        <f t="shared" si="0"/>
        <v>63543</v>
      </c>
    </row>
    <row r="53" spans="1:7" ht="260.10000000000002" customHeight="1">
      <c r="A53" s="652">
        <v>49</v>
      </c>
      <c r="B53" s="653" t="s">
        <v>259</v>
      </c>
      <c r="C53" s="657" t="s">
        <v>480</v>
      </c>
      <c r="D53" s="658">
        <v>12.5</v>
      </c>
      <c r="E53" s="653" t="s">
        <v>81</v>
      </c>
      <c r="F53" s="659">
        <v>4974.9399999999996</v>
      </c>
      <c r="G53" s="656">
        <f t="shared" si="0"/>
        <v>62186.749999999993</v>
      </c>
    </row>
    <row r="54" spans="1:7" ht="260.10000000000002" customHeight="1">
      <c r="A54" s="652">
        <v>50</v>
      </c>
      <c r="B54" s="653" t="s">
        <v>353</v>
      </c>
      <c r="C54" s="657" t="s">
        <v>481</v>
      </c>
      <c r="D54" s="658">
        <v>2.1</v>
      </c>
      <c r="E54" s="653" t="s">
        <v>81</v>
      </c>
      <c r="F54" s="659">
        <v>5150.9799999999996</v>
      </c>
      <c r="G54" s="656">
        <f t="shared" si="0"/>
        <v>10817.057999999999</v>
      </c>
    </row>
    <row r="55" spans="1:7" ht="260.10000000000002" customHeight="1">
      <c r="A55" s="652">
        <v>51</v>
      </c>
      <c r="B55" s="653" t="s">
        <v>270</v>
      </c>
      <c r="C55" s="657" t="s">
        <v>482</v>
      </c>
      <c r="D55" s="658">
        <v>47</v>
      </c>
      <c r="E55" s="653" t="s">
        <v>81</v>
      </c>
      <c r="F55" s="656">
        <v>18600</v>
      </c>
      <c r="G55" s="656">
        <f t="shared" si="0"/>
        <v>874200</v>
      </c>
    </row>
    <row r="56" spans="1:7" ht="260.10000000000002" customHeight="1">
      <c r="A56" s="652">
        <v>52</v>
      </c>
      <c r="B56" s="653" t="s">
        <v>256</v>
      </c>
      <c r="C56" s="657" t="s">
        <v>276</v>
      </c>
      <c r="D56" s="658">
        <v>4000</v>
      </c>
      <c r="E56" s="653" t="s">
        <v>81</v>
      </c>
      <c r="F56" s="656">
        <v>171</v>
      </c>
      <c r="G56" s="656">
        <f t="shared" si="0"/>
        <v>684000</v>
      </c>
    </row>
    <row r="57" spans="1:7" ht="260.10000000000002" customHeight="1">
      <c r="A57" s="652">
        <v>53</v>
      </c>
      <c r="B57" s="653">
        <v>207.4</v>
      </c>
      <c r="C57" s="657" t="s">
        <v>275</v>
      </c>
      <c r="D57" s="658">
        <v>92</v>
      </c>
      <c r="E57" s="653" t="s">
        <v>81</v>
      </c>
      <c r="F57" s="656">
        <v>164</v>
      </c>
      <c r="G57" s="656">
        <f t="shared" si="0"/>
        <v>15088</v>
      </c>
    </row>
    <row r="58" spans="1:7" ht="260.10000000000002" customHeight="1">
      <c r="A58" s="652">
        <v>54</v>
      </c>
      <c r="B58" s="653">
        <v>213</v>
      </c>
      <c r="C58" s="657" t="s">
        <v>48</v>
      </c>
      <c r="D58" s="658">
        <v>10</v>
      </c>
      <c r="E58" s="653" t="s">
        <v>82</v>
      </c>
      <c r="F58" s="656">
        <v>2701</v>
      </c>
      <c r="G58" s="656">
        <f t="shared" si="0"/>
        <v>27010</v>
      </c>
    </row>
    <row r="59" spans="1:7" ht="260.10000000000002" customHeight="1">
      <c r="A59" s="652">
        <v>55</v>
      </c>
      <c r="B59" s="653">
        <v>216</v>
      </c>
      <c r="C59" s="657" t="s">
        <v>40</v>
      </c>
      <c r="D59" s="658">
        <v>300</v>
      </c>
      <c r="E59" s="653" t="s">
        <v>81</v>
      </c>
      <c r="F59" s="656">
        <v>24.2</v>
      </c>
      <c r="G59" s="656">
        <f t="shared" si="0"/>
        <v>7260</v>
      </c>
    </row>
    <row r="60" spans="1:7" ht="260.10000000000002" customHeight="1">
      <c r="A60" s="652">
        <v>56</v>
      </c>
      <c r="B60" s="653">
        <v>221</v>
      </c>
      <c r="C60" s="657" t="s">
        <v>423</v>
      </c>
      <c r="D60" s="658">
        <v>506</v>
      </c>
      <c r="E60" s="653" t="s">
        <v>81</v>
      </c>
      <c r="F60" s="656">
        <v>145.63999999999999</v>
      </c>
      <c r="G60" s="656">
        <f t="shared" si="0"/>
        <v>73693.84</v>
      </c>
    </row>
    <row r="61" spans="1:7" ht="260.10000000000002" customHeight="1">
      <c r="A61" s="652">
        <v>57</v>
      </c>
      <c r="B61" s="653" t="s">
        <v>69</v>
      </c>
      <c r="C61" s="657" t="s">
        <v>483</v>
      </c>
      <c r="D61" s="658">
        <v>176</v>
      </c>
      <c r="E61" s="653" t="s">
        <v>81</v>
      </c>
      <c r="F61" s="656">
        <v>383.9</v>
      </c>
      <c r="G61" s="656">
        <f t="shared" si="0"/>
        <v>67566.399999999994</v>
      </c>
    </row>
    <row r="62" spans="1:7" ht="260.10000000000002" customHeight="1">
      <c r="A62" s="652">
        <v>58</v>
      </c>
      <c r="B62" s="653">
        <v>238.1</v>
      </c>
      <c r="C62" s="674" t="s">
        <v>138</v>
      </c>
      <c r="D62" s="655">
        <v>0.83599999999999997</v>
      </c>
      <c r="E62" s="653" t="s">
        <v>144</v>
      </c>
      <c r="F62" s="656">
        <v>2954.25</v>
      </c>
      <c r="G62" s="656">
        <f t="shared" si="0"/>
        <v>2469.7529999999997</v>
      </c>
    </row>
    <row r="63" spans="1:7" ht="260.10000000000002" customHeight="1">
      <c r="A63" s="652">
        <v>59</v>
      </c>
      <c r="B63" s="653" t="s">
        <v>23</v>
      </c>
      <c r="C63" s="657" t="s">
        <v>65</v>
      </c>
      <c r="D63" s="658">
        <v>3054</v>
      </c>
      <c r="E63" s="653" t="s">
        <v>81</v>
      </c>
      <c r="F63" s="656">
        <v>57.75</v>
      </c>
      <c r="G63" s="656">
        <f t="shared" si="0"/>
        <v>176368.5</v>
      </c>
    </row>
    <row r="64" spans="1:7" ht="260.10000000000002" customHeight="1">
      <c r="A64" s="652">
        <v>60</v>
      </c>
      <c r="B64" s="653">
        <v>254.2</v>
      </c>
      <c r="C64" s="657" t="s">
        <v>60</v>
      </c>
      <c r="D64" s="658">
        <v>227</v>
      </c>
      <c r="E64" s="653" t="s">
        <v>85</v>
      </c>
      <c r="F64" s="656">
        <v>354.82</v>
      </c>
      <c r="G64" s="656">
        <f t="shared" si="0"/>
        <v>80544.14</v>
      </c>
    </row>
    <row r="65" spans="1:7" ht="260.10000000000002" customHeight="1">
      <c r="A65" s="652">
        <v>61</v>
      </c>
      <c r="B65" s="653"/>
      <c r="C65" s="657" t="s">
        <v>61</v>
      </c>
      <c r="D65" s="658">
        <v>236</v>
      </c>
      <c r="E65" s="653" t="s">
        <v>85</v>
      </c>
      <c r="F65" s="656">
        <v>1723.94</v>
      </c>
      <c r="G65" s="656">
        <f t="shared" si="0"/>
        <v>406849.84</v>
      </c>
    </row>
    <row r="66" spans="1:7" ht="260.10000000000002" customHeight="1">
      <c r="A66" s="652">
        <v>62</v>
      </c>
      <c r="B66" s="653" t="s">
        <v>223</v>
      </c>
      <c r="C66" s="657" t="s">
        <v>484</v>
      </c>
      <c r="D66" s="658">
        <v>145</v>
      </c>
      <c r="E66" s="653" t="s">
        <v>82</v>
      </c>
      <c r="F66" s="656">
        <v>3850</v>
      </c>
      <c r="G66" s="656">
        <f t="shared" si="0"/>
        <v>558250</v>
      </c>
    </row>
    <row r="67" spans="1:7" ht="260.10000000000002" customHeight="1">
      <c r="A67" s="652">
        <v>63</v>
      </c>
      <c r="B67" s="653" t="s">
        <v>258</v>
      </c>
      <c r="C67" s="657" t="s">
        <v>485</v>
      </c>
      <c r="D67" s="658">
        <v>36</v>
      </c>
      <c r="E67" s="653" t="s">
        <v>82</v>
      </c>
      <c r="F67" s="656">
        <v>1670</v>
      </c>
      <c r="G67" s="656">
        <f t="shared" si="0"/>
        <v>60120</v>
      </c>
    </row>
    <row r="68" spans="1:7" ht="260.10000000000002" customHeight="1">
      <c r="A68" s="652">
        <v>64</v>
      </c>
      <c r="B68" s="653" t="s">
        <v>137</v>
      </c>
      <c r="C68" s="657" t="s">
        <v>135</v>
      </c>
      <c r="D68" s="658">
        <v>836</v>
      </c>
      <c r="E68" s="653" t="s">
        <v>86</v>
      </c>
      <c r="F68" s="656">
        <v>110.75</v>
      </c>
      <c r="G68" s="656">
        <f t="shared" si="0"/>
        <v>92587</v>
      </c>
    </row>
    <row r="69" spans="1:7" ht="260.10000000000002" customHeight="1">
      <c r="A69" s="652">
        <v>65</v>
      </c>
      <c r="B69" s="653" t="s">
        <v>139</v>
      </c>
      <c r="C69" s="657" t="s">
        <v>464</v>
      </c>
      <c r="D69" s="658">
        <v>83.2</v>
      </c>
      <c r="E69" s="653" t="s">
        <v>81</v>
      </c>
      <c r="F69" s="656">
        <v>1020.01</v>
      </c>
      <c r="G69" s="656">
        <f t="shared" si="0"/>
        <v>84864.831999999995</v>
      </c>
    </row>
    <row r="70" spans="1:7" ht="260.10000000000002" customHeight="1">
      <c r="A70" s="652">
        <v>66</v>
      </c>
      <c r="B70" s="653" t="s">
        <v>160</v>
      </c>
      <c r="C70" s="657" t="s">
        <v>164</v>
      </c>
      <c r="D70" s="658">
        <v>39</v>
      </c>
      <c r="E70" s="653" t="s">
        <v>81</v>
      </c>
      <c r="F70" s="656">
        <v>3400</v>
      </c>
      <c r="G70" s="656">
        <f t="shared" ref="G70:G122" si="1">F70*D70</f>
        <v>132600</v>
      </c>
    </row>
    <row r="71" spans="1:7" ht="260.10000000000002" customHeight="1">
      <c r="A71" s="652">
        <v>67</v>
      </c>
      <c r="B71" s="653" t="s">
        <v>194</v>
      </c>
      <c r="C71" s="654" t="s">
        <v>196</v>
      </c>
      <c r="D71" s="658">
        <v>2060</v>
      </c>
      <c r="E71" s="653" t="s">
        <v>81</v>
      </c>
      <c r="F71" s="656">
        <v>1523.49</v>
      </c>
      <c r="G71" s="656">
        <f t="shared" si="1"/>
        <v>3138389.4</v>
      </c>
    </row>
    <row r="72" spans="1:7" ht="260.10000000000002" customHeight="1">
      <c r="A72" s="652">
        <v>68</v>
      </c>
      <c r="B72" s="653">
        <v>379.7</v>
      </c>
      <c r="C72" s="657" t="s">
        <v>518</v>
      </c>
      <c r="D72" s="658">
        <v>4</v>
      </c>
      <c r="E72" s="653" t="s">
        <v>82</v>
      </c>
      <c r="F72" s="656">
        <v>50000</v>
      </c>
      <c r="G72" s="656">
        <f t="shared" si="1"/>
        <v>200000</v>
      </c>
    </row>
    <row r="73" spans="1:7" ht="260.10000000000002" customHeight="1">
      <c r="A73" s="652">
        <v>69</v>
      </c>
      <c r="B73" s="660">
        <v>382.1</v>
      </c>
      <c r="C73" s="674" t="s">
        <v>57</v>
      </c>
      <c r="D73" s="658">
        <v>24</v>
      </c>
      <c r="E73" s="653" t="s">
        <v>82</v>
      </c>
      <c r="F73" s="656">
        <v>2147</v>
      </c>
      <c r="G73" s="656">
        <f t="shared" si="1"/>
        <v>51528</v>
      </c>
    </row>
    <row r="74" spans="1:7" ht="260.10000000000002" customHeight="1">
      <c r="A74" s="652">
        <v>70</v>
      </c>
      <c r="B74" s="653">
        <v>465.6</v>
      </c>
      <c r="C74" s="657" t="s">
        <v>163</v>
      </c>
      <c r="D74" s="658">
        <v>75</v>
      </c>
      <c r="E74" s="653" t="s">
        <v>81</v>
      </c>
      <c r="F74" s="656">
        <v>8615</v>
      </c>
      <c r="G74" s="656">
        <f t="shared" si="1"/>
        <v>646125</v>
      </c>
    </row>
    <row r="75" spans="1:7" ht="260.10000000000002" customHeight="1">
      <c r="A75" s="652">
        <v>71</v>
      </c>
      <c r="B75" s="678" t="s">
        <v>425</v>
      </c>
      <c r="C75" s="657" t="s">
        <v>210</v>
      </c>
      <c r="D75" s="658">
        <v>198</v>
      </c>
      <c r="E75" s="679" t="s">
        <v>81</v>
      </c>
      <c r="F75" s="656">
        <v>5112.8999999999996</v>
      </c>
      <c r="G75" s="656">
        <f t="shared" si="1"/>
        <v>1012354.2</v>
      </c>
    </row>
    <row r="76" spans="1:7" ht="260.10000000000002" customHeight="1">
      <c r="A76" s="652">
        <v>72</v>
      </c>
      <c r="B76" s="678" t="s">
        <v>201</v>
      </c>
      <c r="C76" s="657" t="s">
        <v>211</v>
      </c>
      <c r="D76" s="658">
        <v>48</v>
      </c>
      <c r="E76" s="679" t="s">
        <v>81</v>
      </c>
      <c r="F76" s="656">
        <v>2691</v>
      </c>
      <c r="G76" s="656">
        <f t="shared" si="1"/>
        <v>129168</v>
      </c>
    </row>
    <row r="77" spans="1:7" ht="260.10000000000002" customHeight="1">
      <c r="A77" s="652">
        <v>73</v>
      </c>
      <c r="B77" s="678" t="s">
        <v>205</v>
      </c>
      <c r="C77" s="657" t="s">
        <v>507</v>
      </c>
      <c r="D77" s="658">
        <v>66</v>
      </c>
      <c r="E77" s="679" t="s">
        <v>82</v>
      </c>
      <c r="F77" s="656">
        <v>5800</v>
      </c>
      <c r="G77" s="656">
        <f t="shared" si="1"/>
        <v>382800</v>
      </c>
    </row>
    <row r="78" spans="1:7" ht="260.10000000000002" customHeight="1">
      <c r="A78" s="652">
        <v>74</v>
      </c>
      <c r="B78" s="678" t="s">
        <v>426</v>
      </c>
      <c r="C78" s="657" t="s">
        <v>212</v>
      </c>
      <c r="D78" s="658">
        <v>66</v>
      </c>
      <c r="E78" s="679" t="s">
        <v>82</v>
      </c>
      <c r="F78" s="656">
        <v>1750</v>
      </c>
      <c r="G78" s="656">
        <f t="shared" si="1"/>
        <v>115500</v>
      </c>
    </row>
    <row r="79" spans="1:7" ht="260.10000000000002" customHeight="1">
      <c r="A79" s="652">
        <v>75</v>
      </c>
      <c r="B79" s="678" t="s">
        <v>427</v>
      </c>
      <c r="C79" s="657" t="s">
        <v>214</v>
      </c>
      <c r="D79" s="658">
        <v>66</v>
      </c>
      <c r="E79" s="679" t="s">
        <v>82</v>
      </c>
      <c r="F79" s="656">
        <v>5500</v>
      </c>
      <c r="G79" s="656">
        <f t="shared" si="1"/>
        <v>363000</v>
      </c>
    </row>
    <row r="80" spans="1:7" ht="260.10000000000002" customHeight="1">
      <c r="A80" s="652">
        <v>76</v>
      </c>
      <c r="B80" s="670" t="s">
        <v>257</v>
      </c>
      <c r="C80" s="671" t="s">
        <v>287</v>
      </c>
      <c r="D80" s="672">
        <v>44</v>
      </c>
      <c r="E80" s="680" t="s">
        <v>82</v>
      </c>
      <c r="F80" s="673">
        <v>6000</v>
      </c>
      <c r="G80" s="656">
        <f t="shared" si="1"/>
        <v>264000</v>
      </c>
    </row>
    <row r="81" spans="1:7" ht="260.10000000000002" customHeight="1">
      <c r="A81" s="652">
        <v>77</v>
      </c>
      <c r="B81" s="670" t="s">
        <v>181</v>
      </c>
      <c r="C81" s="671" t="s">
        <v>185</v>
      </c>
      <c r="D81" s="672">
        <v>46</v>
      </c>
      <c r="E81" s="680" t="s">
        <v>82</v>
      </c>
      <c r="F81" s="673">
        <v>1088</v>
      </c>
      <c r="G81" s="656">
        <f t="shared" si="1"/>
        <v>50048</v>
      </c>
    </row>
    <row r="82" spans="1:7" ht="260.10000000000002" customHeight="1">
      <c r="A82" s="652">
        <v>78</v>
      </c>
      <c r="B82" s="670" t="s">
        <v>178</v>
      </c>
      <c r="C82" s="671" t="s">
        <v>469</v>
      </c>
      <c r="D82" s="672">
        <v>22</v>
      </c>
      <c r="E82" s="680" t="s">
        <v>82</v>
      </c>
      <c r="F82" s="673">
        <v>56370</v>
      </c>
      <c r="G82" s="656">
        <f t="shared" si="1"/>
        <v>1240140</v>
      </c>
    </row>
    <row r="83" spans="1:7" ht="260.10000000000002" customHeight="1">
      <c r="A83" s="652">
        <v>79</v>
      </c>
      <c r="B83" s="670"/>
      <c r="C83" s="671" t="s">
        <v>170</v>
      </c>
      <c r="D83" s="672">
        <v>24</v>
      </c>
      <c r="E83" s="680" t="s">
        <v>82</v>
      </c>
      <c r="F83" s="673">
        <v>44160</v>
      </c>
      <c r="G83" s="656">
        <f t="shared" si="1"/>
        <v>1059840</v>
      </c>
    </row>
    <row r="84" spans="1:7" ht="260.10000000000002" customHeight="1">
      <c r="A84" s="652">
        <v>80</v>
      </c>
      <c r="B84" s="670" t="s">
        <v>468</v>
      </c>
      <c r="C84" s="671" t="s">
        <v>186</v>
      </c>
      <c r="D84" s="672">
        <v>357</v>
      </c>
      <c r="E84" s="680" t="s">
        <v>85</v>
      </c>
      <c r="F84" s="673">
        <v>64.099999999999994</v>
      </c>
      <c r="G84" s="656">
        <f t="shared" si="1"/>
        <v>22883.699999999997</v>
      </c>
    </row>
    <row r="85" spans="1:7" ht="260.10000000000002" customHeight="1">
      <c r="A85" s="652">
        <v>81</v>
      </c>
      <c r="B85" s="670" t="s">
        <v>179</v>
      </c>
      <c r="C85" s="671" t="s">
        <v>183</v>
      </c>
      <c r="D85" s="672">
        <v>46</v>
      </c>
      <c r="E85" s="680" t="s">
        <v>82</v>
      </c>
      <c r="F85" s="673">
        <v>4940</v>
      </c>
      <c r="G85" s="656">
        <f t="shared" si="1"/>
        <v>227240</v>
      </c>
    </row>
    <row r="86" spans="1:7" ht="260.10000000000002" customHeight="1">
      <c r="A86" s="652">
        <v>82</v>
      </c>
      <c r="B86" s="670" t="s">
        <v>180</v>
      </c>
      <c r="C86" s="671" t="s">
        <v>184</v>
      </c>
      <c r="D86" s="672">
        <v>317</v>
      </c>
      <c r="E86" s="680" t="s">
        <v>85</v>
      </c>
      <c r="F86" s="673">
        <v>940</v>
      </c>
      <c r="G86" s="656">
        <f t="shared" si="1"/>
        <v>297980</v>
      </c>
    </row>
    <row r="87" spans="1:7" ht="260.10000000000002" customHeight="1">
      <c r="A87" s="652">
        <v>83</v>
      </c>
      <c r="B87" s="670" t="s">
        <v>255</v>
      </c>
      <c r="C87" s="671" t="s">
        <v>288</v>
      </c>
      <c r="D87" s="672">
        <v>2</v>
      </c>
      <c r="E87" s="670" t="s">
        <v>110</v>
      </c>
      <c r="F87" s="673">
        <v>2500</v>
      </c>
      <c r="G87" s="656">
        <f t="shared" si="1"/>
        <v>5000</v>
      </c>
    </row>
    <row r="88" spans="1:7" ht="260.10000000000002" customHeight="1">
      <c r="A88" s="652">
        <v>84</v>
      </c>
      <c r="B88" s="670">
        <v>640.4</v>
      </c>
      <c r="C88" s="671" t="s">
        <v>187</v>
      </c>
      <c r="D88" s="672">
        <v>317</v>
      </c>
      <c r="E88" s="680" t="s">
        <v>85</v>
      </c>
      <c r="F88" s="673">
        <v>110</v>
      </c>
      <c r="G88" s="656">
        <f t="shared" si="1"/>
        <v>34870</v>
      </c>
    </row>
    <row r="89" spans="1:7" ht="260.10000000000002" customHeight="1">
      <c r="A89" s="652">
        <v>85</v>
      </c>
      <c r="B89" s="670" t="s">
        <v>274</v>
      </c>
      <c r="C89" s="671" t="s">
        <v>273</v>
      </c>
      <c r="D89" s="672">
        <v>22</v>
      </c>
      <c r="E89" s="680" t="s">
        <v>82</v>
      </c>
      <c r="F89" s="673">
        <v>1839</v>
      </c>
      <c r="G89" s="656">
        <f t="shared" si="1"/>
        <v>40458</v>
      </c>
    </row>
    <row r="90" spans="1:7" ht="260.10000000000002" customHeight="1">
      <c r="A90" s="652">
        <v>86</v>
      </c>
      <c r="B90" s="670" t="s">
        <v>193</v>
      </c>
      <c r="C90" s="676" t="s">
        <v>195</v>
      </c>
      <c r="D90" s="672">
        <v>1449</v>
      </c>
      <c r="E90" s="670" t="s">
        <v>81</v>
      </c>
      <c r="F90" s="673">
        <v>972</v>
      </c>
      <c r="G90" s="656">
        <f t="shared" si="1"/>
        <v>1408428</v>
      </c>
    </row>
    <row r="91" spans="1:7" ht="260.10000000000002" customHeight="1">
      <c r="A91" s="652">
        <v>87</v>
      </c>
      <c r="B91" s="670" t="s">
        <v>30</v>
      </c>
      <c r="C91" s="671" t="s">
        <v>77</v>
      </c>
      <c r="D91" s="672">
        <v>600</v>
      </c>
      <c r="E91" s="670" t="s">
        <v>81</v>
      </c>
      <c r="F91" s="673">
        <v>7482</v>
      </c>
      <c r="G91" s="656">
        <f t="shared" si="1"/>
        <v>4489200</v>
      </c>
    </row>
    <row r="92" spans="1:7" ht="260.10000000000002" customHeight="1">
      <c r="A92" s="652">
        <v>88</v>
      </c>
      <c r="B92" s="670" t="s">
        <v>31</v>
      </c>
      <c r="C92" s="671" t="s">
        <v>78</v>
      </c>
      <c r="D92" s="672">
        <v>130</v>
      </c>
      <c r="E92" s="670" t="s">
        <v>81</v>
      </c>
      <c r="F92" s="673">
        <v>8106</v>
      </c>
      <c r="G92" s="656">
        <f t="shared" si="1"/>
        <v>1053780</v>
      </c>
    </row>
    <row r="93" spans="1:7" ht="260.10000000000002" customHeight="1">
      <c r="A93" s="652">
        <v>89</v>
      </c>
      <c r="B93" s="670" t="s">
        <v>32</v>
      </c>
      <c r="C93" s="671" t="s">
        <v>79</v>
      </c>
      <c r="D93" s="672">
        <v>1</v>
      </c>
      <c r="E93" s="670" t="s">
        <v>82</v>
      </c>
      <c r="F93" s="673">
        <v>3986000</v>
      </c>
      <c r="G93" s="656">
        <f t="shared" si="1"/>
        <v>3986000</v>
      </c>
    </row>
    <row r="94" spans="1:7" ht="260.10000000000002" customHeight="1">
      <c r="A94" s="652">
        <v>90</v>
      </c>
      <c r="B94" s="670" t="s">
        <v>33</v>
      </c>
      <c r="C94" s="671" t="s">
        <v>486</v>
      </c>
      <c r="D94" s="672">
        <v>1</v>
      </c>
      <c r="E94" s="670" t="s">
        <v>84</v>
      </c>
      <c r="F94" s="673">
        <v>455000</v>
      </c>
      <c r="G94" s="656">
        <f t="shared" si="1"/>
        <v>455000</v>
      </c>
    </row>
    <row r="95" spans="1:7" ht="260.10000000000002" customHeight="1">
      <c r="A95" s="652">
        <v>91</v>
      </c>
      <c r="B95" s="670">
        <v>960.3</v>
      </c>
      <c r="C95" s="671" t="s">
        <v>487</v>
      </c>
      <c r="D95" s="672">
        <v>1</v>
      </c>
      <c r="E95" s="670" t="s">
        <v>82</v>
      </c>
      <c r="F95" s="673">
        <v>19800</v>
      </c>
      <c r="G95" s="656">
        <f t="shared" si="1"/>
        <v>19800</v>
      </c>
    </row>
    <row r="96" spans="1:7" ht="260.10000000000002" customHeight="1">
      <c r="A96" s="652">
        <v>92</v>
      </c>
      <c r="B96" s="670"/>
      <c r="C96" s="677" t="s">
        <v>443</v>
      </c>
      <c r="D96" s="672">
        <v>105</v>
      </c>
      <c r="E96" s="670" t="s">
        <v>85</v>
      </c>
      <c r="F96" s="673">
        <v>1931</v>
      </c>
      <c r="G96" s="656">
        <f t="shared" si="1"/>
        <v>202755</v>
      </c>
    </row>
    <row r="97" spans="1:7" ht="260.10000000000002" customHeight="1">
      <c r="A97" s="652">
        <v>93</v>
      </c>
      <c r="B97" s="670"/>
      <c r="C97" s="671" t="s">
        <v>296</v>
      </c>
      <c r="D97" s="672">
        <v>12</v>
      </c>
      <c r="E97" s="670" t="s">
        <v>82</v>
      </c>
      <c r="F97" s="673">
        <v>650</v>
      </c>
      <c r="G97" s="656">
        <f t="shared" si="1"/>
        <v>7800</v>
      </c>
    </row>
    <row r="98" spans="1:7" ht="260.10000000000002" customHeight="1">
      <c r="A98" s="652">
        <v>94</v>
      </c>
      <c r="B98" s="670"/>
      <c r="C98" s="671" t="s">
        <v>297</v>
      </c>
      <c r="D98" s="672">
        <v>12</v>
      </c>
      <c r="E98" s="670" t="s">
        <v>82</v>
      </c>
      <c r="F98" s="673">
        <v>818</v>
      </c>
      <c r="G98" s="656">
        <f t="shared" si="1"/>
        <v>9816</v>
      </c>
    </row>
    <row r="99" spans="1:7" ht="260.10000000000002" customHeight="1">
      <c r="A99" s="652">
        <v>95</v>
      </c>
      <c r="B99" s="670"/>
      <c r="C99" s="671" t="s">
        <v>298</v>
      </c>
      <c r="D99" s="672">
        <v>2</v>
      </c>
      <c r="E99" s="670" t="s">
        <v>82</v>
      </c>
      <c r="F99" s="673">
        <v>2700</v>
      </c>
      <c r="G99" s="656">
        <f t="shared" si="1"/>
        <v>5400</v>
      </c>
    </row>
    <row r="100" spans="1:7" ht="260.10000000000002" customHeight="1">
      <c r="A100" s="652">
        <v>96</v>
      </c>
      <c r="B100" s="670"/>
      <c r="C100" s="671" t="s">
        <v>299</v>
      </c>
      <c r="D100" s="672">
        <v>6</v>
      </c>
      <c r="E100" s="670" t="s">
        <v>85</v>
      </c>
      <c r="F100" s="673">
        <v>4200</v>
      </c>
      <c r="G100" s="656">
        <f t="shared" si="1"/>
        <v>25200</v>
      </c>
    </row>
    <row r="101" spans="1:7" ht="260.10000000000002" customHeight="1">
      <c r="A101" s="652">
        <v>97</v>
      </c>
      <c r="B101" s="670"/>
      <c r="C101" s="671" t="s">
        <v>300</v>
      </c>
      <c r="D101" s="672">
        <v>6</v>
      </c>
      <c r="E101" s="670" t="s">
        <v>85</v>
      </c>
      <c r="F101" s="673">
        <v>4800</v>
      </c>
      <c r="G101" s="656">
        <f t="shared" si="1"/>
        <v>28800</v>
      </c>
    </row>
    <row r="102" spans="1:7" ht="260.10000000000002" customHeight="1">
      <c r="A102" s="652">
        <v>98</v>
      </c>
      <c r="B102" s="670"/>
      <c r="C102" s="671" t="s">
        <v>301</v>
      </c>
      <c r="D102" s="672">
        <v>12</v>
      </c>
      <c r="E102" s="670" t="s">
        <v>85</v>
      </c>
      <c r="F102" s="673">
        <v>2700</v>
      </c>
      <c r="G102" s="656">
        <f t="shared" si="1"/>
        <v>32400</v>
      </c>
    </row>
    <row r="103" spans="1:7" ht="260.10000000000002" customHeight="1">
      <c r="A103" s="652">
        <v>99</v>
      </c>
      <c r="B103" s="670"/>
      <c r="C103" s="671" t="s">
        <v>302</v>
      </c>
      <c r="D103" s="672">
        <v>2</v>
      </c>
      <c r="E103" s="670" t="s">
        <v>84</v>
      </c>
      <c r="F103" s="673">
        <v>5400</v>
      </c>
      <c r="G103" s="656">
        <f t="shared" si="1"/>
        <v>10800</v>
      </c>
    </row>
    <row r="104" spans="1:7" ht="260.10000000000002" customHeight="1">
      <c r="A104" s="652">
        <v>100</v>
      </c>
      <c r="B104" s="670"/>
      <c r="C104" s="671" t="s">
        <v>303</v>
      </c>
      <c r="D104" s="672">
        <v>35</v>
      </c>
      <c r="E104" s="670" t="s">
        <v>85</v>
      </c>
      <c r="F104" s="673">
        <v>720</v>
      </c>
      <c r="G104" s="656">
        <f t="shared" si="1"/>
        <v>25200</v>
      </c>
    </row>
    <row r="105" spans="1:7" ht="260.10000000000002" customHeight="1">
      <c r="A105" s="652">
        <v>101</v>
      </c>
      <c r="B105" s="670">
        <v>960.4</v>
      </c>
      <c r="C105" s="671" t="s">
        <v>444</v>
      </c>
      <c r="D105" s="672">
        <v>50</v>
      </c>
      <c r="E105" s="670" t="s">
        <v>85</v>
      </c>
      <c r="F105" s="673">
        <v>822</v>
      </c>
      <c r="G105" s="656">
        <f t="shared" si="1"/>
        <v>41100</v>
      </c>
    </row>
    <row r="106" spans="1:7" ht="260.10000000000002" customHeight="1">
      <c r="A106" s="652">
        <v>102</v>
      </c>
      <c r="B106" s="670"/>
      <c r="C106" s="671" t="s">
        <v>445</v>
      </c>
      <c r="D106" s="672">
        <v>50</v>
      </c>
      <c r="E106" s="670" t="s">
        <v>85</v>
      </c>
      <c r="F106" s="673">
        <v>288</v>
      </c>
      <c r="G106" s="656">
        <f t="shared" si="1"/>
        <v>14400</v>
      </c>
    </row>
    <row r="107" spans="1:7" ht="260.10000000000002" customHeight="1">
      <c r="A107" s="652">
        <v>103</v>
      </c>
      <c r="B107" s="670"/>
      <c r="C107" s="671" t="s">
        <v>446</v>
      </c>
      <c r="D107" s="672">
        <v>30</v>
      </c>
      <c r="E107" s="670" t="s">
        <v>85</v>
      </c>
      <c r="F107" s="673">
        <v>128</v>
      </c>
      <c r="G107" s="656">
        <f t="shared" si="1"/>
        <v>3840</v>
      </c>
    </row>
    <row r="108" spans="1:7" ht="260.10000000000002" customHeight="1">
      <c r="A108" s="652">
        <v>104</v>
      </c>
      <c r="B108" s="670"/>
      <c r="C108" s="671" t="s">
        <v>447</v>
      </c>
      <c r="D108" s="672">
        <v>2</v>
      </c>
      <c r="E108" s="670" t="s">
        <v>82</v>
      </c>
      <c r="F108" s="673">
        <v>2516</v>
      </c>
      <c r="G108" s="656">
        <f t="shared" si="1"/>
        <v>5032</v>
      </c>
    </row>
    <row r="109" spans="1:7" ht="260.10000000000002" customHeight="1">
      <c r="A109" s="652">
        <v>105</v>
      </c>
      <c r="B109" s="670"/>
      <c r="C109" s="671" t="s">
        <v>293</v>
      </c>
      <c r="D109" s="672">
        <v>2</v>
      </c>
      <c r="E109" s="670" t="s">
        <v>82</v>
      </c>
      <c r="F109" s="673">
        <v>8844</v>
      </c>
      <c r="G109" s="656">
        <f t="shared" si="1"/>
        <v>17688</v>
      </c>
    </row>
    <row r="110" spans="1:7" ht="260.10000000000002" customHeight="1">
      <c r="A110" s="652">
        <v>106</v>
      </c>
      <c r="B110" s="670">
        <v>960.5</v>
      </c>
      <c r="C110" s="671" t="s">
        <v>505</v>
      </c>
      <c r="D110" s="672">
        <v>1</v>
      </c>
      <c r="E110" s="670" t="s">
        <v>110</v>
      </c>
      <c r="F110" s="673">
        <v>100000</v>
      </c>
      <c r="G110" s="656">
        <f t="shared" si="1"/>
        <v>100000</v>
      </c>
    </row>
    <row r="111" spans="1:7" ht="260.10000000000002" customHeight="1">
      <c r="A111" s="652">
        <v>107</v>
      </c>
      <c r="B111" s="653">
        <v>960.6</v>
      </c>
      <c r="C111" s="657" t="s">
        <v>109</v>
      </c>
      <c r="D111" s="658">
        <v>1</v>
      </c>
      <c r="E111" s="653" t="s">
        <v>110</v>
      </c>
      <c r="F111" s="656">
        <v>80000</v>
      </c>
      <c r="G111" s="656">
        <f t="shared" si="1"/>
        <v>80000</v>
      </c>
    </row>
    <row r="112" spans="1:7" ht="260.10000000000002" customHeight="1">
      <c r="A112" s="652">
        <v>108</v>
      </c>
      <c r="B112" s="653">
        <v>963</v>
      </c>
      <c r="C112" s="674" t="s">
        <v>63</v>
      </c>
      <c r="D112" s="658">
        <v>90</v>
      </c>
      <c r="E112" s="653" t="s">
        <v>85</v>
      </c>
      <c r="F112" s="656">
        <v>550</v>
      </c>
      <c r="G112" s="656">
        <f t="shared" si="1"/>
        <v>49500</v>
      </c>
    </row>
    <row r="113" spans="1:7" ht="289.5" customHeight="1">
      <c r="A113" s="652">
        <v>109</v>
      </c>
      <c r="B113" s="653">
        <v>982</v>
      </c>
      <c r="C113" s="657" t="s">
        <v>496</v>
      </c>
      <c r="D113" s="658">
        <v>1</v>
      </c>
      <c r="E113" s="653" t="s">
        <v>82</v>
      </c>
      <c r="F113" s="656">
        <v>478350</v>
      </c>
      <c r="G113" s="656">
        <f t="shared" si="1"/>
        <v>478350</v>
      </c>
    </row>
    <row r="114" spans="1:7" ht="260.10000000000002" customHeight="1">
      <c r="A114" s="652">
        <v>110</v>
      </c>
      <c r="B114" s="653"/>
      <c r="C114" s="657" t="s">
        <v>509</v>
      </c>
      <c r="D114" s="658">
        <v>1</v>
      </c>
      <c r="E114" s="653" t="s">
        <v>82</v>
      </c>
      <c r="F114" s="656">
        <v>51500</v>
      </c>
      <c r="G114" s="656">
        <f t="shared" si="1"/>
        <v>51500</v>
      </c>
    </row>
    <row r="115" spans="1:7" ht="310.5" customHeight="1">
      <c r="A115" s="652">
        <v>111</v>
      </c>
      <c r="B115" s="653"/>
      <c r="C115" s="657" t="s">
        <v>497</v>
      </c>
      <c r="D115" s="658">
        <v>1</v>
      </c>
      <c r="E115" s="653" t="s">
        <v>82</v>
      </c>
      <c r="F115" s="656">
        <v>98750</v>
      </c>
      <c r="G115" s="656">
        <f t="shared" si="1"/>
        <v>98750</v>
      </c>
    </row>
    <row r="116" spans="1:7" ht="260.10000000000002" customHeight="1">
      <c r="A116" s="652">
        <v>112</v>
      </c>
      <c r="B116" s="653"/>
      <c r="C116" s="657" t="s">
        <v>498</v>
      </c>
      <c r="D116" s="658">
        <v>1</v>
      </c>
      <c r="E116" s="653" t="s">
        <v>82</v>
      </c>
      <c r="F116" s="656">
        <v>83200</v>
      </c>
      <c r="G116" s="656">
        <f t="shared" si="1"/>
        <v>83200</v>
      </c>
    </row>
    <row r="117" spans="1:7" ht="260.10000000000002" customHeight="1">
      <c r="A117" s="652">
        <v>113</v>
      </c>
      <c r="B117" s="653"/>
      <c r="C117" s="657" t="s">
        <v>499</v>
      </c>
      <c r="D117" s="658">
        <v>1</v>
      </c>
      <c r="E117" s="653" t="s">
        <v>82</v>
      </c>
      <c r="F117" s="656">
        <v>13600</v>
      </c>
      <c r="G117" s="656">
        <f t="shared" si="1"/>
        <v>13600</v>
      </c>
    </row>
    <row r="118" spans="1:7" ht="260.10000000000002" customHeight="1">
      <c r="A118" s="652">
        <v>114</v>
      </c>
      <c r="B118" s="653"/>
      <c r="C118" s="657" t="s">
        <v>500</v>
      </c>
      <c r="D118" s="658">
        <v>1</v>
      </c>
      <c r="E118" s="653" t="s">
        <v>82</v>
      </c>
      <c r="F118" s="656">
        <v>38500</v>
      </c>
      <c r="G118" s="656">
        <f t="shared" si="1"/>
        <v>38500</v>
      </c>
    </row>
    <row r="119" spans="1:7" ht="260.10000000000002" customHeight="1">
      <c r="A119" s="652">
        <v>115</v>
      </c>
      <c r="B119" s="653"/>
      <c r="C119" s="657" t="s">
        <v>501</v>
      </c>
      <c r="D119" s="658">
        <v>1</v>
      </c>
      <c r="E119" s="653" t="s">
        <v>82</v>
      </c>
      <c r="F119" s="656">
        <v>77850</v>
      </c>
      <c r="G119" s="656">
        <f t="shared" si="1"/>
        <v>77850</v>
      </c>
    </row>
    <row r="120" spans="1:7" ht="260.10000000000002" customHeight="1">
      <c r="A120" s="652">
        <v>116</v>
      </c>
      <c r="B120" s="653"/>
      <c r="C120" s="657" t="s">
        <v>502</v>
      </c>
      <c r="D120" s="658">
        <v>1</v>
      </c>
      <c r="E120" s="653" t="s">
        <v>82</v>
      </c>
      <c r="F120" s="656">
        <v>90700</v>
      </c>
      <c r="G120" s="656">
        <f t="shared" si="1"/>
        <v>90700</v>
      </c>
    </row>
    <row r="121" spans="1:7" ht="260.10000000000002" customHeight="1">
      <c r="A121" s="652">
        <v>117</v>
      </c>
      <c r="B121" s="653"/>
      <c r="C121" s="657" t="s">
        <v>503</v>
      </c>
      <c r="D121" s="658">
        <v>1</v>
      </c>
      <c r="E121" s="653" t="s">
        <v>82</v>
      </c>
      <c r="F121" s="656">
        <v>225000</v>
      </c>
      <c r="G121" s="656">
        <f t="shared" si="1"/>
        <v>225000</v>
      </c>
    </row>
    <row r="122" spans="1:7" ht="260.10000000000002" customHeight="1">
      <c r="A122" s="652">
        <v>118</v>
      </c>
      <c r="B122" s="653"/>
      <c r="C122" s="690" t="s">
        <v>504</v>
      </c>
      <c r="D122" s="682">
        <v>1</v>
      </c>
      <c r="E122" s="681" t="s">
        <v>110</v>
      </c>
      <c r="F122" s="656">
        <v>35000</v>
      </c>
      <c r="G122" s="656">
        <f t="shared" si="1"/>
        <v>35000</v>
      </c>
    </row>
    <row r="123" spans="1:7" ht="18.75">
      <c r="A123" s="652"/>
      <c r="B123" s="661"/>
      <c r="C123" s="661"/>
      <c r="D123" s="662"/>
      <c r="E123" s="681"/>
      <c r="F123" s="683" t="s">
        <v>437</v>
      </c>
      <c r="G123" s="663">
        <f>SUM(G5:G122)</f>
        <v>32975477.096000001</v>
      </c>
    </row>
    <row r="124" spans="1:7" ht="14.25" customHeight="1">
      <c r="A124" s="664"/>
      <c r="B124" s="665"/>
      <c r="C124" s="665"/>
      <c r="D124" s="665"/>
      <c r="E124" s="666"/>
      <c r="F124" s="665"/>
      <c r="G124" s="667"/>
    </row>
    <row r="125" spans="1:7" ht="39.75" customHeight="1">
      <c r="A125" s="769" t="s">
        <v>438</v>
      </c>
      <c r="B125" s="770"/>
      <c r="C125" s="770"/>
      <c r="D125" s="770"/>
      <c r="E125" s="770"/>
      <c r="F125" s="770"/>
      <c r="G125" s="771"/>
    </row>
    <row r="126" spans="1:7" ht="18.75">
      <c r="A126" s="772" t="s">
        <v>439</v>
      </c>
      <c r="B126" s="773"/>
      <c r="C126" s="773"/>
      <c r="D126" s="773"/>
      <c r="E126" s="773"/>
      <c r="F126" s="773"/>
      <c r="G126" s="668"/>
    </row>
  </sheetData>
  <mergeCells count="5">
    <mergeCell ref="A1:G1"/>
    <mergeCell ref="A2:G2"/>
    <mergeCell ref="A3:G3"/>
    <mergeCell ref="A125:G125"/>
    <mergeCell ref="A126:F126"/>
  </mergeCells>
  <pageMargins left="0.7" right="0.64" top="0.47" bottom="0.64" header="0.3" footer="0.41"/>
  <pageSetup paperSize="9" scale="81" orientation="portrait" verticalDpi="0" r:id="rId1"/>
  <headerFooter>
    <oddHeader>&amp;LAnalytical divisions for FSL building Mylapore&amp;RPage &amp;P</oddHeader>
    <oddFooter>&amp;L&amp;"Times New Roman,Regular"&amp;14Contractor&amp;C&amp;"Times New Roman,Regular"&amp;14No of Corrections&amp;R&amp;"Times New Roman,Regular"&amp;14Superintending Engineer/CC</oddFooter>
  </headerFooter>
</worksheet>
</file>

<file path=xl/worksheets/sheet16.xml><?xml version="1.0" encoding="utf-8"?>
<worksheet xmlns="http://schemas.openxmlformats.org/spreadsheetml/2006/main" xmlns:r="http://schemas.openxmlformats.org/officeDocument/2006/relationships">
  <dimension ref="A1:Q129"/>
  <sheetViews>
    <sheetView view="pageBreakPreview" zoomScale="70" zoomScaleSheetLayoutView="70" workbookViewId="0">
      <selection sqref="A1:P1"/>
    </sheetView>
  </sheetViews>
  <sheetFormatPr defaultRowHeight="15"/>
  <cols>
    <col min="1" max="1" width="5.140625" customWidth="1"/>
    <col min="2" max="2" width="12.28515625" customWidth="1"/>
    <col min="3" max="3" width="55.5703125" customWidth="1"/>
    <col min="4" max="4" width="10.28515625" customWidth="1"/>
    <col min="5" max="5" width="10" style="669" customWidth="1"/>
    <col min="6" max="6" width="15" customWidth="1"/>
    <col min="7" max="7" width="19.140625" customWidth="1"/>
    <col min="8" max="8" width="16.7109375" hidden="1" customWidth="1"/>
    <col min="9" max="9" width="18" hidden="1" customWidth="1"/>
    <col min="10" max="10" width="18" customWidth="1"/>
    <col min="11" max="11" width="18.85546875" customWidth="1"/>
    <col min="12" max="12" width="17.5703125" customWidth="1"/>
    <col min="13" max="13" width="17.85546875" customWidth="1"/>
    <col min="14" max="14" width="20.42578125" customWidth="1"/>
    <col min="15" max="15" width="19.28515625" customWidth="1"/>
  </cols>
  <sheetData>
    <row r="1" spans="1:16" ht="36.75" customHeight="1">
      <c r="A1" s="780" t="s">
        <v>529</v>
      </c>
      <c r="B1" s="780"/>
      <c r="C1" s="780"/>
      <c r="D1" s="780"/>
      <c r="E1" s="780"/>
      <c r="F1" s="780"/>
      <c r="G1" s="780"/>
      <c r="H1" s="780"/>
      <c r="I1" s="780"/>
      <c r="J1" s="780"/>
      <c r="K1" s="780"/>
      <c r="L1" s="780"/>
      <c r="M1" s="780"/>
      <c r="N1" s="780"/>
      <c r="O1" s="780"/>
      <c r="P1" s="780"/>
    </row>
    <row r="2" spans="1:16" ht="50.25" customHeight="1">
      <c r="A2" s="774" t="str">
        <f>'FSL building Mylapore (2)'!A1:G1</f>
        <v>Name of Work :- Improving infrastructure facilities in all analytical divisions for Forensic Science Lab building situated within the Directorate of Forensic Science Campus, Mylapore in Chennai City.</v>
      </c>
      <c r="B2" s="774"/>
      <c r="C2" s="774"/>
      <c r="D2" s="774"/>
      <c r="E2" s="774"/>
      <c r="F2" s="774"/>
      <c r="G2" s="774"/>
      <c r="H2" s="774"/>
      <c r="I2" s="774"/>
      <c r="J2" s="774"/>
      <c r="K2" s="774"/>
      <c r="L2" s="774"/>
      <c r="M2" s="774"/>
      <c r="N2" s="774"/>
      <c r="O2" s="774"/>
      <c r="P2" s="774"/>
    </row>
    <row r="3" spans="1:16" ht="79.5" customHeight="1">
      <c r="A3" s="774" t="s">
        <v>305</v>
      </c>
      <c r="B3" s="774" t="s">
        <v>433</v>
      </c>
      <c r="C3" s="774" t="s">
        <v>434</v>
      </c>
      <c r="D3" s="774" t="s">
        <v>280</v>
      </c>
      <c r="E3" s="774" t="s">
        <v>435</v>
      </c>
      <c r="F3" s="774" t="s">
        <v>519</v>
      </c>
      <c r="G3" s="774"/>
      <c r="H3" s="774" t="s">
        <v>522</v>
      </c>
      <c r="I3" s="774"/>
      <c r="J3" s="774" t="s">
        <v>527</v>
      </c>
      <c r="K3" s="774"/>
      <c r="L3" s="774" t="s">
        <v>528</v>
      </c>
      <c r="M3" s="774"/>
      <c r="N3" s="775" t="s">
        <v>530</v>
      </c>
      <c r="O3" s="776"/>
      <c r="P3" s="777" t="s">
        <v>523</v>
      </c>
    </row>
    <row r="4" spans="1:16" ht="30.75" customHeight="1">
      <c r="A4" s="774"/>
      <c r="B4" s="774"/>
      <c r="C4" s="774"/>
      <c r="D4" s="774"/>
      <c r="E4" s="774"/>
      <c r="F4" s="651" t="s">
        <v>5</v>
      </c>
      <c r="G4" s="650" t="s">
        <v>7</v>
      </c>
      <c r="H4" s="651" t="s">
        <v>5</v>
      </c>
      <c r="I4" s="650" t="s">
        <v>7</v>
      </c>
      <c r="J4" s="651" t="s">
        <v>5</v>
      </c>
      <c r="K4" s="650" t="s">
        <v>7</v>
      </c>
      <c r="L4" s="651" t="s">
        <v>5</v>
      </c>
      <c r="M4" s="650" t="s">
        <v>7</v>
      </c>
      <c r="N4" s="698" t="s">
        <v>5</v>
      </c>
      <c r="O4" s="696" t="s">
        <v>7</v>
      </c>
      <c r="P4" s="777"/>
    </row>
    <row r="5" spans="1:16" ht="61.5" customHeight="1">
      <c r="A5" s="652">
        <v>1</v>
      </c>
      <c r="B5" s="653">
        <v>1.1000000000000001</v>
      </c>
      <c r="C5" s="657" t="s">
        <v>118</v>
      </c>
      <c r="D5" s="658">
        <v>6</v>
      </c>
      <c r="E5" s="653" t="s">
        <v>83</v>
      </c>
      <c r="F5" s="697">
        <v>247.31</v>
      </c>
      <c r="G5" s="697">
        <f>F5*D5</f>
        <v>1483.8600000000001</v>
      </c>
      <c r="H5" s="697">
        <v>220</v>
      </c>
      <c r="I5" s="697">
        <f>H5*D5</f>
        <v>1320</v>
      </c>
      <c r="J5" s="697">
        <v>260</v>
      </c>
      <c r="K5" s="697">
        <f>J5*D5</f>
        <v>1560</v>
      </c>
      <c r="L5" s="697">
        <v>317</v>
      </c>
      <c r="M5" s="697">
        <f>L5*D5</f>
        <v>1902</v>
      </c>
      <c r="N5" s="697">
        <v>317</v>
      </c>
      <c r="O5" s="697">
        <f>N5*D5</f>
        <v>1902</v>
      </c>
      <c r="P5" s="697">
        <f>(L5-F5)/F5*100</f>
        <v>28.179208281104685</v>
      </c>
    </row>
    <row r="6" spans="1:16" ht="45" customHeight="1">
      <c r="A6" s="652">
        <v>2</v>
      </c>
      <c r="B6" s="653">
        <v>39</v>
      </c>
      <c r="C6" s="657" t="s">
        <v>62</v>
      </c>
      <c r="D6" s="658">
        <v>8540</v>
      </c>
      <c r="E6" s="653" t="s">
        <v>86</v>
      </c>
      <c r="F6" s="697">
        <v>70.150000000000006</v>
      </c>
      <c r="G6" s="697">
        <f t="shared" ref="G6:G69" si="0">F6*D6</f>
        <v>599081</v>
      </c>
      <c r="H6" s="697">
        <v>110</v>
      </c>
      <c r="I6" s="697">
        <f t="shared" ref="I6:I69" si="1">H6*D6</f>
        <v>939400</v>
      </c>
      <c r="J6" s="697">
        <v>85</v>
      </c>
      <c r="K6" s="697">
        <f t="shared" ref="K6:K69" si="2">J6*D6</f>
        <v>725900</v>
      </c>
      <c r="L6" s="697">
        <v>85</v>
      </c>
      <c r="M6" s="697">
        <f t="shared" ref="M6:M69" si="3">L6*D6</f>
        <v>725900</v>
      </c>
      <c r="N6" s="697">
        <v>85</v>
      </c>
      <c r="O6" s="697">
        <f t="shared" ref="O6:O69" si="4">N6*D6</f>
        <v>725900</v>
      </c>
      <c r="P6" s="697">
        <f t="shared" ref="P6:P69" si="5">(L6-F6)/F6*100</f>
        <v>21.168923734853877</v>
      </c>
    </row>
    <row r="7" spans="1:16" ht="62.25" customHeight="1">
      <c r="A7" s="652">
        <v>3</v>
      </c>
      <c r="B7" s="653">
        <v>41</v>
      </c>
      <c r="C7" s="657" t="s">
        <v>71</v>
      </c>
      <c r="D7" s="658">
        <v>315.10000000000002</v>
      </c>
      <c r="E7" s="653" t="s">
        <v>81</v>
      </c>
      <c r="F7" s="697">
        <v>142.15</v>
      </c>
      <c r="G7" s="697">
        <f t="shared" si="0"/>
        <v>44791.465000000004</v>
      </c>
      <c r="H7" s="697">
        <v>250</v>
      </c>
      <c r="I7" s="697">
        <f t="shared" si="1"/>
        <v>78775</v>
      </c>
      <c r="J7" s="697">
        <v>200</v>
      </c>
      <c r="K7" s="697">
        <f t="shared" si="2"/>
        <v>63020.000000000007</v>
      </c>
      <c r="L7" s="697">
        <v>129</v>
      </c>
      <c r="M7" s="697">
        <f t="shared" si="3"/>
        <v>40647.9</v>
      </c>
      <c r="N7" s="697">
        <v>129</v>
      </c>
      <c r="O7" s="697">
        <f t="shared" si="4"/>
        <v>40647.9</v>
      </c>
      <c r="P7" s="697">
        <f t="shared" si="5"/>
        <v>-9.2507914175167105</v>
      </c>
    </row>
    <row r="8" spans="1:16" ht="100.5" customHeight="1">
      <c r="A8" s="652">
        <v>4</v>
      </c>
      <c r="B8" s="653">
        <v>51</v>
      </c>
      <c r="C8" s="657" t="s">
        <v>72</v>
      </c>
      <c r="D8" s="658">
        <v>8</v>
      </c>
      <c r="E8" s="653" t="s">
        <v>82</v>
      </c>
      <c r="F8" s="697">
        <v>7035</v>
      </c>
      <c r="G8" s="697">
        <f t="shared" si="0"/>
        <v>56280</v>
      </c>
      <c r="H8" s="697">
        <v>4500</v>
      </c>
      <c r="I8" s="697">
        <f t="shared" si="1"/>
        <v>36000</v>
      </c>
      <c r="J8" s="697">
        <v>8000</v>
      </c>
      <c r="K8" s="697">
        <f t="shared" si="2"/>
        <v>64000</v>
      </c>
      <c r="L8" s="697">
        <v>8814</v>
      </c>
      <c r="M8" s="697">
        <f t="shared" si="3"/>
        <v>70512</v>
      </c>
      <c r="N8" s="697">
        <v>8814</v>
      </c>
      <c r="O8" s="697">
        <f t="shared" si="4"/>
        <v>70512</v>
      </c>
      <c r="P8" s="697">
        <f t="shared" si="5"/>
        <v>25.287846481876329</v>
      </c>
    </row>
    <row r="9" spans="1:16" ht="62.25" customHeight="1">
      <c r="A9" s="652">
        <v>5</v>
      </c>
      <c r="B9" s="653">
        <v>74</v>
      </c>
      <c r="C9" s="657" t="s">
        <v>142</v>
      </c>
      <c r="D9" s="658">
        <v>3</v>
      </c>
      <c r="E9" s="653" t="s">
        <v>82</v>
      </c>
      <c r="F9" s="697">
        <v>571</v>
      </c>
      <c r="G9" s="697">
        <f t="shared" si="0"/>
        <v>1713</v>
      </c>
      <c r="H9" s="697">
        <v>250</v>
      </c>
      <c r="I9" s="697">
        <f t="shared" si="1"/>
        <v>750</v>
      </c>
      <c r="J9" s="697">
        <v>600</v>
      </c>
      <c r="K9" s="697">
        <f t="shared" si="2"/>
        <v>1800</v>
      </c>
      <c r="L9" s="697">
        <v>170</v>
      </c>
      <c r="M9" s="697">
        <f t="shared" si="3"/>
        <v>510</v>
      </c>
      <c r="N9" s="697">
        <v>170</v>
      </c>
      <c r="O9" s="697">
        <f t="shared" si="4"/>
        <v>510</v>
      </c>
      <c r="P9" s="697">
        <f t="shared" si="5"/>
        <v>-70.2276707530648</v>
      </c>
    </row>
    <row r="10" spans="1:16" ht="47.25" customHeight="1">
      <c r="A10" s="652">
        <v>6</v>
      </c>
      <c r="B10" s="653">
        <v>77.400000000000006</v>
      </c>
      <c r="C10" s="657" t="s">
        <v>228</v>
      </c>
      <c r="D10" s="658">
        <v>119</v>
      </c>
      <c r="E10" s="679" t="s">
        <v>85</v>
      </c>
      <c r="F10" s="697">
        <v>87.66</v>
      </c>
      <c r="G10" s="697">
        <f t="shared" si="0"/>
        <v>10431.539999999999</v>
      </c>
      <c r="H10" s="697">
        <v>90</v>
      </c>
      <c r="I10" s="697">
        <f t="shared" si="1"/>
        <v>10710</v>
      </c>
      <c r="J10" s="697">
        <v>110</v>
      </c>
      <c r="K10" s="697">
        <f t="shared" si="2"/>
        <v>13090</v>
      </c>
      <c r="L10" s="697">
        <v>57</v>
      </c>
      <c r="M10" s="697">
        <f t="shared" si="3"/>
        <v>6783</v>
      </c>
      <c r="N10" s="697">
        <v>57</v>
      </c>
      <c r="O10" s="697">
        <f t="shared" si="4"/>
        <v>6783</v>
      </c>
      <c r="P10" s="697">
        <f t="shared" si="5"/>
        <v>-34.976043805612591</v>
      </c>
    </row>
    <row r="11" spans="1:16" ht="45.75" customHeight="1">
      <c r="A11" s="652">
        <v>7</v>
      </c>
      <c r="B11" s="653">
        <v>112</v>
      </c>
      <c r="C11" s="657" t="s">
        <v>43</v>
      </c>
      <c r="D11" s="658">
        <v>48</v>
      </c>
      <c r="E11" s="653" t="s">
        <v>82</v>
      </c>
      <c r="F11" s="697">
        <v>2336</v>
      </c>
      <c r="G11" s="697">
        <f t="shared" si="0"/>
        <v>112128</v>
      </c>
      <c r="H11" s="697">
        <v>2000</v>
      </c>
      <c r="I11" s="697">
        <f t="shared" si="1"/>
        <v>96000</v>
      </c>
      <c r="J11" s="697">
        <v>2000</v>
      </c>
      <c r="K11" s="697">
        <f t="shared" si="2"/>
        <v>96000</v>
      </c>
      <c r="L11" s="697">
        <v>1593</v>
      </c>
      <c r="M11" s="697">
        <f t="shared" si="3"/>
        <v>76464</v>
      </c>
      <c r="N11" s="697">
        <v>1593</v>
      </c>
      <c r="O11" s="697">
        <f t="shared" si="4"/>
        <v>76464</v>
      </c>
      <c r="P11" s="697">
        <f t="shared" si="5"/>
        <v>-31.80650684931507</v>
      </c>
    </row>
    <row r="12" spans="1:16" ht="30" customHeight="1">
      <c r="A12" s="652">
        <v>8</v>
      </c>
      <c r="B12" s="653">
        <v>238</v>
      </c>
      <c r="C12" s="674" t="s">
        <v>127</v>
      </c>
      <c r="D12" s="655">
        <v>0.27</v>
      </c>
      <c r="E12" s="653" t="s">
        <v>144</v>
      </c>
      <c r="F12" s="697">
        <v>4755.5</v>
      </c>
      <c r="G12" s="697">
        <f t="shared" si="0"/>
        <v>1283.9850000000001</v>
      </c>
      <c r="H12" s="697">
        <v>5000</v>
      </c>
      <c r="I12" s="697">
        <f t="shared" si="1"/>
        <v>1350</v>
      </c>
      <c r="J12" s="697">
        <v>5000</v>
      </c>
      <c r="K12" s="697">
        <f t="shared" si="2"/>
        <v>1350</v>
      </c>
      <c r="L12" s="697">
        <v>4194</v>
      </c>
      <c r="M12" s="697">
        <f t="shared" si="3"/>
        <v>1132.3800000000001</v>
      </c>
      <c r="N12" s="697">
        <v>4194</v>
      </c>
      <c r="O12" s="697">
        <f t="shared" si="4"/>
        <v>1132.3800000000001</v>
      </c>
      <c r="P12" s="697">
        <f t="shared" si="5"/>
        <v>-11.807380927347282</v>
      </c>
    </row>
    <row r="13" spans="1:16" ht="63.75" customHeight="1">
      <c r="A13" s="652">
        <v>9</v>
      </c>
      <c r="B13" s="653">
        <v>2.15</v>
      </c>
      <c r="C13" s="674" t="s">
        <v>285</v>
      </c>
      <c r="D13" s="658">
        <v>30</v>
      </c>
      <c r="E13" s="653" t="s">
        <v>83</v>
      </c>
      <c r="F13" s="697">
        <v>296.79000000000002</v>
      </c>
      <c r="G13" s="697">
        <f t="shared" si="0"/>
        <v>8903.7000000000007</v>
      </c>
      <c r="H13" s="697">
        <v>6000</v>
      </c>
      <c r="I13" s="697">
        <f t="shared" si="1"/>
        <v>180000</v>
      </c>
      <c r="J13" s="697">
        <v>600</v>
      </c>
      <c r="K13" s="697">
        <f t="shared" si="2"/>
        <v>18000</v>
      </c>
      <c r="L13" s="697">
        <v>1559</v>
      </c>
      <c r="M13" s="697">
        <f t="shared" si="3"/>
        <v>46770</v>
      </c>
      <c r="N13" s="697">
        <v>1559</v>
      </c>
      <c r="O13" s="697">
        <f t="shared" si="4"/>
        <v>46770</v>
      </c>
      <c r="P13" s="697">
        <f t="shared" si="5"/>
        <v>425.28724013612316</v>
      </c>
    </row>
    <row r="14" spans="1:16" ht="66.75" customHeight="1">
      <c r="A14" s="652">
        <v>10</v>
      </c>
      <c r="B14" s="653" t="s">
        <v>120</v>
      </c>
      <c r="C14" s="657" t="s">
        <v>119</v>
      </c>
      <c r="D14" s="658">
        <v>1.3</v>
      </c>
      <c r="E14" s="653" t="s">
        <v>83</v>
      </c>
      <c r="F14" s="697">
        <v>4939.25</v>
      </c>
      <c r="G14" s="697">
        <f t="shared" si="0"/>
        <v>6421.0250000000005</v>
      </c>
      <c r="H14" s="697">
        <v>5500</v>
      </c>
      <c r="I14" s="697">
        <f t="shared" si="1"/>
        <v>7150</v>
      </c>
      <c r="J14" s="697">
        <v>5000</v>
      </c>
      <c r="K14" s="697">
        <f t="shared" si="2"/>
        <v>6500</v>
      </c>
      <c r="L14" s="697">
        <v>4995</v>
      </c>
      <c r="M14" s="697">
        <f t="shared" si="3"/>
        <v>6493.5</v>
      </c>
      <c r="N14" s="697">
        <v>4995</v>
      </c>
      <c r="O14" s="697">
        <f t="shared" si="4"/>
        <v>6493.5</v>
      </c>
      <c r="P14" s="697">
        <f t="shared" si="5"/>
        <v>1.1287138735638003</v>
      </c>
    </row>
    <row r="15" spans="1:16" ht="61.5" customHeight="1">
      <c r="A15" s="652">
        <v>11</v>
      </c>
      <c r="B15" s="653" t="s">
        <v>15</v>
      </c>
      <c r="C15" s="657" t="s">
        <v>123</v>
      </c>
      <c r="D15" s="658">
        <v>9.5</v>
      </c>
      <c r="E15" s="653" t="s">
        <v>83</v>
      </c>
      <c r="F15" s="697">
        <v>6813.03</v>
      </c>
      <c r="G15" s="697">
        <f t="shared" si="0"/>
        <v>64723.784999999996</v>
      </c>
      <c r="H15" s="697">
        <v>5500</v>
      </c>
      <c r="I15" s="697">
        <f t="shared" si="1"/>
        <v>52250</v>
      </c>
      <c r="J15" s="697">
        <v>7000</v>
      </c>
      <c r="K15" s="697">
        <f t="shared" si="2"/>
        <v>66500</v>
      </c>
      <c r="L15" s="697">
        <v>6520</v>
      </c>
      <c r="M15" s="697">
        <f t="shared" si="3"/>
        <v>61940</v>
      </c>
      <c r="N15" s="697">
        <v>6520</v>
      </c>
      <c r="O15" s="697">
        <f t="shared" si="4"/>
        <v>61940</v>
      </c>
      <c r="P15" s="697">
        <f t="shared" si="5"/>
        <v>-4.3010231864530137</v>
      </c>
    </row>
    <row r="16" spans="1:16" ht="43.5" customHeight="1">
      <c r="A16" s="652">
        <v>12</v>
      </c>
      <c r="B16" s="653" t="s">
        <v>122</v>
      </c>
      <c r="C16" s="654" t="s">
        <v>121</v>
      </c>
      <c r="D16" s="658">
        <v>3</v>
      </c>
      <c r="E16" s="653" t="s">
        <v>83</v>
      </c>
      <c r="F16" s="697">
        <v>8631.49</v>
      </c>
      <c r="G16" s="697">
        <f t="shared" si="0"/>
        <v>25894.47</v>
      </c>
      <c r="H16" s="697">
        <v>8000</v>
      </c>
      <c r="I16" s="697">
        <f t="shared" si="1"/>
        <v>24000</v>
      </c>
      <c r="J16" s="697">
        <v>8500</v>
      </c>
      <c r="K16" s="697">
        <f t="shared" si="2"/>
        <v>25500</v>
      </c>
      <c r="L16" s="697">
        <v>7910</v>
      </c>
      <c r="M16" s="697">
        <f t="shared" si="3"/>
        <v>23730</v>
      </c>
      <c r="N16" s="697">
        <v>7910</v>
      </c>
      <c r="O16" s="697">
        <f t="shared" si="4"/>
        <v>23730</v>
      </c>
      <c r="P16" s="697">
        <f t="shared" si="5"/>
        <v>-8.3588117462917744</v>
      </c>
    </row>
    <row r="17" spans="1:16" ht="98.25" customHeight="1">
      <c r="A17" s="652">
        <v>13</v>
      </c>
      <c r="B17" s="653" t="s">
        <v>16</v>
      </c>
      <c r="C17" s="674" t="s">
        <v>54</v>
      </c>
      <c r="D17" s="658">
        <v>5.8</v>
      </c>
      <c r="E17" s="653" t="s">
        <v>83</v>
      </c>
      <c r="F17" s="697">
        <v>6837.33</v>
      </c>
      <c r="G17" s="697">
        <f t="shared" si="0"/>
        <v>39656.513999999996</v>
      </c>
      <c r="H17" s="697">
        <v>5500</v>
      </c>
      <c r="I17" s="697">
        <f t="shared" si="1"/>
        <v>31900</v>
      </c>
      <c r="J17" s="697">
        <v>6800</v>
      </c>
      <c r="K17" s="697">
        <f t="shared" si="2"/>
        <v>39440</v>
      </c>
      <c r="L17" s="697">
        <v>6441</v>
      </c>
      <c r="M17" s="697">
        <f t="shared" si="3"/>
        <v>37357.799999999996</v>
      </c>
      <c r="N17" s="697">
        <v>6441</v>
      </c>
      <c r="O17" s="697">
        <f t="shared" si="4"/>
        <v>37357.799999999996</v>
      </c>
      <c r="P17" s="697">
        <f t="shared" si="5"/>
        <v>-5.7965609382609866</v>
      </c>
    </row>
    <row r="18" spans="1:16" ht="24.95" customHeight="1">
      <c r="A18" s="652">
        <v>14</v>
      </c>
      <c r="B18" s="653"/>
      <c r="C18" s="674" t="s">
        <v>17</v>
      </c>
      <c r="D18" s="658">
        <v>1</v>
      </c>
      <c r="E18" s="653" t="s">
        <v>83</v>
      </c>
      <c r="F18" s="697">
        <v>7003.32</v>
      </c>
      <c r="G18" s="697">
        <f t="shared" si="0"/>
        <v>7003.32</v>
      </c>
      <c r="H18" s="697">
        <v>5500</v>
      </c>
      <c r="I18" s="697">
        <f t="shared" si="1"/>
        <v>5500</v>
      </c>
      <c r="J18" s="697">
        <v>7300</v>
      </c>
      <c r="K18" s="697">
        <f t="shared" si="2"/>
        <v>7300</v>
      </c>
      <c r="L18" s="697">
        <v>6560</v>
      </c>
      <c r="M18" s="697">
        <f t="shared" si="3"/>
        <v>6560</v>
      </c>
      <c r="N18" s="697">
        <v>6560</v>
      </c>
      <c r="O18" s="697">
        <f t="shared" si="4"/>
        <v>6560</v>
      </c>
      <c r="P18" s="697">
        <f t="shared" si="5"/>
        <v>-6.3301405619049209</v>
      </c>
    </row>
    <row r="19" spans="1:16" ht="24.95" customHeight="1">
      <c r="A19" s="652">
        <v>15</v>
      </c>
      <c r="B19" s="653"/>
      <c r="C19" s="674" t="s">
        <v>18</v>
      </c>
      <c r="D19" s="658">
        <v>4</v>
      </c>
      <c r="E19" s="653" t="s">
        <v>83</v>
      </c>
      <c r="F19" s="697">
        <v>7169.31</v>
      </c>
      <c r="G19" s="697">
        <f t="shared" si="0"/>
        <v>28677.24</v>
      </c>
      <c r="H19" s="697">
        <v>57000</v>
      </c>
      <c r="I19" s="697">
        <f t="shared" si="1"/>
        <v>228000</v>
      </c>
      <c r="J19" s="697">
        <v>7400</v>
      </c>
      <c r="K19" s="697">
        <f t="shared" si="2"/>
        <v>29600</v>
      </c>
      <c r="L19" s="697">
        <v>6680</v>
      </c>
      <c r="M19" s="697">
        <f t="shared" si="3"/>
        <v>26720</v>
      </c>
      <c r="N19" s="697">
        <v>6680</v>
      </c>
      <c r="O19" s="697">
        <f t="shared" si="4"/>
        <v>26720</v>
      </c>
      <c r="P19" s="697">
        <f t="shared" si="5"/>
        <v>-6.8250640577684649</v>
      </c>
    </row>
    <row r="20" spans="1:16" ht="24.95" customHeight="1">
      <c r="A20" s="652">
        <v>16</v>
      </c>
      <c r="B20" s="653"/>
      <c r="C20" s="674" t="s">
        <v>19</v>
      </c>
      <c r="D20" s="658">
        <v>1.5</v>
      </c>
      <c r="E20" s="653" t="s">
        <v>83</v>
      </c>
      <c r="F20" s="697">
        <v>7335.3</v>
      </c>
      <c r="G20" s="697">
        <f t="shared" si="0"/>
        <v>11002.95</v>
      </c>
      <c r="H20" s="697">
        <v>5700</v>
      </c>
      <c r="I20" s="697">
        <f t="shared" si="1"/>
        <v>8550</v>
      </c>
      <c r="J20" s="697">
        <v>7500</v>
      </c>
      <c r="K20" s="697">
        <f t="shared" si="2"/>
        <v>11250</v>
      </c>
      <c r="L20" s="697">
        <v>6840</v>
      </c>
      <c r="M20" s="697">
        <f t="shared" si="3"/>
        <v>10260</v>
      </c>
      <c r="N20" s="697">
        <v>6840</v>
      </c>
      <c r="O20" s="697">
        <f t="shared" si="4"/>
        <v>10260</v>
      </c>
      <c r="P20" s="697">
        <f t="shared" si="5"/>
        <v>-6.7522800703447743</v>
      </c>
    </row>
    <row r="21" spans="1:16" ht="60" customHeight="1">
      <c r="A21" s="652">
        <v>17</v>
      </c>
      <c r="B21" s="653">
        <v>18.100000000000001</v>
      </c>
      <c r="C21" s="675" t="s">
        <v>520</v>
      </c>
      <c r="D21" s="658">
        <v>12.5</v>
      </c>
      <c r="E21" s="653" t="s">
        <v>81</v>
      </c>
      <c r="F21" s="697">
        <v>881.39</v>
      </c>
      <c r="G21" s="697">
        <f t="shared" si="0"/>
        <v>11017.375</v>
      </c>
      <c r="H21" s="697">
        <v>900</v>
      </c>
      <c r="I21" s="697">
        <f t="shared" si="1"/>
        <v>11250</v>
      </c>
      <c r="J21" s="697">
        <v>600</v>
      </c>
      <c r="K21" s="697">
        <f t="shared" si="2"/>
        <v>7500</v>
      </c>
      <c r="L21" s="697">
        <v>622</v>
      </c>
      <c r="M21" s="697">
        <f t="shared" si="3"/>
        <v>7775</v>
      </c>
      <c r="N21" s="697">
        <v>622</v>
      </c>
      <c r="O21" s="697">
        <f t="shared" si="4"/>
        <v>7775</v>
      </c>
      <c r="P21" s="697">
        <f t="shared" si="5"/>
        <v>-29.429650892340508</v>
      </c>
    </row>
    <row r="22" spans="1:16" ht="82.5" customHeight="1">
      <c r="A22" s="652">
        <v>18</v>
      </c>
      <c r="B22" s="653"/>
      <c r="C22" s="675" t="s">
        <v>113</v>
      </c>
      <c r="D22" s="658">
        <v>5</v>
      </c>
      <c r="E22" s="653" t="s">
        <v>81</v>
      </c>
      <c r="F22" s="697">
        <v>1178.5</v>
      </c>
      <c r="G22" s="697">
        <f t="shared" si="0"/>
        <v>5892.5</v>
      </c>
      <c r="H22" s="697">
        <v>900</v>
      </c>
      <c r="I22" s="697">
        <f t="shared" si="1"/>
        <v>4500</v>
      </c>
      <c r="J22" s="697">
        <v>800</v>
      </c>
      <c r="K22" s="697">
        <f t="shared" si="2"/>
        <v>4000</v>
      </c>
      <c r="L22" s="697">
        <v>678</v>
      </c>
      <c r="M22" s="697">
        <f t="shared" si="3"/>
        <v>3390</v>
      </c>
      <c r="N22" s="697">
        <v>678</v>
      </c>
      <c r="O22" s="697">
        <f t="shared" si="4"/>
        <v>3390</v>
      </c>
      <c r="P22" s="697">
        <f t="shared" si="5"/>
        <v>-42.469240560033946</v>
      </c>
    </row>
    <row r="23" spans="1:16" ht="62.25" customHeight="1">
      <c r="A23" s="652">
        <v>19</v>
      </c>
      <c r="B23" s="653" t="s">
        <v>21</v>
      </c>
      <c r="C23" s="657" t="s">
        <v>56</v>
      </c>
      <c r="D23" s="658">
        <v>14.6</v>
      </c>
      <c r="E23" s="653" t="s">
        <v>81</v>
      </c>
      <c r="F23" s="697">
        <v>5191.63</v>
      </c>
      <c r="G23" s="697">
        <f t="shared" si="0"/>
        <v>75797.797999999995</v>
      </c>
      <c r="H23" s="697">
        <v>17000</v>
      </c>
      <c r="I23" s="697">
        <f t="shared" si="1"/>
        <v>248200</v>
      </c>
      <c r="J23" s="697">
        <v>6000</v>
      </c>
      <c r="K23" s="697">
        <f t="shared" si="2"/>
        <v>87600</v>
      </c>
      <c r="L23" s="697">
        <v>6188</v>
      </c>
      <c r="M23" s="697">
        <f t="shared" si="3"/>
        <v>90344.8</v>
      </c>
      <c r="N23" s="697">
        <v>6188</v>
      </c>
      <c r="O23" s="697">
        <f t="shared" si="4"/>
        <v>90344.8</v>
      </c>
      <c r="P23" s="697">
        <f t="shared" si="5"/>
        <v>19.1918530403746</v>
      </c>
    </row>
    <row r="24" spans="1:16" ht="97.5" customHeight="1">
      <c r="A24" s="652">
        <v>20</v>
      </c>
      <c r="B24" s="653">
        <v>26.1</v>
      </c>
      <c r="C24" s="657" t="s">
        <v>128</v>
      </c>
      <c r="D24" s="658">
        <v>5</v>
      </c>
      <c r="E24" s="653" t="s">
        <v>83</v>
      </c>
      <c r="F24" s="697">
        <v>4939.25</v>
      </c>
      <c r="G24" s="697">
        <f t="shared" si="0"/>
        <v>24696.25</v>
      </c>
      <c r="H24" s="697">
        <v>5500</v>
      </c>
      <c r="I24" s="697">
        <f t="shared" si="1"/>
        <v>27500</v>
      </c>
      <c r="J24" s="697">
        <v>5000</v>
      </c>
      <c r="K24" s="697">
        <f t="shared" si="2"/>
        <v>25000</v>
      </c>
      <c r="L24" s="697">
        <v>4995</v>
      </c>
      <c r="M24" s="697">
        <f t="shared" si="3"/>
        <v>24975</v>
      </c>
      <c r="N24" s="697">
        <v>4995</v>
      </c>
      <c r="O24" s="697">
        <f t="shared" si="4"/>
        <v>24975</v>
      </c>
      <c r="P24" s="697">
        <f t="shared" si="5"/>
        <v>1.1287138735638003</v>
      </c>
    </row>
    <row r="25" spans="1:16" ht="93.75">
      <c r="A25" s="652">
        <v>21</v>
      </c>
      <c r="B25" s="653" t="s">
        <v>455</v>
      </c>
      <c r="C25" s="657" t="s">
        <v>457</v>
      </c>
      <c r="D25" s="658">
        <v>940</v>
      </c>
      <c r="E25" s="653" t="s">
        <v>81</v>
      </c>
      <c r="F25" s="697">
        <v>1403.7</v>
      </c>
      <c r="G25" s="697">
        <f t="shared" si="0"/>
        <v>1319478</v>
      </c>
      <c r="H25" s="697">
        <v>1150</v>
      </c>
      <c r="I25" s="697">
        <f t="shared" si="1"/>
        <v>1081000</v>
      </c>
      <c r="J25" s="697">
        <v>1000</v>
      </c>
      <c r="K25" s="697">
        <f t="shared" si="2"/>
        <v>940000</v>
      </c>
      <c r="L25" s="697">
        <v>996</v>
      </c>
      <c r="M25" s="697">
        <f t="shared" si="3"/>
        <v>936240</v>
      </c>
      <c r="N25" s="697">
        <v>996</v>
      </c>
      <c r="O25" s="697">
        <f t="shared" si="4"/>
        <v>936240</v>
      </c>
      <c r="P25" s="697">
        <f t="shared" si="5"/>
        <v>-29.044667664030776</v>
      </c>
    </row>
    <row r="26" spans="1:16" ht="75">
      <c r="A26" s="652">
        <v>22</v>
      </c>
      <c r="B26" s="653" t="s">
        <v>456</v>
      </c>
      <c r="C26" s="657" t="s">
        <v>282</v>
      </c>
      <c r="D26" s="658">
        <v>1304</v>
      </c>
      <c r="E26" s="653" t="s">
        <v>81</v>
      </c>
      <c r="F26" s="697">
        <v>1700.24</v>
      </c>
      <c r="G26" s="697">
        <f t="shared" si="0"/>
        <v>2217112.96</v>
      </c>
      <c r="H26" s="697">
        <v>1150</v>
      </c>
      <c r="I26" s="697">
        <f t="shared" si="1"/>
        <v>1499600</v>
      </c>
      <c r="J26" s="697">
        <v>1350</v>
      </c>
      <c r="K26" s="697">
        <f t="shared" si="2"/>
        <v>1760400</v>
      </c>
      <c r="L26" s="697">
        <v>1016</v>
      </c>
      <c r="M26" s="697">
        <f t="shared" si="3"/>
        <v>1324864</v>
      </c>
      <c r="N26" s="697">
        <v>1016</v>
      </c>
      <c r="O26" s="697">
        <f t="shared" si="4"/>
        <v>1324864</v>
      </c>
      <c r="P26" s="697">
        <f t="shared" si="5"/>
        <v>-40.243730296899258</v>
      </c>
    </row>
    <row r="27" spans="1:16" ht="93.75">
      <c r="A27" s="652">
        <v>23</v>
      </c>
      <c r="B27" s="653" t="s">
        <v>8</v>
      </c>
      <c r="C27" s="657" t="s">
        <v>42</v>
      </c>
      <c r="D27" s="658">
        <v>300</v>
      </c>
      <c r="E27" s="653" t="s">
        <v>81</v>
      </c>
      <c r="F27" s="697">
        <v>1228.8599999999999</v>
      </c>
      <c r="G27" s="697">
        <f t="shared" si="0"/>
        <v>368657.99999999994</v>
      </c>
      <c r="H27" s="697">
        <v>900</v>
      </c>
      <c r="I27" s="697">
        <f t="shared" si="1"/>
        <v>270000</v>
      </c>
      <c r="J27" s="697">
        <v>1250</v>
      </c>
      <c r="K27" s="697">
        <f t="shared" si="2"/>
        <v>375000</v>
      </c>
      <c r="L27" s="697">
        <v>857</v>
      </c>
      <c r="M27" s="697">
        <f t="shared" si="3"/>
        <v>257100</v>
      </c>
      <c r="N27" s="697">
        <v>857</v>
      </c>
      <c r="O27" s="697">
        <f t="shared" si="4"/>
        <v>257100</v>
      </c>
      <c r="P27" s="697">
        <f t="shared" si="5"/>
        <v>-30.260566704099727</v>
      </c>
    </row>
    <row r="28" spans="1:16" ht="56.25">
      <c r="A28" s="652">
        <v>24</v>
      </c>
      <c r="B28" s="653" t="s">
        <v>9</v>
      </c>
      <c r="C28" s="674" t="s">
        <v>41</v>
      </c>
      <c r="D28" s="658">
        <v>75</v>
      </c>
      <c r="E28" s="653" t="s">
        <v>81</v>
      </c>
      <c r="F28" s="697">
        <v>329.09</v>
      </c>
      <c r="G28" s="697">
        <f t="shared" si="0"/>
        <v>24681.749999999996</v>
      </c>
      <c r="H28" s="697">
        <v>120</v>
      </c>
      <c r="I28" s="697">
        <f t="shared" si="1"/>
        <v>9000</v>
      </c>
      <c r="J28" s="697">
        <v>500</v>
      </c>
      <c r="K28" s="697">
        <f t="shared" si="2"/>
        <v>37500</v>
      </c>
      <c r="L28" s="697">
        <v>243</v>
      </c>
      <c r="M28" s="697">
        <f t="shared" si="3"/>
        <v>18225</v>
      </c>
      <c r="N28" s="697">
        <v>243</v>
      </c>
      <c r="O28" s="697">
        <f t="shared" si="4"/>
        <v>18225</v>
      </c>
      <c r="P28" s="697">
        <f t="shared" si="5"/>
        <v>-26.160017016621591</v>
      </c>
    </row>
    <row r="29" spans="1:16" ht="40.5" customHeight="1">
      <c r="A29" s="652">
        <v>25</v>
      </c>
      <c r="B29" s="653" t="s">
        <v>26</v>
      </c>
      <c r="C29" s="657" t="s">
        <v>70</v>
      </c>
      <c r="D29" s="658">
        <v>242</v>
      </c>
      <c r="E29" s="653" t="s">
        <v>81</v>
      </c>
      <c r="F29" s="697">
        <v>522.91999999999996</v>
      </c>
      <c r="G29" s="697">
        <f t="shared" si="0"/>
        <v>126546.63999999998</v>
      </c>
      <c r="H29" s="697">
        <v>350</v>
      </c>
      <c r="I29" s="697">
        <f t="shared" si="1"/>
        <v>84700</v>
      </c>
      <c r="J29" s="697">
        <v>500</v>
      </c>
      <c r="K29" s="697">
        <f t="shared" si="2"/>
        <v>121000</v>
      </c>
      <c r="L29" s="697">
        <v>403</v>
      </c>
      <c r="M29" s="697">
        <f t="shared" si="3"/>
        <v>97526</v>
      </c>
      <c r="N29" s="697">
        <v>403</v>
      </c>
      <c r="O29" s="697">
        <f t="shared" si="4"/>
        <v>97526</v>
      </c>
      <c r="P29" s="697">
        <f t="shared" si="5"/>
        <v>-22.932762181595649</v>
      </c>
    </row>
    <row r="30" spans="1:16" ht="56.25">
      <c r="A30" s="652">
        <v>26</v>
      </c>
      <c r="B30" s="653" t="s">
        <v>20</v>
      </c>
      <c r="C30" s="657" t="s">
        <v>55</v>
      </c>
      <c r="D30" s="658">
        <v>149</v>
      </c>
      <c r="E30" s="653" t="s">
        <v>81</v>
      </c>
      <c r="F30" s="697">
        <v>261.83</v>
      </c>
      <c r="G30" s="697">
        <f t="shared" si="0"/>
        <v>39012.67</v>
      </c>
      <c r="H30" s="697">
        <v>250</v>
      </c>
      <c r="I30" s="697">
        <f t="shared" si="1"/>
        <v>37250</v>
      </c>
      <c r="J30" s="697">
        <v>275</v>
      </c>
      <c r="K30" s="697">
        <f t="shared" si="2"/>
        <v>40975</v>
      </c>
      <c r="L30" s="697">
        <v>371</v>
      </c>
      <c r="M30" s="697">
        <f t="shared" si="3"/>
        <v>55279</v>
      </c>
      <c r="N30" s="697">
        <v>371</v>
      </c>
      <c r="O30" s="697">
        <f t="shared" si="4"/>
        <v>55279</v>
      </c>
      <c r="P30" s="697">
        <f t="shared" si="5"/>
        <v>41.694992934346722</v>
      </c>
    </row>
    <row r="31" spans="1:16" ht="60" customHeight="1">
      <c r="A31" s="652">
        <v>27</v>
      </c>
      <c r="B31" s="653" t="s">
        <v>126</v>
      </c>
      <c r="C31" s="657" t="s">
        <v>125</v>
      </c>
      <c r="D31" s="655">
        <v>0.27</v>
      </c>
      <c r="E31" s="653" t="s">
        <v>144</v>
      </c>
      <c r="F31" s="697">
        <v>90322.8</v>
      </c>
      <c r="G31" s="697">
        <f t="shared" si="0"/>
        <v>24387.156000000003</v>
      </c>
      <c r="H31" s="697">
        <v>110000</v>
      </c>
      <c r="I31" s="697">
        <f t="shared" si="1"/>
        <v>29700.000000000004</v>
      </c>
      <c r="J31" s="697">
        <v>90000</v>
      </c>
      <c r="K31" s="697">
        <f t="shared" si="2"/>
        <v>24300</v>
      </c>
      <c r="L31" s="697">
        <v>83349</v>
      </c>
      <c r="M31" s="697">
        <f t="shared" si="3"/>
        <v>22504.230000000003</v>
      </c>
      <c r="N31" s="697">
        <v>83349</v>
      </c>
      <c r="O31" s="697">
        <f t="shared" si="4"/>
        <v>22504.230000000003</v>
      </c>
      <c r="P31" s="697">
        <f t="shared" si="5"/>
        <v>-7.7209741062057455</v>
      </c>
    </row>
    <row r="32" spans="1:16" ht="75">
      <c r="A32" s="652">
        <v>28</v>
      </c>
      <c r="B32" s="653" t="s">
        <v>22</v>
      </c>
      <c r="C32" s="657" t="s">
        <v>59</v>
      </c>
      <c r="D32" s="658">
        <v>120</v>
      </c>
      <c r="E32" s="653" t="s">
        <v>85</v>
      </c>
      <c r="F32" s="697">
        <v>353.71</v>
      </c>
      <c r="G32" s="697">
        <f t="shared" si="0"/>
        <v>42445.2</v>
      </c>
      <c r="H32" s="697">
        <v>220</v>
      </c>
      <c r="I32" s="697">
        <f t="shared" si="1"/>
        <v>26400</v>
      </c>
      <c r="J32" s="697">
        <v>360</v>
      </c>
      <c r="K32" s="697">
        <f t="shared" si="2"/>
        <v>43200</v>
      </c>
      <c r="L32" s="697">
        <v>500</v>
      </c>
      <c r="M32" s="697">
        <f t="shared" si="3"/>
        <v>60000</v>
      </c>
      <c r="N32" s="697">
        <v>500</v>
      </c>
      <c r="O32" s="697">
        <f t="shared" si="4"/>
        <v>60000</v>
      </c>
      <c r="P32" s="697">
        <f t="shared" si="5"/>
        <v>41.35874021090725</v>
      </c>
    </row>
    <row r="33" spans="1:16" ht="100.5" customHeight="1">
      <c r="A33" s="652">
        <v>29</v>
      </c>
      <c r="B33" s="653" t="s">
        <v>27</v>
      </c>
      <c r="C33" s="657" t="s">
        <v>73</v>
      </c>
      <c r="D33" s="658">
        <v>12</v>
      </c>
      <c r="E33" s="653" t="s">
        <v>82</v>
      </c>
      <c r="F33" s="697">
        <v>30150</v>
      </c>
      <c r="G33" s="697">
        <f t="shared" si="0"/>
        <v>361800</v>
      </c>
      <c r="H33" s="697">
        <v>23000</v>
      </c>
      <c r="I33" s="697">
        <f t="shared" si="1"/>
        <v>276000</v>
      </c>
      <c r="J33" s="697">
        <v>35000</v>
      </c>
      <c r="K33" s="697">
        <f t="shared" si="2"/>
        <v>420000</v>
      </c>
      <c r="L33" s="697">
        <v>30736</v>
      </c>
      <c r="M33" s="697">
        <f t="shared" si="3"/>
        <v>368832</v>
      </c>
      <c r="N33" s="697">
        <v>30736</v>
      </c>
      <c r="O33" s="697">
        <f t="shared" si="4"/>
        <v>368832</v>
      </c>
      <c r="P33" s="697">
        <f t="shared" si="5"/>
        <v>1.9436152570480929</v>
      </c>
    </row>
    <row r="34" spans="1:16" ht="112.5">
      <c r="A34" s="652">
        <v>30</v>
      </c>
      <c r="B34" s="653" t="s">
        <v>11</v>
      </c>
      <c r="C34" s="657" t="s">
        <v>44</v>
      </c>
      <c r="D34" s="658">
        <v>220</v>
      </c>
      <c r="E34" s="653" t="s">
        <v>85</v>
      </c>
      <c r="F34" s="697">
        <v>261.45999999999998</v>
      </c>
      <c r="G34" s="697">
        <f t="shared" si="0"/>
        <v>57521.2</v>
      </c>
      <c r="H34" s="697">
        <v>250</v>
      </c>
      <c r="I34" s="697">
        <f t="shared" si="1"/>
        <v>55000</v>
      </c>
      <c r="J34" s="697">
        <v>300</v>
      </c>
      <c r="K34" s="697">
        <f t="shared" si="2"/>
        <v>66000</v>
      </c>
      <c r="L34" s="697">
        <v>315</v>
      </c>
      <c r="M34" s="697">
        <f t="shared" si="3"/>
        <v>69300</v>
      </c>
      <c r="N34" s="697">
        <v>315</v>
      </c>
      <c r="O34" s="697">
        <f t="shared" si="4"/>
        <v>69300</v>
      </c>
      <c r="P34" s="697">
        <f t="shared" si="5"/>
        <v>20.477319666488192</v>
      </c>
    </row>
    <row r="35" spans="1:16" ht="37.5">
      <c r="A35" s="652">
        <v>31</v>
      </c>
      <c r="B35" s="653"/>
      <c r="C35" s="657" t="s">
        <v>45</v>
      </c>
      <c r="D35" s="658">
        <v>400</v>
      </c>
      <c r="E35" s="653" t="s">
        <v>85</v>
      </c>
      <c r="F35" s="697">
        <v>243.43</v>
      </c>
      <c r="G35" s="697">
        <f t="shared" si="0"/>
        <v>97372</v>
      </c>
      <c r="H35" s="697">
        <v>220</v>
      </c>
      <c r="I35" s="697">
        <f t="shared" si="1"/>
        <v>88000</v>
      </c>
      <c r="J35" s="697">
        <v>290</v>
      </c>
      <c r="K35" s="697">
        <f t="shared" si="2"/>
        <v>116000</v>
      </c>
      <c r="L35" s="697">
        <v>272</v>
      </c>
      <c r="M35" s="697">
        <f t="shared" si="3"/>
        <v>108800</v>
      </c>
      <c r="N35" s="697">
        <v>272</v>
      </c>
      <c r="O35" s="697">
        <f t="shared" si="4"/>
        <v>108800</v>
      </c>
      <c r="P35" s="697">
        <f t="shared" si="5"/>
        <v>11.736433471634552</v>
      </c>
    </row>
    <row r="36" spans="1:16" ht="37.5">
      <c r="A36" s="652">
        <v>32</v>
      </c>
      <c r="B36" s="653"/>
      <c r="C36" s="657" t="s">
        <v>46</v>
      </c>
      <c r="D36" s="658">
        <v>350</v>
      </c>
      <c r="E36" s="653" t="s">
        <v>85</v>
      </c>
      <c r="F36" s="697">
        <v>238.64</v>
      </c>
      <c r="G36" s="697">
        <f t="shared" si="0"/>
        <v>83524</v>
      </c>
      <c r="H36" s="697">
        <v>200</v>
      </c>
      <c r="I36" s="697">
        <f t="shared" si="1"/>
        <v>70000</v>
      </c>
      <c r="J36" s="697">
        <v>280</v>
      </c>
      <c r="K36" s="697">
        <f t="shared" si="2"/>
        <v>98000</v>
      </c>
      <c r="L36" s="697">
        <v>239</v>
      </c>
      <c r="M36" s="697">
        <f t="shared" si="3"/>
        <v>83650</v>
      </c>
      <c r="N36" s="697">
        <v>239</v>
      </c>
      <c r="O36" s="697">
        <f t="shared" si="4"/>
        <v>83650</v>
      </c>
      <c r="P36" s="697">
        <f t="shared" si="5"/>
        <v>0.1508548441166668</v>
      </c>
    </row>
    <row r="37" spans="1:16" ht="56.25">
      <c r="A37" s="652">
        <v>33</v>
      </c>
      <c r="B37" s="653" t="s">
        <v>12</v>
      </c>
      <c r="C37" s="657" t="s">
        <v>477</v>
      </c>
      <c r="D37" s="658">
        <v>43</v>
      </c>
      <c r="E37" s="653" t="s">
        <v>82</v>
      </c>
      <c r="F37" s="697">
        <v>3973.02</v>
      </c>
      <c r="G37" s="697">
        <f t="shared" si="0"/>
        <v>170839.86</v>
      </c>
      <c r="H37" s="697">
        <v>2800</v>
      </c>
      <c r="I37" s="697">
        <f t="shared" si="1"/>
        <v>120400</v>
      </c>
      <c r="J37" s="697">
        <v>4000</v>
      </c>
      <c r="K37" s="697">
        <f t="shared" si="2"/>
        <v>172000</v>
      </c>
      <c r="L37" s="697">
        <v>4162</v>
      </c>
      <c r="M37" s="697">
        <f t="shared" si="3"/>
        <v>178966</v>
      </c>
      <c r="N37" s="697">
        <v>4162</v>
      </c>
      <c r="O37" s="697">
        <f t="shared" si="4"/>
        <v>178966</v>
      </c>
      <c r="P37" s="697">
        <f t="shared" si="5"/>
        <v>4.756583153369478</v>
      </c>
    </row>
    <row r="38" spans="1:16" ht="37.5">
      <c r="A38" s="652">
        <v>34</v>
      </c>
      <c r="B38" s="653" t="s">
        <v>14</v>
      </c>
      <c r="C38" s="657" t="s">
        <v>50</v>
      </c>
      <c r="D38" s="658">
        <v>116</v>
      </c>
      <c r="E38" s="653" t="s">
        <v>82</v>
      </c>
      <c r="F38" s="697">
        <v>259</v>
      </c>
      <c r="G38" s="697">
        <f t="shared" si="0"/>
        <v>30044</v>
      </c>
      <c r="H38" s="697">
        <v>1100</v>
      </c>
      <c r="I38" s="697">
        <f t="shared" si="1"/>
        <v>127600</v>
      </c>
      <c r="J38" s="697">
        <v>250</v>
      </c>
      <c r="K38" s="697">
        <f t="shared" si="2"/>
        <v>29000</v>
      </c>
      <c r="L38" s="697">
        <v>305</v>
      </c>
      <c r="M38" s="697">
        <f t="shared" si="3"/>
        <v>35380</v>
      </c>
      <c r="N38" s="697">
        <v>305</v>
      </c>
      <c r="O38" s="697">
        <f t="shared" si="4"/>
        <v>35380</v>
      </c>
      <c r="P38" s="697">
        <f t="shared" si="5"/>
        <v>17.760617760617762</v>
      </c>
    </row>
    <row r="39" spans="1:16" ht="56.25">
      <c r="A39" s="652">
        <v>35</v>
      </c>
      <c r="B39" s="653" t="s">
        <v>283</v>
      </c>
      <c r="C39" s="657" t="s">
        <v>284</v>
      </c>
      <c r="D39" s="658">
        <v>12</v>
      </c>
      <c r="E39" s="653" t="s">
        <v>82</v>
      </c>
      <c r="F39" s="697">
        <v>2252.5500000000002</v>
      </c>
      <c r="G39" s="697">
        <f t="shared" si="0"/>
        <v>27030.600000000002</v>
      </c>
      <c r="H39" s="697">
        <v>2500</v>
      </c>
      <c r="I39" s="697">
        <f t="shared" si="1"/>
        <v>30000</v>
      </c>
      <c r="J39" s="697">
        <v>2000</v>
      </c>
      <c r="K39" s="697">
        <f t="shared" si="2"/>
        <v>24000</v>
      </c>
      <c r="L39" s="697">
        <v>3280</v>
      </c>
      <c r="M39" s="697">
        <f t="shared" si="3"/>
        <v>39360</v>
      </c>
      <c r="N39" s="697">
        <v>3280</v>
      </c>
      <c r="O39" s="697">
        <f t="shared" si="4"/>
        <v>39360</v>
      </c>
      <c r="P39" s="697">
        <f t="shared" si="5"/>
        <v>45.612749994450724</v>
      </c>
    </row>
    <row r="40" spans="1:16" ht="75">
      <c r="A40" s="652">
        <v>36</v>
      </c>
      <c r="B40" s="653" t="s">
        <v>343</v>
      </c>
      <c r="C40" s="657" t="s">
        <v>440</v>
      </c>
      <c r="D40" s="658">
        <v>6</v>
      </c>
      <c r="E40" s="653" t="s">
        <v>82</v>
      </c>
      <c r="F40" s="697">
        <v>3424.09</v>
      </c>
      <c r="G40" s="697">
        <f t="shared" si="0"/>
        <v>20544.54</v>
      </c>
      <c r="H40" s="697">
        <v>4500</v>
      </c>
      <c r="I40" s="697">
        <f t="shared" si="1"/>
        <v>27000</v>
      </c>
      <c r="J40" s="697">
        <v>3500</v>
      </c>
      <c r="K40" s="697">
        <f t="shared" si="2"/>
        <v>21000</v>
      </c>
      <c r="L40" s="697">
        <v>4262</v>
      </c>
      <c r="M40" s="697">
        <f t="shared" si="3"/>
        <v>25572</v>
      </c>
      <c r="N40" s="697">
        <v>4262</v>
      </c>
      <c r="O40" s="697">
        <f t="shared" si="4"/>
        <v>25572</v>
      </c>
      <c r="P40" s="697">
        <f t="shared" si="5"/>
        <v>24.471027338650554</v>
      </c>
    </row>
    <row r="41" spans="1:16" ht="75">
      <c r="A41" s="652">
        <v>37</v>
      </c>
      <c r="B41" s="653" t="s">
        <v>29</v>
      </c>
      <c r="C41" s="657" t="s">
        <v>441</v>
      </c>
      <c r="D41" s="658">
        <v>18</v>
      </c>
      <c r="E41" s="653" t="s">
        <v>82</v>
      </c>
      <c r="F41" s="697">
        <v>5379.95</v>
      </c>
      <c r="G41" s="697">
        <f t="shared" si="0"/>
        <v>96839.099999999991</v>
      </c>
      <c r="H41" s="697">
        <v>5500</v>
      </c>
      <c r="I41" s="697">
        <f t="shared" si="1"/>
        <v>99000</v>
      </c>
      <c r="J41" s="697">
        <v>6000</v>
      </c>
      <c r="K41" s="697">
        <f t="shared" si="2"/>
        <v>108000</v>
      </c>
      <c r="L41" s="697">
        <v>5714</v>
      </c>
      <c r="M41" s="697">
        <f t="shared" si="3"/>
        <v>102852</v>
      </c>
      <c r="N41" s="697">
        <v>5714</v>
      </c>
      <c r="O41" s="697">
        <f t="shared" si="4"/>
        <v>102852</v>
      </c>
      <c r="P41" s="697">
        <f t="shared" si="5"/>
        <v>6.2091655126906415</v>
      </c>
    </row>
    <row r="42" spans="1:16" ht="37.5">
      <c r="A42" s="652">
        <v>38</v>
      </c>
      <c r="B42" s="653" t="s">
        <v>13</v>
      </c>
      <c r="C42" s="657" t="s">
        <v>49</v>
      </c>
      <c r="D42" s="658">
        <v>21</v>
      </c>
      <c r="E42" s="653" t="s">
        <v>82</v>
      </c>
      <c r="F42" s="697">
        <v>7651.85</v>
      </c>
      <c r="G42" s="697">
        <f t="shared" si="0"/>
        <v>160688.85</v>
      </c>
      <c r="H42" s="697">
        <v>6500</v>
      </c>
      <c r="I42" s="697">
        <f t="shared" si="1"/>
        <v>136500</v>
      </c>
      <c r="J42" s="697">
        <v>7000</v>
      </c>
      <c r="K42" s="697">
        <f t="shared" si="2"/>
        <v>147000</v>
      </c>
      <c r="L42" s="697">
        <v>5279</v>
      </c>
      <c r="M42" s="697">
        <f t="shared" si="3"/>
        <v>110859</v>
      </c>
      <c r="N42" s="697">
        <v>5279</v>
      </c>
      <c r="O42" s="697">
        <f t="shared" si="4"/>
        <v>110859</v>
      </c>
      <c r="P42" s="697">
        <f t="shared" si="5"/>
        <v>-31.01014787273666</v>
      </c>
    </row>
    <row r="43" spans="1:16" ht="78" customHeight="1">
      <c r="A43" s="652">
        <v>39</v>
      </c>
      <c r="B43" s="653">
        <v>58.3</v>
      </c>
      <c r="C43" s="654" t="s">
        <v>51</v>
      </c>
      <c r="D43" s="658">
        <v>120</v>
      </c>
      <c r="E43" s="653" t="s">
        <v>85</v>
      </c>
      <c r="F43" s="697">
        <v>735.27</v>
      </c>
      <c r="G43" s="697">
        <f t="shared" si="0"/>
        <v>88232.4</v>
      </c>
      <c r="H43" s="697">
        <v>220</v>
      </c>
      <c r="I43" s="697">
        <f t="shared" si="1"/>
        <v>26400</v>
      </c>
      <c r="J43" s="697">
        <v>700</v>
      </c>
      <c r="K43" s="697">
        <f t="shared" si="2"/>
        <v>84000</v>
      </c>
      <c r="L43" s="697">
        <v>561</v>
      </c>
      <c r="M43" s="697">
        <f t="shared" si="3"/>
        <v>67320</v>
      </c>
      <c r="N43" s="697">
        <v>561</v>
      </c>
      <c r="O43" s="697">
        <f t="shared" si="4"/>
        <v>67320</v>
      </c>
      <c r="P43" s="697">
        <f t="shared" si="5"/>
        <v>-23.701497409115017</v>
      </c>
    </row>
    <row r="44" spans="1:16" ht="24.95" customHeight="1">
      <c r="A44" s="652">
        <v>40</v>
      </c>
      <c r="B44" s="653"/>
      <c r="C44" s="657" t="s">
        <v>52</v>
      </c>
      <c r="D44" s="658">
        <v>134</v>
      </c>
      <c r="E44" s="653" t="s">
        <v>85</v>
      </c>
      <c r="F44" s="697">
        <v>617.97</v>
      </c>
      <c r="G44" s="697">
        <f t="shared" si="0"/>
        <v>82807.98000000001</v>
      </c>
      <c r="H44" s="697">
        <v>120</v>
      </c>
      <c r="I44" s="697">
        <f t="shared" si="1"/>
        <v>16080</v>
      </c>
      <c r="J44" s="697">
        <v>600</v>
      </c>
      <c r="K44" s="697">
        <f t="shared" si="2"/>
        <v>80400</v>
      </c>
      <c r="L44" s="697">
        <v>452</v>
      </c>
      <c r="M44" s="697">
        <f t="shared" si="3"/>
        <v>60568</v>
      </c>
      <c r="N44" s="697">
        <v>452</v>
      </c>
      <c r="O44" s="697">
        <f t="shared" si="4"/>
        <v>60568</v>
      </c>
      <c r="P44" s="697">
        <f t="shared" si="5"/>
        <v>-26.85729080699711</v>
      </c>
    </row>
    <row r="45" spans="1:16" ht="75">
      <c r="A45" s="652">
        <v>41</v>
      </c>
      <c r="B45" s="653" t="s">
        <v>131</v>
      </c>
      <c r="C45" s="657" t="s">
        <v>130</v>
      </c>
      <c r="D45" s="658">
        <v>185</v>
      </c>
      <c r="E45" s="653" t="s">
        <v>82</v>
      </c>
      <c r="F45" s="697">
        <v>895</v>
      </c>
      <c r="G45" s="697">
        <f t="shared" si="0"/>
        <v>165575</v>
      </c>
      <c r="H45" s="697">
        <v>2200</v>
      </c>
      <c r="I45" s="697">
        <f t="shared" si="1"/>
        <v>407000</v>
      </c>
      <c r="J45" s="697">
        <v>900</v>
      </c>
      <c r="K45" s="697">
        <f t="shared" si="2"/>
        <v>166500</v>
      </c>
      <c r="L45" s="697">
        <v>650</v>
      </c>
      <c r="M45" s="697">
        <f t="shared" si="3"/>
        <v>120250</v>
      </c>
      <c r="N45" s="697">
        <v>650</v>
      </c>
      <c r="O45" s="697">
        <f t="shared" si="4"/>
        <v>120250</v>
      </c>
      <c r="P45" s="697">
        <f t="shared" si="5"/>
        <v>-27.374301675977652</v>
      </c>
    </row>
    <row r="46" spans="1:16" ht="75">
      <c r="A46" s="652">
        <v>42</v>
      </c>
      <c r="B46" s="653" t="s">
        <v>133</v>
      </c>
      <c r="C46" s="657" t="s">
        <v>442</v>
      </c>
      <c r="D46" s="658">
        <v>3</v>
      </c>
      <c r="E46" s="653" t="s">
        <v>82</v>
      </c>
      <c r="F46" s="697">
        <v>982</v>
      </c>
      <c r="G46" s="697">
        <f t="shared" si="0"/>
        <v>2946</v>
      </c>
      <c r="H46" s="697">
        <v>2200</v>
      </c>
      <c r="I46" s="697">
        <f t="shared" si="1"/>
        <v>6600</v>
      </c>
      <c r="J46" s="697">
        <v>1000</v>
      </c>
      <c r="K46" s="697">
        <f t="shared" si="2"/>
        <v>3000</v>
      </c>
      <c r="L46" s="697">
        <v>678</v>
      </c>
      <c r="M46" s="697">
        <f t="shared" si="3"/>
        <v>2034</v>
      </c>
      <c r="N46" s="697">
        <v>678</v>
      </c>
      <c r="O46" s="697">
        <f t="shared" si="4"/>
        <v>2034</v>
      </c>
      <c r="P46" s="697">
        <f t="shared" si="5"/>
        <v>-30.957230142566189</v>
      </c>
    </row>
    <row r="47" spans="1:16" ht="78.75" customHeight="1">
      <c r="A47" s="652">
        <v>43</v>
      </c>
      <c r="B47" s="653">
        <v>67.099999999999994</v>
      </c>
      <c r="C47" s="657" t="s">
        <v>478</v>
      </c>
      <c r="D47" s="658">
        <v>2</v>
      </c>
      <c r="E47" s="653" t="s">
        <v>82</v>
      </c>
      <c r="F47" s="697">
        <v>830</v>
      </c>
      <c r="G47" s="697">
        <f t="shared" si="0"/>
        <v>1660</v>
      </c>
      <c r="H47" s="697">
        <v>250</v>
      </c>
      <c r="I47" s="697">
        <f t="shared" si="1"/>
        <v>500</v>
      </c>
      <c r="J47" s="697">
        <v>800</v>
      </c>
      <c r="K47" s="697">
        <f t="shared" si="2"/>
        <v>1600</v>
      </c>
      <c r="L47" s="697">
        <v>667</v>
      </c>
      <c r="M47" s="697">
        <f t="shared" si="3"/>
        <v>1334</v>
      </c>
      <c r="N47" s="697">
        <v>667</v>
      </c>
      <c r="O47" s="697">
        <f t="shared" si="4"/>
        <v>1334</v>
      </c>
      <c r="P47" s="697">
        <f t="shared" si="5"/>
        <v>-19.638554216867472</v>
      </c>
    </row>
    <row r="48" spans="1:16" ht="75">
      <c r="A48" s="652">
        <v>44</v>
      </c>
      <c r="B48" s="653" t="s">
        <v>136</v>
      </c>
      <c r="C48" s="657" t="s">
        <v>224</v>
      </c>
      <c r="D48" s="658">
        <v>218</v>
      </c>
      <c r="E48" s="653" t="s">
        <v>82</v>
      </c>
      <c r="F48" s="697">
        <v>677</v>
      </c>
      <c r="G48" s="697">
        <f t="shared" si="0"/>
        <v>147586</v>
      </c>
      <c r="H48" s="697">
        <v>950</v>
      </c>
      <c r="I48" s="697">
        <f t="shared" si="1"/>
        <v>207100</v>
      </c>
      <c r="J48" s="697">
        <v>600</v>
      </c>
      <c r="K48" s="697">
        <f t="shared" si="2"/>
        <v>130800</v>
      </c>
      <c r="L48" s="697">
        <v>678</v>
      </c>
      <c r="M48" s="697">
        <f t="shared" si="3"/>
        <v>147804</v>
      </c>
      <c r="N48" s="697">
        <v>678</v>
      </c>
      <c r="O48" s="697">
        <f t="shared" si="4"/>
        <v>147804</v>
      </c>
      <c r="P48" s="697">
        <f t="shared" si="5"/>
        <v>0.14771048744460857</v>
      </c>
    </row>
    <row r="49" spans="1:16" ht="93.75">
      <c r="A49" s="652">
        <v>45</v>
      </c>
      <c r="B49" s="653" t="s">
        <v>10</v>
      </c>
      <c r="C49" s="654" t="s">
        <v>479</v>
      </c>
      <c r="D49" s="658">
        <v>40</v>
      </c>
      <c r="E49" s="653" t="s">
        <v>82</v>
      </c>
      <c r="F49" s="697">
        <v>1120</v>
      </c>
      <c r="G49" s="697">
        <f t="shared" si="0"/>
        <v>44800</v>
      </c>
      <c r="H49" s="697">
        <v>950</v>
      </c>
      <c r="I49" s="697">
        <f t="shared" si="1"/>
        <v>38000</v>
      </c>
      <c r="J49" s="697">
        <v>900</v>
      </c>
      <c r="K49" s="697">
        <f t="shared" si="2"/>
        <v>36000</v>
      </c>
      <c r="L49" s="697">
        <v>797</v>
      </c>
      <c r="M49" s="697">
        <f t="shared" si="3"/>
        <v>31880</v>
      </c>
      <c r="N49" s="697">
        <v>797</v>
      </c>
      <c r="O49" s="697">
        <f t="shared" si="4"/>
        <v>31880</v>
      </c>
      <c r="P49" s="697">
        <f t="shared" si="5"/>
        <v>-28.839285714285712</v>
      </c>
    </row>
    <row r="50" spans="1:16" ht="56.25">
      <c r="A50" s="652">
        <v>46</v>
      </c>
      <c r="B50" s="653">
        <v>69.2</v>
      </c>
      <c r="C50" s="657" t="s">
        <v>225</v>
      </c>
      <c r="D50" s="658">
        <v>45</v>
      </c>
      <c r="E50" s="653" t="s">
        <v>82</v>
      </c>
      <c r="F50" s="697">
        <v>135</v>
      </c>
      <c r="G50" s="697">
        <f t="shared" si="0"/>
        <v>6075</v>
      </c>
      <c r="H50" s="697">
        <v>300</v>
      </c>
      <c r="I50" s="697">
        <f t="shared" si="1"/>
        <v>13500</v>
      </c>
      <c r="J50" s="697">
        <v>150</v>
      </c>
      <c r="K50" s="697">
        <f t="shared" si="2"/>
        <v>6750</v>
      </c>
      <c r="L50" s="697">
        <v>181</v>
      </c>
      <c r="M50" s="697">
        <f t="shared" si="3"/>
        <v>8145</v>
      </c>
      <c r="N50" s="697">
        <v>181</v>
      </c>
      <c r="O50" s="697">
        <f t="shared" si="4"/>
        <v>8145</v>
      </c>
      <c r="P50" s="697">
        <f t="shared" si="5"/>
        <v>34.074074074074076</v>
      </c>
    </row>
    <row r="51" spans="1:16" ht="42" customHeight="1">
      <c r="A51" s="652">
        <v>47</v>
      </c>
      <c r="B51" s="653">
        <v>75.2</v>
      </c>
      <c r="C51" s="657" t="s">
        <v>141</v>
      </c>
      <c r="D51" s="658">
        <v>3</v>
      </c>
      <c r="E51" s="653" t="s">
        <v>82</v>
      </c>
      <c r="F51" s="697">
        <v>1552</v>
      </c>
      <c r="G51" s="697">
        <f t="shared" si="0"/>
        <v>4656</v>
      </c>
      <c r="H51" s="697">
        <v>2250</v>
      </c>
      <c r="I51" s="697">
        <f t="shared" si="1"/>
        <v>6750</v>
      </c>
      <c r="J51" s="697">
        <v>1800</v>
      </c>
      <c r="K51" s="697">
        <f t="shared" si="2"/>
        <v>5400</v>
      </c>
      <c r="L51" s="697">
        <v>1661</v>
      </c>
      <c r="M51" s="697">
        <f t="shared" si="3"/>
        <v>4983</v>
      </c>
      <c r="N51" s="697">
        <v>1661</v>
      </c>
      <c r="O51" s="697">
        <f t="shared" si="4"/>
        <v>4983</v>
      </c>
      <c r="P51" s="697">
        <f t="shared" si="5"/>
        <v>7.0231958762886597</v>
      </c>
    </row>
    <row r="52" spans="1:16" ht="56.25">
      <c r="A52" s="652">
        <v>48</v>
      </c>
      <c r="B52" s="653" t="s">
        <v>226</v>
      </c>
      <c r="C52" s="657" t="s">
        <v>227</v>
      </c>
      <c r="D52" s="658">
        <v>359</v>
      </c>
      <c r="E52" s="653" t="s">
        <v>85</v>
      </c>
      <c r="F52" s="697">
        <v>177</v>
      </c>
      <c r="G52" s="697">
        <f t="shared" si="0"/>
        <v>63543</v>
      </c>
      <c r="H52" s="697">
        <v>250</v>
      </c>
      <c r="I52" s="697">
        <f t="shared" si="1"/>
        <v>89750</v>
      </c>
      <c r="J52" s="697">
        <v>200</v>
      </c>
      <c r="K52" s="697">
        <f t="shared" si="2"/>
        <v>71800</v>
      </c>
      <c r="L52" s="697">
        <v>163</v>
      </c>
      <c r="M52" s="697">
        <f t="shared" si="3"/>
        <v>58517</v>
      </c>
      <c r="N52" s="697">
        <v>163</v>
      </c>
      <c r="O52" s="697">
        <f t="shared" si="4"/>
        <v>58517</v>
      </c>
      <c r="P52" s="697">
        <f t="shared" si="5"/>
        <v>-7.9096045197740121</v>
      </c>
    </row>
    <row r="53" spans="1:16" ht="57" customHeight="1">
      <c r="A53" s="652">
        <v>49</v>
      </c>
      <c r="B53" s="653" t="s">
        <v>259</v>
      </c>
      <c r="C53" s="657" t="s">
        <v>480</v>
      </c>
      <c r="D53" s="658">
        <v>12.5</v>
      </c>
      <c r="E53" s="653" t="s">
        <v>81</v>
      </c>
      <c r="F53" s="697">
        <v>4974.9399999999996</v>
      </c>
      <c r="G53" s="697">
        <f t="shared" si="0"/>
        <v>62186.749999999993</v>
      </c>
      <c r="H53" s="697">
        <v>2700</v>
      </c>
      <c r="I53" s="697">
        <f t="shared" si="1"/>
        <v>33750</v>
      </c>
      <c r="J53" s="697">
        <v>5000</v>
      </c>
      <c r="K53" s="697">
        <f t="shared" si="2"/>
        <v>62500</v>
      </c>
      <c r="L53" s="697">
        <v>3351</v>
      </c>
      <c r="M53" s="697">
        <f t="shared" si="3"/>
        <v>41887.5</v>
      </c>
      <c r="N53" s="697">
        <v>3351</v>
      </c>
      <c r="O53" s="697">
        <f t="shared" si="4"/>
        <v>41887.5</v>
      </c>
      <c r="P53" s="697">
        <f t="shared" si="5"/>
        <v>-32.642403727482133</v>
      </c>
    </row>
    <row r="54" spans="1:16" ht="56.25">
      <c r="A54" s="652">
        <v>50</v>
      </c>
      <c r="B54" s="653" t="s">
        <v>353</v>
      </c>
      <c r="C54" s="657" t="s">
        <v>481</v>
      </c>
      <c r="D54" s="658">
        <v>2.1</v>
      </c>
      <c r="E54" s="653" t="s">
        <v>81</v>
      </c>
      <c r="F54" s="697">
        <v>5150.9799999999996</v>
      </c>
      <c r="G54" s="697">
        <f t="shared" si="0"/>
        <v>10817.057999999999</v>
      </c>
      <c r="H54" s="697">
        <v>5500</v>
      </c>
      <c r="I54" s="697">
        <f t="shared" si="1"/>
        <v>11550</v>
      </c>
      <c r="J54" s="697">
        <v>5500</v>
      </c>
      <c r="K54" s="697">
        <f t="shared" si="2"/>
        <v>11550</v>
      </c>
      <c r="L54" s="697">
        <v>3673</v>
      </c>
      <c r="M54" s="697">
        <f t="shared" si="3"/>
        <v>7713.3</v>
      </c>
      <c r="N54" s="697">
        <v>3673</v>
      </c>
      <c r="O54" s="697">
        <f t="shared" si="4"/>
        <v>7713.3</v>
      </c>
      <c r="P54" s="697">
        <f t="shared" si="5"/>
        <v>-28.693180715126047</v>
      </c>
    </row>
    <row r="55" spans="1:16" ht="93.75">
      <c r="A55" s="652">
        <v>51</v>
      </c>
      <c r="B55" s="653" t="s">
        <v>270</v>
      </c>
      <c r="C55" s="657" t="s">
        <v>482</v>
      </c>
      <c r="D55" s="658">
        <v>47</v>
      </c>
      <c r="E55" s="653" t="s">
        <v>81</v>
      </c>
      <c r="F55" s="697">
        <v>18600</v>
      </c>
      <c r="G55" s="697">
        <f t="shared" si="0"/>
        <v>874200</v>
      </c>
      <c r="H55" s="697">
        <v>14000</v>
      </c>
      <c r="I55" s="697">
        <f t="shared" si="1"/>
        <v>658000</v>
      </c>
      <c r="J55" s="697">
        <v>20000</v>
      </c>
      <c r="K55" s="697">
        <f t="shared" si="2"/>
        <v>940000</v>
      </c>
      <c r="L55" s="697">
        <v>15990</v>
      </c>
      <c r="M55" s="697">
        <f t="shared" si="3"/>
        <v>751530</v>
      </c>
      <c r="N55" s="697">
        <v>15990</v>
      </c>
      <c r="O55" s="697">
        <f t="shared" si="4"/>
        <v>751530</v>
      </c>
      <c r="P55" s="697">
        <f t="shared" si="5"/>
        <v>-14.032258064516128</v>
      </c>
    </row>
    <row r="56" spans="1:16" ht="63.75" customHeight="1">
      <c r="A56" s="652">
        <v>52</v>
      </c>
      <c r="B56" s="653" t="s">
        <v>256</v>
      </c>
      <c r="C56" s="657" t="s">
        <v>276</v>
      </c>
      <c r="D56" s="658">
        <v>4000</v>
      </c>
      <c r="E56" s="653" t="s">
        <v>81</v>
      </c>
      <c r="F56" s="697">
        <v>171</v>
      </c>
      <c r="G56" s="697">
        <f t="shared" si="0"/>
        <v>684000</v>
      </c>
      <c r="H56" s="697">
        <v>170</v>
      </c>
      <c r="I56" s="697">
        <f t="shared" si="1"/>
        <v>680000</v>
      </c>
      <c r="J56" s="697">
        <v>150</v>
      </c>
      <c r="K56" s="697">
        <f t="shared" si="2"/>
        <v>600000</v>
      </c>
      <c r="L56" s="697">
        <v>110</v>
      </c>
      <c r="M56" s="697">
        <f t="shared" si="3"/>
        <v>440000</v>
      </c>
      <c r="N56" s="697">
        <v>110</v>
      </c>
      <c r="O56" s="697">
        <f t="shared" si="4"/>
        <v>440000</v>
      </c>
      <c r="P56" s="697">
        <f t="shared" si="5"/>
        <v>-35.672514619883039</v>
      </c>
    </row>
    <row r="57" spans="1:16" ht="56.25">
      <c r="A57" s="652">
        <v>53</v>
      </c>
      <c r="B57" s="653">
        <v>207.4</v>
      </c>
      <c r="C57" s="657" t="s">
        <v>275</v>
      </c>
      <c r="D57" s="658">
        <v>92</v>
      </c>
      <c r="E57" s="653" t="s">
        <v>81</v>
      </c>
      <c r="F57" s="697">
        <v>164</v>
      </c>
      <c r="G57" s="697">
        <f t="shared" si="0"/>
        <v>15088</v>
      </c>
      <c r="H57" s="697">
        <v>300</v>
      </c>
      <c r="I57" s="697">
        <f t="shared" si="1"/>
        <v>27600</v>
      </c>
      <c r="J57" s="697">
        <v>200</v>
      </c>
      <c r="K57" s="697">
        <f t="shared" si="2"/>
        <v>18400</v>
      </c>
      <c r="L57" s="697">
        <v>142</v>
      </c>
      <c r="M57" s="697">
        <f t="shared" si="3"/>
        <v>13064</v>
      </c>
      <c r="N57" s="697">
        <v>142</v>
      </c>
      <c r="O57" s="697">
        <f t="shared" si="4"/>
        <v>13064</v>
      </c>
      <c r="P57" s="697">
        <f t="shared" si="5"/>
        <v>-13.414634146341465</v>
      </c>
    </row>
    <row r="58" spans="1:16" ht="56.25">
      <c r="A58" s="652">
        <v>54</v>
      </c>
      <c r="B58" s="653">
        <v>213</v>
      </c>
      <c r="C58" s="657" t="s">
        <v>48</v>
      </c>
      <c r="D58" s="658">
        <v>10</v>
      </c>
      <c r="E58" s="653" t="s">
        <v>82</v>
      </c>
      <c r="F58" s="697">
        <v>2701</v>
      </c>
      <c r="G58" s="697">
        <f t="shared" si="0"/>
        <v>27010</v>
      </c>
      <c r="H58" s="697">
        <v>2500</v>
      </c>
      <c r="I58" s="697">
        <f t="shared" si="1"/>
        <v>25000</v>
      </c>
      <c r="J58" s="697">
        <v>2500</v>
      </c>
      <c r="K58" s="697">
        <f t="shared" si="2"/>
        <v>25000</v>
      </c>
      <c r="L58" s="697">
        <v>2543</v>
      </c>
      <c r="M58" s="697">
        <f t="shared" si="3"/>
        <v>25430</v>
      </c>
      <c r="N58" s="697">
        <v>2543</v>
      </c>
      <c r="O58" s="697">
        <f t="shared" si="4"/>
        <v>25430</v>
      </c>
      <c r="P58" s="697">
        <f t="shared" si="5"/>
        <v>-5.849685301740096</v>
      </c>
    </row>
    <row r="59" spans="1:16" ht="75">
      <c r="A59" s="652">
        <v>55</v>
      </c>
      <c r="B59" s="653">
        <v>216</v>
      </c>
      <c r="C59" s="657" t="s">
        <v>40</v>
      </c>
      <c r="D59" s="658">
        <v>300</v>
      </c>
      <c r="E59" s="653" t="s">
        <v>81</v>
      </c>
      <c r="F59" s="697">
        <v>24.2</v>
      </c>
      <c r="G59" s="697">
        <f t="shared" si="0"/>
        <v>7260</v>
      </c>
      <c r="H59" s="697">
        <v>200</v>
      </c>
      <c r="I59" s="697">
        <f t="shared" si="1"/>
        <v>60000</v>
      </c>
      <c r="J59" s="697">
        <v>200</v>
      </c>
      <c r="K59" s="697">
        <f t="shared" si="2"/>
        <v>60000</v>
      </c>
      <c r="L59" s="697">
        <v>134</v>
      </c>
      <c r="M59" s="697">
        <f t="shared" si="3"/>
        <v>40200</v>
      </c>
      <c r="N59" s="697">
        <v>134</v>
      </c>
      <c r="O59" s="697">
        <f t="shared" si="4"/>
        <v>40200</v>
      </c>
      <c r="P59" s="697">
        <f t="shared" si="5"/>
        <v>453.71900826446279</v>
      </c>
    </row>
    <row r="60" spans="1:16" ht="76.5" customHeight="1">
      <c r="A60" s="652">
        <v>56</v>
      </c>
      <c r="B60" s="653">
        <v>221</v>
      </c>
      <c r="C60" s="657" t="s">
        <v>423</v>
      </c>
      <c r="D60" s="658">
        <v>506</v>
      </c>
      <c r="E60" s="653" t="s">
        <v>81</v>
      </c>
      <c r="F60" s="697">
        <v>145.63999999999999</v>
      </c>
      <c r="G60" s="697">
        <f t="shared" si="0"/>
        <v>73693.84</v>
      </c>
      <c r="H60" s="697">
        <v>150</v>
      </c>
      <c r="I60" s="697">
        <f t="shared" si="1"/>
        <v>75900</v>
      </c>
      <c r="J60" s="697">
        <v>170</v>
      </c>
      <c r="K60" s="697">
        <f t="shared" si="2"/>
        <v>86020</v>
      </c>
      <c r="L60" s="697">
        <v>113</v>
      </c>
      <c r="M60" s="697">
        <f t="shared" si="3"/>
        <v>57178</v>
      </c>
      <c r="N60" s="697">
        <v>113</v>
      </c>
      <c r="O60" s="697">
        <f t="shared" si="4"/>
        <v>57178</v>
      </c>
      <c r="P60" s="697">
        <f t="shared" si="5"/>
        <v>-22.411425432573463</v>
      </c>
    </row>
    <row r="61" spans="1:16" ht="56.25">
      <c r="A61" s="652">
        <v>57</v>
      </c>
      <c r="B61" s="653" t="s">
        <v>69</v>
      </c>
      <c r="C61" s="657" t="s">
        <v>483</v>
      </c>
      <c r="D61" s="658">
        <v>176</v>
      </c>
      <c r="E61" s="653" t="s">
        <v>81</v>
      </c>
      <c r="F61" s="697">
        <v>383.9</v>
      </c>
      <c r="G61" s="697">
        <f t="shared" si="0"/>
        <v>67566.399999999994</v>
      </c>
      <c r="H61" s="697">
        <v>150</v>
      </c>
      <c r="I61" s="697">
        <f t="shared" si="1"/>
        <v>26400</v>
      </c>
      <c r="J61" s="697">
        <v>500</v>
      </c>
      <c r="K61" s="697">
        <f t="shared" si="2"/>
        <v>88000</v>
      </c>
      <c r="L61" s="697">
        <v>332</v>
      </c>
      <c r="M61" s="697">
        <f t="shared" si="3"/>
        <v>58432</v>
      </c>
      <c r="N61" s="697">
        <v>332</v>
      </c>
      <c r="O61" s="697">
        <f t="shared" si="4"/>
        <v>58432</v>
      </c>
      <c r="P61" s="697">
        <f t="shared" si="5"/>
        <v>-13.51914561083615</v>
      </c>
    </row>
    <row r="62" spans="1:16" ht="24.95" customHeight="1">
      <c r="A62" s="652">
        <v>58</v>
      </c>
      <c r="B62" s="653">
        <v>238.1</v>
      </c>
      <c r="C62" s="674" t="s">
        <v>138</v>
      </c>
      <c r="D62" s="655">
        <v>0.83599999999999997</v>
      </c>
      <c r="E62" s="653" t="s">
        <v>144</v>
      </c>
      <c r="F62" s="697">
        <v>2954.25</v>
      </c>
      <c r="G62" s="697">
        <f t="shared" si="0"/>
        <v>2469.7529999999997</v>
      </c>
      <c r="H62" s="697">
        <v>8000</v>
      </c>
      <c r="I62" s="697">
        <f t="shared" si="1"/>
        <v>6688</v>
      </c>
      <c r="J62" s="697">
        <v>4000</v>
      </c>
      <c r="K62" s="697">
        <f t="shared" si="2"/>
        <v>3344</v>
      </c>
      <c r="L62" s="697">
        <v>2373</v>
      </c>
      <c r="M62" s="697">
        <f t="shared" si="3"/>
        <v>1983.828</v>
      </c>
      <c r="N62" s="697">
        <v>2373</v>
      </c>
      <c r="O62" s="697">
        <f t="shared" si="4"/>
        <v>1983.828</v>
      </c>
      <c r="P62" s="697">
        <f t="shared" si="5"/>
        <v>-19.675044427519676</v>
      </c>
    </row>
    <row r="63" spans="1:16" ht="102" customHeight="1">
      <c r="A63" s="652">
        <v>59</v>
      </c>
      <c r="B63" s="653" t="s">
        <v>23</v>
      </c>
      <c r="C63" s="657" t="s">
        <v>65</v>
      </c>
      <c r="D63" s="658">
        <v>3054</v>
      </c>
      <c r="E63" s="653" t="s">
        <v>81</v>
      </c>
      <c r="F63" s="697">
        <v>57.75</v>
      </c>
      <c r="G63" s="697">
        <f t="shared" si="0"/>
        <v>176368.5</v>
      </c>
      <c r="H63" s="697">
        <v>200</v>
      </c>
      <c r="I63" s="697">
        <f t="shared" si="1"/>
        <v>610800</v>
      </c>
      <c r="J63" s="697">
        <v>150</v>
      </c>
      <c r="K63" s="697">
        <f t="shared" si="2"/>
        <v>458100</v>
      </c>
      <c r="L63" s="697">
        <v>109</v>
      </c>
      <c r="M63" s="697">
        <f t="shared" si="3"/>
        <v>332886</v>
      </c>
      <c r="N63" s="697">
        <v>109</v>
      </c>
      <c r="O63" s="697">
        <f t="shared" si="4"/>
        <v>332886</v>
      </c>
      <c r="P63" s="697">
        <f t="shared" si="5"/>
        <v>88.744588744588754</v>
      </c>
    </row>
    <row r="64" spans="1:16" ht="63" customHeight="1">
      <c r="A64" s="652">
        <v>60</v>
      </c>
      <c r="B64" s="653">
        <v>254.2</v>
      </c>
      <c r="C64" s="657" t="s">
        <v>60</v>
      </c>
      <c r="D64" s="658">
        <v>227</v>
      </c>
      <c r="E64" s="653" t="s">
        <v>85</v>
      </c>
      <c r="F64" s="697">
        <v>354.82</v>
      </c>
      <c r="G64" s="697">
        <f t="shared" si="0"/>
        <v>80544.14</v>
      </c>
      <c r="H64" s="697">
        <v>600</v>
      </c>
      <c r="I64" s="697">
        <f t="shared" si="1"/>
        <v>136200</v>
      </c>
      <c r="J64" s="697">
        <v>350</v>
      </c>
      <c r="K64" s="697">
        <f t="shared" si="2"/>
        <v>79450</v>
      </c>
      <c r="L64" s="697">
        <v>367</v>
      </c>
      <c r="M64" s="697">
        <f t="shared" si="3"/>
        <v>83309</v>
      </c>
      <c r="N64" s="697">
        <v>367</v>
      </c>
      <c r="O64" s="697">
        <f t="shared" si="4"/>
        <v>83309</v>
      </c>
      <c r="P64" s="697">
        <f t="shared" si="5"/>
        <v>3.4327264528493342</v>
      </c>
    </row>
    <row r="65" spans="1:16" ht="24.95" customHeight="1">
      <c r="A65" s="652">
        <v>61</v>
      </c>
      <c r="B65" s="653"/>
      <c r="C65" s="657" t="s">
        <v>61</v>
      </c>
      <c r="D65" s="658">
        <v>236</v>
      </c>
      <c r="E65" s="653" t="s">
        <v>85</v>
      </c>
      <c r="F65" s="697">
        <v>1723.94</v>
      </c>
      <c r="G65" s="697">
        <f t="shared" si="0"/>
        <v>406849.84</v>
      </c>
      <c r="H65" s="697">
        <v>2000</v>
      </c>
      <c r="I65" s="697">
        <f t="shared" si="1"/>
        <v>472000</v>
      </c>
      <c r="J65" s="697">
        <v>1500</v>
      </c>
      <c r="K65" s="697">
        <f t="shared" si="2"/>
        <v>354000</v>
      </c>
      <c r="L65" s="697">
        <v>1887</v>
      </c>
      <c r="M65" s="697">
        <f t="shared" si="3"/>
        <v>445332</v>
      </c>
      <c r="N65" s="697">
        <v>1887</v>
      </c>
      <c r="O65" s="697">
        <f t="shared" si="4"/>
        <v>445332</v>
      </c>
      <c r="P65" s="697">
        <f t="shared" si="5"/>
        <v>9.458565843358814</v>
      </c>
    </row>
    <row r="66" spans="1:16" ht="63.75" customHeight="1">
      <c r="A66" s="652">
        <v>62</v>
      </c>
      <c r="B66" s="653" t="s">
        <v>223</v>
      </c>
      <c r="C66" s="657" t="s">
        <v>484</v>
      </c>
      <c r="D66" s="658">
        <v>145</v>
      </c>
      <c r="E66" s="653" t="s">
        <v>82</v>
      </c>
      <c r="F66" s="697">
        <v>3850</v>
      </c>
      <c r="G66" s="697">
        <f t="shared" si="0"/>
        <v>558250</v>
      </c>
      <c r="H66" s="697">
        <v>4300</v>
      </c>
      <c r="I66" s="697">
        <f t="shared" si="1"/>
        <v>623500</v>
      </c>
      <c r="J66" s="697">
        <v>3000</v>
      </c>
      <c r="K66" s="697">
        <f t="shared" si="2"/>
        <v>435000</v>
      </c>
      <c r="L66" s="697">
        <v>2266</v>
      </c>
      <c r="M66" s="697">
        <f t="shared" si="3"/>
        <v>328570</v>
      </c>
      <c r="N66" s="697">
        <v>2266</v>
      </c>
      <c r="O66" s="697">
        <f t="shared" si="4"/>
        <v>328570</v>
      </c>
      <c r="P66" s="697">
        <f t="shared" si="5"/>
        <v>-41.142857142857139</v>
      </c>
    </row>
    <row r="67" spans="1:16" ht="63" customHeight="1">
      <c r="A67" s="652">
        <v>63</v>
      </c>
      <c r="B67" s="653" t="s">
        <v>258</v>
      </c>
      <c r="C67" s="657" t="s">
        <v>485</v>
      </c>
      <c r="D67" s="658">
        <v>36</v>
      </c>
      <c r="E67" s="653" t="s">
        <v>82</v>
      </c>
      <c r="F67" s="697">
        <v>1670</v>
      </c>
      <c r="G67" s="697">
        <f t="shared" si="0"/>
        <v>60120</v>
      </c>
      <c r="H67" s="697">
        <v>2200</v>
      </c>
      <c r="I67" s="697">
        <f t="shared" si="1"/>
        <v>79200</v>
      </c>
      <c r="J67" s="697">
        <v>1500</v>
      </c>
      <c r="K67" s="697">
        <f t="shared" si="2"/>
        <v>54000</v>
      </c>
      <c r="L67" s="697">
        <v>1475</v>
      </c>
      <c r="M67" s="697">
        <f t="shared" si="3"/>
        <v>53100</v>
      </c>
      <c r="N67" s="697">
        <v>1475</v>
      </c>
      <c r="O67" s="697">
        <f t="shared" si="4"/>
        <v>53100</v>
      </c>
      <c r="P67" s="697">
        <f t="shared" si="5"/>
        <v>-11.676646706586826</v>
      </c>
    </row>
    <row r="68" spans="1:16" ht="24.95" customHeight="1">
      <c r="A68" s="652">
        <v>64</v>
      </c>
      <c r="B68" s="653" t="s">
        <v>137</v>
      </c>
      <c r="C68" s="657" t="s">
        <v>135</v>
      </c>
      <c r="D68" s="658">
        <v>836</v>
      </c>
      <c r="E68" s="653" t="s">
        <v>86</v>
      </c>
      <c r="F68" s="697">
        <v>110.75</v>
      </c>
      <c r="G68" s="697">
        <f t="shared" si="0"/>
        <v>92587</v>
      </c>
      <c r="H68" s="697">
        <v>110</v>
      </c>
      <c r="I68" s="697">
        <f t="shared" si="1"/>
        <v>91960</v>
      </c>
      <c r="J68" s="697">
        <v>130</v>
      </c>
      <c r="K68" s="697">
        <f t="shared" si="2"/>
        <v>108680</v>
      </c>
      <c r="L68" s="697">
        <v>119</v>
      </c>
      <c r="M68" s="697">
        <f t="shared" si="3"/>
        <v>99484</v>
      </c>
      <c r="N68" s="697">
        <v>119</v>
      </c>
      <c r="O68" s="697">
        <f t="shared" si="4"/>
        <v>99484</v>
      </c>
      <c r="P68" s="697">
        <f t="shared" si="5"/>
        <v>7.4492099322799099</v>
      </c>
    </row>
    <row r="69" spans="1:16" ht="56.25">
      <c r="A69" s="652">
        <v>65</v>
      </c>
      <c r="B69" s="653" t="s">
        <v>139</v>
      </c>
      <c r="C69" s="657" t="s">
        <v>464</v>
      </c>
      <c r="D69" s="658">
        <v>83.2</v>
      </c>
      <c r="E69" s="653" t="s">
        <v>81</v>
      </c>
      <c r="F69" s="697">
        <v>1020.01</v>
      </c>
      <c r="G69" s="697">
        <f t="shared" si="0"/>
        <v>84864.831999999995</v>
      </c>
      <c r="H69" s="697">
        <v>950</v>
      </c>
      <c r="I69" s="697">
        <f t="shared" si="1"/>
        <v>79040</v>
      </c>
      <c r="J69" s="697">
        <v>1300</v>
      </c>
      <c r="K69" s="697">
        <f t="shared" si="2"/>
        <v>108160</v>
      </c>
      <c r="L69" s="697">
        <v>974</v>
      </c>
      <c r="M69" s="697">
        <f t="shared" si="3"/>
        <v>81036.800000000003</v>
      </c>
      <c r="N69" s="697">
        <v>974</v>
      </c>
      <c r="O69" s="697">
        <f t="shared" si="4"/>
        <v>81036.800000000003</v>
      </c>
      <c r="P69" s="697">
        <f t="shared" si="5"/>
        <v>-4.5107400907834228</v>
      </c>
    </row>
    <row r="70" spans="1:16" ht="117" customHeight="1">
      <c r="A70" s="652">
        <v>66</v>
      </c>
      <c r="B70" s="653" t="s">
        <v>160</v>
      </c>
      <c r="C70" s="657" t="s">
        <v>164</v>
      </c>
      <c r="D70" s="658">
        <v>39</v>
      </c>
      <c r="E70" s="653" t="s">
        <v>81</v>
      </c>
      <c r="F70" s="697">
        <v>3400</v>
      </c>
      <c r="G70" s="697">
        <f t="shared" ref="G70:G122" si="6">F70*D70</f>
        <v>132600</v>
      </c>
      <c r="H70" s="697">
        <v>1600</v>
      </c>
      <c r="I70" s="697">
        <f t="shared" ref="I70:I122" si="7">H70*D70</f>
        <v>62400</v>
      </c>
      <c r="J70" s="697">
        <v>4000</v>
      </c>
      <c r="K70" s="697">
        <f t="shared" ref="K70:K122" si="8">J70*D70</f>
        <v>156000</v>
      </c>
      <c r="L70" s="697">
        <v>1582</v>
      </c>
      <c r="M70" s="697">
        <f t="shared" ref="M70:M122" si="9">L70*D70</f>
        <v>61698</v>
      </c>
      <c r="N70" s="697">
        <v>1582</v>
      </c>
      <c r="O70" s="697">
        <f t="shared" ref="O70:O122" si="10">N70*D70</f>
        <v>61698</v>
      </c>
      <c r="P70" s="697">
        <f t="shared" ref="P70:P122" si="11">(L70-F70)/F70*100</f>
        <v>-53.470588235294116</v>
      </c>
    </row>
    <row r="71" spans="1:16" ht="62.25" customHeight="1">
      <c r="A71" s="652">
        <v>67</v>
      </c>
      <c r="B71" s="653" t="s">
        <v>194</v>
      </c>
      <c r="C71" s="654" t="s">
        <v>196</v>
      </c>
      <c r="D71" s="658">
        <v>2060</v>
      </c>
      <c r="E71" s="653" t="s">
        <v>81</v>
      </c>
      <c r="F71" s="697">
        <v>1523.49</v>
      </c>
      <c r="G71" s="697">
        <f t="shared" si="6"/>
        <v>3138389.4</v>
      </c>
      <c r="H71" s="697">
        <v>1150</v>
      </c>
      <c r="I71" s="697">
        <f t="shared" si="7"/>
        <v>2369000</v>
      </c>
      <c r="J71" s="697">
        <v>1200</v>
      </c>
      <c r="K71" s="697">
        <f t="shared" si="8"/>
        <v>2472000</v>
      </c>
      <c r="L71" s="697">
        <v>1137</v>
      </c>
      <c r="M71" s="697">
        <f t="shared" si="9"/>
        <v>2342220</v>
      </c>
      <c r="N71" s="697">
        <v>1137</v>
      </c>
      <c r="O71" s="697">
        <f t="shared" si="10"/>
        <v>2342220</v>
      </c>
      <c r="P71" s="697">
        <f t="shared" si="11"/>
        <v>-25.368725754681687</v>
      </c>
    </row>
    <row r="72" spans="1:16" ht="63.75" customHeight="1">
      <c r="A72" s="652">
        <v>68</v>
      </c>
      <c r="B72" s="653">
        <v>379.7</v>
      </c>
      <c r="C72" s="657" t="s">
        <v>518</v>
      </c>
      <c r="D72" s="658">
        <v>4</v>
      </c>
      <c r="E72" s="653" t="s">
        <v>82</v>
      </c>
      <c r="F72" s="697">
        <v>50000</v>
      </c>
      <c r="G72" s="697">
        <f t="shared" si="6"/>
        <v>200000</v>
      </c>
      <c r="H72" s="697">
        <v>375000</v>
      </c>
      <c r="I72" s="697">
        <f t="shared" si="7"/>
        <v>1500000</v>
      </c>
      <c r="J72" s="697">
        <v>50000</v>
      </c>
      <c r="K72" s="697">
        <f t="shared" si="8"/>
        <v>200000</v>
      </c>
      <c r="L72" s="697">
        <v>44183</v>
      </c>
      <c r="M72" s="697">
        <f t="shared" si="9"/>
        <v>176732</v>
      </c>
      <c r="N72" s="697">
        <v>44183</v>
      </c>
      <c r="O72" s="697">
        <f t="shared" si="10"/>
        <v>176732</v>
      </c>
      <c r="P72" s="697">
        <f t="shared" si="11"/>
        <v>-11.634</v>
      </c>
    </row>
    <row r="73" spans="1:16" ht="75">
      <c r="A73" s="652">
        <v>69</v>
      </c>
      <c r="B73" s="660">
        <v>382.1</v>
      </c>
      <c r="C73" s="674" t="s">
        <v>57</v>
      </c>
      <c r="D73" s="658">
        <v>24</v>
      </c>
      <c r="E73" s="653" t="s">
        <v>82</v>
      </c>
      <c r="F73" s="697">
        <v>2147</v>
      </c>
      <c r="G73" s="697">
        <f t="shared" si="6"/>
        <v>51528</v>
      </c>
      <c r="H73" s="697">
        <v>2800</v>
      </c>
      <c r="I73" s="697">
        <f t="shared" si="7"/>
        <v>67200</v>
      </c>
      <c r="J73" s="697">
        <v>2500</v>
      </c>
      <c r="K73" s="697">
        <f t="shared" si="8"/>
        <v>60000</v>
      </c>
      <c r="L73" s="697">
        <v>2492</v>
      </c>
      <c r="M73" s="697">
        <f t="shared" si="9"/>
        <v>59808</v>
      </c>
      <c r="N73" s="697">
        <v>2492</v>
      </c>
      <c r="O73" s="697">
        <f t="shared" si="10"/>
        <v>59808</v>
      </c>
      <c r="P73" s="697">
        <f t="shared" si="11"/>
        <v>16.068933395435494</v>
      </c>
    </row>
    <row r="74" spans="1:16" ht="56.25">
      <c r="A74" s="652">
        <v>70</v>
      </c>
      <c r="B74" s="653">
        <v>465.6</v>
      </c>
      <c r="C74" s="657" t="s">
        <v>163</v>
      </c>
      <c r="D74" s="658">
        <v>75</v>
      </c>
      <c r="E74" s="653" t="s">
        <v>81</v>
      </c>
      <c r="F74" s="697">
        <v>8615</v>
      </c>
      <c r="G74" s="697">
        <f t="shared" si="6"/>
        <v>646125</v>
      </c>
      <c r="H74" s="697">
        <v>5000</v>
      </c>
      <c r="I74" s="697">
        <f t="shared" si="7"/>
        <v>375000</v>
      </c>
      <c r="J74" s="697">
        <v>8500</v>
      </c>
      <c r="K74" s="697">
        <f t="shared" si="8"/>
        <v>637500</v>
      </c>
      <c r="L74" s="697">
        <v>4619</v>
      </c>
      <c r="M74" s="697">
        <f t="shared" si="9"/>
        <v>346425</v>
      </c>
      <c r="N74" s="697">
        <v>4619</v>
      </c>
      <c r="O74" s="697">
        <f t="shared" si="10"/>
        <v>346425</v>
      </c>
      <c r="P74" s="697">
        <f t="shared" si="11"/>
        <v>-46.384213580963433</v>
      </c>
    </row>
    <row r="75" spans="1:16" ht="37.5">
      <c r="A75" s="652">
        <v>71</v>
      </c>
      <c r="B75" s="678" t="s">
        <v>425</v>
      </c>
      <c r="C75" s="657" t="s">
        <v>210</v>
      </c>
      <c r="D75" s="658">
        <v>198</v>
      </c>
      <c r="E75" s="679" t="s">
        <v>81</v>
      </c>
      <c r="F75" s="697">
        <v>5112.8999999999996</v>
      </c>
      <c r="G75" s="697">
        <f t="shared" si="6"/>
        <v>1012354.2</v>
      </c>
      <c r="H75" s="697">
        <v>4500</v>
      </c>
      <c r="I75" s="697">
        <f t="shared" si="7"/>
        <v>891000</v>
      </c>
      <c r="J75" s="697">
        <v>5000</v>
      </c>
      <c r="K75" s="697">
        <f t="shared" si="8"/>
        <v>990000</v>
      </c>
      <c r="L75" s="697">
        <v>5481</v>
      </c>
      <c r="M75" s="697">
        <f t="shared" si="9"/>
        <v>1085238</v>
      </c>
      <c r="N75" s="697">
        <v>5481</v>
      </c>
      <c r="O75" s="697">
        <f t="shared" si="10"/>
        <v>1085238</v>
      </c>
      <c r="P75" s="697">
        <f t="shared" si="11"/>
        <v>7.1994367188875277</v>
      </c>
    </row>
    <row r="76" spans="1:16" ht="56.25">
      <c r="A76" s="652">
        <v>72</v>
      </c>
      <c r="B76" s="678" t="s">
        <v>201</v>
      </c>
      <c r="C76" s="657" t="s">
        <v>211</v>
      </c>
      <c r="D76" s="658">
        <v>48</v>
      </c>
      <c r="E76" s="679" t="s">
        <v>81</v>
      </c>
      <c r="F76" s="697">
        <v>2691</v>
      </c>
      <c r="G76" s="697">
        <f t="shared" si="6"/>
        <v>129168</v>
      </c>
      <c r="H76" s="697">
        <v>2400</v>
      </c>
      <c r="I76" s="697">
        <f t="shared" si="7"/>
        <v>115200</v>
      </c>
      <c r="J76" s="697">
        <v>3000</v>
      </c>
      <c r="K76" s="697">
        <f t="shared" si="8"/>
        <v>144000</v>
      </c>
      <c r="L76" s="697">
        <v>3040</v>
      </c>
      <c r="M76" s="697">
        <f t="shared" si="9"/>
        <v>145920</v>
      </c>
      <c r="N76" s="697">
        <v>3040</v>
      </c>
      <c r="O76" s="697">
        <f t="shared" si="10"/>
        <v>145920</v>
      </c>
      <c r="P76" s="697">
        <f t="shared" si="11"/>
        <v>12.969156447417319</v>
      </c>
    </row>
    <row r="77" spans="1:16" ht="56.25">
      <c r="A77" s="652">
        <v>73</v>
      </c>
      <c r="B77" s="678" t="s">
        <v>205</v>
      </c>
      <c r="C77" s="657" t="s">
        <v>507</v>
      </c>
      <c r="D77" s="658">
        <v>66</v>
      </c>
      <c r="E77" s="679" t="s">
        <v>82</v>
      </c>
      <c r="F77" s="697">
        <v>5800</v>
      </c>
      <c r="G77" s="697">
        <f t="shared" si="6"/>
        <v>382800</v>
      </c>
      <c r="H77" s="697">
        <v>4000</v>
      </c>
      <c r="I77" s="697">
        <f t="shared" si="7"/>
        <v>264000</v>
      </c>
      <c r="J77" s="697">
        <v>5500</v>
      </c>
      <c r="K77" s="697">
        <f t="shared" si="8"/>
        <v>363000</v>
      </c>
      <c r="L77" s="697">
        <v>2882</v>
      </c>
      <c r="M77" s="697">
        <f t="shared" si="9"/>
        <v>190212</v>
      </c>
      <c r="N77" s="697">
        <v>2882</v>
      </c>
      <c r="O77" s="697">
        <f t="shared" si="10"/>
        <v>190212</v>
      </c>
      <c r="P77" s="697">
        <f t="shared" si="11"/>
        <v>-50.310344827586206</v>
      </c>
    </row>
    <row r="78" spans="1:16" ht="37.5">
      <c r="A78" s="652">
        <v>74</v>
      </c>
      <c r="B78" s="678" t="s">
        <v>426</v>
      </c>
      <c r="C78" s="657" t="s">
        <v>212</v>
      </c>
      <c r="D78" s="658">
        <v>66</v>
      </c>
      <c r="E78" s="679" t="s">
        <v>82</v>
      </c>
      <c r="F78" s="697">
        <v>1750</v>
      </c>
      <c r="G78" s="697">
        <f t="shared" si="6"/>
        <v>115500</v>
      </c>
      <c r="H78" s="697">
        <v>900</v>
      </c>
      <c r="I78" s="697">
        <f t="shared" si="7"/>
        <v>59400</v>
      </c>
      <c r="J78" s="697">
        <v>2000</v>
      </c>
      <c r="K78" s="697">
        <f t="shared" si="8"/>
        <v>132000</v>
      </c>
      <c r="L78" s="697">
        <v>1243</v>
      </c>
      <c r="M78" s="697">
        <f t="shared" si="9"/>
        <v>82038</v>
      </c>
      <c r="N78" s="697">
        <v>1243</v>
      </c>
      <c r="O78" s="697">
        <f t="shared" si="10"/>
        <v>82038</v>
      </c>
      <c r="P78" s="697">
        <f t="shared" si="11"/>
        <v>-28.971428571428572</v>
      </c>
    </row>
    <row r="79" spans="1:16" ht="37.5">
      <c r="A79" s="652">
        <v>75</v>
      </c>
      <c r="B79" s="678" t="s">
        <v>427</v>
      </c>
      <c r="C79" s="657" t="s">
        <v>214</v>
      </c>
      <c r="D79" s="658">
        <v>66</v>
      </c>
      <c r="E79" s="679" t="s">
        <v>82</v>
      </c>
      <c r="F79" s="697">
        <v>5500</v>
      </c>
      <c r="G79" s="697">
        <f t="shared" si="6"/>
        <v>363000</v>
      </c>
      <c r="H79" s="697">
        <v>4500</v>
      </c>
      <c r="I79" s="697">
        <f t="shared" si="7"/>
        <v>297000</v>
      </c>
      <c r="J79" s="697">
        <v>5500</v>
      </c>
      <c r="K79" s="697">
        <f t="shared" si="8"/>
        <v>363000</v>
      </c>
      <c r="L79" s="697">
        <v>3503</v>
      </c>
      <c r="M79" s="697">
        <f t="shared" si="9"/>
        <v>231198</v>
      </c>
      <c r="N79" s="697">
        <v>3503</v>
      </c>
      <c r="O79" s="697">
        <f t="shared" si="10"/>
        <v>231198</v>
      </c>
      <c r="P79" s="697">
        <f t="shared" si="11"/>
        <v>-36.309090909090905</v>
      </c>
    </row>
    <row r="80" spans="1:16" ht="117.75" customHeight="1">
      <c r="A80" s="652">
        <v>76</v>
      </c>
      <c r="B80" s="653" t="s">
        <v>257</v>
      </c>
      <c r="C80" s="657" t="s">
        <v>287</v>
      </c>
      <c r="D80" s="658">
        <v>44</v>
      </c>
      <c r="E80" s="679" t="s">
        <v>82</v>
      </c>
      <c r="F80" s="697">
        <v>6000</v>
      </c>
      <c r="G80" s="697">
        <f t="shared" si="6"/>
        <v>264000</v>
      </c>
      <c r="H80" s="697">
        <v>7000</v>
      </c>
      <c r="I80" s="697">
        <f t="shared" si="7"/>
        <v>308000</v>
      </c>
      <c r="J80" s="697">
        <v>7000</v>
      </c>
      <c r="K80" s="697">
        <f t="shared" si="8"/>
        <v>308000</v>
      </c>
      <c r="L80" s="697">
        <v>4181</v>
      </c>
      <c r="M80" s="697">
        <f t="shared" si="9"/>
        <v>183964</v>
      </c>
      <c r="N80" s="697">
        <v>4181</v>
      </c>
      <c r="O80" s="697">
        <f t="shared" si="10"/>
        <v>183964</v>
      </c>
      <c r="P80" s="697">
        <f t="shared" si="11"/>
        <v>-30.316666666666663</v>
      </c>
    </row>
    <row r="81" spans="1:16" ht="45" customHeight="1">
      <c r="A81" s="652">
        <v>77</v>
      </c>
      <c r="B81" s="653" t="s">
        <v>181</v>
      </c>
      <c r="C81" s="657" t="s">
        <v>185</v>
      </c>
      <c r="D81" s="658">
        <v>46</v>
      </c>
      <c r="E81" s="679" t="s">
        <v>82</v>
      </c>
      <c r="F81" s="697">
        <v>1088</v>
      </c>
      <c r="G81" s="697">
        <f t="shared" si="6"/>
        <v>50048</v>
      </c>
      <c r="H81" s="697">
        <v>1000</v>
      </c>
      <c r="I81" s="697">
        <f t="shared" si="7"/>
        <v>46000</v>
      </c>
      <c r="J81" s="697">
        <v>1000</v>
      </c>
      <c r="K81" s="697">
        <f t="shared" si="8"/>
        <v>46000</v>
      </c>
      <c r="L81" s="697">
        <v>678</v>
      </c>
      <c r="M81" s="697">
        <f t="shared" si="9"/>
        <v>31188</v>
      </c>
      <c r="N81" s="697">
        <v>678</v>
      </c>
      <c r="O81" s="697">
        <f t="shared" si="10"/>
        <v>31188</v>
      </c>
      <c r="P81" s="697">
        <f t="shared" si="11"/>
        <v>-37.683823529411761</v>
      </c>
    </row>
    <row r="82" spans="1:16" ht="63" customHeight="1">
      <c r="A82" s="652">
        <v>78</v>
      </c>
      <c r="B82" s="653" t="s">
        <v>178</v>
      </c>
      <c r="C82" s="657" t="s">
        <v>469</v>
      </c>
      <c r="D82" s="658">
        <v>22</v>
      </c>
      <c r="E82" s="679" t="s">
        <v>82</v>
      </c>
      <c r="F82" s="697">
        <v>56370</v>
      </c>
      <c r="G82" s="697">
        <f t="shared" si="6"/>
        <v>1240140</v>
      </c>
      <c r="H82" s="697">
        <v>60000</v>
      </c>
      <c r="I82" s="697">
        <f t="shared" si="7"/>
        <v>1320000</v>
      </c>
      <c r="J82" s="697">
        <v>53000</v>
      </c>
      <c r="K82" s="697">
        <f t="shared" si="8"/>
        <v>1166000</v>
      </c>
      <c r="L82" s="697">
        <v>61585</v>
      </c>
      <c r="M82" s="697">
        <f t="shared" si="9"/>
        <v>1354870</v>
      </c>
      <c r="N82" s="697">
        <v>61585</v>
      </c>
      <c r="O82" s="697">
        <f t="shared" si="10"/>
        <v>1354870</v>
      </c>
      <c r="P82" s="697">
        <f t="shared" si="11"/>
        <v>9.2513748447755901</v>
      </c>
    </row>
    <row r="83" spans="1:16" ht="24.95" customHeight="1">
      <c r="A83" s="652">
        <v>79</v>
      </c>
      <c r="B83" s="653"/>
      <c r="C83" s="657" t="s">
        <v>170</v>
      </c>
      <c r="D83" s="658">
        <v>24</v>
      </c>
      <c r="E83" s="679" t="s">
        <v>82</v>
      </c>
      <c r="F83" s="697">
        <v>44160</v>
      </c>
      <c r="G83" s="697">
        <f t="shared" si="6"/>
        <v>1059840</v>
      </c>
      <c r="H83" s="697">
        <v>48000</v>
      </c>
      <c r="I83" s="697">
        <f t="shared" si="7"/>
        <v>1152000</v>
      </c>
      <c r="J83" s="697">
        <v>40000</v>
      </c>
      <c r="K83" s="697">
        <f t="shared" si="8"/>
        <v>960000</v>
      </c>
      <c r="L83" s="697">
        <v>50285</v>
      </c>
      <c r="M83" s="697">
        <f t="shared" si="9"/>
        <v>1206840</v>
      </c>
      <c r="N83" s="697">
        <v>50285</v>
      </c>
      <c r="O83" s="697">
        <f t="shared" si="10"/>
        <v>1206840</v>
      </c>
      <c r="P83" s="697">
        <f t="shared" si="11"/>
        <v>13.870018115942029</v>
      </c>
    </row>
    <row r="84" spans="1:16" ht="37.5">
      <c r="A84" s="652">
        <v>80</v>
      </c>
      <c r="B84" s="653" t="s">
        <v>468</v>
      </c>
      <c r="C84" s="657" t="s">
        <v>186</v>
      </c>
      <c r="D84" s="658">
        <v>357</v>
      </c>
      <c r="E84" s="679" t="s">
        <v>85</v>
      </c>
      <c r="F84" s="697">
        <v>64.099999999999994</v>
      </c>
      <c r="G84" s="697">
        <f t="shared" si="6"/>
        <v>22883.699999999997</v>
      </c>
      <c r="H84" s="697">
        <v>100</v>
      </c>
      <c r="I84" s="697">
        <f t="shared" si="7"/>
        <v>35700</v>
      </c>
      <c r="J84" s="697">
        <v>75</v>
      </c>
      <c r="K84" s="697">
        <f t="shared" si="8"/>
        <v>26775</v>
      </c>
      <c r="L84" s="697">
        <v>203</v>
      </c>
      <c r="M84" s="697">
        <f t="shared" si="9"/>
        <v>72471</v>
      </c>
      <c r="N84" s="697">
        <v>203</v>
      </c>
      <c r="O84" s="697">
        <f t="shared" si="10"/>
        <v>72471</v>
      </c>
      <c r="P84" s="697">
        <f t="shared" si="11"/>
        <v>216.69266770670831</v>
      </c>
    </row>
    <row r="85" spans="1:16" ht="37.5">
      <c r="A85" s="652">
        <v>81</v>
      </c>
      <c r="B85" s="653" t="s">
        <v>179</v>
      </c>
      <c r="C85" s="657" t="s">
        <v>183</v>
      </c>
      <c r="D85" s="658">
        <v>46</v>
      </c>
      <c r="E85" s="679" t="s">
        <v>82</v>
      </c>
      <c r="F85" s="697">
        <v>4940</v>
      </c>
      <c r="G85" s="697">
        <f t="shared" si="6"/>
        <v>227240</v>
      </c>
      <c r="H85" s="697">
        <v>4400</v>
      </c>
      <c r="I85" s="697">
        <f t="shared" si="7"/>
        <v>202400</v>
      </c>
      <c r="J85" s="697">
        <v>4000</v>
      </c>
      <c r="K85" s="697">
        <f t="shared" si="8"/>
        <v>184000</v>
      </c>
      <c r="L85" s="697">
        <v>1978</v>
      </c>
      <c r="M85" s="697">
        <f t="shared" si="9"/>
        <v>90988</v>
      </c>
      <c r="N85" s="697">
        <v>1978</v>
      </c>
      <c r="O85" s="697">
        <f t="shared" si="10"/>
        <v>90988</v>
      </c>
      <c r="P85" s="697">
        <f t="shared" si="11"/>
        <v>-59.959514170040485</v>
      </c>
    </row>
    <row r="86" spans="1:16" ht="37.5">
      <c r="A86" s="652">
        <v>82</v>
      </c>
      <c r="B86" s="653" t="s">
        <v>180</v>
      </c>
      <c r="C86" s="657" t="s">
        <v>184</v>
      </c>
      <c r="D86" s="658">
        <v>317</v>
      </c>
      <c r="E86" s="679" t="s">
        <v>85</v>
      </c>
      <c r="F86" s="697">
        <v>940</v>
      </c>
      <c r="G86" s="697">
        <f t="shared" si="6"/>
        <v>297980</v>
      </c>
      <c r="H86" s="697">
        <v>950</v>
      </c>
      <c r="I86" s="697">
        <f t="shared" si="7"/>
        <v>301150</v>
      </c>
      <c r="J86" s="697">
        <v>1200</v>
      </c>
      <c r="K86" s="697">
        <f t="shared" si="8"/>
        <v>380400</v>
      </c>
      <c r="L86" s="697">
        <v>904</v>
      </c>
      <c r="M86" s="697">
        <f t="shared" si="9"/>
        <v>286568</v>
      </c>
      <c r="N86" s="697">
        <v>904</v>
      </c>
      <c r="O86" s="697">
        <f t="shared" si="10"/>
        <v>286568</v>
      </c>
      <c r="P86" s="697">
        <f t="shared" si="11"/>
        <v>-3.8297872340425529</v>
      </c>
    </row>
    <row r="87" spans="1:16" ht="56.25">
      <c r="A87" s="652">
        <v>83</v>
      </c>
      <c r="B87" s="653" t="s">
        <v>255</v>
      </c>
      <c r="C87" s="657" t="s">
        <v>288</v>
      </c>
      <c r="D87" s="658">
        <v>2</v>
      </c>
      <c r="E87" s="653" t="s">
        <v>110</v>
      </c>
      <c r="F87" s="697">
        <v>2500</v>
      </c>
      <c r="G87" s="697">
        <f t="shared" si="6"/>
        <v>5000</v>
      </c>
      <c r="H87" s="697">
        <v>1000</v>
      </c>
      <c r="I87" s="697">
        <f t="shared" si="7"/>
        <v>2000</v>
      </c>
      <c r="J87" s="697">
        <v>3000</v>
      </c>
      <c r="K87" s="697">
        <f t="shared" si="8"/>
        <v>6000</v>
      </c>
      <c r="L87" s="697">
        <v>2543</v>
      </c>
      <c r="M87" s="697">
        <f t="shared" si="9"/>
        <v>5086</v>
      </c>
      <c r="N87" s="697">
        <v>2543</v>
      </c>
      <c r="O87" s="697">
        <f t="shared" si="10"/>
        <v>5086</v>
      </c>
      <c r="P87" s="697">
        <f t="shared" si="11"/>
        <v>1.72</v>
      </c>
    </row>
    <row r="88" spans="1:16" ht="42" customHeight="1">
      <c r="A88" s="652">
        <v>84</v>
      </c>
      <c r="B88" s="653">
        <v>640.4</v>
      </c>
      <c r="C88" s="657" t="s">
        <v>187</v>
      </c>
      <c r="D88" s="658">
        <v>317</v>
      </c>
      <c r="E88" s="679" t="s">
        <v>85</v>
      </c>
      <c r="F88" s="697">
        <v>110</v>
      </c>
      <c r="G88" s="697">
        <f t="shared" si="6"/>
        <v>34870</v>
      </c>
      <c r="H88" s="697">
        <v>425</v>
      </c>
      <c r="I88" s="697">
        <f t="shared" si="7"/>
        <v>134725</v>
      </c>
      <c r="J88" s="697">
        <v>130</v>
      </c>
      <c r="K88" s="697">
        <f t="shared" si="8"/>
        <v>41210</v>
      </c>
      <c r="L88" s="697">
        <v>158</v>
      </c>
      <c r="M88" s="697">
        <f t="shared" si="9"/>
        <v>50086</v>
      </c>
      <c r="N88" s="697">
        <v>158</v>
      </c>
      <c r="O88" s="697">
        <f t="shared" si="10"/>
        <v>50086</v>
      </c>
      <c r="P88" s="697">
        <f t="shared" si="11"/>
        <v>43.636363636363633</v>
      </c>
    </row>
    <row r="89" spans="1:16" ht="81" customHeight="1">
      <c r="A89" s="652">
        <v>85</v>
      </c>
      <c r="B89" s="653" t="s">
        <v>274</v>
      </c>
      <c r="C89" s="657" t="s">
        <v>273</v>
      </c>
      <c r="D89" s="658">
        <v>22</v>
      </c>
      <c r="E89" s="679" t="s">
        <v>82</v>
      </c>
      <c r="F89" s="697">
        <v>1839</v>
      </c>
      <c r="G89" s="697">
        <f t="shared" si="6"/>
        <v>40458</v>
      </c>
      <c r="H89" s="697">
        <v>2250</v>
      </c>
      <c r="I89" s="697">
        <f t="shared" si="7"/>
        <v>49500</v>
      </c>
      <c r="J89" s="697">
        <v>2000</v>
      </c>
      <c r="K89" s="697">
        <f t="shared" si="8"/>
        <v>44000</v>
      </c>
      <c r="L89" s="697">
        <v>1454</v>
      </c>
      <c r="M89" s="697">
        <f t="shared" si="9"/>
        <v>31988</v>
      </c>
      <c r="N89" s="697">
        <v>1454</v>
      </c>
      <c r="O89" s="697">
        <f t="shared" si="10"/>
        <v>31988</v>
      </c>
      <c r="P89" s="697">
        <f t="shared" si="11"/>
        <v>-20.935290918977707</v>
      </c>
    </row>
    <row r="90" spans="1:16" ht="48" customHeight="1">
      <c r="A90" s="652">
        <v>86</v>
      </c>
      <c r="B90" s="653" t="s">
        <v>193</v>
      </c>
      <c r="C90" s="654" t="s">
        <v>521</v>
      </c>
      <c r="D90" s="658">
        <v>1449</v>
      </c>
      <c r="E90" s="653" t="s">
        <v>81</v>
      </c>
      <c r="F90" s="697">
        <v>972</v>
      </c>
      <c r="G90" s="697">
        <f t="shared" si="6"/>
        <v>1408428</v>
      </c>
      <c r="H90" s="697">
        <v>1400</v>
      </c>
      <c r="I90" s="697">
        <f t="shared" si="7"/>
        <v>2028600</v>
      </c>
      <c r="J90" s="697">
        <v>1000</v>
      </c>
      <c r="K90" s="697">
        <f t="shared" si="8"/>
        <v>1449000</v>
      </c>
      <c r="L90" s="697">
        <v>1156</v>
      </c>
      <c r="M90" s="697">
        <f t="shared" si="9"/>
        <v>1675044</v>
      </c>
      <c r="N90" s="697">
        <v>1156</v>
      </c>
      <c r="O90" s="697">
        <f t="shared" si="10"/>
        <v>1675044</v>
      </c>
      <c r="P90" s="697">
        <f t="shared" si="11"/>
        <v>18.930041152263374</v>
      </c>
    </row>
    <row r="91" spans="1:16" ht="45" customHeight="1">
      <c r="A91" s="652">
        <v>87</v>
      </c>
      <c r="B91" s="653" t="s">
        <v>30</v>
      </c>
      <c r="C91" s="657" t="s">
        <v>77</v>
      </c>
      <c r="D91" s="658">
        <v>600</v>
      </c>
      <c r="E91" s="653" t="s">
        <v>81</v>
      </c>
      <c r="F91" s="697">
        <v>7482</v>
      </c>
      <c r="G91" s="697">
        <f t="shared" si="6"/>
        <v>4489200</v>
      </c>
      <c r="H91" s="697">
        <v>5500</v>
      </c>
      <c r="I91" s="697">
        <f t="shared" si="7"/>
        <v>3300000</v>
      </c>
      <c r="J91" s="697">
        <v>6000</v>
      </c>
      <c r="K91" s="697">
        <f t="shared" si="8"/>
        <v>3600000</v>
      </c>
      <c r="L91" s="697">
        <v>5780</v>
      </c>
      <c r="M91" s="697">
        <f t="shared" si="9"/>
        <v>3468000</v>
      </c>
      <c r="N91" s="697">
        <v>5780</v>
      </c>
      <c r="O91" s="697">
        <f t="shared" si="10"/>
        <v>3468000</v>
      </c>
      <c r="P91" s="697">
        <f t="shared" si="11"/>
        <v>-22.747928361400696</v>
      </c>
    </row>
    <row r="92" spans="1:16" ht="41.25" customHeight="1">
      <c r="A92" s="652">
        <v>88</v>
      </c>
      <c r="B92" s="653" t="s">
        <v>31</v>
      </c>
      <c r="C92" s="657" t="s">
        <v>78</v>
      </c>
      <c r="D92" s="658">
        <v>130</v>
      </c>
      <c r="E92" s="653" t="s">
        <v>81</v>
      </c>
      <c r="F92" s="697">
        <v>8106</v>
      </c>
      <c r="G92" s="697">
        <f t="shared" si="6"/>
        <v>1053780</v>
      </c>
      <c r="H92" s="697">
        <v>5500</v>
      </c>
      <c r="I92" s="697">
        <f t="shared" si="7"/>
        <v>715000</v>
      </c>
      <c r="J92" s="697">
        <v>6000</v>
      </c>
      <c r="K92" s="697">
        <f t="shared" si="8"/>
        <v>780000</v>
      </c>
      <c r="L92" s="697">
        <v>6082</v>
      </c>
      <c r="M92" s="697">
        <f t="shared" si="9"/>
        <v>790660</v>
      </c>
      <c r="N92" s="697">
        <v>6082</v>
      </c>
      <c r="O92" s="697">
        <f t="shared" si="10"/>
        <v>790660</v>
      </c>
      <c r="P92" s="697">
        <f t="shared" si="11"/>
        <v>-24.969158647915123</v>
      </c>
    </row>
    <row r="93" spans="1:16" ht="56.25">
      <c r="A93" s="652">
        <v>89</v>
      </c>
      <c r="B93" s="653" t="s">
        <v>32</v>
      </c>
      <c r="C93" s="657" t="s">
        <v>79</v>
      </c>
      <c r="D93" s="658">
        <v>1</v>
      </c>
      <c r="E93" s="653" t="s">
        <v>82</v>
      </c>
      <c r="F93" s="697">
        <v>3986000</v>
      </c>
      <c r="G93" s="697">
        <f t="shared" si="6"/>
        <v>3986000</v>
      </c>
      <c r="H93" s="697">
        <v>3500000</v>
      </c>
      <c r="I93" s="697">
        <f t="shared" si="7"/>
        <v>3500000</v>
      </c>
      <c r="J93" s="697">
        <v>4000000</v>
      </c>
      <c r="K93" s="697">
        <f t="shared" si="8"/>
        <v>4000000</v>
      </c>
      <c r="L93" s="697">
        <v>3290000</v>
      </c>
      <c r="M93" s="697">
        <f t="shared" si="9"/>
        <v>3290000</v>
      </c>
      <c r="N93" s="697">
        <v>3290000</v>
      </c>
      <c r="O93" s="697">
        <f t="shared" si="10"/>
        <v>3290000</v>
      </c>
      <c r="P93" s="697">
        <f t="shared" si="11"/>
        <v>-17.461113898645259</v>
      </c>
    </row>
    <row r="94" spans="1:16" ht="112.5">
      <c r="A94" s="652">
        <v>90</v>
      </c>
      <c r="B94" s="653" t="s">
        <v>33</v>
      </c>
      <c r="C94" s="657" t="s">
        <v>486</v>
      </c>
      <c r="D94" s="658">
        <v>1</v>
      </c>
      <c r="E94" s="653" t="s">
        <v>84</v>
      </c>
      <c r="F94" s="697">
        <v>455000</v>
      </c>
      <c r="G94" s="697">
        <f t="shared" si="6"/>
        <v>455000</v>
      </c>
      <c r="H94" s="697">
        <v>600000</v>
      </c>
      <c r="I94" s="697">
        <f t="shared" si="7"/>
        <v>600000</v>
      </c>
      <c r="J94" s="697">
        <v>450000</v>
      </c>
      <c r="K94" s="697">
        <f t="shared" si="8"/>
        <v>450000</v>
      </c>
      <c r="L94" s="697">
        <v>485900</v>
      </c>
      <c r="M94" s="697">
        <f t="shared" si="9"/>
        <v>485900</v>
      </c>
      <c r="N94" s="697">
        <v>485900</v>
      </c>
      <c r="O94" s="697">
        <f t="shared" si="10"/>
        <v>485900</v>
      </c>
      <c r="P94" s="697">
        <f t="shared" si="11"/>
        <v>6.791208791208792</v>
      </c>
    </row>
    <row r="95" spans="1:16" ht="75">
      <c r="A95" s="652">
        <v>91</v>
      </c>
      <c r="B95" s="653">
        <v>960.3</v>
      </c>
      <c r="C95" s="657" t="s">
        <v>487</v>
      </c>
      <c r="D95" s="658">
        <v>1</v>
      </c>
      <c r="E95" s="653" t="s">
        <v>82</v>
      </c>
      <c r="F95" s="697">
        <v>19800</v>
      </c>
      <c r="G95" s="697">
        <f t="shared" si="6"/>
        <v>19800</v>
      </c>
      <c r="H95" s="697">
        <v>12000</v>
      </c>
      <c r="I95" s="697">
        <f t="shared" si="7"/>
        <v>12000</v>
      </c>
      <c r="J95" s="697">
        <v>20000</v>
      </c>
      <c r="K95" s="697">
        <f t="shared" si="8"/>
        <v>20000</v>
      </c>
      <c r="L95" s="697">
        <v>12430</v>
      </c>
      <c r="M95" s="697">
        <f t="shared" si="9"/>
        <v>12430</v>
      </c>
      <c r="N95" s="697">
        <v>12430</v>
      </c>
      <c r="O95" s="697">
        <f t="shared" si="10"/>
        <v>12430</v>
      </c>
      <c r="P95" s="697">
        <f t="shared" si="11"/>
        <v>-37.222222222222221</v>
      </c>
    </row>
    <row r="96" spans="1:16" ht="37.5">
      <c r="A96" s="652">
        <v>92</v>
      </c>
      <c r="B96" s="653"/>
      <c r="C96" s="674" t="s">
        <v>443</v>
      </c>
      <c r="D96" s="658">
        <v>105</v>
      </c>
      <c r="E96" s="653" t="s">
        <v>85</v>
      </c>
      <c r="F96" s="697">
        <v>1931</v>
      </c>
      <c r="G96" s="697">
        <f t="shared" si="6"/>
        <v>202755</v>
      </c>
      <c r="H96" s="697">
        <v>1400</v>
      </c>
      <c r="I96" s="697">
        <f t="shared" si="7"/>
        <v>147000</v>
      </c>
      <c r="J96" s="697">
        <v>2200</v>
      </c>
      <c r="K96" s="697">
        <f t="shared" si="8"/>
        <v>231000</v>
      </c>
      <c r="L96" s="697">
        <v>2093</v>
      </c>
      <c r="M96" s="697">
        <f t="shared" si="9"/>
        <v>219765</v>
      </c>
      <c r="N96" s="697">
        <v>2093</v>
      </c>
      <c r="O96" s="697">
        <f t="shared" si="10"/>
        <v>219765</v>
      </c>
      <c r="P96" s="697">
        <f t="shared" si="11"/>
        <v>8.3894355256343864</v>
      </c>
    </row>
    <row r="97" spans="1:16" ht="56.25">
      <c r="A97" s="652">
        <v>93</v>
      </c>
      <c r="B97" s="653"/>
      <c r="C97" s="657" t="s">
        <v>296</v>
      </c>
      <c r="D97" s="658">
        <v>12</v>
      </c>
      <c r="E97" s="653" t="s">
        <v>82</v>
      </c>
      <c r="F97" s="697">
        <v>650</v>
      </c>
      <c r="G97" s="697">
        <f t="shared" si="6"/>
        <v>7800</v>
      </c>
      <c r="H97" s="697">
        <v>750</v>
      </c>
      <c r="I97" s="697">
        <f t="shared" si="7"/>
        <v>9000</v>
      </c>
      <c r="J97" s="697">
        <v>1000</v>
      </c>
      <c r="K97" s="697">
        <f t="shared" si="8"/>
        <v>12000</v>
      </c>
      <c r="L97" s="697">
        <v>215</v>
      </c>
      <c r="M97" s="697">
        <f t="shared" si="9"/>
        <v>2580</v>
      </c>
      <c r="N97" s="697">
        <v>215</v>
      </c>
      <c r="O97" s="697">
        <f t="shared" si="10"/>
        <v>2580</v>
      </c>
      <c r="P97" s="697">
        <f t="shared" si="11"/>
        <v>-66.92307692307692</v>
      </c>
    </row>
    <row r="98" spans="1:16" ht="63" customHeight="1">
      <c r="A98" s="652">
        <v>94</v>
      </c>
      <c r="B98" s="653"/>
      <c r="C98" s="657" t="s">
        <v>297</v>
      </c>
      <c r="D98" s="658">
        <v>12</v>
      </c>
      <c r="E98" s="653" t="s">
        <v>82</v>
      </c>
      <c r="F98" s="697">
        <v>818</v>
      </c>
      <c r="G98" s="697">
        <f t="shared" si="6"/>
        <v>9816</v>
      </c>
      <c r="H98" s="697">
        <v>820</v>
      </c>
      <c r="I98" s="697">
        <f t="shared" si="7"/>
        <v>9840</v>
      </c>
      <c r="J98" s="697">
        <v>1000</v>
      </c>
      <c r="K98" s="697">
        <f t="shared" si="8"/>
        <v>12000</v>
      </c>
      <c r="L98" s="697">
        <v>316</v>
      </c>
      <c r="M98" s="697">
        <f t="shared" si="9"/>
        <v>3792</v>
      </c>
      <c r="N98" s="697">
        <v>316</v>
      </c>
      <c r="O98" s="697">
        <f t="shared" si="10"/>
        <v>3792</v>
      </c>
      <c r="P98" s="697">
        <f t="shared" si="11"/>
        <v>-61.369193154034228</v>
      </c>
    </row>
    <row r="99" spans="1:16" ht="24.95" customHeight="1">
      <c r="A99" s="652">
        <v>95</v>
      </c>
      <c r="B99" s="653"/>
      <c r="C99" s="657" t="s">
        <v>298</v>
      </c>
      <c r="D99" s="658">
        <v>2</v>
      </c>
      <c r="E99" s="653" t="s">
        <v>82</v>
      </c>
      <c r="F99" s="697">
        <v>2700</v>
      </c>
      <c r="G99" s="697">
        <f t="shared" si="6"/>
        <v>5400</v>
      </c>
      <c r="H99" s="697">
        <v>750</v>
      </c>
      <c r="I99" s="697">
        <f t="shared" si="7"/>
        <v>1500</v>
      </c>
      <c r="J99" s="697">
        <v>3000</v>
      </c>
      <c r="K99" s="697">
        <f t="shared" si="8"/>
        <v>6000</v>
      </c>
      <c r="L99" s="697">
        <v>2029</v>
      </c>
      <c r="M99" s="697">
        <f t="shared" si="9"/>
        <v>4058</v>
      </c>
      <c r="N99" s="697">
        <v>2029</v>
      </c>
      <c r="O99" s="697">
        <f t="shared" si="10"/>
        <v>4058</v>
      </c>
      <c r="P99" s="697">
        <f t="shared" si="11"/>
        <v>-24.851851851851851</v>
      </c>
    </row>
    <row r="100" spans="1:16" ht="42" customHeight="1">
      <c r="A100" s="652">
        <v>96</v>
      </c>
      <c r="B100" s="653"/>
      <c r="C100" s="657" t="s">
        <v>299</v>
      </c>
      <c r="D100" s="658">
        <v>6</v>
      </c>
      <c r="E100" s="653" t="s">
        <v>85</v>
      </c>
      <c r="F100" s="697">
        <v>4200</v>
      </c>
      <c r="G100" s="697">
        <f t="shared" si="6"/>
        <v>25200</v>
      </c>
      <c r="H100" s="697">
        <v>3500</v>
      </c>
      <c r="I100" s="697">
        <f t="shared" si="7"/>
        <v>21000</v>
      </c>
      <c r="J100" s="697">
        <v>4000</v>
      </c>
      <c r="K100" s="697">
        <f t="shared" si="8"/>
        <v>24000</v>
      </c>
      <c r="L100" s="697">
        <v>3158</v>
      </c>
      <c r="M100" s="697">
        <f t="shared" si="9"/>
        <v>18948</v>
      </c>
      <c r="N100" s="697">
        <v>3158</v>
      </c>
      <c r="O100" s="697">
        <f t="shared" si="10"/>
        <v>18948</v>
      </c>
      <c r="P100" s="697">
        <f t="shared" si="11"/>
        <v>-24.80952380952381</v>
      </c>
    </row>
    <row r="101" spans="1:16" ht="56.25">
      <c r="A101" s="652">
        <v>97</v>
      </c>
      <c r="B101" s="653"/>
      <c r="C101" s="657" t="s">
        <v>300</v>
      </c>
      <c r="D101" s="658">
        <v>6</v>
      </c>
      <c r="E101" s="653" t="s">
        <v>85</v>
      </c>
      <c r="F101" s="697">
        <v>4800</v>
      </c>
      <c r="G101" s="697">
        <f t="shared" si="6"/>
        <v>28800</v>
      </c>
      <c r="H101" s="697">
        <v>2400</v>
      </c>
      <c r="I101" s="697">
        <f t="shared" si="7"/>
        <v>14400</v>
      </c>
      <c r="J101" s="697">
        <v>5000</v>
      </c>
      <c r="K101" s="697">
        <f t="shared" si="8"/>
        <v>30000</v>
      </c>
      <c r="L101" s="697">
        <v>3539</v>
      </c>
      <c r="M101" s="697">
        <f t="shared" si="9"/>
        <v>21234</v>
      </c>
      <c r="N101" s="697">
        <v>3539</v>
      </c>
      <c r="O101" s="697">
        <f t="shared" si="10"/>
        <v>21234</v>
      </c>
      <c r="P101" s="697">
        <f t="shared" si="11"/>
        <v>-26.270833333333332</v>
      </c>
    </row>
    <row r="102" spans="1:16" ht="93.75">
      <c r="A102" s="652">
        <v>98</v>
      </c>
      <c r="B102" s="653"/>
      <c r="C102" s="657" t="s">
        <v>301</v>
      </c>
      <c r="D102" s="658">
        <v>12</v>
      </c>
      <c r="E102" s="653" t="s">
        <v>85</v>
      </c>
      <c r="F102" s="697">
        <v>2700</v>
      </c>
      <c r="G102" s="697">
        <f t="shared" si="6"/>
        <v>32400</v>
      </c>
      <c r="H102" s="697">
        <v>2800</v>
      </c>
      <c r="I102" s="697">
        <f t="shared" si="7"/>
        <v>33600</v>
      </c>
      <c r="J102" s="697">
        <v>2700</v>
      </c>
      <c r="K102" s="697">
        <f t="shared" si="8"/>
        <v>32400</v>
      </c>
      <c r="L102" s="697">
        <v>2029</v>
      </c>
      <c r="M102" s="697">
        <f t="shared" si="9"/>
        <v>24348</v>
      </c>
      <c r="N102" s="697">
        <v>2029</v>
      </c>
      <c r="O102" s="697">
        <f t="shared" si="10"/>
        <v>24348</v>
      </c>
      <c r="P102" s="697">
        <f t="shared" si="11"/>
        <v>-24.851851851851851</v>
      </c>
    </row>
    <row r="103" spans="1:16" ht="75">
      <c r="A103" s="652">
        <v>99</v>
      </c>
      <c r="B103" s="653"/>
      <c r="C103" s="657" t="s">
        <v>302</v>
      </c>
      <c r="D103" s="658">
        <v>2</v>
      </c>
      <c r="E103" s="653" t="s">
        <v>84</v>
      </c>
      <c r="F103" s="697">
        <v>5400</v>
      </c>
      <c r="G103" s="697">
        <f t="shared" si="6"/>
        <v>10800</v>
      </c>
      <c r="H103" s="697">
        <v>12000</v>
      </c>
      <c r="I103" s="697">
        <f t="shared" si="7"/>
        <v>24000</v>
      </c>
      <c r="J103" s="697">
        <v>6000</v>
      </c>
      <c r="K103" s="697">
        <f t="shared" si="8"/>
        <v>12000</v>
      </c>
      <c r="L103" s="697">
        <v>4058</v>
      </c>
      <c r="M103" s="697">
        <f t="shared" si="9"/>
        <v>8116</v>
      </c>
      <c r="N103" s="697">
        <v>4058</v>
      </c>
      <c r="O103" s="697">
        <f t="shared" si="10"/>
        <v>8116</v>
      </c>
      <c r="P103" s="697">
        <f t="shared" si="11"/>
        <v>-24.851851851851851</v>
      </c>
    </row>
    <row r="104" spans="1:16" ht="56.25">
      <c r="A104" s="652">
        <v>100</v>
      </c>
      <c r="B104" s="653"/>
      <c r="C104" s="657" t="s">
        <v>303</v>
      </c>
      <c r="D104" s="658">
        <v>35</v>
      </c>
      <c r="E104" s="653" t="s">
        <v>85</v>
      </c>
      <c r="F104" s="697">
        <v>720</v>
      </c>
      <c r="G104" s="697">
        <f t="shared" si="6"/>
        <v>25200</v>
      </c>
      <c r="H104" s="697">
        <v>850</v>
      </c>
      <c r="I104" s="697">
        <f t="shared" si="7"/>
        <v>29750</v>
      </c>
      <c r="J104" s="697">
        <v>1000</v>
      </c>
      <c r="K104" s="697">
        <f t="shared" si="8"/>
        <v>35000</v>
      </c>
      <c r="L104" s="697">
        <v>499</v>
      </c>
      <c r="M104" s="697">
        <f t="shared" si="9"/>
        <v>17465</v>
      </c>
      <c r="N104" s="697">
        <v>499</v>
      </c>
      <c r="O104" s="697">
        <f t="shared" si="10"/>
        <v>17465</v>
      </c>
      <c r="P104" s="697">
        <f t="shared" si="11"/>
        <v>-30.694444444444446</v>
      </c>
    </row>
    <row r="105" spans="1:16" ht="93.75">
      <c r="A105" s="652">
        <v>101</v>
      </c>
      <c r="B105" s="653">
        <v>960.4</v>
      </c>
      <c r="C105" s="657" t="s">
        <v>444</v>
      </c>
      <c r="D105" s="658">
        <v>50</v>
      </c>
      <c r="E105" s="653" t="s">
        <v>85</v>
      </c>
      <c r="F105" s="697">
        <v>822</v>
      </c>
      <c r="G105" s="697">
        <f t="shared" si="6"/>
        <v>41100</v>
      </c>
      <c r="H105" s="697">
        <v>1000</v>
      </c>
      <c r="I105" s="697">
        <f t="shared" si="7"/>
        <v>50000</v>
      </c>
      <c r="J105" s="697">
        <v>1000</v>
      </c>
      <c r="K105" s="697">
        <f t="shared" si="8"/>
        <v>50000</v>
      </c>
      <c r="L105" s="697">
        <v>661</v>
      </c>
      <c r="M105" s="697">
        <f t="shared" si="9"/>
        <v>33050</v>
      </c>
      <c r="N105" s="697">
        <v>661</v>
      </c>
      <c r="O105" s="697">
        <f t="shared" si="10"/>
        <v>33050</v>
      </c>
      <c r="P105" s="697">
        <f t="shared" si="11"/>
        <v>-19.586374695863746</v>
      </c>
    </row>
    <row r="106" spans="1:16" ht="55.5" customHeight="1">
      <c r="A106" s="652">
        <v>102</v>
      </c>
      <c r="B106" s="653"/>
      <c r="C106" s="657" t="s">
        <v>445</v>
      </c>
      <c r="D106" s="658">
        <v>50</v>
      </c>
      <c r="E106" s="653" t="s">
        <v>85</v>
      </c>
      <c r="F106" s="697">
        <v>288</v>
      </c>
      <c r="G106" s="697">
        <f t="shared" si="6"/>
        <v>14400</v>
      </c>
      <c r="H106" s="697">
        <v>210</v>
      </c>
      <c r="I106" s="697">
        <f t="shared" si="7"/>
        <v>10500</v>
      </c>
      <c r="J106" s="697">
        <v>300</v>
      </c>
      <c r="K106" s="697">
        <f t="shared" si="8"/>
        <v>15000</v>
      </c>
      <c r="L106" s="697">
        <v>217</v>
      </c>
      <c r="M106" s="697">
        <f t="shared" si="9"/>
        <v>10850</v>
      </c>
      <c r="N106" s="697">
        <v>217</v>
      </c>
      <c r="O106" s="697">
        <f t="shared" si="10"/>
        <v>10850</v>
      </c>
      <c r="P106" s="697">
        <f t="shared" si="11"/>
        <v>-24.652777777777779</v>
      </c>
    </row>
    <row r="107" spans="1:16" ht="37.5">
      <c r="A107" s="652">
        <v>103</v>
      </c>
      <c r="B107" s="653"/>
      <c r="C107" s="657" t="s">
        <v>446</v>
      </c>
      <c r="D107" s="658">
        <v>30</v>
      </c>
      <c r="E107" s="653" t="s">
        <v>85</v>
      </c>
      <c r="F107" s="697">
        <v>128</v>
      </c>
      <c r="G107" s="697">
        <f t="shared" si="6"/>
        <v>3840</v>
      </c>
      <c r="H107" s="697">
        <v>180</v>
      </c>
      <c r="I107" s="697">
        <f t="shared" si="7"/>
        <v>5400</v>
      </c>
      <c r="J107" s="697">
        <v>100</v>
      </c>
      <c r="K107" s="697">
        <f t="shared" si="8"/>
        <v>3000</v>
      </c>
      <c r="L107" s="697">
        <v>97</v>
      </c>
      <c r="M107" s="697">
        <f t="shared" si="9"/>
        <v>2910</v>
      </c>
      <c r="N107" s="697">
        <v>97</v>
      </c>
      <c r="O107" s="697">
        <f t="shared" si="10"/>
        <v>2910</v>
      </c>
      <c r="P107" s="697">
        <f t="shared" si="11"/>
        <v>-24.21875</v>
      </c>
    </row>
    <row r="108" spans="1:16" ht="75">
      <c r="A108" s="652">
        <v>104</v>
      </c>
      <c r="B108" s="653"/>
      <c r="C108" s="657" t="s">
        <v>447</v>
      </c>
      <c r="D108" s="658">
        <v>2</v>
      </c>
      <c r="E108" s="653" t="s">
        <v>82</v>
      </c>
      <c r="F108" s="697">
        <v>2516</v>
      </c>
      <c r="G108" s="697">
        <f t="shared" si="6"/>
        <v>5032</v>
      </c>
      <c r="H108" s="697">
        <v>12000</v>
      </c>
      <c r="I108" s="697">
        <f t="shared" si="7"/>
        <v>24000</v>
      </c>
      <c r="J108" s="697">
        <v>2500</v>
      </c>
      <c r="K108" s="697">
        <f t="shared" si="8"/>
        <v>5000</v>
      </c>
      <c r="L108" s="697">
        <v>2032</v>
      </c>
      <c r="M108" s="697">
        <f t="shared" si="9"/>
        <v>4064</v>
      </c>
      <c r="N108" s="697">
        <v>2032</v>
      </c>
      <c r="O108" s="697">
        <f t="shared" si="10"/>
        <v>4064</v>
      </c>
      <c r="P108" s="697">
        <f t="shared" si="11"/>
        <v>-19.236883942766294</v>
      </c>
    </row>
    <row r="109" spans="1:16" ht="75">
      <c r="A109" s="652">
        <v>105</v>
      </c>
      <c r="B109" s="653"/>
      <c r="C109" s="657" t="s">
        <v>293</v>
      </c>
      <c r="D109" s="658">
        <v>2</v>
      </c>
      <c r="E109" s="653" t="s">
        <v>82</v>
      </c>
      <c r="F109" s="697">
        <v>8844</v>
      </c>
      <c r="G109" s="697">
        <f t="shared" si="6"/>
        <v>17688</v>
      </c>
      <c r="H109" s="697">
        <v>16000</v>
      </c>
      <c r="I109" s="697">
        <f t="shared" si="7"/>
        <v>32000</v>
      </c>
      <c r="J109" s="697">
        <v>10000</v>
      </c>
      <c r="K109" s="697">
        <f t="shared" si="8"/>
        <v>20000</v>
      </c>
      <c r="L109" s="697">
        <v>9543</v>
      </c>
      <c r="M109" s="697">
        <f t="shared" si="9"/>
        <v>19086</v>
      </c>
      <c r="N109" s="697">
        <v>9543</v>
      </c>
      <c r="O109" s="697">
        <f t="shared" si="10"/>
        <v>19086</v>
      </c>
      <c r="P109" s="697">
        <f t="shared" si="11"/>
        <v>7.9036635006784266</v>
      </c>
    </row>
    <row r="110" spans="1:16" ht="75">
      <c r="A110" s="652">
        <v>106</v>
      </c>
      <c r="B110" s="653">
        <v>960.5</v>
      </c>
      <c r="C110" s="657" t="s">
        <v>505</v>
      </c>
      <c r="D110" s="658">
        <v>1</v>
      </c>
      <c r="E110" s="653" t="s">
        <v>110</v>
      </c>
      <c r="F110" s="697">
        <v>100000</v>
      </c>
      <c r="G110" s="697">
        <f t="shared" si="6"/>
        <v>100000</v>
      </c>
      <c r="H110" s="697">
        <v>100000</v>
      </c>
      <c r="I110" s="697">
        <f t="shared" si="7"/>
        <v>100000</v>
      </c>
      <c r="J110" s="697">
        <v>100000</v>
      </c>
      <c r="K110" s="697">
        <f t="shared" si="8"/>
        <v>100000</v>
      </c>
      <c r="L110" s="697">
        <v>73450</v>
      </c>
      <c r="M110" s="697">
        <f t="shared" si="9"/>
        <v>73450</v>
      </c>
      <c r="N110" s="697">
        <v>73450</v>
      </c>
      <c r="O110" s="697">
        <f t="shared" si="10"/>
        <v>73450</v>
      </c>
      <c r="P110" s="697">
        <f t="shared" si="11"/>
        <v>-26.55</v>
      </c>
    </row>
    <row r="111" spans="1:16" ht="56.25">
      <c r="A111" s="652">
        <v>107</v>
      </c>
      <c r="B111" s="653">
        <v>960.6</v>
      </c>
      <c r="C111" s="657" t="s">
        <v>109</v>
      </c>
      <c r="D111" s="658">
        <v>1</v>
      </c>
      <c r="E111" s="653" t="s">
        <v>110</v>
      </c>
      <c r="F111" s="697">
        <v>80000</v>
      </c>
      <c r="G111" s="697">
        <f t="shared" si="6"/>
        <v>80000</v>
      </c>
      <c r="H111" s="697">
        <v>180000</v>
      </c>
      <c r="I111" s="697">
        <f t="shared" si="7"/>
        <v>180000</v>
      </c>
      <c r="J111" s="697">
        <v>80000</v>
      </c>
      <c r="K111" s="697">
        <f t="shared" si="8"/>
        <v>80000</v>
      </c>
      <c r="L111" s="697">
        <v>62150</v>
      </c>
      <c r="M111" s="697">
        <f t="shared" si="9"/>
        <v>62150</v>
      </c>
      <c r="N111" s="697">
        <v>62150</v>
      </c>
      <c r="O111" s="697">
        <f t="shared" si="10"/>
        <v>62150</v>
      </c>
      <c r="P111" s="697">
        <f t="shared" si="11"/>
        <v>-22.3125</v>
      </c>
    </row>
    <row r="112" spans="1:16" ht="37.5">
      <c r="A112" s="652">
        <v>108</v>
      </c>
      <c r="B112" s="653">
        <v>963</v>
      </c>
      <c r="C112" s="674" t="s">
        <v>63</v>
      </c>
      <c r="D112" s="658">
        <v>90</v>
      </c>
      <c r="E112" s="653" t="s">
        <v>85</v>
      </c>
      <c r="F112" s="697">
        <v>550</v>
      </c>
      <c r="G112" s="697">
        <f t="shared" si="6"/>
        <v>49500</v>
      </c>
      <c r="H112" s="697">
        <v>120</v>
      </c>
      <c r="I112" s="697">
        <f t="shared" si="7"/>
        <v>10800</v>
      </c>
      <c r="J112" s="697">
        <v>500</v>
      </c>
      <c r="K112" s="697">
        <f t="shared" si="8"/>
        <v>45000</v>
      </c>
      <c r="L112" s="697">
        <v>652</v>
      </c>
      <c r="M112" s="697">
        <f t="shared" si="9"/>
        <v>58680</v>
      </c>
      <c r="N112" s="697">
        <v>652</v>
      </c>
      <c r="O112" s="697">
        <f t="shared" si="10"/>
        <v>58680</v>
      </c>
      <c r="P112" s="697">
        <f t="shared" si="11"/>
        <v>18.545454545454547</v>
      </c>
    </row>
    <row r="113" spans="1:17" ht="37.5">
      <c r="A113" s="652">
        <v>109</v>
      </c>
      <c r="B113" s="653">
        <v>982</v>
      </c>
      <c r="C113" s="657" t="s">
        <v>496</v>
      </c>
      <c r="D113" s="658">
        <v>1</v>
      </c>
      <c r="E113" s="653" t="s">
        <v>82</v>
      </c>
      <c r="F113" s="697">
        <v>478350</v>
      </c>
      <c r="G113" s="697">
        <f t="shared" si="6"/>
        <v>478350</v>
      </c>
      <c r="H113" s="697">
        <v>250000</v>
      </c>
      <c r="I113" s="697">
        <f t="shared" si="7"/>
        <v>250000</v>
      </c>
      <c r="J113" s="697">
        <v>450000</v>
      </c>
      <c r="K113" s="697">
        <f t="shared" si="8"/>
        <v>450000</v>
      </c>
      <c r="L113" s="697">
        <v>350300</v>
      </c>
      <c r="M113" s="697">
        <f t="shared" si="9"/>
        <v>350300</v>
      </c>
      <c r="N113" s="697">
        <v>350300</v>
      </c>
      <c r="O113" s="697">
        <f t="shared" si="10"/>
        <v>350300</v>
      </c>
      <c r="P113" s="697">
        <f t="shared" si="11"/>
        <v>-26.769102121877285</v>
      </c>
    </row>
    <row r="114" spans="1:17" ht="56.25">
      <c r="A114" s="652">
        <v>110</v>
      </c>
      <c r="B114" s="653"/>
      <c r="C114" s="657" t="s">
        <v>509</v>
      </c>
      <c r="D114" s="658">
        <v>1</v>
      </c>
      <c r="E114" s="653" t="s">
        <v>82</v>
      </c>
      <c r="F114" s="697">
        <v>51500</v>
      </c>
      <c r="G114" s="697">
        <f t="shared" si="6"/>
        <v>51500</v>
      </c>
      <c r="H114" s="697">
        <v>150000</v>
      </c>
      <c r="I114" s="697">
        <f t="shared" si="7"/>
        <v>150000</v>
      </c>
      <c r="J114" s="697">
        <v>50000</v>
      </c>
      <c r="K114" s="697">
        <f t="shared" si="8"/>
        <v>50000</v>
      </c>
      <c r="L114" s="697">
        <v>36556</v>
      </c>
      <c r="M114" s="697">
        <f t="shared" si="9"/>
        <v>36556</v>
      </c>
      <c r="N114" s="697">
        <v>36556</v>
      </c>
      <c r="O114" s="697">
        <f t="shared" si="10"/>
        <v>36556</v>
      </c>
      <c r="P114" s="697">
        <f t="shared" si="11"/>
        <v>-29.01747572815534</v>
      </c>
    </row>
    <row r="115" spans="1:17" ht="49.5" customHeight="1">
      <c r="A115" s="652">
        <v>111</v>
      </c>
      <c r="B115" s="653"/>
      <c r="C115" s="657" t="s">
        <v>497</v>
      </c>
      <c r="D115" s="658">
        <v>1</v>
      </c>
      <c r="E115" s="653" t="s">
        <v>82</v>
      </c>
      <c r="F115" s="697">
        <v>98750</v>
      </c>
      <c r="G115" s="697">
        <f t="shared" si="6"/>
        <v>98750</v>
      </c>
      <c r="H115" s="697">
        <v>16000</v>
      </c>
      <c r="I115" s="697">
        <f t="shared" si="7"/>
        <v>16000</v>
      </c>
      <c r="J115" s="697">
        <v>90000</v>
      </c>
      <c r="K115" s="697">
        <f t="shared" si="8"/>
        <v>90000</v>
      </c>
      <c r="L115" s="697">
        <v>33900</v>
      </c>
      <c r="M115" s="697">
        <f t="shared" si="9"/>
        <v>33900</v>
      </c>
      <c r="N115" s="697">
        <v>33900</v>
      </c>
      <c r="O115" s="697">
        <f t="shared" si="10"/>
        <v>33900</v>
      </c>
      <c r="P115" s="697">
        <f t="shared" si="11"/>
        <v>-65.670886075949369</v>
      </c>
    </row>
    <row r="116" spans="1:17" ht="45.75" customHeight="1">
      <c r="A116" s="652">
        <v>112</v>
      </c>
      <c r="B116" s="653"/>
      <c r="C116" s="657" t="s">
        <v>498</v>
      </c>
      <c r="D116" s="658">
        <v>1</v>
      </c>
      <c r="E116" s="653" t="s">
        <v>82</v>
      </c>
      <c r="F116" s="697">
        <v>83200</v>
      </c>
      <c r="G116" s="697">
        <f t="shared" si="6"/>
        <v>83200</v>
      </c>
      <c r="H116" s="697">
        <v>5000</v>
      </c>
      <c r="I116" s="697">
        <f t="shared" si="7"/>
        <v>5000</v>
      </c>
      <c r="J116" s="697">
        <v>80000</v>
      </c>
      <c r="K116" s="697">
        <f t="shared" si="8"/>
        <v>80000</v>
      </c>
      <c r="L116" s="697">
        <v>84750</v>
      </c>
      <c r="M116" s="697">
        <f t="shared" si="9"/>
        <v>84750</v>
      </c>
      <c r="N116" s="697">
        <v>84750</v>
      </c>
      <c r="O116" s="697">
        <f t="shared" si="10"/>
        <v>84750</v>
      </c>
      <c r="P116" s="697">
        <f t="shared" si="11"/>
        <v>1.8629807692307692</v>
      </c>
    </row>
    <row r="117" spans="1:17" ht="24.95" customHeight="1">
      <c r="A117" s="652">
        <v>113</v>
      </c>
      <c r="B117" s="653"/>
      <c r="C117" s="657" t="s">
        <v>499</v>
      </c>
      <c r="D117" s="658">
        <v>1</v>
      </c>
      <c r="E117" s="653" t="s">
        <v>82</v>
      </c>
      <c r="F117" s="697">
        <v>13600</v>
      </c>
      <c r="G117" s="697">
        <f t="shared" si="6"/>
        <v>13600</v>
      </c>
      <c r="H117" s="697">
        <v>6000</v>
      </c>
      <c r="I117" s="697">
        <f t="shared" si="7"/>
        <v>6000</v>
      </c>
      <c r="J117" s="697">
        <v>12000</v>
      </c>
      <c r="K117" s="697">
        <f t="shared" si="8"/>
        <v>12000</v>
      </c>
      <c r="L117" s="697">
        <v>14125</v>
      </c>
      <c r="M117" s="697">
        <f t="shared" si="9"/>
        <v>14125</v>
      </c>
      <c r="N117" s="697">
        <v>14125</v>
      </c>
      <c r="O117" s="697">
        <f t="shared" si="10"/>
        <v>14125</v>
      </c>
      <c r="P117" s="697">
        <f t="shared" si="11"/>
        <v>3.8602941176470589</v>
      </c>
    </row>
    <row r="118" spans="1:17" ht="24.95" customHeight="1">
      <c r="A118" s="652">
        <v>114</v>
      </c>
      <c r="B118" s="653"/>
      <c r="C118" s="657" t="s">
        <v>500</v>
      </c>
      <c r="D118" s="658">
        <v>1</v>
      </c>
      <c r="E118" s="653" t="s">
        <v>82</v>
      </c>
      <c r="F118" s="697">
        <v>38500</v>
      </c>
      <c r="G118" s="697">
        <f t="shared" si="6"/>
        <v>38500</v>
      </c>
      <c r="H118" s="697">
        <v>18000</v>
      </c>
      <c r="I118" s="697">
        <f t="shared" si="7"/>
        <v>18000</v>
      </c>
      <c r="J118" s="697">
        <v>40000</v>
      </c>
      <c r="K118" s="697">
        <f t="shared" si="8"/>
        <v>40000</v>
      </c>
      <c r="L118" s="697">
        <v>21188</v>
      </c>
      <c r="M118" s="697">
        <f t="shared" si="9"/>
        <v>21188</v>
      </c>
      <c r="N118" s="697">
        <v>21188</v>
      </c>
      <c r="O118" s="697">
        <f t="shared" si="10"/>
        <v>21188</v>
      </c>
      <c r="P118" s="697">
        <f t="shared" si="11"/>
        <v>-44.966233766233763</v>
      </c>
    </row>
    <row r="119" spans="1:17" ht="37.5">
      <c r="A119" s="652">
        <v>115</v>
      </c>
      <c r="B119" s="653"/>
      <c r="C119" s="657" t="s">
        <v>501</v>
      </c>
      <c r="D119" s="658">
        <v>1</v>
      </c>
      <c r="E119" s="653" t="s">
        <v>82</v>
      </c>
      <c r="F119" s="697">
        <v>77850</v>
      </c>
      <c r="G119" s="697">
        <f t="shared" si="6"/>
        <v>77850</v>
      </c>
      <c r="H119" s="697">
        <v>90000</v>
      </c>
      <c r="I119" s="697">
        <f t="shared" si="7"/>
        <v>90000</v>
      </c>
      <c r="J119" s="697">
        <v>75000</v>
      </c>
      <c r="K119" s="697">
        <f t="shared" si="8"/>
        <v>75000</v>
      </c>
      <c r="L119" s="697">
        <v>50850</v>
      </c>
      <c r="M119" s="697">
        <f t="shared" si="9"/>
        <v>50850</v>
      </c>
      <c r="N119" s="697">
        <v>50850</v>
      </c>
      <c r="O119" s="697">
        <f t="shared" si="10"/>
        <v>50850</v>
      </c>
      <c r="P119" s="697">
        <f t="shared" si="11"/>
        <v>-34.682080924855491</v>
      </c>
    </row>
    <row r="120" spans="1:17" ht="37.5">
      <c r="A120" s="652">
        <v>116</v>
      </c>
      <c r="B120" s="653"/>
      <c r="C120" s="657" t="s">
        <v>502</v>
      </c>
      <c r="D120" s="658">
        <v>1</v>
      </c>
      <c r="E120" s="653" t="s">
        <v>82</v>
      </c>
      <c r="F120" s="697">
        <v>90700</v>
      </c>
      <c r="G120" s="697">
        <f t="shared" si="6"/>
        <v>90700</v>
      </c>
      <c r="H120" s="697">
        <v>9000</v>
      </c>
      <c r="I120" s="697">
        <f t="shared" si="7"/>
        <v>9000</v>
      </c>
      <c r="J120" s="697">
        <v>90000</v>
      </c>
      <c r="K120" s="697">
        <f t="shared" si="8"/>
        <v>90000</v>
      </c>
      <c r="L120" s="697">
        <v>73450</v>
      </c>
      <c r="M120" s="697">
        <f t="shared" si="9"/>
        <v>73450</v>
      </c>
      <c r="N120" s="697">
        <v>73450</v>
      </c>
      <c r="O120" s="697">
        <f t="shared" si="10"/>
        <v>73450</v>
      </c>
      <c r="P120" s="697">
        <f t="shared" si="11"/>
        <v>-19.01874310915105</v>
      </c>
    </row>
    <row r="121" spans="1:17" ht="44.25" customHeight="1">
      <c r="A121" s="652">
        <v>117</v>
      </c>
      <c r="B121" s="653"/>
      <c r="C121" s="657" t="s">
        <v>503</v>
      </c>
      <c r="D121" s="658">
        <v>1</v>
      </c>
      <c r="E121" s="653" t="s">
        <v>82</v>
      </c>
      <c r="F121" s="697">
        <v>225000</v>
      </c>
      <c r="G121" s="697">
        <f t="shared" si="6"/>
        <v>225000</v>
      </c>
      <c r="H121" s="697">
        <v>8500</v>
      </c>
      <c r="I121" s="697">
        <f t="shared" si="7"/>
        <v>8500</v>
      </c>
      <c r="J121" s="697">
        <v>225000</v>
      </c>
      <c r="K121" s="697">
        <f t="shared" si="8"/>
        <v>225000</v>
      </c>
      <c r="L121" s="697">
        <v>83338</v>
      </c>
      <c r="M121" s="697">
        <f t="shared" si="9"/>
        <v>83338</v>
      </c>
      <c r="N121" s="697">
        <v>83338</v>
      </c>
      <c r="O121" s="697">
        <f t="shared" si="10"/>
        <v>83338</v>
      </c>
      <c r="P121" s="697">
        <f t="shared" si="11"/>
        <v>-62.960888888888888</v>
      </c>
    </row>
    <row r="122" spans="1:17" ht="64.5" customHeight="1">
      <c r="A122" s="652">
        <v>118</v>
      </c>
      <c r="B122" s="653"/>
      <c r="C122" s="690" t="s">
        <v>504</v>
      </c>
      <c r="D122" s="682">
        <v>1</v>
      </c>
      <c r="E122" s="681" t="s">
        <v>110</v>
      </c>
      <c r="F122" s="697">
        <v>35000</v>
      </c>
      <c r="G122" s="697">
        <f t="shared" si="6"/>
        <v>35000</v>
      </c>
      <c r="H122" s="697">
        <v>25000</v>
      </c>
      <c r="I122" s="697">
        <f t="shared" si="7"/>
        <v>25000</v>
      </c>
      <c r="J122" s="697">
        <v>30000</v>
      </c>
      <c r="K122" s="697">
        <f t="shared" si="8"/>
        <v>30000</v>
      </c>
      <c r="L122" s="697">
        <v>22600</v>
      </c>
      <c r="M122" s="697">
        <f t="shared" si="9"/>
        <v>22600</v>
      </c>
      <c r="N122" s="697">
        <v>22600</v>
      </c>
      <c r="O122" s="697">
        <f t="shared" si="10"/>
        <v>22600</v>
      </c>
      <c r="P122" s="697">
        <f t="shared" si="11"/>
        <v>-35.428571428571423</v>
      </c>
    </row>
    <row r="123" spans="1:17" ht="30" customHeight="1">
      <c r="A123" s="652"/>
      <c r="B123" s="661"/>
      <c r="C123" s="704" t="s">
        <v>437</v>
      </c>
      <c r="D123" s="662"/>
      <c r="E123" s="681"/>
      <c r="F123" s="700"/>
      <c r="G123" s="702">
        <f>SUM(G5:G122)</f>
        <v>32975477.096000001</v>
      </c>
      <c r="H123" s="697"/>
      <c r="I123" s="702">
        <f>SUM(I5:I122)</f>
        <v>31557088</v>
      </c>
      <c r="J123" s="697"/>
      <c r="K123" s="702">
        <f>SUM(K5:K122)</f>
        <v>30750024</v>
      </c>
      <c r="L123" s="697"/>
      <c r="M123" s="702">
        <f>SUM(M5:M122)</f>
        <v>27642623.037999999</v>
      </c>
      <c r="N123" s="702"/>
      <c r="O123" s="702">
        <f>SUM(O5:O122)</f>
        <v>27642623.037999999</v>
      </c>
      <c r="P123" s="697"/>
    </row>
    <row r="124" spans="1:17" ht="30" customHeight="1">
      <c r="A124" s="699"/>
      <c r="B124" s="699"/>
      <c r="C124" s="705" t="s">
        <v>91</v>
      </c>
      <c r="D124" s="699"/>
      <c r="E124" s="701"/>
      <c r="F124" s="699"/>
      <c r="G124" s="703">
        <f>G123*18%</f>
        <v>5935585.8772799997</v>
      </c>
      <c r="H124" s="697"/>
      <c r="I124" s="703">
        <f>I123*18%</f>
        <v>5680275.8399999999</v>
      </c>
      <c r="J124" s="697"/>
      <c r="K124" s="703">
        <f>K123*18%</f>
        <v>5535004.3199999994</v>
      </c>
      <c r="L124" s="697"/>
      <c r="M124" s="703">
        <f>M123*18%</f>
        <v>4975672.1468399996</v>
      </c>
      <c r="N124" s="703"/>
      <c r="O124" s="703">
        <f>O123*18%</f>
        <v>4975672.1468399996</v>
      </c>
      <c r="P124" s="697"/>
    </row>
    <row r="125" spans="1:17" ht="30" customHeight="1">
      <c r="A125" s="699"/>
      <c r="B125" s="699"/>
      <c r="C125" s="705" t="s">
        <v>524</v>
      </c>
      <c r="D125" s="699"/>
      <c r="E125" s="701"/>
      <c r="F125" s="699"/>
      <c r="G125" s="702">
        <f>SUM(G123:G124)</f>
        <v>38911062.973279998</v>
      </c>
      <c r="H125" s="697"/>
      <c r="I125" s="702">
        <f>SUM(I123:I124)</f>
        <v>37237363.840000004</v>
      </c>
      <c r="J125" s="697"/>
      <c r="K125" s="702">
        <f>SUM(K123:K124)</f>
        <v>36285028.32</v>
      </c>
      <c r="L125" s="697"/>
      <c r="M125" s="702">
        <f>SUM(M123:M124)</f>
        <v>32618295.184839997</v>
      </c>
      <c r="N125" s="702"/>
      <c r="O125" s="702">
        <f>SUM(O123:O124)</f>
        <v>32618295.184839997</v>
      </c>
      <c r="P125" s="697"/>
    </row>
    <row r="126" spans="1:17" ht="30" customHeight="1">
      <c r="A126" s="699"/>
      <c r="B126" s="699"/>
      <c r="C126" s="705" t="s">
        <v>525</v>
      </c>
      <c r="D126" s="699"/>
      <c r="E126" s="701"/>
      <c r="F126" s="699"/>
      <c r="G126" s="699"/>
      <c r="H126" s="697"/>
      <c r="I126" s="702">
        <f>I125-G125</f>
        <v>-1673699.1332799941</v>
      </c>
      <c r="J126" s="697"/>
      <c r="K126" s="702">
        <f>K125-G125</f>
        <v>-2626034.6532799974</v>
      </c>
      <c r="L126" s="697"/>
      <c r="M126" s="702">
        <f>M125-G125</f>
        <v>-6292767.7884400003</v>
      </c>
      <c r="N126" s="702"/>
      <c r="O126" s="702">
        <f>O125-G125</f>
        <v>-6292767.7884400003</v>
      </c>
      <c r="P126" s="697"/>
    </row>
    <row r="127" spans="1:17" ht="30" customHeight="1">
      <c r="A127" s="699"/>
      <c r="B127" s="699"/>
      <c r="C127" s="706" t="s">
        <v>526</v>
      </c>
      <c r="D127" s="699"/>
      <c r="E127" s="701"/>
      <c r="F127" s="699"/>
      <c r="G127" s="699"/>
      <c r="H127" s="697"/>
      <c r="I127" s="702">
        <f>I126/G125*100</f>
        <v>-4.3013451840915105</v>
      </c>
      <c r="J127" s="697"/>
      <c r="K127" s="702">
        <f>K126/G125*100</f>
        <v>-6.7488124266440117</v>
      </c>
      <c r="L127" s="697"/>
      <c r="M127" s="702">
        <f>M126/G125*100</f>
        <v>-16.172181656309949</v>
      </c>
      <c r="N127" s="702"/>
      <c r="O127" s="702">
        <f>O126/G125*100</f>
        <v>-16.172181656309949</v>
      </c>
      <c r="P127" s="697"/>
    </row>
    <row r="128" spans="1:17" ht="87.75" customHeight="1">
      <c r="A128" s="778" t="s">
        <v>532</v>
      </c>
      <c r="B128" s="778"/>
      <c r="C128" s="778"/>
      <c r="D128" s="778"/>
      <c r="E128" s="778"/>
      <c r="F128" s="778"/>
      <c r="G128" s="778"/>
      <c r="H128" s="778"/>
      <c r="I128" s="778"/>
      <c r="J128" s="778"/>
      <c r="K128" s="778"/>
      <c r="L128" s="778"/>
      <c r="M128" s="778"/>
      <c r="N128" s="778"/>
      <c r="O128" s="778"/>
      <c r="P128" s="778"/>
      <c r="Q128" s="710"/>
    </row>
    <row r="129" spans="1:17" ht="60.75" customHeight="1">
      <c r="A129" s="711"/>
      <c r="B129" s="711"/>
      <c r="C129" s="711"/>
      <c r="D129" s="711"/>
      <c r="E129" s="711"/>
      <c r="F129" s="711"/>
      <c r="G129" s="711"/>
      <c r="H129" s="711"/>
      <c r="I129" s="711"/>
      <c r="J129" s="711"/>
      <c r="K129" s="711"/>
      <c r="L129" s="711"/>
      <c r="M129" s="711"/>
      <c r="N129" s="779" t="s">
        <v>531</v>
      </c>
      <c r="O129" s="779"/>
      <c r="P129" s="779"/>
      <c r="Q129" s="709"/>
    </row>
  </sheetData>
  <mergeCells count="15">
    <mergeCell ref="A128:P128"/>
    <mergeCell ref="N129:P129"/>
    <mergeCell ref="A1:P1"/>
    <mergeCell ref="A2:P2"/>
    <mergeCell ref="A3:A4"/>
    <mergeCell ref="B3:B4"/>
    <mergeCell ref="C3:C4"/>
    <mergeCell ref="N3:O3"/>
    <mergeCell ref="P3:P4"/>
    <mergeCell ref="D3:D4"/>
    <mergeCell ref="E3:E4"/>
    <mergeCell ref="F3:G3"/>
    <mergeCell ref="H3:I3"/>
    <mergeCell ref="J3:K3"/>
    <mergeCell ref="L3:M3"/>
  </mergeCells>
  <printOptions horizontalCentered="1"/>
  <pageMargins left="0.47244094488188981" right="0.51181102362204722" top="0.47244094488188981" bottom="0.62992125984251968" header="0.31496062992125984" footer="0.39370078740157483"/>
  <pageSetup paperSize="8" scale="78" orientation="landscape" verticalDpi="0" r:id="rId1"/>
  <headerFooter>
    <oddHeader>&amp;LAnalytical divisions for FSL building Mylapore&amp;RPage &amp;P</oddHeader>
  </headerFooter>
</worksheet>
</file>

<file path=xl/worksheets/sheet17.xml><?xml version="1.0" encoding="utf-8"?>
<worksheet xmlns="http://schemas.openxmlformats.org/spreadsheetml/2006/main" xmlns:r="http://schemas.openxmlformats.org/officeDocument/2006/relationships">
  <sheetPr>
    <tabColor rgb="FF00FF00"/>
  </sheetPr>
  <dimension ref="A1:IV143"/>
  <sheetViews>
    <sheetView tabSelected="1" view="pageBreakPreview" zoomScale="80" zoomScaleSheetLayoutView="80" workbookViewId="0">
      <selection activeCell="G10" sqref="G10"/>
    </sheetView>
  </sheetViews>
  <sheetFormatPr defaultRowHeight="18.75"/>
  <cols>
    <col min="1" max="1" width="5.7109375" style="445" customWidth="1"/>
    <col min="2" max="2" width="10.85546875" style="446" customWidth="1"/>
    <col min="3" max="3" width="6.42578125" style="289" customWidth="1"/>
    <col min="4" max="4" width="45.85546875" style="289" customWidth="1"/>
    <col min="5" max="5" width="8" style="289" customWidth="1"/>
    <col min="6" max="6" width="10.7109375" style="289" customWidth="1"/>
    <col min="7" max="7" width="11.5703125" style="289" customWidth="1"/>
    <col min="8" max="8" width="12.85546875" style="289" customWidth="1"/>
    <col min="9" max="10" width="9.140625" style="289"/>
    <col min="11" max="11" width="57.85546875" style="289" customWidth="1"/>
    <col min="12" max="12" width="68.42578125" style="289" customWidth="1"/>
    <col min="13" max="16" width="9.140625" style="289"/>
    <col min="17" max="17" width="11.28515625" style="289" bestFit="1" customWidth="1"/>
    <col min="18" max="257" width="9.140625" style="289"/>
    <col min="258" max="258" width="14.42578125" style="289" customWidth="1"/>
    <col min="259" max="259" width="9.140625" style="289"/>
    <col min="260" max="260" width="68.85546875" style="289" customWidth="1"/>
    <col min="261" max="261" width="9.140625" style="289"/>
    <col min="262" max="262" width="20.42578125" style="289" customWidth="1"/>
    <col min="263" max="263" width="33.42578125" style="289" customWidth="1"/>
    <col min="264" max="264" width="20.42578125" style="289" customWidth="1"/>
    <col min="265" max="513" width="9.140625" style="289"/>
    <col min="514" max="514" width="14.42578125" style="289" customWidth="1"/>
    <col min="515" max="515" width="9.140625" style="289"/>
    <col min="516" max="516" width="68.85546875" style="289" customWidth="1"/>
    <col min="517" max="517" width="9.140625" style="289"/>
    <col min="518" max="518" width="20.42578125" style="289" customWidth="1"/>
    <col min="519" max="519" width="33.42578125" style="289" customWidth="1"/>
    <col min="520" max="520" width="20.42578125" style="289" customWidth="1"/>
    <col min="521" max="769" width="9.140625" style="289"/>
    <col min="770" max="770" width="14.42578125" style="289" customWidth="1"/>
    <col min="771" max="771" width="9.140625" style="289"/>
    <col min="772" max="772" width="68.85546875" style="289" customWidth="1"/>
    <col min="773" max="773" width="9.140625" style="289"/>
    <col min="774" max="774" width="20.42578125" style="289" customWidth="1"/>
    <col min="775" max="775" width="33.42578125" style="289" customWidth="1"/>
    <col min="776" max="776" width="20.42578125" style="289" customWidth="1"/>
    <col min="777" max="1025" width="9.140625" style="289"/>
    <col min="1026" max="1026" width="14.42578125" style="289" customWidth="1"/>
    <col min="1027" max="1027" width="9.140625" style="289"/>
    <col min="1028" max="1028" width="68.85546875" style="289" customWidth="1"/>
    <col min="1029" max="1029" width="9.140625" style="289"/>
    <col min="1030" max="1030" width="20.42578125" style="289" customWidth="1"/>
    <col min="1031" max="1031" width="33.42578125" style="289" customWidth="1"/>
    <col min="1032" max="1032" width="20.42578125" style="289" customWidth="1"/>
    <col min="1033" max="1281" width="9.140625" style="289"/>
    <col min="1282" max="1282" width="14.42578125" style="289" customWidth="1"/>
    <col min="1283" max="1283" width="9.140625" style="289"/>
    <col min="1284" max="1284" width="68.85546875" style="289" customWidth="1"/>
    <col min="1285" max="1285" width="9.140625" style="289"/>
    <col min="1286" max="1286" width="20.42578125" style="289" customWidth="1"/>
    <col min="1287" max="1287" width="33.42578125" style="289" customWidth="1"/>
    <col min="1288" max="1288" width="20.42578125" style="289" customWidth="1"/>
    <col min="1289" max="1537" width="9.140625" style="289"/>
    <col min="1538" max="1538" width="14.42578125" style="289" customWidth="1"/>
    <col min="1539" max="1539" width="9.140625" style="289"/>
    <col min="1540" max="1540" width="68.85546875" style="289" customWidth="1"/>
    <col min="1541" max="1541" width="9.140625" style="289"/>
    <col min="1542" max="1542" width="20.42578125" style="289" customWidth="1"/>
    <col min="1543" max="1543" width="33.42578125" style="289" customWidth="1"/>
    <col min="1544" max="1544" width="20.42578125" style="289" customWidth="1"/>
    <col min="1545" max="1793" width="9.140625" style="289"/>
    <col min="1794" max="1794" width="14.42578125" style="289" customWidth="1"/>
    <col min="1795" max="1795" width="9.140625" style="289"/>
    <col min="1796" max="1796" width="68.85546875" style="289" customWidth="1"/>
    <col min="1797" max="1797" width="9.140625" style="289"/>
    <col min="1798" max="1798" width="20.42578125" style="289" customWidth="1"/>
    <col min="1799" max="1799" width="33.42578125" style="289" customWidth="1"/>
    <col min="1800" max="1800" width="20.42578125" style="289" customWidth="1"/>
    <col min="1801" max="2049" width="9.140625" style="289"/>
    <col min="2050" max="2050" width="14.42578125" style="289" customWidth="1"/>
    <col min="2051" max="2051" width="9.140625" style="289"/>
    <col min="2052" max="2052" width="68.85546875" style="289" customWidth="1"/>
    <col min="2053" max="2053" width="9.140625" style="289"/>
    <col min="2054" max="2054" width="20.42578125" style="289" customWidth="1"/>
    <col min="2055" max="2055" width="33.42578125" style="289" customWidth="1"/>
    <col min="2056" max="2056" width="20.42578125" style="289" customWidth="1"/>
    <col min="2057" max="2305" width="9.140625" style="289"/>
    <col min="2306" max="2306" width="14.42578125" style="289" customWidth="1"/>
    <col min="2307" max="2307" width="9.140625" style="289"/>
    <col min="2308" max="2308" width="68.85546875" style="289" customWidth="1"/>
    <col min="2309" max="2309" width="9.140625" style="289"/>
    <col min="2310" max="2310" width="20.42578125" style="289" customWidth="1"/>
    <col min="2311" max="2311" width="33.42578125" style="289" customWidth="1"/>
    <col min="2312" max="2312" width="20.42578125" style="289" customWidth="1"/>
    <col min="2313" max="2561" width="9.140625" style="289"/>
    <col min="2562" max="2562" width="14.42578125" style="289" customWidth="1"/>
    <col min="2563" max="2563" width="9.140625" style="289"/>
    <col min="2564" max="2564" width="68.85546875" style="289" customWidth="1"/>
    <col min="2565" max="2565" width="9.140625" style="289"/>
    <col min="2566" max="2566" width="20.42578125" style="289" customWidth="1"/>
    <col min="2567" max="2567" width="33.42578125" style="289" customWidth="1"/>
    <col min="2568" max="2568" width="20.42578125" style="289" customWidth="1"/>
    <col min="2569" max="2817" width="9.140625" style="289"/>
    <col min="2818" max="2818" width="14.42578125" style="289" customWidth="1"/>
    <col min="2819" max="2819" width="9.140625" style="289"/>
    <col min="2820" max="2820" width="68.85546875" style="289" customWidth="1"/>
    <col min="2821" max="2821" width="9.140625" style="289"/>
    <col min="2822" max="2822" width="20.42578125" style="289" customWidth="1"/>
    <col min="2823" max="2823" width="33.42578125" style="289" customWidth="1"/>
    <col min="2824" max="2824" width="20.42578125" style="289" customWidth="1"/>
    <col min="2825" max="3073" width="9.140625" style="289"/>
    <col min="3074" max="3074" width="14.42578125" style="289" customWidth="1"/>
    <col min="3075" max="3075" width="9.140625" style="289"/>
    <col min="3076" max="3076" width="68.85546875" style="289" customWidth="1"/>
    <col min="3077" max="3077" width="9.140625" style="289"/>
    <col min="3078" max="3078" width="20.42578125" style="289" customWidth="1"/>
    <col min="3079" max="3079" width="33.42578125" style="289" customWidth="1"/>
    <col min="3080" max="3080" width="20.42578125" style="289" customWidth="1"/>
    <col min="3081" max="3329" width="9.140625" style="289"/>
    <col min="3330" max="3330" width="14.42578125" style="289" customWidth="1"/>
    <col min="3331" max="3331" width="9.140625" style="289"/>
    <col min="3332" max="3332" width="68.85546875" style="289" customWidth="1"/>
    <col min="3333" max="3333" width="9.140625" style="289"/>
    <col min="3334" max="3334" width="20.42578125" style="289" customWidth="1"/>
    <col min="3335" max="3335" width="33.42578125" style="289" customWidth="1"/>
    <col min="3336" max="3336" width="20.42578125" style="289" customWidth="1"/>
    <col min="3337" max="3585" width="9.140625" style="289"/>
    <col min="3586" max="3586" width="14.42578125" style="289" customWidth="1"/>
    <col min="3587" max="3587" width="9.140625" style="289"/>
    <col min="3588" max="3588" width="68.85546875" style="289" customWidth="1"/>
    <col min="3589" max="3589" width="9.140625" style="289"/>
    <col min="3590" max="3590" width="20.42578125" style="289" customWidth="1"/>
    <col min="3591" max="3591" width="33.42578125" style="289" customWidth="1"/>
    <col min="3592" max="3592" width="20.42578125" style="289" customWidth="1"/>
    <col min="3593" max="3841" width="9.140625" style="289"/>
    <col min="3842" max="3842" width="14.42578125" style="289" customWidth="1"/>
    <col min="3843" max="3843" width="9.140625" style="289"/>
    <col min="3844" max="3844" width="68.85546875" style="289" customWidth="1"/>
    <col min="3845" max="3845" width="9.140625" style="289"/>
    <col min="3846" max="3846" width="20.42578125" style="289" customWidth="1"/>
    <col min="3847" max="3847" width="33.42578125" style="289" customWidth="1"/>
    <col min="3848" max="3848" width="20.42578125" style="289" customWidth="1"/>
    <col min="3849" max="4097" width="9.140625" style="289"/>
    <col min="4098" max="4098" width="14.42578125" style="289" customWidth="1"/>
    <col min="4099" max="4099" width="9.140625" style="289"/>
    <col min="4100" max="4100" width="68.85546875" style="289" customWidth="1"/>
    <col min="4101" max="4101" width="9.140625" style="289"/>
    <col min="4102" max="4102" width="20.42578125" style="289" customWidth="1"/>
    <col min="4103" max="4103" width="33.42578125" style="289" customWidth="1"/>
    <col min="4104" max="4104" width="20.42578125" style="289" customWidth="1"/>
    <col min="4105" max="4353" width="9.140625" style="289"/>
    <col min="4354" max="4354" width="14.42578125" style="289" customWidth="1"/>
    <col min="4355" max="4355" width="9.140625" style="289"/>
    <col min="4356" max="4356" width="68.85546875" style="289" customWidth="1"/>
    <col min="4357" max="4357" width="9.140625" style="289"/>
    <col min="4358" max="4358" width="20.42578125" style="289" customWidth="1"/>
    <col min="4359" max="4359" width="33.42578125" style="289" customWidth="1"/>
    <col min="4360" max="4360" width="20.42578125" style="289" customWidth="1"/>
    <col min="4361" max="4609" width="9.140625" style="289"/>
    <col min="4610" max="4610" width="14.42578125" style="289" customWidth="1"/>
    <col min="4611" max="4611" width="9.140625" style="289"/>
    <col min="4612" max="4612" width="68.85546875" style="289" customWidth="1"/>
    <col min="4613" max="4613" width="9.140625" style="289"/>
    <col min="4614" max="4614" width="20.42578125" style="289" customWidth="1"/>
    <col min="4615" max="4615" width="33.42578125" style="289" customWidth="1"/>
    <col min="4616" max="4616" width="20.42578125" style="289" customWidth="1"/>
    <col min="4617" max="4865" width="9.140625" style="289"/>
    <col min="4866" max="4866" width="14.42578125" style="289" customWidth="1"/>
    <col min="4867" max="4867" width="9.140625" style="289"/>
    <col min="4868" max="4868" width="68.85546875" style="289" customWidth="1"/>
    <col min="4869" max="4869" width="9.140625" style="289"/>
    <col min="4870" max="4870" width="20.42578125" style="289" customWidth="1"/>
    <col min="4871" max="4871" width="33.42578125" style="289" customWidth="1"/>
    <col min="4872" max="4872" width="20.42578125" style="289" customWidth="1"/>
    <col min="4873" max="5121" width="9.140625" style="289"/>
    <col min="5122" max="5122" width="14.42578125" style="289" customWidth="1"/>
    <col min="5123" max="5123" width="9.140625" style="289"/>
    <col min="5124" max="5124" width="68.85546875" style="289" customWidth="1"/>
    <col min="5125" max="5125" width="9.140625" style="289"/>
    <col min="5126" max="5126" width="20.42578125" style="289" customWidth="1"/>
    <col min="5127" max="5127" width="33.42578125" style="289" customWidth="1"/>
    <col min="5128" max="5128" width="20.42578125" style="289" customWidth="1"/>
    <col min="5129" max="5377" width="9.140625" style="289"/>
    <col min="5378" max="5378" width="14.42578125" style="289" customWidth="1"/>
    <col min="5379" max="5379" width="9.140625" style="289"/>
    <col min="5380" max="5380" width="68.85546875" style="289" customWidth="1"/>
    <col min="5381" max="5381" width="9.140625" style="289"/>
    <col min="5382" max="5382" width="20.42578125" style="289" customWidth="1"/>
    <col min="5383" max="5383" width="33.42578125" style="289" customWidth="1"/>
    <col min="5384" max="5384" width="20.42578125" style="289" customWidth="1"/>
    <col min="5385" max="5633" width="9.140625" style="289"/>
    <col min="5634" max="5634" width="14.42578125" style="289" customWidth="1"/>
    <col min="5635" max="5635" width="9.140625" style="289"/>
    <col min="5636" max="5636" width="68.85546875" style="289" customWidth="1"/>
    <col min="5637" max="5637" width="9.140625" style="289"/>
    <col min="5638" max="5638" width="20.42578125" style="289" customWidth="1"/>
    <col min="5639" max="5639" width="33.42578125" style="289" customWidth="1"/>
    <col min="5640" max="5640" width="20.42578125" style="289" customWidth="1"/>
    <col min="5641" max="5889" width="9.140625" style="289"/>
    <col min="5890" max="5890" width="14.42578125" style="289" customWidth="1"/>
    <col min="5891" max="5891" width="9.140625" style="289"/>
    <col min="5892" max="5892" width="68.85546875" style="289" customWidth="1"/>
    <col min="5893" max="5893" width="9.140625" style="289"/>
    <col min="5894" max="5894" width="20.42578125" style="289" customWidth="1"/>
    <col min="5895" max="5895" width="33.42578125" style="289" customWidth="1"/>
    <col min="5896" max="5896" width="20.42578125" style="289" customWidth="1"/>
    <col min="5897" max="6145" width="9.140625" style="289"/>
    <col min="6146" max="6146" width="14.42578125" style="289" customWidth="1"/>
    <col min="6147" max="6147" width="9.140625" style="289"/>
    <col min="6148" max="6148" width="68.85546875" style="289" customWidth="1"/>
    <col min="6149" max="6149" width="9.140625" style="289"/>
    <col min="6150" max="6150" width="20.42578125" style="289" customWidth="1"/>
    <col min="6151" max="6151" width="33.42578125" style="289" customWidth="1"/>
    <col min="6152" max="6152" width="20.42578125" style="289" customWidth="1"/>
    <col min="6153" max="6401" width="9.140625" style="289"/>
    <col min="6402" max="6402" width="14.42578125" style="289" customWidth="1"/>
    <col min="6403" max="6403" width="9.140625" style="289"/>
    <col min="6404" max="6404" width="68.85546875" style="289" customWidth="1"/>
    <col min="6405" max="6405" width="9.140625" style="289"/>
    <col min="6406" max="6406" width="20.42578125" style="289" customWidth="1"/>
    <col min="6407" max="6407" width="33.42578125" style="289" customWidth="1"/>
    <col min="6408" max="6408" width="20.42578125" style="289" customWidth="1"/>
    <col min="6409" max="6657" width="9.140625" style="289"/>
    <col min="6658" max="6658" width="14.42578125" style="289" customWidth="1"/>
    <col min="6659" max="6659" width="9.140625" style="289"/>
    <col min="6660" max="6660" width="68.85546875" style="289" customWidth="1"/>
    <col min="6661" max="6661" width="9.140625" style="289"/>
    <col min="6662" max="6662" width="20.42578125" style="289" customWidth="1"/>
    <col min="6663" max="6663" width="33.42578125" style="289" customWidth="1"/>
    <col min="6664" max="6664" width="20.42578125" style="289" customWidth="1"/>
    <col min="6665" max="6913" width="9.140625" style="289"/>
    <col min="6914" max="6914" width="14.42578125" style="289" customWidth="1"/>
    <col min="6915" max="6915" width="9.140625" style="289"/>
    <col min="6916" max="6916" width="68.85546875" style="289" customWidth="1"/>
    <col min="6917" max="6917" width="9.140625" style="289"/>
    <col min="6918" max="6918" width="20.42578125" style="289" customWidth="1"/>
    <col min="6919" max="6919" width="33.42578125" style="289" customWidth="1"/>
    <col min="6920" max="6920" width="20.42578125" style="289" customWidth="1"/>
    <col min="6921" max="7169" width="9.140625" style="289"/>
    <col min="7170" max="7170" width="14.42578125" style="289" customWidth="1"/>
    <col min="7171" max="7171" width="9.140625" style="289"/>
    <col min="7172" max="7172" width="68.85546875" style="289" customWidth="1"/>
    <col min="7173" max="7173" width="9.140625" style="289"/>
    <col min="7174" max="7174" width="20.42578125" style="289" customWidth="1"/>
    <col min="7175" max="7175" width="33.42578125" style="289" customWidth="1"/>
    <col min="7176" max="7176" width="20.42578125" style="289" customWidth="1"/>
    <col min="7177" max="7425" width="9.140625" style="289"/>
    <col min="7426" max="7426" width="14.42578125" style="289" customWidth="1"/>
    <col min="7427" max="7427" width="9.140625" style="289"/>
    <col min="7428" max="7428" width="68.85546875" style="289" customWidth="1"/>
    <col min="7429" max="7429" width="9.140625" style="289"/>
    <col min="7430" max="7430" width="20.42578125" style="289" customWidth="1"/>
    <col min="7431" max="7431" width="33.42578125" style="289" customWidth="1"/>
    <col min="7432" max="7432" width="20.42578125" style="289" customWidth="1"/>
    <col min="7433" max="7681" width="9.140625" style="289"/>
    <col min="7682" max="7682" width="14.42578125" style="289" customWidth="1"/>
    <col min="7683" max="7683" width="9.140625" style="289"/>
    <col min="7684" max="7684" width="68.85546875" style="289" customWidth="1"/>
    <col min="7685" max="7685" width="9.140625" style="289"/>
    <col min="7686" max="7686" width="20.42578125" style="289" customWidth="1"/>
    <col min="7687" max="7687" width="33.42578125" style="289" customWidth="1"/>
    <col min="7688" max="7688" width="20.42578125" style="289" customWidth="1"/>
    <col min="7689" max="7937" width="9.140625" style="289"/>
    <col min="7938" max="7938" width="14.42578125" style="289" customWidth="1"/>
    <col min="7939" max="7939" width="9.140625" style="289"/>
    <col min="7940" max="7940" width="68.85546875" style="289" customWidth="1"/>
    <col min="7941" max="7941" width="9.140625" style="289"/>
    <col min="7942" max="7942" width="20.42578125" style="289" customWidth="1"/>
    <col min="7943" max="7943" width="33.42578125" style="289" customWidth="1"/>
    <col min="7944" max="7944" width="20.42578125" style="289" customWidth="1"/>
    <col min="7945" max="8193" width="9.140625" style="289"/>
    <col min="8194" max="8194" width="14.42578125" style="289" customWidth="1"/>
    <col min="8195" max="8195" width="9.140625" style="289"/>
    <col min="8196" max="8196" width="68.85546875" style="289" customWidth="1"/>
    <col min="8197" max="8197" width="9.140625" style="289"/>
    <col min="8198" max="8198" width="20.42578125" style="289" customWidth="1"/>
    <col min="8199" max="8199" width="33.42578125" style="289" customWidth="1"/>
    <col min="8200" max="8200" width="20.42578125" style="289" customWidth="1"/>
    <col min="8201" max="8449" width="9.140625" style="289"/>
    <col min="8450" max="8450" width="14.42578125" style="289" customWidth="1"/>
    <col min="8451" max="8451" width="9.140625" style="289"/>
    <col min="8452" max="8452" width="68.85546875" style="289" customWidth="1"/>
    <col min="8453" max="8453" width="9.140625" style="289"/>
    <col min="8454" max="8454" width="20.42578125" style="289" customWidth="1"/>
    <col min="8455" max="8455" width="33.42578125" style="289" customWidth="1"/>
    <col min="8456" max="8456" width="20.42578125" style="289" customWidth="1"/>
    <col min="8457" max="8705" width="9.140625" style="289"/>
    <col min="8706" max="8706" width="14.42578125" style="289" customWidth="1"/>
    <col min="8707" max="8707" width="9.140625" style="289"/>
    <col min="8708" max="8708" width="68.85546875" style="289" customWidth="1"/>
    <col min="8709" max="8709" width="9.140625" style="289"/>
    <col min="8710" max="8710" width="20.42578125" style="289" customWidth="1"/>
    <col min="8711" max="8711" width="33.42578125" style="289" customWidth="1"/>
    <col min="8712" max="8712" width="20.42578125" style="289" customWidth="1"/>
    <col min="8713" max="8961" width="9.140625" style="289"/>
    <col min="8962" max="8962" width="14.42578125" style="289" customWidth="1"/>
    <col min="8963" max="8963" width="9.140625" style="289"/>
    <col min="8964" max="8964" width="68.85546875" style="289" customWidth="1"/>
    <col min="8965" max="8965" width="9.140625" style="289"/>
    <col min="8966" max="8966" width="20.42578125" style="289" customWidth="1"/>
    <col min="8967" max="8967" width="33.42578125" style="289" customWidth="1"/>
    <col min="8968" max="8968" width="20.42578125" style="289" customWidth="1"/>
    <col min="8969" max="9217" width="9.140625" style="289"/>
    <col min="9218" max="9218" width="14.42578125" style="289" customWidth="1"/>
    <col min="9219" max="9219" width="9.140625" style="289"/>
    <col min="9220" max="9220" width="68.85546875" style="289" customWidth="1"/>
    <col min="9221" max="9221" width="9.140625" style="289"/>
    <col min="9222" max="9222" width="20.42578125" style="289" customWidth="1"/>
    <col min="9223" max="9223" width="33.42578125" style="289" customWidth="1"/>
    <col min="9224" max="9224" width="20.42578125" style="289" customWidth="1"/>
    <col min="9225" max="9473" width="9.140625" style="289"/>
    <col min="9474" max="9474" width="14.42578125" style="289" customWidth="1"/>
    <col min="9475" max="9475" width="9.140625" style="289"/>
    <col min="9476" max="9476" width="68.85546875" style="289" customWidth="1"/>
    <col min="9477" max="9477" width="9.140625" style="289"/>
    <col min="9478" max="9478" width="20.42578125" style="289" customWidth="1"/>
    <col min="9479" max="9479" width="33.42578125" style="289" customWidth="1"/>
    <col min="9480" max="9480" width="20.42578125" style="289" customWidth="1"/>
    <col min="9481" max="9729" width="9.140625" style="289"/>
    <col min="9730" max="9730" width="14.42578125" style="289" customWidth="1"/>
    <col min="9731" max="9731" width="9.140625" style="289"/>
    <col min="9732" max="9732" width="68.85546875" style="289" customWidth="1"/>
    <col min="9733" max="9733" width="9.140625" style="289"/>
    <col min="9734" max="9734" width="20.42578125" style="289" customWidth="1"/>
    <col min="9735" max="9735" width="33.42578125" style="289" customWidth="1"/>
    <col min="9736" max="9736" width="20.42578125" style="289" customWidth="1"/>
    <col min="9737" max="9985" width="9.140625" style="289"/>
    <col min="9986" max="9986" width="14.42578125" style="289" customWidth="1"/>
    <col min="9987" max="9987" width="9.140625" style="289"/>
    <col min="9988" max="9988" width="68.85546875" style="289" customWidth="1"/>
    <col min="9989" max="9989" width="9.140625" style="289"/>
    <col min="9990" max="9990" width="20.42578125" style="289" customWidth="1"/>
    <col min="9991" max="9991" width="33.42578125" style="289" customWidth="1"/>
    <col min="9992" max="9992" width="20.42578125" style="289" customWidth="1"/>
    <col min="9993" max="10241" width="9.140625" style="289"/>
    <col min="10242" max="10242" width="14.42578125" style="289" customWidth="1"/>
    <col min="10243" max="10243" width="9.140625" style="289"/>
    <col min="10244" max="10244" width="68.85546875" style="289" customWidth="1"/>
    <col min="10245" max="10245" width="9.140625" style="289"/>
    <col min="10246" max="10246" width="20.42578125" style="289" customWidth="1"/>
    <col min="10247" max="10247" width="33.42578125" style="289" customWidth="1"/>
    <col min="10248" max="10248" width="20.42578125" style="289" customWidth="1"/>
    <col min="10249" max="10497" width="9.140625" style="289"/>
    <col min="10498" max="10498" width="14.42578125" style="289" customWidth="1"/>
    <col min="10499" max="10499" width="9.140625" style="289"/>
    <col min="10500" max="10500" width="68.85546875" style="289" customWidth="1"/>
    <col min="10501" max="10501" width="9.140625" style="289"/>
    <col min="10502" max="10502" width="20.42578125" style="289" customWidth="1"/>
    <col min="10503" max="10503" width="33.42578125" style="289" customWidth="1"/>
    <col min="10504" max="10504" width="20.42578125" style="289" customWidth="1"/>
    <col min="10505" max="10753" width="9.140625" style="289"/>
    <col min="10754" max="10754" width="14.42578125" style="289" customWidth="1"/>
    <col min="10755" max="10755" width="9.140625" style="289"/>
    <col min="10756" max="10756" width="68.85546875" style="289" customWidth="1"/>
    <col min="10757" max="10757" width="9.140625" style="289"/>
    <col min="10758" max="10758" width="20.42578125" style="289" customWidth="1"/>
    <col min="10759" max="10759" width="33.42578125" style="289" customWidth="1"/>
    <col min="10760" max="10760" width="20.42578125" style="289" customWidth="1"/>
    <col min="10761" max="11009" width="9.140625" style="289"/>
    <col min="11010" max="11010" width="14.42578125" style="289" customWidth="1"/>
    <col min="11011" max="11011" width="9.140625" style="289"/>
    <col min="11012" max="11012" width="68.85546875" style="289" customWidth="1"/>
    <col min="11013" max="11013" width="9.140625" style="289"/>
    <col min="11014" max="11014" width="20.42578125" style="289" customWidth="1"/>
    <col min="11015" max="11015" width="33.42578125" style="289" customWidth="1"/>
    <col min="11016" max="11016" width="20.42578125" style="289" customWidth="1"/>
    <col min="11017" max="11265" width="9.140625" style="289"/>
    <col min="11266" max="11266" width="14.42578125" style="289" customWidth="1"/>
    <col min="11267" max="11267" width="9.140625" style="289"/>
    <col min="11268" max="11268" width="68.85546875" style="289" customWidth="1"/>
    <col min="11269" max="11269" width="9.140625" style="289"/>
    <col min="11270" max="11270" width="20.42578125" style="289" customWidth="1"/>
    <col min="11271" max="11271" width="33.42578125" style="289" customWidth="1"/>
    <col min="11272" max="11272" width="20.42578125" style="289" customWidth="1"/>
    <col min="11273" max="11521" width="9.140625" style="289"/>
    <col min="11522" max="11522" width="14.42578125" style="289" customWidth="1"/>
    <col min="11523" max="11523" width="9.140625" style="289"/>
    <col min="11524" max="11524" width="68.85546875" style="289" customWidth="1"/>
    <col min="11525" max="11525" width="9.140625" style="289"/>
    <col min="11526" max="11526" width="20.42578125" style="289" customWidth="1"/>
    <col min="11527" max="11527" width="33.42578125" style="289" customWidth="1"/>
    <col min="11528" max="11528" width="20.42578125" style="289" customWidth="1"/>
    <col min="11529" max="11777" width="9.140625" style="289"/>
    <col min="11778" max="11778" width="14.42578125" style="289" customWidth="1"/>
    <col min="11779" max="11779" width="9.140625" style="289"/>
    <col min="11780" max="11780" width="68.85546875" style="289" customWidth="1"/>
    <col min="11781" max="11781" width="9.140625" style="289"/>
    <col min="11782" max="11782" width="20.42578125" style="289" customWidth="1"/>
    <col min="11783" max="11783" width="33.42578125" style="289" customWidth="1"/>
    <col min="11784" max="11784" width="20.42578125" style="289" customWidth="1"/>
    <col min="11785" max="12033" width="9.140625" style="289"/>
    <col min="12034" max="12034" width="14.42578125" style="289" customWidth="1"/>
    <col min="12035" max="12035" width="9.140625" style="289"/>
    <col min="12036" max="12036" width="68.85546875" style="289" customWidth="1"/>
    <col min="12037" max="12037" width="9.140625" style="289"/>
    <col min="12038" max="12038" width="20.42578125" style="289" customWidth="1"/>
    <col min="12039" max="12039" width="33.42578125" style="289" customWidth="1"/>
    <col min="12040" max="12040" width="20.42578125" style="289" customWidth="1"/>
    <col min="12041" max="12289" width="9.140625" style="289"/>
    <col min="12290" max="12290" width="14.42578125" style="289" customWidth="1"/>
    <col min="12291" max="12291" width="9.140625" style="289"/>
    <col min="12292" max="12292" width="68.85546875" style="289" customWidth="1"/>
    <col min="12293" max="12293" width="9.140625" style="289"/>
    <col min="12294" max="12294" width="20.42578125" style="289" customWidth="1"/>
    <col min="12295" max="12295" width="33.42578125" style="289" customWidth="1"/>
    <col min="12296" max="12296" width="20.42578125" style="289" customWidth="1"/>
    <col min="12297" max="12545" width="9.140625" style="289"/>
    <col min="12546" max="12546" width="14.42578125" style="289" customWidth="1"/>
    <col min="12547" max="12547" width="9.140625" style="289"/>
    <col min="12548" max="12548" width="68.85546875" style="289" customWidth="1"/>
    <col min="12549" max="12549" width="9.140625" style="289"/>
    <col min="12550" max="12550" width="20.42578125" style="289" customWidth="1"/>
    <col min="12551" max="12551" width="33.42578125" style="289" customWidth="1"/>
    <col min="12552" max="12552" width="20.42578125" style="289" customWidth="1"/>
    <col min="12553" max="12801" width="9.140625" style="289"/>
    <col min="12802" max="12802" width="14.42578125" style="289" customWidth="1"/>
    <col min="12803" max="12803" width="9.140625" style="289"/>
    <col min="12804" max="12804" width="68.85546875" style="289" customWidth="1"/>
    <col min="12805" max="12805" width="9.140625" style="289"/>
    <col min="12806" max="12806" width="20.42578125" style="289" customWidth="1"/>
    <col min="12807" max="12807" width="33.42578125" style="289" customWidth="1"/>
    <col min="12808" max="12808" width="20.42578125" style="289" customWidth="1"/>
    <col min="12809" max="13057" width="9.140625" style="289"/>
    <col min="13058" max="13058" width="14.42578125" style="289" customWidth="1"/>
    <col min="13059" max="13059" width="9.140625" style="289"/>
    <col min="13060" max="13060" width="68.85546875" style="289" customWidth="1"/>
    <col min="13061" max="13061" width="9.140625" style="289"/>
    <col min="13062" max="13062" width="20.42578125" style="289" customWidth="1"/>
    <col min="13063" max="13063" width="33.42578125" style="289" customWidth="1"/>
    <col min="13064" max="13064" width="20.42578125" style="289" customWidth="1"/>
    <col min="13065" max="13313" width="9.140625" style="289"/>
    <col min="13314" max="13314" width="14.42578125" style="289" customWidth="1"/>
    <col min="13315" max="13315" width="9.140625" style="289"/>
    <col min="13316" max="13316" width="68.85546875" style="289" customWidth="1"/>
    <col min="13317" max="13317" width="9.140625" style="289"/>
    <col min="13318" max="13318" width="20.42578125" style="289" customWidth="1"/>
    <col min="13319" max="13319" width="33.42578125" style="289" customWidth="1"/>
    <col min="13320" max="13320" width="20.42578125" style="289" customWidth="1"/>
    <col min="13321" max="13569" width="9.140625" style="289"/>
    <col min="13570" max="13570" width="14.42578125" style="289" customWidth="1"/>
    <col min="13571" max="13571" width="9.140625" style="289"/>
    <col min="13572" max="13572" width="68.85546875" style="289" customWidth="1"/>
    <col min="13573" max="13573" width="9.140625" style="289"/>
    <col min="13574" max="13574" width="20.42578125" style="289" customWidth="1"/>
    <col min="13575" max="13575" width="33.42578125" style="289" customWidth="1"/>
    <col min="13576" max="13576" width="20.42578125" style="289" customWidth="1"/>
    <col min="13577" max="13825" width="9.140625" style="289"/>
    <col min="13826" max="13826" width="14.42578125" style="289" customWidth="1"/>
    <col min="13827" max="13827" width="9.140625" style="289"/>
    <col min="13828" max="13828" width="68.85546875" style="289" customWidth="1"/>
    <col min="13829" max="13829" width="9.140625" style="289"/>
    <col min="13830" max="13830" width="20.42578125" style="289" customWidth="1"/>
    <col min="13831" max="13831" width="33.42578125" style="289" customWidth="1"/>
    <col min="13832" max="13832" width="20.42578125" style="289" customWidth="1"/>
    <col min="13833" max="14081" width="9.140625" style="289"/>
    <col min="14082" max="14082" width="14.42578125" style="289" customWidth="1"/>
    <col min="14083" max="14083" width="9.140625" style="289"/>
    <col min="14084" max="14084" width="68.85546875" style="289" customWidth="1"/>
    <col min="14085" max="14085" width="9.140625" style="289"/>
    <col min="14086" max="14086" width="20.42578125" style="289" customWidth="1"/>
    <col min="14087" max="14087" width="33.42578125" style="289" customWidth="1"/>
    <col min="14088" max="14088" width="20.42578125" style="289" customWidth="1"/>
    <col min="14089" max="14337" width="9.140625" style="289"/>
    <col min="14338" max="14338" width="14.42578125" style="289" customWidth="1"/>
    <col min="14339" max="14339" width="9.140625" style="289"/>
    <col min="14340" max="14340" width="68.85546875" style="289" customWidth="1"/>
    <col min="14341" max="14341" width="9.140625" style="289"/>
    <col min="14342" max="14342" width="20.42578125" style="289" customWidth="1"/>
    <col min="14343" max="14343" width="33.42578125" style="289" customWidth="1"/>
    <col min="14344" max="14344" width="20.42578125" style="289" customWidth="1"/>
    <col min="14345" max="14593" width="9.140625" style="289"/>
    <col min="14594" max="14594" width="14.42578125" style="289" customWidth="1"/>
    <col min="14595" max="14595" width="9.140625" style="289"/>
    <col min="14596" max="14596" width="68.85546875" style="289" customWidth="1"/>
    <col min="14597" max="14597" width="9.140625" style="289"/>
    <col min="14598" max="14598" width="20.42578125" style="289" customWidth="1"/>
    <col min="14599" max="14599" width="33.42578125" style="289" customWidth="1"/>
    <col min="14600" max="14600" width="20.42578125" style="289" customWidth="1"/>
    <col min="14601" max="14849" width="9.140625" style="289"/>
    <col min="14850" max="14850" width="14.42578125" style="289" customWidth="1"/>
    <col min="14851" max="14851" width="9.140625" style="289"/>
    <col min="14852" max="14852" width="68.85546875" style="289" customWidth="1"/>
    <col min="14853" max="14853" width="9.140625" style="289"/>
    <col min="14854" max="14854" width="20.42578125" style="289" customWidth="1"/>
    <col min="14855" max="14855" width="33.42578125" style="289" customWidth="1"/>
    <col min="14856" max="14856" width="20.42578125" style="289" customWidth="1"/>
    <col min="14857" max="15105" width="9.140625" style="289"/>
    <col min="15106" max="15106" width="14.42578125" style="289" customWidth="1"/>
    <col min="15107" max="15107" width="9.140625" style="289"/>
    <col min="15108" max="15108" width="68.85546875" style="289" customWidth="1"/>
    <col min="15109" max="15109" width="9.140625" style="289"/>
    <col min="15110" max="15110" width="20.42578125" style="289" customWidth="1"/>
    <col min="15111" max="15111" width="33.42578125" style="289" customWidth="1"/>
    <col min="15112" max="15112" width="20.42578125" style="289" customWidth="1"/>
    <col min="15113" max="15361" width="9.140625" style="289"/>
    <col min="15362" max="15362" width="14.42578125" style="289" customWidth="1"/>
    <col min="15363" max="15363" width="9.140625" style="289"/>
    <col min="15364" max="15364" width="68.85546875" style="289" customWidth="1"/>
    <col min="15365" max="15365" width="9.140625" style="289"/>
    <col min="15366" max="15366" width="20.42578125" style="289" customWidth="1"/>
    <col min="15367" max="15367" width="33.42578125" style="289" customWidth="1"/>
    <col min="15368" max="15368" width="20.42578125" style="289" customWidth="1"/>
    <col min="15369" max="15617" width="9.140625" style="289"/>
    <col min="15618" max="15618" width="14.42578125" style="289" customWidth="1"/>
    <col min="15619" max="15619" width="9.140625" style="289"/>
    <col min="15620" max="15620" width="68.85546875" style="289" customWidth="1"/>
    <col min="15621" max="15621" width="9.140625" style="289"/>
    <col min="15622" max="15622" width="20.42578125" style="289" customWidth="1"/>
    <col min="15623" max="15623" width="33.42578125" style="289" customWidth="1"/>
    <col min="15624" max="15624" width="20.42578125" style="289" customWidth="1"/>
    <col min="15625" max="15873" width="9.140625" style="289"/>
    <col min="15874" max="15874" width="14.42578125" style="289" customWidth="1"/>
    <col min="15875" max="15875" width="9.140625" style="289"/>
    <col min="15876" max="15876" width="68.85546875" style="289" customWidth="1"/>
    <col min="15877" max="15877" width="9.140625" style="289"/>
    <col min="15878" max="15878" width="20.42578125" style="289" customWidth="1"/>
    <col min="15879" max="15879" width="33.42578125" style="289" customWidth="1"/>
    <col min="15880" max="15880" width="20.42578125" style="289" customWidth="1"/>
    <col min="15881" max="16129" width="9.140625" style="289"/>
    <col min="16130" max="16130" width="14.42578125" style="289" customWidth="1"/>
    <col min="16131" max="16131" width="9.140625" style="289"/>
    <col min="16132" max="16132" width="68.85546875" style="289" customWidth="1"/>
    <col min="16133" max="16133" width="9.140625" style="289"/>
    <col min="16134" max="16134" width="20.42578125" style="289" customWidth="1"/>
    <col min="16135" max="16135" width="33.42578125" style="289" customWidth="1"/>
    <col min="16136" max="16136" width="20.42578125" style="289" customWidth="1"/>
    <col min="16137" max="16384" width="9.140625" style="289"/>
  </cols>
  <sheetData>
    <row r="1" spans="1:8" ht="48.75" customHeight="1">
      <c r="A1" s="744" t="str">
        <f>'FSL building Mylapore (2)'!A1:G1</f>
        <v>Name of Work :- Improving infrastructure facilities in all analytical divisions for Forensic Science Lab building situated within the Directorate of Forensic Science Campus, Mylapore in Chennai City.</v>
      </c>
      <c r="B1" s="744"/>
      <c r="C1" s="744"/>
      <c r="D1" s="744"/>
      <c r="E1" s="744"/>
      <c r="F1" s="744"/>
      <c r="G1" s="744"/>
      <c r="H1" s="744"/>
    </row>
    <row r="2" spans="1:8" ht="21" customHeight="1">
      <c r="A2" s="745" t="s">
        <v>304</v>
      </c>
      <c r="B2" s="745"/>
      <c r="C2" s="745"/>
      <c r="D2" s="745"/>
      <c r="E2" s="745"/>
      <c r="F2" s="745"/>
      <c r="G2" s="745"/>
      <c r="H2" s="745"/>
    </row>
    <row r="3" spans="1:8" ht="72" customHeight="1">
      <c r="A3" s="290" t="s">
        <v>305</v>
      </c>
      <c r="B3" s="290" t="s">
        <v>306</v>
      </c>
      <c r="C3" s="290" t="s">
        <v>280</v>
      </c>
      <c r="D3" s="290" t="s">
        <v>307</v>
      </c>
      <c r="E3" s="291" t="s">
        <v>308</v>
      </c>
      <c r="F3" s="291" t="s">
        <v>309</v>
      </c>
      <c r="G3" s="291" t="s">
        <v>310</v>
      </c>
      <c r="H3" s="291" t="s">
        <v>266</v>
      </c>
    </row>
    <row r="4" spans="1:8" s="295" customFormat="1" ht="16.5" customHeight="1">
      <c r="A4" s="292">
        <v>1</v>
      </c>
      <c r="B4" s="293">
        <v>2</v>
      </c>
      <c r="C4" s="293">
        <v>3</v>
      </c>
      <c r="D4" s="294">
        <v>4</v>
      </c>
      <c r="E4" s="294">
        <v>5</v>
      </c>
      <c r="F4" s="294">
        <v>6</v>
      </c>
      <c r="G4" s="294">
        <v>7</v>
      </c>
      <c r="H4" s="294">
        <v>8</v>
      </c>
    </row>
    <row r="5" spans="1:8" s="302" customFormat="1" ht="272.25" customHeight="1">
      <c r="A5" s="296">
        <v>1</v>
      </c>
      <c r="B5" s="297">
        <v>1.1000000000000001</v>
      </c>
      <c r="C5" s="298"/>
      <c r="D5" s="299" t="s">
        <v>311</v>
      </c>
      <c r="E5" s="300" t="s">
        <v>312</v>
      </c>
      <c r="F5" s="298"/>
      <c r="G5" s="345" t="s">
        <v>313</v>
      </c>
      <c r="H5" s="298"/>
    </row>
    <row r="6" spans="1:8" s="302" customFormat="1" ht="75.75" customHeight="1">
      <c r="A6" s="296">
        <v>2</v>
      </c>
      <c r="B6" s="310">
        <v>39</v>
      </c>
      <c r="C6" s="298"/>
      <c r="D6" s="299" t="s">
        <v>316</v>
      </c>
      <c r="E6" s="300"/>
      <c r="F6" s="298"/>
      <c r="G6" s="345" t="s">
        <v>317</v>
      </c>
      <c r="H6" s="298"/>
    </row>
    <row r="7" spans="1:8" s="302" customFormat="1" ht="181.5" customHeight="1">
      <c r="A7" s="296">
        <v>3</v>
      </c>
      <c r="B7" s="310">
        <v>41</v>
      </c>
      <c r="C7" s="298"/>
      <c r="D7" s="311" t="s">
        <v>319</v>
      </c>
      <c r="E7" s="300" t="s">
        <v>318</v>
      </c>
      <c r="F7" s="298"/>
      <c r="G7" s="345" t="s">
        <v>320</v>
      </c>
      <c r="H7" s="298"/>
    </row>
    <row r="8" spans="1:8" s="451" customFormat="1" ht="305.25" customHeight="1">
      <c r="A8" s="447">
        <v>4</v>
      </c>
      <c r="B8" s="305">
        <v>51</v>
      </c>
      <c r="C8" s="371"/>
      <c r="D8" s="27" t="s">
        <v>422</v>
      </c>
      <c r="E8" s="448"/>
      <c r="F8" s="448"/>
      <c r="G8" s="449" t="s">
        <v>321</v>
      </c>
      <c r="H8" s="450"/>
    </row>
    <row r="9" spans="1:8" s="302" customFormat="1" ht="95.25" customHeight="1">
      <c r="A9" s="296">
        <v>5</v>
      </c>
      <c r="B9" s="313">
        <v>74</v>
      </c>
      <c r="C9" s="298"/>
      <c r="D9" s="299" t="s">
        <v>322</v>
      </c>
      <c r="E9" s="300"/>
      <c r="F9" s="298"/>
      <c r="G9" s="314" t="s">
        <v>315</v>
      </c>
      <c r="H9" s="298"/>
    </row>
    <row r="10" spans="1:8" s="304" customFormat="1" ht="124.5" customHeight="1">
      <c r="A10" s="542">
        <v>6</v>
      </c>
      <c r="B10" s="543">
        <v>77.400000000000006</v>
      </c>
      <c r="C10" s="544"/>
      <c r="D10" s="545" t="s">
        <v>415</v>
      </c>
      <c r="E10" s="546"/>
      <c r="F10" s="544"/>
      <c r="G10" s="547" t="s">
        <v>323</v>
      </c>
      <c r="H10" s="544"/>
    </row>
    <row r="11" spans="1:8" s="304" customFormat="1" ht="168.75" customHeight="1">
      <c r="A11" s="253">
        <v>7</v>
      </c>
      <c r="B11" s="284">
        <v>112</v>
      </c>
      <c r="C11" s="303"/>
      <c r="D11" s="27" t="s">
        <v>325</v>
      </c>
      <c r="E11" s="280"/>
      <c r="F11" s="303"/>
      <c r="G11" s="685" t="s">
        <v>315</v>
      </c>
      <c r="H11" s="303"/>
    </row>
    <row r="12" spans="1:8" s="302" customFormat="1" ht="234.75" customHeight="1">
      <c r="A12" s="296">
        <v>8</v>
      </c>
      <c r="B12" s="313">
        <v>238</v>
      </c>
      <c r="C12" s="298"/>
      <c r="D12" s="299" t="s">
        <v>326</v>
      </c>
      <c r="E12" s="300"/>
      <c r="F12" s="298"/>
      <c r="G12" s="353" t="s">
        <v>534</v>
      </c>
      <c r="H12" s="298"/>
    </row>
    <row r="13" spans="1:8" s="320" customFormat="1" ht="147" customHeight="1">
      <c r="A13" s="317">
        <v>9</v>
      </c>
      <c r="B13" s="318">
        <v>2.15</v>
      </c>
      <c r="C13" s="317"/>
      <c r="D13" s="319" t="s">
        <v>408</v>
      </c>
      <c r="E13" s="317"/>
      <c r="F13" s="317"/>
      <c r="G13" s="317" t="s">
        <v>313</v>
      </c>
      <c r="H13" s="317"/>
    </row>
    <row r="14" spans="1:8" s="326" customFormat="1" ht="167.25" customHeight="1">
      <c r="A14" s="305">
        <v>10</v>
      </c>
      <c r="B14" s="321" t="s">
        <v>120</v>
      </c>
      <c r="C14" s="322"/>
      <c r="D14" s="323" t="s">
        <v>327</v>
      </c>
      <c r="E14" s="321"/>
      <c r="F14" s="321"/>
      <c r="G14" s="324" t="s">
        <v>328</v>
      </c>
      <c r="H14" s="325"/>
    </row>
    <row r="15" spans="1:8" s="304" customFormat="1" ht="138" customHeight="1">
      <c r="A15" s="253">
        <v>11</v>
      </c>
      <c r="B15" s="266" t="s">
        <v>15</v>
      </c>
      <c r="C15" s="327"/>
      <c r="D15" s="27" t="s">
        <v>371</v>
      </c>
      <c r="E15" s="265"/>
      <c r="F15" s="327"/>
      <c r="G15" s="283" t="s">
        <v>313</v>
      </c>
      <c r="H15" s="327"/>
    </row>
    <row r="16" spans="1:8" ht="321" customHeight="1">
      <c r="A16" s="328">
        <v>12</v>
      </c>
      <c r="B16" s="329" t="s">
        <v>122</v>
      </c>
      <c r="C16" s="330"/>
      <c r="D16" s="746" t="s">
        <v>329</v>
      </c>
      <c r="E16" s="332"/>
      <c r="F16" s="333"/>
      <c r="G16" s="334" t="s">
        <v>313</v>
      </c>
      <c r="H16" s="334"/>
    </row>
    <row r="17" spans="1:256" ht="262.5" customHeight="1">
      <c r="A17" s="335"/>
      <c r="B17" s="336"/>
      <c r="C17" s="337"/>
      <c r="D17" s="746"/>
      <c r="E17" s="338"/>
      <c r="F17" s="339"/>
      <c r="G17" s="340"/>
      <c r="H17" s="341"/>
    </row>
    <row r="18" spans="1:256" s="302" customFormat="1" ht="212.25" customHeight="1">
      <c r="A18" s="305">
        <v>13</v>
      </c>
      <c r="B18" s="306" t="s">
        <v>16</v>
      </c>
      <c r="C18" s="344"/>
      <c r="D18" s="352" t="s">
        <v>373</v>
      </c>
      <c r="E18" s="301"/>
      <c r="F18" s="344"/>
      <c r="G18" s="345" t="s">
        <v>313</v>
      </c>
      <c r="H18" s="344"/>
    </row>
    <row r="19" spans="1:256" s="302" customFormat="1" ht="78.75">
      <c r="A19" s="305">
        <v>14</v>
      </c>
      <c r="B19" s="306"/>
      <c r="C19" s="344"/>
      <c r="D19" s="31" t="s">
        <v>330</v>
      </c>
      <c r="E19" s="301"/>
      <c r="F19" s="344"/>
      <c r="G19" s="345" t="s">
        <v>313</v>
      </c>
      <c r="H19" s="344"/>
    </row>
    <row r="20" spans="1:256" s="302" customFormat="1" ht="78.75">
      <c r="A20" s="305">
        <v>15</v>
      </c>
      <c r="B20" s="306"/>
      <c r="C20" s="344"/>
      <c r="D20" s="31" t="s">
        <v>331</v>
      </c>
      <c r="E20" s="301"/>
      <c r="F20" s="344"/>
      <c r="G20" s="345" t="s">
        <v>313</v>
      </c>
      <c r="H20" s="344"/>
    </row>
    <row r="21" spans="1:256" s="302" customFormat="1" ht="78.75">
      <c r="A21" s="305">
        <v>16</v>
      </c>
      <c r="B21" s="306"/>
      <c r="C21" s="344"/>
      <c r="D21" s="257" t="s">
        <v>372</v>
      </c>
      <c r="E21" s="301"/>
      <c r="F21" s="344"/>
      <c r="G21" s="345" t="s">
        <v>313</v>
      </c>
      <c r="H21" s="344"/>
    </row>
    <row r="22" spans="1:256" ht="341.25" customHeight="1">
      <c r="A22" s="317">
        <v>17</v>
      </c>
      <c r="B22" s="342">
        <v>18.100000000000001</v>
      </c>
      <c r="C22" s="347"/>
      <c r="D22" s="331" t="s">
        <v>332</v>
      </c>
      <c r="E22" s="567" t="s">
        <v>333</v>
      </c>
      <c r="F22" s="348"/>
      <c r="G22" s="343" t="s">
        <v>324</v>
      </c>
      <c r="H22" s="348"/>
    </row>
    <row r="23" spans="1:256" ht="72" customHeight="1">
      <c r="A23" s="317">
        <v>18</v>
      </c>
      <c r="B23" s="318"/>
      <c r="C23" s="347"/>
      <c r="D23" s="277" t="s">
        <v>334</v>
      </c>
      <c r="E23" s="343"/>
      <c r="F23" s="348"/>
      <c r="G23" s="343" t="s">
        <v>324</v>
      </c>
      <c r="H23" s="348"/>
    </row>
    <row r="24" spans="1:256" ht="348" customHeight="1">
      <c r="A24" s="539">
        <v>19</v>
      </c>
      <c r="B24" s="548" t="s">
        <v>21</v>
      </c>
      <c r="C24" s="540"/>
      <c r="D24" s="551" t="s">
        <v>461</v>
      </c>
      <c r="E24" s="541"/>
      <c r="F24" s="352"/>
      <c r="G24" s="343" t="s">
        <v>324</v>
      </c>
      <c r="H24" s="549"/>
      <c r="K24" s="550"/>
    </row>
    <row r="25" spans="1:256" s="302" customFormat="1" ht="150.75" customHeight="1">
      <c r="A25" s="296">
        <v>20</v>
      </c>
      <c r="B25" s="351">
        <v>26.1</v>
      </c>
      <c r="C25" s="298"/>
      <c r="D25" s="352" t="s">
        <v>335</v>
      </c>
      <c r="E25" s="301"/>
      <c r="F25" s="316"/>
      <c r="G25" s="353" t="s">
        <v>314</v>
      </c>
      <c r="H25" s="298"/>
    </row>
    <row r="26" spans="1:256" s="559" customFormat="1" ht="276.75" customHeight="1">
      <c r="A26" s="552">
        <v>21</v>
      </c>
      <c r="B26" s="553" t="s">
        <v>455</v>
      </c>
      <c r="C26" s="554"/>
      <c r="D26" s="555" t="s">
        <v>430</v>
      </c>
      <c r="E26" s="554"/>
      <c r="F26" s="554"/>
      <c r="G26" s="556" t="s">
        <v>324</v>
      </c>
      <c r="H26" s="557"/>
      <c r="I26" s="558"/>
      <c r="J26" s="558"/>
      <c r="K26" s="558"/>
      <c r="L26" s="558"/>
      <c r="M26" s="558"/>
      <c r="N26" s="558"/>
      <c r="O26" s="558"/>
      <c r="P26" s="558"/>
      <c r="Q26" s="558"/>
      <c r="R26" s="558"/>
      <c r="S26" s="558"/>
      <c r="T26" s="558"/>
      <c r="U26" s="558"/>
      <c r="V26" s="558"/>
      <c r="W26" s="558"/>
      <c r="X26" s="558"/>
      <c r="Y26" s="558"/>
      <c r="Z26" s="558"/>
      <c r="AA26" s="558"/>
      <c r="AB26" s="558"/>
      <c r="AC26" s="558"/>
      <c r="AD26" s="558"/>
      <c r="AE26" s="558"/>
      <c r="AF26" s="558"/>
      <c r="AG26" s="558"/>
      <c r="AH26" s="558"/>
      <c r="AI26" s="558"/>
      <c r="AJ26" s="558"/>
      <c r="AK26" s="558"/>
      <c r="AL26" s="558"/>
      <c r="AM26" s="558"/>
      <c r="AN26" s="558"/>
      <c r="AO26" s="558"/>
      <c r="AP26" s="558"/>
      <c r="AQ26" s="558"/>
      <c r="AR26" s="558"/>
      <c r="AS26" s="558"/>
      <c r="AT26" s="558"/>
      <c r="AU26" s="558"/>
      <c r="AV26" s="558"/>
      <c r="AW26" s="558"/>
      <c r="AX26" s="558"/>
      <c r="AY26" s="558"/>
      <c r="AZ26" s="558"/>
      <c r="BA26" s="558"/>
      <c r="BB26" s="558"/>
      <c r="BC26" s="558"/>
      <c r="BD26" s="558"/>
      <c r="BE26" s="558"/>
      <c r="BF26" s="558"/>
      <c r="BG26" s="558"/>
      <c r="BH26" s="558"/>
      <c r="BI26" s="558"/>
      <c r="BJ26" s="558"/>
      <c r="BK26" s="558"/>
      <c r="BL26" s="558"/>
      <c r="BM26" s="558"/>
      <c r="BN26" s="558"/>
      <c r="BO26" s="558"/>
      <c r="BP26" s="558"/>
      <c r="BQ26" s="558"/>
      <c r="BR26" s="558"/>
      <c r="BS26" s="558"/>
      <c r="BT26" s="558"/>
      <c r="BU26" s="558"/>
      <c r="BV26" s="558"/>
      <c r="BW26" s="558"/>
      <c r="BX26" s="558"/>
      <c r="BY26" s="558"/>
      <c r="BZ26" s="558"/>
      <c r="CA26" s="558"/>
      <c r="CB26" s="558"/>
      <c r="CC26" s="558"/>
      <c r="CD26" s="558"/>
      <c r="CE26" s="558"/>
      <c r="CF26" s="558"/>
      <c r="CG26" s="558"/>
      <c r="CH26" s="558"/>
      <c r="CI26" s="558"/>
      <c r="CJ26" s="558"/>
      <c r="CK26" s="558"/>
      <c r="CL26" s="558"/>
      <c r="CM26" s="558"/>
      <c r="CN26" s="558"/>
      <c r="CO26" s="558"/>
      <c r="CP26" s="558"/>
      <c r="CQ26" s="558"/>
      <c r="CR26" s="558"/>
      <c r="CS26" s="558"/>
      <c r="CT26" s="558"/>
      <c r="CU26" s="558"/>
      <c r="CV26" s="558"/>
      <c r="CW26" s="558"/>
      <c r="CX26" s="558"/>
      <c r="CY26" s="558"/>
      <c r="CZ26" s="558"/>
      <c r="DA26" s="558"/>
      <c r="DB26" s="558"/>
      <c r="DC26" s="558"/>
      <c r="DD26" s="558"/>
      <c r="DE26" s="558"/>
      <c r="DF26" s="558"/>
      <c r="DG26" s="558"/>
      <c r="DH26" s="558"/>
      <c r="DI26" s="558"/>
      <c r="DJ26" s="558"/>
      <c r="DK26" s="558"/>
      <c r="DL26" s="558"/>
      <c r="DM26" s="558"/>
      <c r="DN26" s="558"/>
      <c r="DO26" s="558"/>
      <c r="DP26" s="558"/>
      <c r="DQ26" s="558"/>
      <c r="DR26" s="558"/>
      <c r="DS26" s="558"/>
      <c r="DT26" s="558"/>
      <c r="DU26" s="558"/>
      <c r="DV26" s="558"/>
      <c r="DW26" s="558"/>
      <c r="DX26" s="558"/>
      <c r="DY26" s="558"/>
      <c r="DZ26" s="558"/>
      <c r="EA26" s="558"/>
      <c r="EB26" s="558"/>
      <c r="EC26" s="558"/>
      <c r="ED26" s="558"/>
      <c r="EE26" s="558"/>
      <c r="EF26" s="558"/>
      <c r="EG26" s="558"/>
      <c r="EH26" s="558"/>
      <c r="EI26" s="558"/>
      <c r="EJ26" s="558"/>
      <c r="EK26" s="558"/>
      <c r="EL26" s="558"/>
      <c r="EM26" s="558"/>
      <c r="EN26" s="558"/>
      <c r="EO26" s="558"/>
      <c r="EP26" s="558"/>
      <c r="EQ26" s="558"/>
      <c r="ER26" s="558"/>
      <c r="ES26" s="558"/>
      <c r="ET26" s="558"/>
      <c r="EU26" s="558"/>
      <c r="EV26" s="558"/>
      <c r="EW26" s="558"/>
      <c r="EX26" s="558"/>
      <c r="EY26" s="558"/>
      <c r="EZ26" s="558"/>
      <c r="FA26" s="558"/>
      <c r="FB26" s="558"/>
      <c r="FC26" s="558"/>
      <c r="FD26" s="558"/>
      <c r="FE26" s="558"/>
      <c r="FF26" s="558"/>
      <c r="FG26" s="558"/>
      <c r="FH26" s="558"/>
      <c r="FI26" s="558"/>
      <c r="FJ26" s="558"/>
      <c r="FK26" s="558"/>
      <c r="FL26" s="558"/>
      <c r="FM26" s="558"/>
      <c r="FN26" s="558"/>
      <c r="FO26" s="558"/>
      <c r="FP26" s="558"/>
      <c r="FQ26" s="558"/>
      <c r="FR26" s="558"/>
      <c r="FS26" s="558"/>
      <c r="FT26" s="558"/>
      <c r="FU26" s="558"/>
      <c r="FV26" s="558"/>
      <c r="FW26" s="558"/>
      <c r="FX26" s="558"/>
      <c r="FY26" s="558"/>
      <c r="FZ26" s="558"/>
      <c r="GA26" s="558"/>
      <c r="GB26" s="558"/>
      <c r="GC26" s="558"/>
      <c r="GD26" s="558"/>
      <c r="GE26" s="558"/>
      <c r="GF26" s="558"/>
      <c r="GG26" s="558"/>
      <c r="GH26" s="558"/>
      <c r="GI26" s="558"/>
      <c r="GJ26" s="558"/>
      <c r="GK26" s="558"/>
      <c r="GL26" s="558"/>
      <c r="GM26" s="558"/>
      <c r="GN26" s="558"/>
      <c r="GO26" s="558"/>
      <c r="GP26" s="558"/>
      <c r="GQ26" s="558"/>
      <c r="GR26" s="558"/>
      <c r="GS26" s="558"/>
      <c r="GT26" s="558"/>
      <c r="GU26" s="558"/>
      <c r="GV26" s="558"/>
      <c r="GW26" s="558"/>
      <c r="GX26" s="558"/>
      <c r="GY26" s="558"/>
      <c r="GZ26" s="558"/>
      <c r="HA26" s="558"/>
      <c r="HB26" s="558"/>
      <c r="HC26" s="558"/>
      <c r="HD26" s="558"/>
      <c r="HE26" s="558"/>
      <c r="HF26" s="558"/>
      <c r="HG26" s="558"/>
      <c r="HH26" s="558"/>
      <c r="HI26" s="558"/>
      <c r="HJ26" s="558"/>
      <c r="HK26" s="558"/>
      <c r="HL26" s="558"/>
      <c r="HM26" s="558"/>
      <c r="HN26" s="558"/>
      <c r="HO26" s="558"/>
      <c r="HP26" s="558"/>
      <c r="HQ26" s="558"/>
      <c r="HR26" s="558"/>
      <c r="HS26" s="558"/>
      <c r="HT26" s="558"/>
      <c r="HU26" s="558"/>
      <c r="HV26" s="558"/>
      <c r="HW26" s="558"/>
      <c r="HX26" s="558"/>
      <c r="HY26" s="558"/>
      <c r="HZ26" s="558"/>
      <c r="IA26" s="558"/>
      <c r="IB26" s="558"/>
      <c r="IC26" s="558"/>
      <c r="ID26" s="558"/>
      <c r="IE26" s="558"/>
      <c r="IF26" s="558"/>
      <c r="IG26" s="558"/>
      <c r="IH26" s="558"/>
      <c r="II26" s="558"/>
      <c r="IJ26" s="558"/>
      <c r="IK26" s="558"/>
      <c r="IL26" s="558"/>
      <c r="IM26" s="558"/>
      <c r="IN26" s="558"/>
      <c r="IO26" s="558"/>
      <c r="IP26" s="558"/>
      <c r="IQ26" s="558"/>
      <c r="IR26" s="558"/>
      <c r="IS26" s="558"/>
      <c r="IT26" s="558"/>
      <c r="IU26" s="558"/>
      <c r="IV26" s="558"/>
    </row>
    <row r="27" spans="1:256" s="558" customFormat="1" ht="285.75" customHeight="1">
      <c r="A27" s="539">
        <v>22</v>
      </c>
      <c r="B27" s="553" t="s">
        <v>456</v>
      </c>
      <c r="C27" s="554"/>
      <c r="D27" s="555" t="s">
        <v>431</v>
      </c>
      <c r="E27" s="554"/>
      <c r="F27" s="554"/>
      <c r="G27" s="556" t="s">
        <v>324</v>
      </c>
      <c r="H27" s="557"/>
    </row>
    <row r="28" spans="1:256" ht="222.75" customHeight="1">
      <c r="A28" s="317">
        <v>23</v>
      </c>
      <c r="B28" s="354" t="s">
        <v>8</v>
      </c>
      <c r="C28" s="355"/>
      <c r="D28" s="356" t="s">
        <v>336</v>
      </c>
      <c r="E28" s="355"/>
      <c r="F28" s="355"/>
      <c r="G28" s="343" t="s">
        <v>324</v>
      </c>
      <c r="H28" s="348"/>
    </row>
    <row r="29" spans="1:256" ht="114" customHeight="1">
      <c r="A29" s="317">
        <v>24</v>
      </c>
      <c r="B29" s="354" t="s">
        <v>9</v>
      </c>
      <c r="C29" s="355"/>
      <c r="D29" s="356" t="s">
        <v>374</v>
      </c>
      <c r="E29" s="355"/>
      <c r="F29" s="355"/>
      <c r="G29" s="343" t="s">
        <v>324</v>
      </c>
      <c r="H29" s="348"/>
    </row>
    <row r="30" spans="1:256" ht="131.25" customHeight="1">
      <c r="A30" s="317">
        <v>25</v>
      </c>
      <c r="B30" s="354" t="s">
        <v>26</v>
      </c>
      <c r="C30" s="293"/>
      <c r="D30" s="356" t="s">
        <v>375</v>
      </c>
      <c r="E30" s="346"/>
      <c r="F30" s="294"/>
      <c r="G30" s="343" t="s">
        <v>324</v>
      </c>
      <c r="H30" s="294"/>
    </row>
    <row r="31" spans="1:256" ht="131.25" customHeight="1">
      <c r="A31" s="305">
        <v>26</v>
      </c>
      <c r="B31" s="354" t="s">
        <v>20</v>
      </c>
      <c r="C31" s="344"/>
      <c r="D31" s="356" t="s">
        <v>448</v>
      </c>
      <c r="E31" s="346"/>
      <c r="F31" s="294"/>
      <c r="G31" s="343" t="s">
        <v>324</v>
      </c>
      <c r="H31" s="294"/>
    </row>
    <row r="32" spans="1:256" ht="132.75" customHeight="1">
      <c r="A32" s="317">
        <v>27</v>
      </c>
      <c r="B32" s="357" t="s">
        <v>126</v>
      </c>
      <c r="C32" s="358"/>
      <c r="D32" s="359" t="s">
        <v>337</v>
      </c>
      <c r="E32" s="346"/>
      <c r="F32" s="348"/>
      <c r="G32" s="343" t="s">
        <v>338</v>
      </c>
      <c r="H32" s="348"/>
    </row>
    <row r="33" spans="1:8" ht="287.25" customHeight="1">
      <c r="A33" s="317">
        <v>28</v>
      </c>
      <c r="B33" s="354" t="s">
        <v>22</v>
      </c>
      <c r="C33" s="355"/>
      <c r="D33" s="364" t="s">
        <v>449</v>
      </c>
      <c r="E33" s="684" t="s">
        <v>450</v>
      </c>
      <c r="F33" s="355"/>
      <c r="G33" s="343" t="s">
        <v>323</v>
      </c>
      <c r="H33" s="348"/>
    </row>
    <row r="34" spans="1:8" s="451" customFormat="1" ht="315" customHeight="1">
      <c r="A34" s="447">
        <v>29</v>
      </c>
      <c r="B34" s="305" t="s">
        <v>27</v>
      </c>
      <c r="C34" s="371"/>
      <c r="D34" s="27" t="s">
        <v>458</v>
      </c>
      <c r="E34" s="448"/>
      <c r="F34" s="448"/>
      <c r="G34" s="449" t="s">
        <v>321</v>
      </c>
      <c r="H34" s="450"/>
    </row>
    <row r="35" spans="1:8" s="363" customFormat="1" ht="367.5" customHeight="1">
      <c r="A35" s="317">
        <v>30</v>
      </c>
      <c r="B35" s="365" t="s">
        <v>11</v>
      </c>
      <c r="C35" s="366"/>
      <c r="D35" s="367" t="s">
        <v>340</v>
      </c>
      <c r="E35" s="361"/>
      <c r="F35" s="361"/>
      <c r="G35" s="315" t="s">
        <v>323</v>
      </c>
      <c r="H35" s="362"/>
    </row>
    <row r="36" spans="1:8" s="363" customFormat="1" ht="75">
      <c r="A36" s="317">
        <v>31</v>
      </c>
      <c r="B36" s="365"/>
      <c r="C36" s="366"/>
      <c r="D36" s="367" t="s">
        <v>341</v>
      </c>
      <c r="E36" s="368"/>
      <c r="F36" s="369"/>
      <c r="G36" s="315" t="s">
        <v>323</v>
      </c>
      <c r="H36" s="362"/>
    </row>
    <row r="37" spans="1:8" s="363" customFormat="1" ht="75">
      <c r="A37" s="317">
        <v>32</v>
      </c>
      <c r="B37" s="365"/>
      <c r="C37" s="366"/>
      <c r="D37" s="367" t="s">
        <v>376</v>
      </c>
      <c r="E37" s="368"/>
      <c r="F37" s="369"/>
      <c r="G37" s="315" t="s">
        <v>323</v>
      </c>
      <c r="H37" s="362"/>
    </row>
    <row r="38" spans="1:8" s="304" customFormat="1" ht="224.25" customHeight="1">
      <c r="A38" s="275">
        <v>33</v>
      </c>
      <c r="B38" s="256" t="s">
        <v>12</v>
      </c>
      <c r="C38" s="303"/>
      <c r="D38" s="33" t="s">
        <v>451</v>
      </c>
      <c r="E38" s="452"/>
      <c r="F38" s="303"/>
      <c r="G38" s="411" t="s">
        <v>321</v>
      </c>
      <c r="H38" s="303"/>
    </row>
    <row r="39" spans="1:8" ht="159.75" customHeight="1">
      <c r="A39" s="317">
        <v>34</v>
      </c>
      <c r="B39" s="354" t="s">
        <v>14</v>
      </c>
      <c r="C39" s="377"/>
      <c r="D39" s="359" t="s">
        <v>342</v>
      </c>
      <c r="E39" s="348"/>
      <c r="F39" s="355"/>
      <c r="G39" s="343" t="s">
        <v>315</v>
      </c>
      <c r="H39" s="348"/>
    </row>
    <row r="40" spans="1:8" s="302" customFormat="1" ht="201" customHeight="1">
      <c r="A40" s="296">
        <v>35</v>
      </c>
      <c r="B40" s="297" t="s">
        <v>283</v>
      </c>
      <c r="C40" s="298"/>
      <c r="D40" s="299" t="s">
        <v>459</v>
      </c>
      <c r="E40" s="300"/>
      <c r="F40" s="298"/>
      <c r="G40" s="345" t="s">
        <v>339</v>
      </c>
      <c r="H40" s="298"/>
    </row>
    <row r="41" spans="1:8" ht="276" customHeight="1">
      <c r="A41" s="305">
        <v>36</v>
      </c>
      <c r="B41" s="354" t="s">
        <v>343</v>
      </c>
      <c r="C41" s="355"/>
      <c r="D41" s="356" t="s">
        <v>344</v>
      </c>
      <c r="E41" s="355"/>
      <c r="F41" s="355"/>
      <c r="G41" s="343" t="s">
        <v>315</v>
      </c>
      <c r="H41" s="348"/>
    </row>
    <row r="42" spans="1:8" s="453" customFormat="1" ht="409.5" customHeight="1">
      <c r="A42" s="615">
        <v>37</v>
      </c>
      <c r="B42" s="616" t="s">
        <v>29</v>
      </c>
      <c r="C42" s="617"/>
      <c r="D42" s="747" t="s">
        <v>377</v>
      </c>
      <c r="E42" s="617"/>
      <c r="F42" s="617"/>
      <c r="G42" s="620" t="s">
        <v>315</v>
      </c>
      <c r="H42" s="621"/>
    </row>
    <row r="43" spans="1:8" s="453" customFormat="1" ht="13.5" customHeight="1">
      <c r="A43" s="612"/>
      <c r="B43" s="613"/>
      <c r="C43" s="614"/>
      <c r="D43" s="748"/>
      <c r="E43" s="614"/>
      <c r="F43" s="614"/>
      <c r="G43" s="618"/>
      <c r="H43" s="619"/>
    </row>
    <row r="44" spans="1:8" s="376" customFormat="1" ht="240" customHeight="1">
      <c r="A44" s="305">
        <v>38</v>
      </c>
      <c r="B44" s="372" t="s">
        <v>13</v>
      </c>
      <c r="C44" s="373"/>
      <c r="D44" s="454" t="s">
        <v>378</v>
      </c>
      <c r="E44" s="373"/>
      <c r="F44" s="373"/>
      <c r="G44" s="374" t="s">
        <v>315</v>
      </c>
      <c r="H44" s="375"/>
    </row>
    <row r="45" spans="1:8" ht="284.25" customHeight="1">
      <c r="A45" s="317">
        <v>39</v>
      </c>
      <c r="B45" s="357">
        <v>58.3</v>
      </c>
      <c r="C45" s="355"/>
      <c r="D45" s="356" t="s">
        <v>345</v>
      </c>
      <c r="E45" s="355"/>
      <c r="F45" s="355"/>
      <c r="G45" s="343" t="s">
        <v>323</v>
      </c>
      <c r="H45" s="348"/>
    </row>
    <row r="46" spans="1:8" ht="72.75" customHeight="1">
      <c r="A46" s="317">
        <v>40</v>
      </c>
      <c r="B46" s="357"/>
      <c r="C46" s="355"/>
      <c r="D46" s="356" t="s">
        <v>346</v>
      </c>
      <c r="E46" s="355"/>
      <c r="F46" s="355"/>
      <c r="G46" s="343" t="s">
        <v>323</v>
      </c>
      <c r="H46" s="348"/>
    </row>
    <row r="47" spans="1:8" s="385" customFormat="1" ht="309.75" customHeight="1">
      <c r="A47" s="379">
        <v>41</v>
      </c>
      <c r="B47" s="380" t="s">
        <v>131</v>
      </c>
      <c r="C47" s="381"/>
      <c r="D47" s="382" t="s">
        <v>347</v>
      </c>
      <c r="E47" s="381"/>
      <c r="F47" s="381"/>
      <c r="G47" s="383" t="s">
        <v>348</v>
      </c>
      <c r="H47" s="384"/>
    </row>
    <row r="48" spans="1:8" s="309" customFormat="1" ht="310.5" customHeight="1">
      <c r="A48" s="305">
        <v>42</v>
      </c>
      <c r="B48" s="386" t="s">
        <v>133</v>
      </c>
      <c r="C48" s="387"/>
      <c r="D48" s="312" t="s">
        <v>409</v>
      </c>
      <c r="E48" s="387"/>
      <c r="F48" s="387"/>
      <c r="G48" s="307" t="s">
        <v>315</v>
      </c>
      <c r="H48" s="308"/>
    </row>
    <row r="49" spans="1:256" s="363" customFormat="1" ht="291" customHeight="1">
      <c r="A49" s="317">
        <v>43</v>
      </c>
      <c r="B49" s="360">
        <v>67.099999999999994</v>
      </c>
      <c r="C49" s="361"/>
      <c r="D49" s="364" t="s">
        <v>349</v>
      </c>
      <c r="E49" s="361"/>
      <c r="F49" s="361"/>
      <c r="G49" s="315" t="s">
        <v>315</v>
      </c>
      <c r="H49" s="362"/>
    </row>
    <row r="50" spans="1:256" s="309" customFormat="1" ht="309.75" customHeight="1">
      <c r="A50" s="569">
        <v>44</v>
      </c>
      <c r="B50" s="570" t="s">
        <v>136</v>
      </c>
      <c r="C50" s="571"/>
      <c r="D50" s="572" t="s">
        <v>416</v>
      </c>
      <c r="E50" s="571"/>
      <c r="F50" s="571"/>
      <c r="G50" s="547" t="s">
        <v>315</v>
      </c>
      <c r="H50" s="573"/>
    </row>
    <row r="51" spans="1:256" s="363" customFormat="1" ht="316.5" customHeight="1">
      <c r="A51" s="317">
        <v>45</v>
      </c>
      <c r="B51" s="360" t="s">
        <v>10</v>
      </c>
      <c r="C51" s="361"/>
      <c r="D51" s="364" t="s">
        <v>460</v>
      </c>
      <c r="E51" s="361"/>
      <c r="F51" s="361"/>
      <c r="G51" s="315" t="s">
        <v>315</v>
      </c>
      <c r="H51" s="362"/>
    </row>
    <row r="52" spans="1:256" s="363" customFormat="1" ht="112.5" customHeight="1">
      <c r="A52" s="317">
        <v>46</v>
      </c>
      <c r="B52" s="360">
        <v>69.2</v>
      </c>
      <c r="C52" s="361"/>
      <c r="D52" s="359" t="s">
        <v>350</v>
      </c>
      <c r="E52" s="361"/>
      <c r="F52" s="361"/>
      <c r="G52" s="315" t="s">
        <v>321</v>
      </c>
      <c r="H52" s="362"/>
    </row>
    <row r="53" spans="1:256" ht="227.25" customHeight="1">
      <c r="A53" s="317">
        <v>47</v>
      </c>
      <c r="B53" s="342">
        <v>75.2</v>
      </c>
      <c r="C53" s="347"/>
      <c r="D53" s="277" t="s">
        <v>351</v>
      </c>
      <c r="E53" s="343"/>
      <c r="F53" s="388"/>
      <c r="G53" s="343" t="s">
        <v>321</v>
      </c>
      <c r="H53" s="355"/>
    </row>
    <row r="54" spans="1:256" s="385" customFormat="1" ht="236.25" customHeight="1">
      <c r="A54" s="569">
        <v>48</v>
      </c>
      <c r="B54" s="574" t="s">
        <v>226</v>
      </c>
      <c r="C54" s="575"/>
      <c r="D54" s="576" t="s">
        <v>417</v>
      </c>
      <c r="E54" s="577"/>
      <c r="F54" s="578"/>
      <c r="G54" s="579" t="s">
        <v>418</v>
      </c>
      <c r="H54" s="580"/>
    </row>
    <row r="55" spans="1:256" s="587" customFormat="1" ht="340.5" customHeight="1">
      <c r="A55" s="581">
        <v>49</v>
      </c>
      <c r="B55" s="582" t="s">
        <v>259</v>
      </c>
      <c r="C55" s="583"/>
      <c r="D55" s="691" t="s">
        <v>510</v>
      </c>
      <c r="E55" s="584"/>
      <c r="F55" s="583"/>
      <c r="G55" s="585" t="s">
        <v>320</v>
      </c>
      <c r="H55" s="586"/>
    </row>
    <row r="56" spans="1:256" s="390" customFormat="1" ht="339" customHeight="1">
      <c r="A56" s="588">
        <v>50</v>
      </c>
      <c r="B56" s="589" t="s">
        <v>353</v>
      </c>
      <c r="C56" s="590"/>
      <c r="D56" s="691" t="s">
        <v>511</v>
      </c>
      <c r="E56" s="591"/>
      <c r="F56" s="592"/>
      <c r="G56" s="593" t="s">
        <v>324</v>
      </c>
      <c r="H56" s="594"/>
    </row>
    <row r="57" spans="1:256" s="363" customFormat="1" ht="235.5" customHeight="1">
      <c r="A57" s="328">
        <v>51</v>
      </c>
      <c r="B57" s="531" t="s">
        <v>270</v>
      </c>
      <c r="C57" s="532"/>
      <c r="D57" s="757" t="s">
        <v>512</v>
      </c>
      <c r="E57" s="532"/>
      <c r="F57" s="532"/>
      <c r="G57" s="534" t="s">
        <v>320</v>
      </c>
      <c r="H57" s="437"/>
    </row>
    <row r="58" spans="1:256" s="363" customFormat="1" ht="409.5" customHeight="1">
      <c r="A58" s="609"/>
      <c r="B58" s="638"/>
      <c r="C58" s="639"/>
      <c r="D58" s="758"/>
      <c r="E58" s="639"/>
      <c r="F58" s="639"/>
      <c r="G58" s="640"/>
      <c r="H58" s="634"/>
    </row>
    <row r="59" spans="1:256" s="363" customFormat="1" ht="91.5" customHeight="1">
      <c r="A59" s="335"/>
      <c r="B59" s="529"/>
      <c r="C59" s="530"/>
      <c r="D59" s="759"/>
      <c r="E59" s="530"/>
      <c r="F59" s="530"/>
      <c r="G59" s="533"/>
      <c r="H59" s="441"/>
    </row>
    <row r="60" spans="1:256" s="528" customFormat="1" ht="238.5" customHeight="1">
      <c r="A60" s="317">
        <v>52</v>
      </c>
      <c r="B60" s="391" t="s">
        <v>256</v>
      </c>
      <c r="C60" s="394"/>
      <c r="D60" s="114" t="s">
        <v>390</v>
      </c>
      <c r="E60" s="527" t="s">
        <v>354</v>
      </c>
      <c r="F60" s="394"/>
      <c r="G60" s="510" t="s">
        <v>355</v>
      </c>
      <c r="H60" s="397"/>
    </row>
    <row r="61" spans="1:256" s="399" customFormat="1" ht="175.5" customHeight="1">
      <c r="A61" s="491">
        <v>53</v>
      </c>
      <c r="B61" s="342">
        <v>207.4</v>
      </c>
      <c r="C61" s="492"/>
      <c r="D61" s="692" t="s">
        <v>382</v>
      </c>
      <c r="E61" s="493"/>
      <c r="F61" s="492"/>
      <c r="G61" s="494" t="s">
        <v>320</v>
      </c>
      <c r="H61" s="495"/>
    </row>
    <row r="62" spans="1:256" s="398" customFormat="1" ht="151.5" customHeight="1">
      <c r="A62" s="379">
        <v>54</v>
      </c>
      <c r="B62" s="393">
        <v>213</v>
      </c>
      <c r="C62" s="394"/>
      <c r="D62" s="262" t="s">
        <v>356</v>
      </c>
      <c r="E62" s="395"/>
      <c r="F62" s="394"/>
      <c r="G62" s="396" t="s">
        <v>315</v>
      </c>
      <c r="H62" s="397"/>
    </row>
    <row r="63" spans="1:256" s="304" customFormat="1" ht="129.75" customHeight="1">
      <c r="A63" s="317">
        <v>55</v>
      </c>
      <c r="B63" s="509">
        <v>216</v>
      </c>
      <c r="C63" s="394"/>
      <c r="D63" s="27" t="s">
        <v>384</v>
      </c>
      <c r="E63" s="395"/>
      <c r="F63" s="394"/>
      <c r="G63" s="510" t="s">
        <v>355</v>
      </c>
      <c r="H63" s="397"/>
    </row>
    <row r="64" spans="1:256" s="501" customFormat="1" ht="180.75" customHeight="1">
      <c r="A64" s="317">
        <v>56</v>
      </c>
      <c r="B64" s="496">
        <v>221</v>
      </c>
      <c r="C64" s="293"/>
      <c r="D64" s="497" t="s">
        <v>424</v>
      </c>
      <c r="E64" s="498"/>
      <c r="F64" s="498"/>
      <c r="G64" s="499" t="s">
        <v>320</v>
      </c>
      <c r="H64" s="498"/>
      <c r="I64" s="500"/>
      <c r="J64" s="500"/>
      <c r="K64" s="500"/>
      <c r="L64" s="500"/>
      <c r="M64" s="500"/>
      <c r="N64" s="500"/>
      <c r="O64" s="500"/>
      <c r="P64" s="500"/>
      <c r="Q64" s="500"/>
      <c r="R64" s="500"/>
      <c r="S64" s="500"/>
      <c r="T64" s="500"/>
      <c r="U64" s="500"/>
      <c r="V64" s="500"/>
      <c r="W64" s="500"/>
      <c r="X64" s="500"/>
      <c r="Y64" s="500"/>
      <c r="Z64" s="500"/>
      <c r="AA64" s="500"/>
      <c r="AB64" s="500"/>
      <c r="AC64" s="500"/>
      <c r="AD64" s="500"/>
      <c r="AE64" s="500"/>
      <c r="AF64" s="500"/>
      <c r="AG64" s="500"/>
      <c r="AH64" s="500"/>
      <c r="AI64" s="500"/>
      <c r="AJ64" s="500"/>
      <c r="AK64" s="500"/>
      <c r="AL64" s="500"/>
      <c r="AM64" s="500"/>
      <c r="AN64" s="500"/>
      <c r="AO64" s="500"/>
      <c r="AP64" s="500"/>
      <c r="AQ64" s="500"/>
      <c r="AR64" s="500"/>
      <c r="AS64" s="500"/>
      <c r="AT64" s="500"/>
      <c r="AU64" s="500"/>
      <c r="AV64" s="500"/>
      <c r="AW64" s="500"/>
      <c r="AX64" s="500"/>
      <c r="AY64" s="500"/>
      <c r="AZ64" s="500"/>
      <c r="BA64" s="500"/>
      <c r="BB64" s="500"/>
      <c r="BC64" s="500"/>
      <c r="BD64" s="500"/>
      <c r="BE64" s="500"/>
      <c r="BF64" s="500"/>
      <c r="BG64" s="500"/>
      <c r="BH64" s="500"/>
      <c r="BI64" s="500"/>
      <c r="BJ64" s="500"/>
      <c r="BK64" s="500"/>
      <c r="BL64" s="500"/>
      <c r="BM64" s="500"/>
      <c r="BN64" s="500"/>
      <c r="BO64" s="500"/>
      <c r="BP64" s="500"/>
      <c r="BQ64" s="500"/>
      <c r="BR64" s="500"/>
      <c r="BS64" s="500"/>
      <c r="BT64" s="500"/>
      <c r="BU64" s="500"/>
      <c r="BV64" s="500"/>
      <c r="BW64" s="500"/>
      <c r="BX64" s="500"/>
      <c r="BY64" s="500"/>
      <c r="BZ64" s="500"/>
      <c r="CA64" s="500"/>
      <c r="CB64" s="500"/>
      <c r="CC64" s="500"/>
      <c r="CD64" s="500"/>
      <c r="CE64" s="500"/>
      <c r="CF64" s="500"/>
      <c r="CG64" s="500"/>
      <c r="CH64" s="500"/>
      <c r="CI64" s="500"/>
      <c r="CJ64" s="500"/>
      <c r="CK64" s="500"/>
      <c r="CL64" s="500"/>
      <c r="CM64" s="500"/>
      <c r="CN64" s="500"/>
      <c r="CO64" s="500"/>
      <c r="CP64" s="500"/>
      <c r="CQ64" s="500"/>
      <c r="CR64" s="500"/>
      <c r="CS64" s="500"/>
      <c r="CT64" s="500"/>
      <c r="CU64" s="500"/>
      <c r="CV64" s="500"/>
      <c r="CW64" s="500"/>
      <c r="CX64" s="500"/>
      <c r="CY64" s="500"/>
      <c r="CZ64" s="500"/>
      <c r="DA64" s="500"/>
      <c r="DB64" s="500"/>
      <c r="DC64" s="500"/>
      <c r="DD64" s="500"/>
      <c r="DE64" s="500"/>
      <c r="DF64" s="500"/>
      <c r="DG64" s="500"/>
      <c r="DH64" s="500"/>
      <c r="DI64" s="500"/>
      <c r="DJ64" s="500"/>
      <c r="DK64" s="500"/>
      <c r="DL64" s="500"/>
      <c r="DM64" s="500"/>
      <c r="DN64" s="500"/>
      <c r="DO64" s="500"/>
      <c r="DP64" s="500"/>
      <c r="DQ64" s="500"/>
      <c r="DR64" s="500"/>
      <c r="DS64" s="500"/>
      <c r="DT64" s="500"/>
      <c r="DU64" s="500"/>
      <c r="DV64" s="500"/>
      <c r="DW64" s="500"/>
      <c r="DX64" s="500"/>
      <c r="DY64" s="500"/>
      <c r="DZ64" s="500"/>
      <c r="EA64" s="500"/>
      <c r="EB64" s="500"/>
      <c r="EC64" s="500"/>
      <c r="ED64" s="500"/>
      <c r="EE64" s="500"/>
      <c r="EF64" s="500"/>
      <c r="EG64" s="500"/>
      <c r="EH64" s="500"/>
      <c r="EI64" s="500"/>
      <c r="EJ64" s="500"/>
      <c r="EK64" s="500"/>
      <c r="EL64" s="500"/>
      <c r="EM64" s="500"/>
      <c r="EN64" s="500"/>
      <c r="EO64" s="500"/>
      <c r="EP64" s="500"/>
      <c r="EQ64" s="500"/>
      <c r="ER64" s="500"/>
      <c r="ES64" s="500"/>
      <c r="ET64" s="500"/>
      <c r="EU64" s="500"/>
      <c r="EV64" s="500"/>
      <c r="EW64" s="500"/>
      <c r="EX64" s="500"/>
      <c r="EY64" s="500"/>
      <c r="EZ64" s="500"/>
      <c r="FA64" s="500"/>
      <c r="FB64" s="500"/>
      <c r="FC64" s="500"/>
      <c r="FD64" s="500"/>
      <c r="FE64" s="500"/>
      <c r="FF64" s="500"/>
      <c r="FG64" s="500"/>
      <c r="FH64" s="500"/>
      <c r="FI64" s="500"/>
      <c r="FJ64" s="500"/>
      <c r="FK64" s="500"/>
      <c r="FL64" s="500"/>
      <c r="FM64" s="500"/>
      <c r="FN64" s="500"/>
      <c r="FO64" s="500"/>
      <c r="FP64" s="500"/>
      <c r="FQ64" s="500"/>
      <c r="FR64" s="500"/>
      <c r="FS64" s="500"/>
      <c r="FT64" s="500"/>
      <c r="FU64" s="500"/>
      <c r="FV64" s="500"/>
      <c r="FW64" s="500"/>
      <c r="FX64" s="500"/>
      <c r="FY64" s="500"/>
      <c r="FZ64" s="500"/>
      <c r="GA64" s="500"/>
      <c r="GB64" s="500"/>
      <c r="GC64" s="500"/>
      <c r="GD64" s="500"/>
      <c r="GE64" s="500"/>
      <c r="GF64" s="500"/>
      <c r="GG64" s="500"/>
      <c r="GH64" s="500"/>
      <c r="GI64" s="500"/>
      <c r="GJ64" s="500"/>
      <c r="GK64" s="500"/>
      <c r="GL64" s="500"/>
      <c r="GM64" s="500"/>
      <c r="GN64" s="500"/>
      <c r="GO64" s="500"/>
      <c r="GP64" s="500"/>
      <c r="GQ64" s="500"/>
      <c r="GR64" s="500"/>
      <c r="GS64" s="500"/>
      <c r="GT64" s="500"/>
      <c r="GU64" s="500"/>
      <c r="GV64" s="500"/>
      <c r="GW64" s="500"/>
      <c r="GX64" s="500"/>
      <c r="GY64" s="500"/>
      <c r="GZ64" s="500"/>
      <c r="HA64" s="500"/>
      <c r="HB64" s="500"/>
      <c r="HC64" s="500"/>
      <c r="HD64" s="500"/>
      <c r="HE64" s="500"/>
      <c r="HF64" s="500"/>
      <c r="HG64" s="500"/>
      <c r="HH64" s="500"/>
      <c r="HI64" s="500"/>
      <c r="HJ64" s="500"/>
      <c r="HK64" s="500"/>
      <c r="HL64" s="500"/>
      <c r="HM64" s="500"/>
      <c r="HN64" s="500"/>
      <c r="HO64" s="500"/>
      <c r="HP64" s="500"/>
      <c r="HQ64" s="500"/>
      <c r="HR64" s="500"/>
      <c r="HS64" s="500"/>
      <c r="HT64" s="500"/>
      <c r="HU64" s="500"/>
      <c r="HV64" s="500"/>
      <c r="HW64" s="500"/>
      <c r="HX64" s="500"/>
      <c r="HY64" s="500"/>
      <c r="HZ64" s="500"/>
      <c r="IA64" s="500"/>
      <c r="IB64" s="500"/>
      <c r="IC64" s="500"/>
      <c r="ID64" s="500"/>
      <c r="IE64" s="500"/>
      <c r="IF64" s="500"/>
      <c r="IG64" s="500"/>
      <c r="IH64" s="500"/>
      <c r="II64" s="500"/>
      <c r="IJ64" s="500"/>
      <c r="IK64" s="500"/>
      <c r="IL64" s="500"/>
      <c r="IM64" s="500"/>
      <c r="IN64" s="500"/>
      <c r="IO64" s="500"/>
      <c r="IP64" s="500"/>
      <c r="IQ64" s="500"/>
      <c r="IR64" s="500"/>
      <c r="IS64" s="500"/>
      <c r="IT64" s="500"/>
      <c r="IU64" s="500"/>
      <c r="IV64" s="500"/>
    </row>
    <row r="65" spans="1:8" s="566" customFormat="1" ht="174" customHeight="1">
      <c r="A65" s="561">
        <v>57</v>
      </c>
      <c r="B65" s="562" t="s">
        <v>69</v>
      </c>
      <c r="C65" s="563"/>
      <c r="D65" s="545" t="s">
        <v>462</v>
      </c>
      <c r="E65" s="564"/>
      <c r="F65" s="564"/>
      <c r="G65" s="565" t="s">
        <v>368</v>
      </c>
      <c r="H65" s="564"/>
    </row>
    <row r="66" spans="1:8" ht="223.5" customHeight="1">
      <c r="A66" s="317">
        <v>58</v>
      </c>
      <c r="B66" s="357">
        <v>238.1</v>
      </c>
      <c r="C66" s="355"/>
      <c r="D66" s="356" t="s">
        <v>357</v>
      </c>
      <c r="E66" s="355"/>
      <c r="F66" s="355"/>
      <c r="G66" s="392" t="s">
        <v>358</v>
      </c>
      <c r="H66" s="294"/>
    </row>
    <row r="67" spans="1:8" s="508" customFormat="1" ht="163.5" customHeight="1">
      <c r="A67" s="502">
        <v>59</v>
      </c>
      <c r="B67" s="503" t="s">
        <v>23</v>
      </c>
      <c r="C67" s="504"/>
      <c r="D67" s="505" t="s">
        <v>383</v>
      </c>
      <c r="E67" s="506"/>
      <c r="F67" s="504"/>
      <c r="G67" s="507" t="s">
        <v>320</v>
      </c>
      <c r="H67" s="504"/>
    </row>
    <row r="68" spans="1:8" s="516" customFormat="1" ht="263.25" customHeight="1">
      <c r="A68" s="296">
        <v>60</v>
      </c>
      <c r="B68" s="297">
        <v>254.2</v>
      </c>
      <c r="C68" s="511"/>
      <c r="D68" s="512" t="s">
        <v>385</v>
      </c>
      <c r="E68" s="513"/>
      <c r="F68" s="514"/>
      <c r="G68" s="345" t="s">
        <v>352</v>
      </c>
      <c r="H68" s="515"/>
    </row>
    <row r="69" spans="1:8" s="516" customFormat="1" ht="74.25" customHeight="1">
      <c r="A69" s="296">
        <v>61</v>
      </c>
      <c r="B69" s="297"/>
      <c r="C69" s="511"/>
      <c r="D69" s="512" t="s">
        <v>386</v>
      </c>
      <c r="E69" s="513"/>
      <c r="F69" s="514"/>
      <c r="G69" s="345" t="s">
        <v>352</v>
      </c>
      <c r="H69" s="515"/>
    </row>
    <row r="70" spans="1:8" s="526" customFormat="1" ht="181.5" customHeight="1">
      <c r="A70" s="305">
        <v>62</v>
      </c>
      <c r="B70" s="522" t="s">
        <v>223</v>
      </c>
      <c r="C70" s="523"/>
      <c r="D70" s="113" t="s">
        <v>389</v>
      </c>
      <c r="E70" s="523"/>
      <c r="F70" s="523"/>
      <c r="G70" s="524" t="s">
        <v>321</v>
      </c>
      <c r="H70" s="525"/>
    </row>
    <row r="71" spans="1:8" s="521" customFormat="1" ht="187.5" customHeight="1">
      <c r="A71" s="517">
        <v>63</v>
      </c>
      <c r="B71" s="518" t="s">
        <v>258</v>
      </c>
      <c r="C71" s="519"/>
      <c r="D71" s="27" t="s">
        <v>388</v>
      </c>
      <c r="E71" s="519"/>
      <c r="F71" s="519"/>
      <c r="G71" s="520" t="s">
        <v>321</v>
      </c>
      <c r="H71" s="519"/>
    </row>
    <row r="72" spans="1:8" s="398" customFormat="1" ht="186.75" customHeight="1">
      <c r="A72" s="379">
        <v>64</v>
      </c>
      <c r="B72" s="400" t="s">
        <v>137</v>
      </c>
      <c r="C72" s="394"/>
      <c r="D72" s="311" t="s">
        <v>359</v>
      </c>
      <c r="E72" s="395"/>
      <c r="F72" s="394"/>
      <c r="G72" s="401" t="s">
        <v>360</v>
      </c>
      <c r="H72" s="397"/>
    </row>
    <row r="73" spans="1:8" ht="165.75" customHeight="1">
      <c r="A73" s="402">
        <v>65</v>
      </c>
      <c r="B73" s="403" t="s">
        <v>139</v>
      </c>
      <c r="C73" s="404"/>
      <c r="D73" s="405" t="s">
        <v>463</v>
      </c>
      <c r="E73" s="404"/>
      <c r="F73" s="404"/>
      <c r="G73" s="389" t="s">
        <v>320</v>
      </c>
      <c r="H73" s="404"/>
    </row>
    <row r="74" spans="1:8" ht="352.5" customHeight="1">
      <c r="A74" s="605">
        <v>66</v>
      </c>
      <c r="B74" s="625" t="s">
        <v>160</v>
      </c>
      <c r="C74" s="626"/>
      <c r="D74" s="754" t="s">
        <v>465</v>
      </c>
      <c r="E74" s="627"/>
      <c r="F74" s="627"/>
      <c r="G74" s="628" t="s">
        <v>361</v>
      </c>
      <c r="H74" s="629"/>
    </row>
    <row r="75" spans="1:8" ht="190.5" customHeight="1">
      <c r="A75" s="609"/>
      <c r="B75" s="630"/>
      <c r="C75" s="622"/>
      <c r="D75" s="755"/>
      <c r="E75" s="623"/>
      <c r="F75" s="623"/>
      <c r="G75" s="631"/>
      <c r="H75" s="624"/>
    </row>
    <row r="76" spans="1:8" ht="107.25" customHeight="1">
      <c r="A76" s="609"/>
      <c r="B76" s="630"/>
      <c r="C76" s="622"/>
      <c r="D76" s="756"/>
      <c r="E76" s="623"/>
      <c r="F76" s="623"/>
      <c r="G76" s="631"/>
      <c r="H76" s="624"/>
    </row>
    <row r="77" spans="1:8" s="350" customFormat="1" ht="216" customHeight="1">
      <c r="A77" s="317">
        <v>67</v>
      </c>
      <c r="B77" s="406" t="s">
        <v>194</v>
      </c>
      <c r="C77" s="407"/>
      <c r="D77" s="695" t="s">
        <v>517</v>
      </c>
      <c r="E77" s="408"/>
      <c r="F77" s="407"/>
      <c r="G77" s="409" t="s">
        <v>361</v>
      </c>
      <c r="H77" s="410"/>
    </row>
    <row r="78" spans="1:8" s="461" customFormat="1" ht="190.5" customHeight="1">
      <c r="A78" s="477">
        <v>68</v>
      </c>
      <c r="B78" s="535">
        <v>379.7</v>
      </c>
      <c r="C78" s="536"/>
      <c r="D78" s="693" t="s">
        <v>516</v>
      </c>
      <c r="E78" s="537"/>
      <c r="F78" s="536"/>
      <c r="G78" s="343" t="s">
        <v>321</v>
      </c>
      <c r="H78" s="536"/>
    </row>
    <row r="79" spans="1:8" s="461" customFormat="1" ht="156" customHeight="1">
      <c r="A79" s="595">
        <v>69</v>
      </c>
      <c r="B79" s="596">
        <v>382.1</v>
      </c>
      <c r="C79" s="597"/>
      <c r="D79" s="694" t="s">
        <v>421</v>
      </c>
      <c r="E79" s="598"/>
      <c r="F79" s="597"/>
      <c r="G79" s="604" t="s">
        <v>339</v>
      </c>
      <c r="H79" s="597"/>
    </row>
    <row r="80" spans="1:8" s="467" customFormat="1" ht="236.25" customHeight="1">
      <c r="A80" s="462">
        <v>70</v>
      </c>
      <c r="B80" s="463">
        <v>465.6</v>
      </c>
      <c r="C80" s="464"/>
      <c r="D80" s="749" t="s">
        <v>452</v>
      </c>
      <c r="E80" s="465"/>
      <c r="F80" s="464"/>
      <c r="G80" s="466" t="s">
        <v>324</v>
      </c>
      <c r="H80" s="464"/>
    </row>
    <row r="81" spans="1:8" s="467" customFormat="1" ht="409.5" customHeight="1">
      <c r="A81" s="468"/>
      <c r="B81" s="469"/>
      <c r="C81" s="470"/>
      <c r="D81" s="750"/>
      <c r="E81" s="471"/>
      <c r="F81" s="470"/>
      <c r="G81" s="472"/>
      <c r="H81" s="470"/>
    </row>
    <row r="82" spans="1:8" s="467" customFormat="1" ht="248.25" customHeight="1">
      <c r="A82" s="468"/>
      <c r="B82" s="473"/>
      <c r="C82" s="474"/>
      <c r="D82" s="751"/>
      <c r="E82" s="475"/>
      <c r="F82" s="474"/>
      <c r="G82" s="476"/>
      <c r="H82" s="474"/>
    </row>
    <row r="83" spans="1:8" s="461" customFormat="1" ht="235.5" customHeight="1">
      <c r="A83" s="455">
        <v>71</v>
      </c>
      <c r="B83" s="456" t="s">
        <v>425</v>
      </c>
      <c r="C83" s="457"/>
      <c r="D83" s="760" t="s">
        <v>472</v>
      </c>
      <c r="E83" s="459"/>
      <c r="F83" s="457"/>
      <c r="G83" s="460" t="s">
        <v>320</v>
      </c>
      <c r="H83" s="457"/>
    </row>
    <row r="84" spans="1:8" s="461" customFormat="1" ht="104.25" customHeight="1">
      <c r="A84" s="595"/>
      <c r="B84" s="641"/>
      <c r="C84" s="642"/>
      <c r="D84" s="761"/>
      <c r="E84" s="643"/>
      <c r="F84" s="642"/>
      <c r="G84" s="644"/>
      <c r="H84" s="642"/>
    </row>
    <row r="85" spans="1:8" s="461" customFormat="1" ht="182.25" customHeight="1">
      <c r="A85" s="477">
        <v>72</v>
      </c>
      <c r="B85" s="456" t="s">
        <v>201</v>
      </c>
      <c r="C85" s="457"/>
      <c r="D85" s="458" t="s">
        <v>410</v>
      </c>
      <c r="E85" s="459"/>
      <c r="F85" s="457"/>
      <c r="G85" s="460" t="s">
        <v>320</v>
      </c>
      <c r="H85" s="457"/>
    </row>
    <row r="86" spans="1:8" s="461" customFormat="1" ht="131.25" customHeight="1">
      <c r="A86" s="455">
        <v>73</v>
      </c>
      <c r="B86" s="478" t="s">
        <v>205</v>
      </c>
      <c r="C86" s="457"/>
      <c r="D86" s="479" t="s">
        <v>380</v>
      </c>
      <c r="E86" s="459"/>
      <c r="F86" s="457"/>
      <c r="G86" s="480" t="s">
        <v>315</v>
      </c>
      <c r="H86" s="457"/>
    </row>
    <row r="87" spans="1:8" s="486" customFormat="1" ht="159.75" customHeight="1">
      <c r="A87" s="477">
        <v>74</v>
      </c>
      <c r="B87" s="481" t="s">
        <v>426</v>
      </c>
      <c r="C87" s="482"/>
      <c r="D87" s="483" t="s">
        <v>411</v>
      </c>
      <c r="E87" s="484"/>
      <c r="F87" s="484"/>
      <c r="G87" s="485" t="s">
        <v>381</v>
      </c>
      <c r="H87" s="482"/>
    </row>
    <row r="88" spans="1:8" s="490" customFormat="1" ht="243" customHeight="1">
      <c r="A88" s="455">
        <v>75</v>
      </c>
      <c r="B88" s="487" t="s">
        <v>427</v>
      </c>
      <c r="C88" s="488"/>
      <c r="D88" s="489" t="s">
        <v>412</v>
      </c>
      <c r="E88" s="488"/>
      <c r="F88" s="488"/>
      <c r="G88" s="485" t="s">
        <v>381</v>
      </c>
      <c r="H88" s="488"/>
    </row>
    <row r="89" spans="1:8" s="490" customFormat="1" ht="213.75" customHeight="1">
      <c r="A89" s="455">
        <v>76</v>
      </c>
      <c r="B89" s="487" t="s">
        <v>257</v>
      </c>
      <c r="C89" s="488"/>
      <c r="D89" s="458" t="s">
        <v>466</v>
      </c>
      <c r="E89" s="488"/>
      <c r="F89" s="488"/>
      <c r="G89" s="485" t="s">
        <v>381</v>
      </c>
      <c r="H89" s="488"/>
    </row>
    <row r="90" spans="1:8" s="416" customFormat="1" ht="148.5" customHeight="1">
      <c r="A90" s="413">
        <v>77</v>
      </c>
      <c r="B90" s="414" t="s">
        <v>181</v>
      </c>
      <c r="C90" s="415"/>
      <c r="D90" s="299" t="s">
        <v>362</v>
      </c>
      <c r="E90" s="415"/>
      <c r="F90" s="415"/>
      <c r="G90" s="343" t="s">
        <v>321</v>
      </c>
      <c r="H90" s="415"/>
    </row>
    <row r="91" spans="1:8" s="416" customFormat="1" ht="259.5" customHeight="1">
      <c r="A91" s="413">
        <v>78</v>
      </c>
      <c r="B91" s="414" t="s">
        <v>178</v>
      </c>
      <c r="C91" s="415"/>
      <c r="D91" s="311" t="s">
        <v>467</v>
      </c>
      <c r="E91" s="415"/>
      <c r="F91" s="415"/>
      <c r="G91" s="343" t="s">
        <v>321</v>
      </c>
      <c r="H91" s="415"/>
    </row>
    <row r="92" spans="1:8" s="416" customFormat="1" ht="56.25">
      <c r="A92" s="413">
        <v>79</v>
      </c>
      <c r="B92" s="414"/>
      <c r="C92" s="415"/>
      <c r="D92" s="311" t="s">
        <v>379</v>
      </c>
      <c r="E92" s="415"/>
      <c r="F92" s="415"/>
      <c r="G92" s="343" t="s">
        <v>321</v>
      </c>
      <c r="H92" s="415"/>
    </row>
    <row r="93" spans="1:8" ht="168.75" customHeight="1">
      <c r="A93" s="317">
        <v>80</v>
      </c>
      <c r="B93" s="406" t="s">
        <v>468</v>
      </c>
      <c r="C93" s="355"/>
      <c r="D93" s="311" t="s">
        <v>363</v>
      </c>
      <c r="E93" s="417"/>
      <c r="F93" s="415"/>
      <c r="G93" s="418" t="s">
        <v>364</v>
      </c>
      <c r="H93" s="355"/>
    </row>
    <row r="94" spans="1:8" s="416" customFormat="1" ht="230.25" customHeight="1">
      <c r="A94" s="413">
        <v>81</v>
      </c>
      <c r="B94" s="414" t="s">
        <v>179</v>
      </c>
      <c r="C94" s="415"/>
      <c r="D94" s="311" t="s">
        <v>365</v>
      </c>
      <c r="E94" s="415"/>
      <c r="F94" s="415"/>
      <c r="G94" s="343" t="s">
        <v>321</v>
      </c>
      <c r="H94" s="415"/>
    </row>
    <row r="95" spans="1:8" s="416" customFormat="1" ht="180.75" customHeight="1">
      <c r="A95" s="413">
        <v>82</v>
      </c>
      <c r="B95" s="296" t="s">
        <v>180</v>
      </c>
      <c r="C95" s="415"/>
      <c r="D95" s="311" t="s">
        <v>454</v>
      </c>
      <c r="E95" s="415"/>
      <c r="F95" s="415"/>
      <c r="G95" s="389" t="s">
        <v>323</v>
      </c>
      <c r="H95" s="415"/>
    </row>
    <row r="96" spans="1:8" s="416" customFormat="1" ht="171.75" customHeight="1">
      <c r="A96" s="599">
        <v>83</v>
      </c>
      <c r="B96" s="560" t="s">
        <v>255</v>
      </c>
      <c r="C96" s="600"/>
      <c r="D96" s="602" t="s">
        <v>419</v>
      </c>
      <c r="E96" s="600"/>
      <c r="F96" s="600"/>
      <c r="G96" s="601" t="s">
        <v>414</v>
      </c>
      <c r="H96" s="600"/>
    </row>
    <row r="97" spans="1:255" s="416" customFormat="1" ht="134.25" customHeight="1">
      <c r="A97" s="599">
        <v>84</v>
      </c>
      <c r="B97" s="560">
        <v>640.4</v>
      </c>
      <c r="C97" s="600"/>
      <c r="D97" s="603" t="s">
        <v>420</v>
      </c>
      <c r="E97" s="600"/>
      <c r="F97" s="600"/>
      <c r="G97" s="418" t="s">
        <v>364</v>
      </c>
      <c r="H97" s="600"/>
    </row>
    <row r="98" spans="1:255" s="378" customFormat="1" ht="171.75" customHeight="1">
      <c r="A98" s="420">
        <v>85</v>
      </c>
      <c r="B98" s="421" t="s">
        <v>274</v>
      </c>
      <c r="C98" s="422"/>
      <c r="D98" s="419" t="s">
        <v>366</v>
      </c>
      <c r="E98" s="423"/>
      <c r="F98" s="423"/>
      <c r="G98" s="424" t="s">
        <v>321</v>
      </c>
      <c r="H98" s="423"/>
      <c r="I98" s="425"/>
      <c r="J98" s="425"/>
      <c r="K98" s="425"/>
      <c r="L98" s="425"/>
      <c r="M98" s="425"/>
      <c r="N98" s="425"/>
      <c r="O98" s="425"/>
      <c r="P98" s="425"/>
      <c r="Q98" s="425"/>
      <c r="R98" s="425"/>
      <c r="S98" s="425"/>
      <c r="T98" s="425"/>
      <c r="U98" s="425"/>
      <c r="V98" s="425"/>
      <c r="W98" s="425"/>
      <c r="X98" s="425"/>
      <c r="Y98" s="425"/>
      <c r="Z98" s="425"/>
      <c r="AA98" s="425"/>
      <c r="AB98" s="425"/>
      <c r="AC98" s="425"/>
      <c r="AD98" s="425"/>
      <c r="AE98" s="425"/>
      <c r="AF98" s="425"/>
      <c r="AG98" s="425"/>
      <c r="AH98" s="425"/>
      <c r="AI98" s="425"/>
      <c r="AJ98" s="425"/>
      <c r="AK98" s="425"/>
      <c r="AL98" s="425"/>
      <c r="AM98" s="425"/>
      <c r="AN98" s="425"/>
      <c r="AO98" s="425"/>
      <c r="AP98" s="425"/>
      <c r="AQ98" s="425"/>
      <c r="AR98" s="425"/>
      <c r="AS98" s="425"/>
      <c r="AT98" s="425"/>
      <c r="AU98" s="425"/>
      <c r="AV98" s="425"/>
      <c r="AW98" s="425"/>
      <c r="AX98" s="425"/>
      <c r="AY98" s="425"/>
      <c r="AZ98" s="425"/>
      <c r="BA98" s="425"/>
      <c r="BB98" s="425"/>
      <c r="BC98" s="425"/>
      <c r="BD98" s="425"/>
      <c r="BE98" s="425"/>
      <c r="BF98" s="425"/>
      <c r="BG98" s="425"/>
      <c r="BH98" s="425"/>
      <c r="BI98" s="425"/>
      <c r="BJ98" s="425"/>
      <c r="BK98" s="425"/>
      <c r="BL98" s="425"/>
      <c r="BM98" s="425"/>
      <c r="BN98" s="425"/>
      <c r="BO98" s="425"/>
      <c r="BP98" s="425"/>
      <c r="BQ98" s="425"/>
      <c r="BR98" s="425"/>
      <c r="BS98" s="425"/>
      <c r="BT98" s="425"/>
      <c r="BU98" s="425"/>
      <c r="BV98" s="425"/>
      <c r="BW98" s="425"/>
      <c r="BX98" s="425"/>
      <c r="BY98" s="425"/>
      <c r="BZ98" s="425"/>
      <c r="CA98" s="425"/>
      <c r="CB98" s="425"/>
      <c r="CC98" s="425"/>
      <c r="CD98" s="425"/>
      <c r="CE98" s="425"/>
      <c r="CF98" s="425"/>
      <c r="CG98" s="425"/>
      <c r="CH98" s="425"/>
      <c r="CI98" s="425"/>
      <c r="CJ98" s="425"/>
      <c r="CK98" s="425"/>
      <c r="CL98" s="425"/>
      <c r="CM98" s="425"/>
      <c r="CN98" s="425"/>
      <c r="CO98" s="425"/>
      <c r="CP98" s="425"/>
      <c r="CQ98" s="425"/>
      <c r="CR98" s="425"/>
      <c r="CS98" s="425"/>
      <c r="CT98" s="425"/>
      <c r="CU98" s="425"/>
      <c r="CV98" s="425"/>
      <c r="CW98" s="425"/>
      <c r="CX98" s="425"/>
      <c r="CY98" s="425"/>
      <c r="CZ98" s="425"/>
      <c r="DA98" s="425"/>
      <c r="DB98" s="425"/>
      <c r="DC98" s="425"/>
      <c r="DD98" s="425"/>
      <c r="DE98" s="425"/>
      <c r="DF98" s="425"/>
      <c r="DG98" s="425"/>
      <c r="DH98" s="425"/>
      <c r="DI98" s="425"/>
      <c r="DJ98" s="425"/>
      <c r="DK98" s="425"/>
      <c r="DL98" s="425"/>
      <c r="DM98" s="425"/>
      <c r="DN98" s="425"/>
      <c r="DO98" s="425"/>
      <c r="DP98" s="425"/>
      <c r="DQ98" s="425"/>
      <c r="DR98" s="425"/>
      <c r="DS98" s="425"/>
      <c r="DT98" s="425"/>
      <c r="DU98" s="425"/>
      <c r="DV98" s="425"/>
      <c r="DW98" s="425"/>
      <c r="DX98" s="425"/>
      <c r="DY98" s="425"/>
      <c r="DZ98" s="425"/>
      <c r="EA98" s="425"/>
      <c r="EB98" s="425"/>
      <c r="EC98" s="425"/>
      <c r="ED98" s="425"/>
      <c r="EE98" s="425"/>
      <c r="EF98" s="425"/>
      <c r="EG98" s="425"/>
      <c r="EH98" s="425"/>
      <c r="EI98" s="425"/>
      <c r="EJ98" s="425"/>
      <c r="EK98" s="425"/>
      <c r="EL98" s="425"/>
      <c r="EM98" s="425"/>
      <c r="EN98" s="425"/>
      <c r="EO98" s="425"/>
      <c r="EP98" s="425"/>
      <c r="EQ98" s="425"/>
      <c r="ER98" s="425"/>
      <c r="ES98" s="425"/>
      <c r="ET98" s="425"/>
      <c r="EU98" s="425"/>
      <c r="EV98" s="425"/>
      <c r="EW98" s="425"/>
      <c r="EX98" s="425"/>
      <c r="EY98" s="425"/>
      <c r="EZ98" s="425"/>
      <c r="FA98" s="425"/>
      <c r="FB98" s="425"/>
      <c r="FC98" s="425"/>
      <c r="FD98" s="425"/>
      <c r="FE98" s="425"/>
      <c r="FF98" s="425"/>
      <c r="FG98" s="425"/>
      <c r="FH98" s="425"/>
      <c r="FI98" s="425"/>
      <c r="FJ98" s="425"/>
      <c r="FK98" s="425"/>
      <c r="FL98" s="425"/>
      <c r="FM98" s="425"/>
      <c r="FN98" s="425"/>
      <c r="FO98" s="425"/>
      <c r="FP98" s="425"/>
      <c r="FQ98" s="425"/>
      <c r="FR98" s="425"/>
      <c r="FS98" s="425"/>
      <c r="FT98" s="425"/>
      <c r="FU98" s="425"/>
      <c r="FV98" s="425"/>
      <c r="FW98" s="425"/>
      <c r="FX98" s="425"/>
      <c r="FY98" s="425"/>
      <c r="FZ98" s="425"/>
      <c r="GA98" s="425"/>
      <c r="GB98" s="425"/>
      <c r="GC98" s="425"/>
      <c r="GD98" s="425"/>
      <c r="GE98" s="425"/>
      <c r="GF98" s="425"/>
      <c r="GG98" s="425"/>
      <c r="GH98" s="425"/>
      <c r="GI98" s="425"/>
      <c r="GJ98" s="425"/>
      <c r="GK98" s="425"/>
      <c r="GL98" s="425"/>
      <c r="GM98" s="425"/>
      <c r="GN98" s="425"/>
      <c r="GO98" s="425"/>
      <c r="GP98" s="425"/>
      <c r="GQ98" s="425"/>
      <c r="GR98" s="425"/>
      <c r="GS98" s="425"/>
      <c r="GT98" s="425"/>
      <c r="GU98" s="425"/>
      <c r="GV98" s="425"/>
      <c r="GW98" s="425"/>
      <c r="GX98" s="425"/>
      <c r="GY98" s="425"/>
      <c r="GZ98" s="425"/>
      <c r="HA98" s="425"/>
      <c r="HB98" s="425"/>
      <c r="HC98" s="425"/>
      <c r="HD98" s="425"/>
      <c r="HE98" s="425"/>
      <c r="HF98" s="425"/>
      <c r="HG98" s="425"/>
      <c r="HH98" s="425"/>
      <c r="HI98" s="425"/>
      <c r="HJ98" s="425"/>
      <c r="HK98" s="425"/>
      <c r="HL98" s="425"/>
      <c r="HM98" s="425"/>
      <c r="HN98" s="425"/>
      <c r="HO98" s="425"/>
      <c r="HP98" s="425"/>
      <c r="HQ98" s="425"/>
      <c r="HR98" s="425"/>
      <c r="HS98" s="425"/>
      <c r="HT98" s="425"/>
      <c r="HU98" s="425"/>
      <c r="HV98" s="425"/>
      <c r="HW98" s="425"/>
      <c r="HX98" s="425"/>
      <c r="HY98" s="425"/>
      <c r="HZ98" s="425"/>
      <c r="IA98" s="425"/>
      <c r="IB98" s="425"/>
      <c r="IC98" s="425"/>
      <c r="ID98" s="425"/>
      <c r="IE98" s="425"/>
      <c r="IF98" s="425"/>
      <c r="IG98" s="425"/>
      <c r="IH98" s="425"/>
      <c r="II98" s="425"/>
      <c r="IJ98" s="425"/>
      <c r="IK98" s="425"/>
      <c r="IL98" s="425"/>
      <c r="IM98" s="425"/>
      <c r="IN98" s="425"/>
      <c r="IO98" s="425"/>
      <c r="IP98" s="425"/>
      <c r="IQ98" s="425"/>
      <c r="IR98" s="425"/>
      <c r="IS98" s="425"/>
      <c r="IT98" s="425"/>
      <c r="IU98" s="425"/>
    </row>
    <row r="99" spans="1:255" s="304" customFormat="1" ht="397.5" customHeight="1">
      <c r="A99" s="426">
        <v>86</v>
      </c>
      <c r="B99" s="427" t="s">
        <v>193</v>
      </c>
      <c r="C99" s="428"/>
      <c r="D99" s="753" t="s">
        <v>367</v>
      </c>
      <c r="E99" s="428"/>
      <c r="F99" s="428"/>
      <c r="G99" s="429" t="s">
        <v>368</v>
      </c>
      <c r="H99" s="428"/>
    </row>
    <row r="100" spans="1:255" s="304" customFormat="1" ht="186" customHeight="1">
      <c r="A100" s="430"/>
      <c r="B100" s="431"/>
      <c r="C100" s="432"/>
      <c r="D100" s="753"/>
      <c r="E100" s="432"/>
      <c r="F100" s="432"/>
      <c r="G100" s="433"/>
      <c r="H100" s="432"/>
    </row>
    <row r="101" spans="1:255" s="363" customFormat="1" ht="322.5" customHeight="1">
      <c r="A101" s="328">
        <v>87</v>
      </c>
      <c r="B101" s="412" t="s">
        <v>30</v>
      </c>
      <c r="C101" s="434"/>
      <c r="D101" s="746" t="s">
        <v>369</v>
      </c>
      <c r="E101" s="435"/>
      <c r="F101" s="434"/>
      <c r="G101" s="436" t="s">
        <v>361</v>
      </c>
      <c r="H101" s="437"/>
    </row>
    <row r="102" spans="1:255" s="363" customFormat="1" ht="226.5" customHeight="1">
      <c r="A102" s="335"/>
      <c r="B102" s="349"/>
      <c r="C102" s="438"/>
      <c r="D102" s="746"/>
      <c r="E102" s="439"/>
      <c r="F102" s="438"/>
      <c r="G102" s="440"/>
      <c r="H102" s="441"/>
    </row>
    <row r="103" spans="1:255" s="363" customFormat="1" ht="375.75" customHeight="1">
      <c r="A103" s="317">
        <v>88</v>
      </c>
      <c r="B103" s="342" t="s">
        <v>31</v>
      </c>
      <c r="C103" s="442"/>
      <c r="D103" s="277" t="s">
        <v>370</v>
      </c>
      <c r="E103" s="443"/>
      <c r="F103" s="442"/>
      <c r="G103" s="444" t="s">
        <v>361</v>
      </c>
      <c r="H103" s="362"/>
    </row>
    <row r="104" spans="1:255" s="363" customFormat="1" ht="273" customHeight="1">
      <c r="A104" s="605">
        <v>89</v>
      </c>
      <c r="B104" s="625" t="s">
        <v>32</v>
      </c>
      <c r="C104" s="606"/>
      <c r="D104" s="686" t="s">
        <v>470</v>
      </c>
      <c r="E104" s="607"/>
      <c r="F104" s="606"/>
      <c r="G104" s="635" t="s">
        <v>321</v>
      </c>
      <c r="H104" s="608"/>
    </row>
    <row r="105" spans="1:255" s="363" customFormat="1" ht="265.5" customHeight="1">
      <c r="A105" s="609"/>
      <c r="B105" s="610"/>
      <c r="C105" s="611"/>
      <c r="D105" s="752" t="s">
        <v>403</v>
      </c>
      <c r="E105" s="632"/>
      <c r="F105" s="611"/>
      <c r="G105" s="633"/>
      <c r="H105" s="634"/>
    </row>
    <row r="106" spans="1:255" s="363" customFormat="1" ht="349.5" customHeight="1">
      <c r="A106" s="609"/>
      <c r="B106" s="610"/>
      <c r="C106" s="611"/>
      <c r="D106" s="752"/>
      <c r="E106" s="632"/>
      <c r="F106" s="611"/>
      <c r="G106" s="633"/>
      <c r="H106" s="634"/>
    </row>
    <row r="107" spans="1:255" s="363" customFormat="1" ht="222" customHeight="1">
      <c r="A107" s="609"/>
      <c r="B107" s="610"/>
      <c r="C107" s="611"/>
      <c r="D107" s="636" t="s">
        <v>404</v>
      </c>
      <c r="E107" s="632"/>
      <c r="F107" s="611"/>
      <c r="G107" s="633"/>
      <c r="H107" s="634"/>
    </row>
    <row r="108" spans="1:255" s="363" customFormat="1" ht="93" customHeight="1">
      <c r="A108" s="609"/>
      <c r="B108" s="610"/>
      <c r="C108" s="611"/>
      <c r="D108" s="689" t="s">
        <v>471</v>
      </c>
      <c r="E108" s="632"/>
      <c r="F108" s="611"/>
      <c r="G108" s="633"/>
      <c r="H108" s="634"/>
    </row>
    <row r="109" spans="1:255" s="363" customFormat="1" ht="232.5" customHeight="1">
      <c r="A109" s="609"/>
      <c r="B109" s="610"/>
      <c r="C109" s="611"/>
      <c r="D109" s="649" t="s">
        <v>453</v>
      </c>
      <c r="E109" s="632"/>
      <c r="F109" s="611"/>
      <c r="G109" s="633"/>
      <c r="H109" s="634"/>
    </row>
    <row r="110" spans="1:255" s="363" customFormat="1" ht="59.25" customHeight="1">
      <c r="A110" s="609"/>
      <c r="B110" s="610"/>
      <c r="C110" s="611"/>
      <c r="D110" s="636" t="s">
        <v>400</v>
      </c>
      <c r="E110" s="632"/>
      <c r="F110" s="611"/>
      <c r="G110" s="633"/>
      <c r="H110" s="634"/>
    </row>
    <row r="111" spans="1:255" s="363" customFormat="1" ht="78" customHeight="1">
      <c r="A111" s="609"/>
      <c r="B111" s="610"/>
      <c r="C111" s="611"/>
      <c r="D111" s="636" t="s">
        <v>401</v>
      </c>
      <c r="E111" s="632"/>
      <c r="F111" s="611"/>
      <c r="G111" s="633"/>
      <c r="H111" s="634"/>
    </row>
    <row r="112" spans="1:255" s="363" customFormat="1" ht="72" customHeight="1">
      <c r="A112" s="609"/>
      <c r="B112" s="610"/>
      <c r="C112" s="611"/>
      <c r="D112" s="636" t="s">
        <v>402</v>
      </c>
      <c r="E112" s="632"/>
      <c r="F112" s="611"/>
      <c r="G112" s="633"/>
      <c r="H112" s="634"/>
    </row>
    <row r="113" spans="1:8" s="363" customFormat="1" ht="77.25" customHeight="1">
      <c r="A113" s="335"/>
      <c r="B113" s="349"/>
      <c r="C113" s="438"/>
      <c r="D113" s="687" t="s">
        <v>473</v>
      </c>
      <c r="E113" s="439"/>
      <c r="F113" s="438"/>
      <c r="G113" s="440"/>
      <c r="H113" s="441"/>
    </row>
    <row r="114" spans="1:8" s="363" customFormat="1" ht="288" customHeight="1">
      <c r="A114" s="317">
        <v>90</v>
      </c>
      <c r="B114" s="253" t="s">
        <v>33</v>
      </c>
      <c r="C114" s="442"/>
      <c r="D114" s="742" t="s">
        <v>513</v>
      </c>
      <c r="E114" s="443"/>
      <c r="F114" s="442"/>
      <c r="G114" s="444" t="s">
        <v>413</v>
      </c>
      <c r="H114" s="362"/>
    </row>
    <row r="115" spans="1:8" s="363" customFormat="1" ht="176.25" customHeight="1">
      <c r="A115" s="539"/>
      <c r="B115" s="542"/>
      <c r="C115" s="646"/>
      <c r="D115" s="743"/>
      <c r="E115" s="647"/>
      <c r="F115" s="646"/>
      <c r="G115" s="648"/>
      <c r="H115" s="568"/>
    </row>
    <row r="116" spans="1:8" ht="243" customHeight="1">
      <c r="A116" s="637">
        <v>91</v>
      </c>
      <c r="B116" s="370">
        <v>960.3</v>
      </c>
      <c r="C116" s="348"/>
      <c r="D116" s="645" t="s">
        <v>474</v>
      </c>
      <c r="E116" s="348"/>
      <c r="F116" s="348"/>
      <c r="G116" s="424" t="s">
        <v>321</v>
      </c>
      <c r="H116" s="348"/>
    </row>
    <row r="117" spans="1:8" ht="188.25" customHeight="1">
      <c r="A117" s="317">
        <v>92</v>
      </c>
      <c r="B117" s="342"/>
      <c r="C117" s="442"/>
      <c r="D117" s="277" t="s">
        <v>391</v>
      </c>
      <c r="E117" s="443"/>
      <c r="F117" s="442"/>
      <c r="G117" s="389" t="s">
        <v>323</v>
      </c>
      <c r="H117" s="362"/>
    </row>
    <row r="118" spans="1:8" ht="96.75" customHeight="1">
      <c r="A118" s="317">
        <v>93</v>
      </c>
      <c r="B118" s="342"/>
      <c r="C118" s="442"/>
      <c r="D118" s="405" t="s">
        <v>428</v>
      </c>
      <c r="E118" s="443"/>
      <c r="F118" s="442"/>
      <c r="G118" s="424" t="s">
        <v>321</v>
      </c>
      <c r="H118" s="362"/>
    </row>
    <row r="119" spans="1:8" ht="131.25">
      <c r="A119" s="317">
        <v>94</v>
      </c>
      <c r="B119" s="342"/>
      <c r="C119" s="442"/>
      <c r="D119" s="405" t="s">
        <v>392</v>
      </c>
      <c r="E119" s="443"/>
      <c r="F119" s="442"/>
      <c r="G119" s="424" t="s">
        <v>321</v>
      </c>
      <c r="H119" s="362"/>
    </row>
    <row r="120" spans="1:8" ht="112.5">
      <c r="A120" s="317">
        <v>95</v>
      </c>
      <c r="B120" s="342"/>
      <c r="C120" s="442"/>
      <c r="D120" s="405" t="s">
        <v>405</v>
      </c>
      <c r="E120" s="443"/>
      <c r="F120" s="442"/>
      <c r="G120" s="424" t="s">
        <v>321</v>
      </c>
      <c r="H120" s="362"/>
    </row>
    <row r="121" spans="1:8" ht="150">
      <c r="A121" s="317">
        <v>96</v>
      </c>
      <c r="B121" s="342"/>
      <c r="C121" s="442"/>
      <c r="D121" s="405" t="s">
        <v>393</v>
      </c>
      <c r="E121" s="443"/>
      <c r="F121" s="442"/>
      <c r="G121" s="389" t="s">
        <v>323</v>
      </c>
      <c r="H121" s="362"/>
    </row>
    <row r="122" spans="1:8" ht="108" customHeight="1">
      <c r="A122" s="317">
        <v>97</v>
      </c>
      <c r="B122" s="342"/>
      <c r="C122" s="442"/>
      <c r="D122" s="405" t="s">
        <v>394</v>
      </c>
      <c r="E122" s="443"/>
      <c r="F122" s="442"/>
      <c r="G122" s="389" t="s">
        <v>323</v>
      </c>
      <c r="H122" s="362"/>
    </row>
    <row r="123" spans="1:8" ht="128.25" customHeight="1">
      <c r="A123" s="317">
        <v>98</v>
      </c>
      <c r="B123" s="342"/>
      <c r="C123" s="442"/>
      <c r="D123" s="405" t="s">
        <v>406</v>
      </c>
      <c r="E123" s="443"/>
      <c r="F123" s="442"/>
      <c r="G123" s="389" t="s">
        <v>323</v>
      </c>
      <c r="H123" s="362"/>
    </row>
    <row r="124" spans="1:8" ht="132.75" customHeight="1">
      <c r="A124" s="317">
        <v>99</v>
      </c>
      <c r="B124" s="342"/>
      <c r="C124" s="442"/>
      <c r="D124" s="405" t="s">
        <v>395</v>
      </c>
      <c r="E124" s="443"/>
      <c r="F124" s="442"/>
      <c r="G124" s="444" t="s">
        <v>413</v>
      </c>
      <c r="H124" s="362"/>
    </row>
    <row r="125" spans="1:8" ht="113.25" customHeight="1">
      <c r="A125" s="317">
        <v>100</v>
      </c>
      <c r="B125" s="342"/>
      <c r="C125" s="442"/>
      <c r="D125" s="405" t="s">
        <v>396</v>
      </c>
      <c r="E125" s="443"/>
      <c r="F125" s="442"/>
      <c r="G125" s="389" t="s">
        <v>323</v>
      </c>
      <c r="H125" s="362"/>
    </row>
    <row r="126" spans="1:8" ht="150">
      <c r="A126" s="317">
        <v>101</v>
      </c>
      <c r="B126" s="342">
        <v>960.4</v>
      </c>
      <c r="C126" s="442"/>
      <c r="D126" s="405" t="s">
        <v>407</v>
      </c>
      <c r="E126" s="443"/>
      <c r="F126" s="442"/>
      <c r="G126" s="389" t="s">
        <v>323</v>
      </c>
      <c r="H126" s="362"/>
    </row>
    <row r="127" spans="1:8" ht="134.25" customHeight="1">
      <c r="A127" s="317">
        <v>102</v>
      </c>
      <c r="B127" s="342"/>
      <c r="C127" s="442"/>
      <c r="D127" s="405" t="s">
        <v>397</v>
      </c>
      <c r="E127" s="443"/>
      <c r="F127" s="442"/>
      <c r="G127" s="389" t="s">
        <v>323</v>
      </c>
      <c r="H127" s="362"/>
    </row>
    <row r="128" spans="1:8" ht="91.5" customHeight="1">
      <c r="A128" s="317">
        <v>103</v>
      </c>
      <c r="B128" s="342"/>
      <c r="C128" s="442"/>
      <c r="D128" s="405" t="s">
        <v>398</v>
      </c>
      <c r="E128" s="443"/>
      <c r="F128" s="442"/>
      <c r="G128" s="389" t="s">
        <v>323</v>
      </c>
      <c r="H128" s="362"/>
    </row>
    <row r="129" spans="1:8" ht="162" customHeight="1">
      <c r="A129" s="317">
        <v>104</v>
      </c>
      <c r="B129" s="342"/>
      <c r="C129" s="442"/>
      <c r="D129" s="405" t="s">
        <v>508</v>
      </c>
      <c r="E129" s="443"/>
      <c r="F129" s="442"/>
      <c r="G129" s="424" t="s">
        <v>321</v>
      </c>
      <c r="H129" s="362"/>
    </row>
    <row r="130" spans="1:8" ht="198.75" customHeight="1">
      <c r="A130" s="317">
        <v>105</v>
      </c>
      <c r="B130" s="342"/>
      <c r="C130" s="442"/>
      <c r="D130" s="405" t="s">
        <v>399</v>
      </c>
      <c r="E130" s="443"/>
      <c r="F130" s="442"/>
      <c r="G130" s="424" t="s">
        <v>321</v>
      </c>
      <c r="H130" s="362"/>
    </row>
    <row r="131" spans="1:8" ht="133.5" customHeight="1">
      <c r="A131" s="317">
        <v>106</v>
      </c>
      <c r="B131" s="342">
        <v>960.5</v>
      </c>
      <c r="C131" s="442"/>
      <c r="D131" s="405" t="s">
        <v>506</v>
      </c>
      <c r="E131" s="443"/>
      <c r="F131" s="442"/>
      <c r="G131" s="424" t="s">
        <v>414</v>
      </c>
      <c r="H131" s="362"/>
    </row>
    <row r="132" spans="1:8" ht="153" customHeight="1">
      <c r="A132" s="317">
        <v>107</v>
      </c>
      <c r="B132" s="342">
        <v>960.6</v>
      </c>
      <c r="C132" s="442"/>
      <c r="D132" s="405" t="s">
        <v>475</v>
      </c>
      <c r="E132" s="443"/>
      <c r="F132" s="442"/>
      <c r="G132" s="424" t="s">
        <v>414</v>
      </c>
      <c r="H132" s="362"/>
    </row>
    <row r="133" spans="1:8" ht="228.75" customHeight="1">
      <c r="A133" s="317">
        <v>108</v>
      </c>
      <c r="B133" s="317">
        <v>963</v>
      </c>
      <c r="C133" s="442"/>
      <c r="D133" s="688" t="s">
        <v>476</v>
      </c>
      <c r="E133" s="443"/>
      <c r="F133" s="442"/>
      <c r="G133" s="389" t="s">
        <v>323</v>
      </c>
      <c r="H133" s="362"/>
    </row>
    <row r="134" spans="1:8" ht="184.5" customHeight="1">
      <c r="A134" s="317">
        <v>109</v>
      </c>
      <c r="B134" s="317">
        <v>982</v>
      </c>
      <c r="C134" s="442"/>
      <c r="D134" s="405" t="s">
        <v>514</v>
      </c>
      <c r="E134" s="443"/>
      <c r="F134" s="442"/>
      <c r="G134" s="424" t="s">
        <v>321</v>
      </c>
      <c r="H134" s="362"/>
    </row>
    <row r="135" spans="1:8" ht="75.75" customHeight="1">
      <c r="A135" s="317">
        <v>110</v>
      </c>
      <c r="B135" s="342"/>
      <c r="C135" s="442"/>
      <c r="D135" s="405" t="s">
        <v>515</v>
      </c>
      <c r="E135" s="443"/>
      <c r="F135" s="442"/>
      <c r="G135" s="424" t="s">
        <v>321</v>
      </c>
      <c r="H135" s="362"/>
    </row>
    <row r="136" spans="1:8" ht="186.75" customHeight="1">
      <c r="A136" s="317">
        <v>111</v>
      </c>
      <c r="B136" s="342"/>
      <c r="C136" s="442"/>
      <c r="D136" s="405" t="s">
        <v>488</v>
      </c>
      <c r="E136" s="443"/>
      <c r="F136" s="442"/>
      <c r="G136" s="424" t="s">
        <v>321</v>
      </c>
      <c r="H136" s="362"/>
    </row>
    <row r="137" spans="1:8" ht="57.75" customHeight="1">
      <c r="A137" s="317">
        <v>112</v>
      </c>
      <c r="B137" s="342"/>
      <c r="C137" s="442"/>
      <c r="D137" s="405" t="s">
        <v>489</v>
      </c>
      <c r="E137" s="443"/>
      <c r="F137" s="442"/>
      <c r="G137" s="424" t="s">
        <v>321</v>
      </c>
      <c r="H137" s="362"/>
    </row>
    <row r="138" spans="1:8" ht="56.25">
      <c r="A138" s="317">
        <v>113</v>
      </c>
      <c r="B138" s="342"/>
      <c r="C138" s="442"/>
      <c r="D138" s="405" t="s">
        <v>490</v>
      </c>
      <c r="E138" s="443"/>
      <c r="F138" s="442"/>
      <c r="G138" s="424" t="s">
        <v>321</v>
      </c>
      <c r="H138" s="362"/>
    </row>
    <row r="139" spans="1:8" ht="63" customHeight="1">
      <c r="A139" s="317">
        <v>114</v>
      </c>
      <c r="B139" s="342"/>
      <c r="C139" s="442"/>
      <c r="D139" s="405" t="s">
        <v>491</v>
      </c>
      <c r="E139" s="443"/>
      <c r="F139" s="442"/>
      <c r="G139" s="424" t="s">
        <v>321</v>
      </c>
      <c r="H139" s="362"/>
    </row>
    <row r="140" spans="1:8" ht="169.5" customHeight="1">
      <c r="A140" s="317">
        <v>115</v>
      </c>
      <c r="B140" s="342"/>
      <c r="C140" s="442"/>
      <c r="D140" s="405" t="s">
        <v>494</v>
      </c>
      <c r="E140" s="443"/>
      <c r="F140" s="442"/>
      <c r="G140" s="424" t="s">
        <v>321</v>
      </c>
      <c r="H140" s="444"/>
    </row>
    <row r="141" spans="1:8" ht="153.75" customHeight="1">
      <c r="A141" s="317">
        <v>116</v>
      </c>
      <c r="B141" s="342"/>
      <c r="C141" s="442"/>
      <c r="D141" s="405" t="s">
        <v>493</v>
      </c>
      <c r="E141" s="443"/>
      <c r="F141" s="442"/>
      <c r="G141" s="424" t="s">
        <v>321</v>
      </c>
      <c r="H141" s="444"/>
    </row>
    <row r="142" spans="1:8" ht="114.75" customHeight="1">
      <c r="A142" s="317">
        <v>117</v>
      </c>
      <c r="B142" s="342"/>
      <c r="C142" s="442"/>
      <c r="D142" s="405" t="s">
        <v>492</v>
      </c>
      <c r="E142" s="443"/>
      <c r="F142" s="442"/>
      <c r="G142" s="424" t="s">
        <v>321</v>
      </c>
      <c r="H142" s="444"/>
    </row>
    <row r="143" spans="1:8" ht="77.25" customHeight="1">
      <c r="A143" s="317">
        <v>118</v>
      </c>
      <c r="B143" s="342"/>
      <c r="C143" s="442"/>
      <c r="D143" s="538" t="s">
        <v>495</v>
      </c>
      <c r="E143" s="443"/>
      <c r="F143" s="442"/>
      <c r="G143" s="444" t="s">
        <v>414</v>
      </c>
      <c r="H143" s="444"/>
    </row>
  </sheetData>
  <mergeCells count="12">
    <mergeCell ref="D114:D115"/>
    <mergeCell ref="A1:H1"/>
    <mergeCell ref="A2:H2"/>
    <mergeCell ref="D16:D17"/>
    <mergeCell ref="D42:D43"/>
    <mergeCell ref="D80:D82"/>
    <mergeCell ref="D105:D106"/>
    <mergeCell ref="D99:D100"/>
    <mergeCell ref="D101:D102"/>
    <mergeCell ref="D74:D76"/>
    <mergeCell ref="D57:D59"/>
    <mergeCell ref="D83:D84"/>
  </mergeCells>
  <printOptions horizontalCentered="1"/>
  <pageMargins left="0.54" right="0.62" top="0.45" bottom="0.43" header="0.3" footer="0.23"/>
  <pageSetup paperSize="9" scale="80" orientation="portrait" r:id="rId1"/>
  <headerFooter>
    <oddHeader>&amp;LAnalytical divisions for FSL building Mylapore&amp;RPage &amp;P</oddHeader>
    <oddFooter>&amp;L&amp;"Times New Roman,Regular"&amp;14Contractor&amp;C&amp;"Times New Roman,Regular"&amp;14No of Corrections&amp;R&amp;"Times New Roman,Regular"&amp;14Superintending Engineer / CC</oddFooter>
  </headerFooter>
</worksheet>
</file>

<file path=xl/worksheets/sheet18.xml><?xml version="1.0" encoding="utf-8"?>
<worksheet xmlns="http://schemas.openxmlformats.org/spreadsheetml/2006/main" xmlns:r="http://schemas.openxmlformats.org/officeDocument/2006/relationships">
  <dimension ref="A1:P122"/>
  <sheetViews>
    <sheetView view="pageBreakPreview" zoomScale="70" zoomScaleSheetLayoutView="70" workbookViewId="0">
      <selection activeCell="E5" sqref="E5"/>
    </sheetView>
  </sheetViews>
  <sheetFormatPr defaultRowHeight="15"/>
  <cols>
    <col min="1" max="1" width="5.140625" customWidth="1"/>
    <col min="2" max="2" width="12.28515625" customWidth="1"/>
    <col min="3" max="3" width="10.28515625" customWidth="1"/>
    <col min="4" max="4" width="55.5703125" customWidth="1"/>
    <col min="5" max="5" width="16" customWidth="1"/>
    <col min="6" max="6" width="20.42578125" customWidth="1"/>
    <col min="7" max="7" width="10" style="669" customWidth="1"/>
    <col min="8" max="8" width="19.28515625" customWidth="1"/>
    <col min="9" max="9" width="15" customWidth="1"/>
    <col min="10" max="10" width="19.140625" customWidth="1"/>
    <col min="11" max="11" width="16.7109375" hidden="1" customWidth="1"/>
    <col min="12" max="12" width="18" hidden="1" customWidth="1"/>
    <col min="13" max="13" width="18" customWidth="1"/>
    <col min="14" max="14" width="18.85546875" customWidth="1"/>
    <col min="15" max="15" width="17.5703125" customWidth="1"/>
    <col min="16" max="16" width="17.85546875" customWidth="1"/>
  </cols>
  <sheetData>
    <row r="1" spans="1:16" ht="79.5" customHeight="1">
      <c r="A1" s="782" t="s">
        <v>305</v>
      </c>
      <c r="B1" s="782" t="s">
        <v>433</v>
      </c>
      <c r="C1" s="782" t="s">
        <v>280</v>
      </c>
      <c r="D1" s="782" t="s">
        <v>434</v>
      </c>
      <c r="E1" s="782" t="s">
        <v>533</v>
      </c>
      <c r="F1" s="783" t="s">
        <v>5</v>
      </c>
      <c r="G1" s="782" t="s">
        <v>435</v>
      </c>
      <c r="H1" s="782" t="s">
        <v>7</v>
      </c>
      <c r="I1" s="707"/>
      <c r="J1" s="708"/>
      <c r="K1" s="707"/>
      <c r="L1" s="708"/>
      <c r="M1" s="707"/>
      <c r="N1" s="708"/>
      <c r="O1" s="707"/>
      <c r="P1" s="708"/>
    </row>
    <row r="2" spans="1:16" ht="61.5" customHeight="1">
      <c r="A2" s="784">
        <v>1</v>
      </c>
      <c r="B2" s="785">
        <v>1.1000000000000001</v>
      </c>
      <c r="C2" s="786">
        <v>6</v>
      </c>
      <c r="D2" s="787" t="s">
        <v>118</v>
      </c>
      <c r="E2" s="787"/>
      <c r="F2" s="788">
        <v>317</v>
      </c>
      <c r="G2" s="802" t="s">
        <v>535</v>
      </c>
      <c r="H2" s="788">
        <f>F2*C2</f>
        <v>1902</v>
      </c>
      <c r="I2" s="697">
        <v>247.31</v>
      </c>
      <c r="J2" s="697">
        <f>I2*C2</f>
        <v>1483.8600000000001</v>
      </c>
      <c r="K2" s="697">
        <v>220</v>
      </c>
      <c r="L2" s="697">
        <f>K2*C2</f>
        <v>1320</v>
      </c>
      <c r="M2" s="697">
        <v>260</v>
      </c>
      <c r="N2" s="697">
        <f>M2*C2</f>
        <v>1560</v>
      </c>
      <c r="O2" s="697">
        <v>317</v>
      </c>
      <c r="P2" s="697">
        <f>O2*C2</f>
        <v>1902</v>
      </c>
    </row>
    <row r="3" spans="1:16" ht="45" customHeight="1">
      <c r="A3" s="784">
        <v>2</v>
      </c>
      <c r="B3" s="785">
        <v>39</v>
      </c>
      <c r="C3" s="786">
        <v>8540</v>
      </c>
      <c r="D3" s="787" t="s">
        <v>62</v>
      </c>
      <c r="E3" s="787"/>
      <c r="F3" s="788">
        <v>85</v>
      </c>
      <c r="G3" s="803" t="s">
        <v>360</v>
      </c>
      <c r="H3" s="788">
        <f>F3*C3</f>
        <v>725900</v>
      </c>
      <c r="I3" s="697">
        <v>70.150000000000006</v>
      </c>
      <c r="J3" s="697">
        <f>I3*C3</f>
        <v>599081</v>
      </c>
      <c r="K3" s="697">
        <v>110</v>
      </c>
      <c r="L3" s="697">
        <f>K3*C3</f>
        <v>939400</v>
      </c>
      <c r="M3" s="697">
        <v>85</v>
      </c>
      <c r="N3" s="697">
        <f>M3*C3</f>
        <v>725900</v>
      </c>
      <c r="O3" s="697">
        <v>85</v>
      </c>
      <c r="P3" s="697">
        <f>O3*C3</f>
        <v>725900</v>
      </c>
    </row>
    <row r="4" spans="1:16" ht="62.25" customHeight="1">
      <c r="A4" s="784">
        <v>3</v>
      </c>
      <c r="B4" s="785">
        <v>41</v>
      </c>
      <c r="C4" s="786">
        <v>315.10000000000002</v>
      </c>
      <c r="D4" s="787" t="s">
        <v>71</v>
      </c>
      <c r="E4" s="787"/>
      <c r="F4" s="788">
        <v>129</v>
      </c>
      <c r="G4" s="804" t="s">
        <v>536</v>
      </c>
      <c r="H4" s="788">
        <f>F4*C4</f>
        <v>40647.9</v>
      </c>
      <c r="I4" s="697">
        <v>142.15</v>
      </c>
      <c r="J4" s="697">
        <f>I4*C4</f>
        <v>44791.465000000004</v>
      </c>
      <c r="K4" s="697">
        <v>250</v>
      </c>
      <c r="L4" s="697">
        <f>K4*C4</f>
        <v>78775</v>
      </c>
      <c r="M4" s="697">
        <v>200</v>
      </c>
      <c r="N4" s="697">
        <f>M4*C4</f>
        <v>63020.000000000007</v>
      </c>
      <c r="O4" s="697">
        <v>129</v>
      </c>
      <c r="P4" s="697">
        <f>O4*C4</f>
        <v>40647.9</v>
      </c>
    </row>
    <row r="5" spans="1:16" ht="100.5" customHeight="1">
      <c r="A5" s="784">
        <v>4</v>
      </c>
      <c r="B5" s="785">
        <v>51</v>
      </c>
      <c r="C5" s="786">
        <v>8</v>
      </c>
      <c r="D5" s="787" t="s">
        <v>72</v>
      </c>
      <c r="E5" s="787"/>
      <c r="F5" s="788">
        <v>8814</v>
      </c>
      <c r="G5" s="805" t="s">
        <v>321</v>
      </c>
      <c r="H5" s="788">
        <f>F5*C5</f>
        <v>70512</v>
      </c>
      <c r="I5" s="697">
        <v>7035</v>
      </c>
      <c r="J5" s="697">
        <f>I5*C5</f>
        <v>56280</v>
      </c>
      <c r="K5" s="697">
        <v>4500</v>
      </c>
      <c r="L5" s="697">
        <f>K5*C5</f>
        <v>36000</v>
      </c>
      <c r="M5" s="697">
        <v>8000</v>
      </c>
      <c r="N5" s="697">
        <f>M5*C5</f>
        <v>64000</v>
      </c>
      <c r="O5" s="697">
        <v>8814</v>
      </c>
      <c r="P5" s="697">
        <f>O5*C5</f>
        <v>70512</v>
      </c>
    </row>
    <row r="6" spans="1:16" ht="62.25" customHeight="1">
      <c r="A6" s="784">
        <v>5</v>
      </c>
      <c r="B6" s="785">
        <v>74</v>
      </c>
      <c r="C6" s="786">
        <v>3</v>
      </c>
      <c r="D6" s="787" t="s">
        <v>142</v>
      </c>
      <c r="E6" s="787"/>
      <c r="F6" s="788">
        <v>170</v>
      </c>
      <c r="G6" s="805" t="s">
        <v>321</v>
      </c>
      <c r="H6" s="788">
        <f>F6*C6</f>
        <v>510</v>
      </c>
      <c r="I6" s="697">
        <v>571</v>
      </c>
      <c r="J6" s="697">
        <f>I6*C6</f>
        <v>1713</v>
      </c>
      <c r="K6" s="697">
        <v>250</v>
      </c>
      <c r="L6" s="697">
        <f>K6*C6</f>
        <v>750</v>
      </c>
      <c r="M6" s="697">
        <v>600</v>
      </c>
      <c r="N6" s="697">
        <f>M6*C6</f>
        <v>1800</v>
      </c>
      <c r="O6" s="697">
        <v>170</v>
      </c>
      <c r="P6" s="697">
        <f>O6*C6</f>
        <v>510</v>
      </c>
    </row>
    <row r="7" spans="1:16" ht="47.25" customHeight="1">
      <c r="A7" s="784">
        <v>6</v>
      </c>
      <c r="B7" s="785">
        <v>77.400000000000006</v>
      </c>
      <c r="C7" s="786">
        <v>119</v>
      </c>
      <c r="D7" s="787" t="s">
        <v>228</v>
      </c>
      <c r="E7" s="787"/>
      <c r="F7" s="788">
        <v>57</v>
      </c>
      <c r="G7" s="806" t="s">
        <v>323</v>
      </c>
      <c r="H7" s="788">
        <f>F7*C7</f>
        <v>6783</v>
      </c>
      <c r="I7" s="697">
        <v>87.66</v>
      </c>
      <c r="J7" s="697">
        <f>I7*C7</f>
        <v>10431.539999999999</v>
      </c>
      <c r="K7" s="697">
        <v>90</v>
      </c>
      <c r="L7" s="697">
        <f>K7*C7</f>
        <v>10710</v>
      </c>
      <c r="M7" s="697">
        <v>110</v>
      </c>
      <c r="N7" s="697">
        <f>M7*C7</f>
        <v>13090</v>
      </c>
      <c r="O7" s="697">
        <v>57</v>
      </c>
      <c r="P7" s="697">
        <f>O7*C7</f>
        <v>6783</v>
      </c>
    </row>
    <row r="8" spans="1:16" ht="45.75" customHeight="1">
      <c r="A8" s="784">
        <v>7</v>
      </c>
      <c r="B8" s="785">
        <v>112</v>
      </c>
      <c r="C8" s="786">
        <v>48</v>
      </c>
      <c r="D8" s="787" t="s">
        <v>43</v>
      </c>
      <c r="E8" s="787"/>
      <c r="F8" s="788">
        <v>1593</v>
      </c>
      <c r="G8" s="805" t="s">
        <v>321</v>
      </c>
      <c r="H8" s="788">
        <f>F8*C8</f>
        <v>76464</v>
      </c>
      <c r="I8" s="697">
        <v>2336</v>
      </c>
      <c r="J8" s="697">
        <f>I8*C8</f>
        <v>112128</v>
      </c>
      <c r="K8" s="697">
        <v>2000</v>
      </c>
      <c r="L8" s="697">
        <f>K8*C8</f>
        <v>96000</v>
      </c>
      <c r="M8" s="697">
        <v>2000</v>
      </c>
      <c r="N8" s="697">
        <f>M8*C8</f>
        <v>96000</v>
      </c>
      <c r="O8" s="697">
        <v>1593</v>
      </c>
      <c r="P8" s="697">
        <f>O8*C8</f>
        <v>76464</v>
      </c>
    </row>
    <row r="9" spans="1:16" ht="30" customHeight="1">
      <c r="A9" s="784">
        <v>8</v>
      </c>
      <c r="B9" s="785">
        <v>238</v>
      </c>
      <c r="C9" s="789">
        <v>0.27</v>
      </c>
      <c r="D9" s="790" t="s">
        <v>127</v>
      </c>
      <c r="E9" s="790"/>
      <c r="F9" s="788">
        <v>4194</v>
      </c>
      <c r="G9" s="807" t="s">
        <v>534</v>
      </c>
      <c r="H9" s="788">
        <f>F9*C9</f>
        <v>1132.3800000000001</v>
      </c>
      <c r="I9" s="697">
        <v>4755.5</v>
      </c>
      <c r="J9" s="697">
        <f>I9*C9</f>
        <v>1283.9850000000001</v>
      </c>
      <c r="K9" s="697">
        <v>5000</v>
      </c>
      <c r="L9" s="697">
        <f>K9*C9</f>
        <v>1350</v>
      </c>
      <c r="M9" s="697">
        <v>5000</v>
      </c>
      <c r="N9" s="697">
        <f>M9*C9</f>
        <v>1350</v>
      </c>
      <c r="O9" s="697">
        <v>4194</v>
      </c>
      <c r="P9" s="697">
        <f>O9*C9</f>
        <v>1132.3800000000001</v>
      </c>
    </row>
    <row r="10" spans="1:16" ht="63.75" customHeight="1">
      <c r="A10" s="784">
        <v>9</v>
      </c>
      <c r="B10" s="785">
        <v>2.15</v>
      </c>
      <c r="C10" s="786">
        <v>30</v>
      </c>
      <c r="D10" s="790" t="s">
        <v>537</v>
      </c>
      <c r="E10" s="790"/>
      <c r="F10" s="788">
        <v>1559</v>
      </c>
      <c r="G10" s="802" t="s">
        <v>535</v>
      </c>
      <c r="H10" s="788">
        <f>F10*C10</f>
        <v>46770</v>
      </c>
      <c r="I10" s="697">
        <v>296.79000000000002</v>
      </c>
      <c r="J10" s="697">
        <f>I10*C10</f>
        <v>8903.7000000000007</v>
      </c>
      <c r="K10" s="697">
        <v>6000</v>
      </c>
      <c r="L10" s="697">
        <f>K10*C10</f>
        <v>180000</v>
      </c>
      <c r="M10" s="697">
        <v>600</v>
      </c>
      <c r="N10" s="697">
        <f>M10*C10</f>
        <v>18000</v>
      </c>
      <c r="O10" s="697">
        <v>1559</v>
      </c>
      <c r="P10" s="697">
        <f>O10*C10</f>
        <v>46770</v>
      </c>
    </row>
    <row r="11" spans="1:16" ht="66.75" customHeight="1">
      <c r="A11" s="784">
        <v>10</v>
      </c>
      <c r="B11" s="785" t="s">
        <v>120</v>
      </c>
      <c r="C11" s="786">
        <v>1.3</v>
      </c>
      <c r="D11" s="787" t="s">
        <v>119</v>
      </c>
      <c r="E11" s="787"/>
      <c r="F11" s="788">
        <v>4995</v>
      </c>
      <c r="G11" s="802" t="s">
        <v>535</v>
      </c>
      <c r="H11" s="788">
        <f>F11*C11</f>
        <v>6493.5</v>
      </c>
      <c r="I11" s="697">
        <v>4939.25</v>
      </c>
      <c r="J11" s="697">
        <f>I11*C11</f>
        <v>6421.0250000000005</v>
      </c>
      <c r="K11" s="697">
        <v>5500</v>
      </c>
      <c r="L11" s="697">
        <f>K11*C11</f>
        <v>7150</v>
      </c>
      <c r="M11" s="697">
        <v>5000</v>
      </c>
      <c r="N11" s="697">
        <f>M11*C11</f>
        <v>6500</v>
      </c>
      <c r="O11" s="697">
        <v>4995</v>
      </c>
      <c r="P11" s="697">
        <f>O11*C11</f>
        <v>6493.5</v>
      </c>
    </row>
    <row r="12" spans="1:16" ht="61.5" customHeight="1">
      <c r="A12" s="784">
        <v>11</v>
      </c>
      <c r="B12" s="785" t="s">
        <v>15</v>
      </c>
      <c r="C12" s="786">
        <v>9.5</v>
      </c>
      <c r="D12" s="787" t="s">
        <v>123</v>
      </c>
      <c r="E12" s="787"/>
      <c r="F12" s="788">
        <v>6520</v>
      </c>
      <c r="G12" s="802" t="s">
        <v>535</v>
      </c>
      <c r="H12" s="788">
        <f>F12*C12</f>
        <v>61940</v>
      </c>
      <c r="I12" s="697">
        <v>6813.03</v>
      </c>
      <c r="J12" s="697">
        <f>I12*C12</f>
        <v>64723.784999999996</v>
      </c>
      <c r="K12" s="697">
        <v>5500</v>
      </c>
      <c r="L12" s="697">
        <f>K12*C12</f>
        <v>52250</v>
      </c>
      <c r="M12" s="697">
        <v>7000</v>
      </c>
      <c r="N12" s="697">
        <f>M12*C12</f>
        <v>66500</v>
      </c>
      <c r="O12" s="697">
        <v>6520</v>
      </c>
      <c r="P12" s="697">
        <f>O12*C12</f>
        <v>61940</v>
      </c>
    </row>
    <row r="13" spans="1:16" ht="43.5" customHeight="1">
      <c r="A13" s="784">
        <v>12</v>
      </c>
      <c r="B13" s="785" t="s">
        <v>122</v>
      </c>
      <c r="C13" s="786">
        <v>3</v>
      </c>
      <c r="D13" s="791" t="s">
        <v>121</v>
      </c>
      <c r="E13" s="791"/>
      <c r="F13" s="788">
        <v>7910</v>
      </c>
      <c r="G13" s="802" t="s">
        <v>535</v>
      </c>
      <c r="H13" s="788">
        <f>F13*C13</f>
        <v>23730</v>
      </c>
      <c r="I13" s="697">
        <v>8631.49</v>
      </c>
      <c r="J13" s="697">
        <f>I13*C13</f>
        <v>25894.47</v>
      </c>
      <c r="K13" s="697">
        <v>8000</v>
      </c>
      <c r="L13" s="697">
        <f>K13*C13</f>
        <v>24000</v>
      </c>
      <c r="M13" s="697">
        <v>8500</v>
      </c>
      <c r="N13" s="697">
        <f>M13*C13</f>
        <v>25500</v>
      </c>
      <c r="O13" s="697">
        <v>7910</v>
      </c>
      <c r="P13" s="697">
        <f>O13*C13</f>
        <v>23730</v>
      </c>
    </row>
    <row r="14" spans="1:16" ht="98.25" customHeight="1">
      <c r="A14" s="784">
        <v>13</v>
      </c>
      <c r="B14" s="785" t="s">
        <v>16</v>
      </c>
      <c r="C14" s="786">
        <v>5.8</v>
      </c>
      <c r="D14" s="790" t="s">
        <v>54</v>
      </c>
      <c r="E14" s="790"/>
      <c r="F14" s="788">
        <v>6441</v>
      </c>
      <c r="G14" s="802" t="s">
        <v>535</v>
      </c>
      <c r="H14" s="788">
        <f>F14*C14</f>
        <v>37357.799999999996</v>
      </c>
      <c r="I14" s="697">
        <v>6837.33</v>
      </c>
      <c r="J14" s="697">
        <f>I14*C14</f>
        <v>39656.513999999996</v>
      </c>
      <c r="K14" s="697">
        <v>5500</v>
      </c>
      <c r="L14" s="697">
        <f>K14*C14</f>
        <v>31900</v>
      </c>
      <c r="M14" s="697">
        <v>6800</v>
      </c>
      <c r="N14" s="697">
        <f>M14*C14</f>
        <v>39440</v>
      </c>
      <c r="O14" s="697">
        <v>6441</v>
      </c>
      <c r="P14" s="697">
        <f>O14*C14</f>
        <v>37357.799999999996</v>
      </c>
    </row>
    <row r="15" spans="1:16" ht="24.95" customHeight="1">
      <c r="A15" s="784">
        <v>14</v>
      </c>
      <c r="B15" s="785"/>
      <c r="C15" s="786">
        <v>1</v>
      </c>
      <c r="D15" s="790" t="s">
        <v>17</v>
      </c>
      <c r="E15" s="790"/>
      <c r="F15" s="788">
        <v>6560</v>
      </c>
      <c r="G15" s="802" t="s">
        <v>535</v>
      </c>
      <c r="H15" s="788">
        <f>F15*C15</f>
        <v>6560</v>
      </c>
      <c r="I15" s="697">
        <v>7003.32</v>
      </c>
      <c r="J15" s="697">
        <f>I15*C15</f>
        <v>7003.32</v>
      </c>
      <c r="K15" s="697">
        <v>5500</v>
      </c>
      <c r="L15" s="697">
        <f>K15*C15</f>
        <v>5500</v>
      </c>
      <c r="M15" s="697">
        <v>7300</v>
      </c>
      <c r="N15" s="697">
        <f>M15*C15</f>
        <v>7300</v>
      </c>
      <c r="O15" s="697">
        <v>6560</v>
      </c>
      <c r="P15" s="697">
        <f>O15*C15</f>
        <v>6560</v>
      </c>
    </row>
    <row r="16" spans="1:16" ht="24.95" customHeight="1">
      <c r="A16" s="784">
        <v>15</v>
      </c>
      <c r="B16" s="785"/>
      <c r="C16" s="786">
        <v>4</v>
      </c>
      <c r="D16" s="790" t="s">
        <v>18</v>
      </c>
      <c r="E16" s="790"/>
      <c r="F16" s="788">
        <v>6680</v>
      </c>
      <c r="G16" s="802" t="s">
        <v>535</v>
      </c>
      <c r="H16" s="788">
        <f>F16*C16</f>
        <v>26720</v>
      </c>
      <c r="I16" s="697">
        <v>7169.31</v>
      </c>
      <c r="J16" s="697">
        <f>I16*C16</f>
        <v>28677.24</v>
      </c>
      <c r="K16" s="697">
        <v>57000</v>
      </c>
      <c r="L16" s="697">
        <f>K16*C16</f>
        <v>228000</v>
      </c>
      <c r="M16" s="697">
        <v>7400</v>
      </c>
      <c r="N16" s="697">
        <f>M16*C16</f>
        <v>29600</v>
      </c>
      <c r="O16" s="697">
        <v>6680</v>
      </c>
      <c r="P16" s="697">
        <f>O16*C16</f>
        <v>26720</v>
      </c>
    </row>
    <row r="17" spans="1:16" ht="24.95" customHeight="1">
      <c r="A17" s="784">
        <v>16</v>
      </c>
      <c r="B17" s="785"/>
      <c r="C17" s="786">
        <v>1.5</v>
      </c>
      <c r="D17" s="790" t="s">
        <v>19</v>
      </c>
      <c r="E17" s="790"/>
      <c r="F17" s="788">
        <v>6840</v>
      </c>
      <c r="G17" s="802" t="s">
        <v>535</v>
      </c>
      <c r="H17" s="788">
        <f>F17*C17</f>
        <v>10260</v>
      </c>
      <c r="I17" s="697">
        <v>7335.3</v>
      </c>
      <c r="J17" s="697">
        <f>I17*C17</f>
        <v>11002.95</v>
      </c>
      <c r="K17" s="697">
        <v>5700</v>
      </c>
      <c r="L17" s="697">
        <f>K17*C17</f>
        <v>8550</v>
      </c>
      <c r="M17" s="697">
        <v>7500</v>
      </c>
      <c r="N17" s="697">
        <f>M17*C17</f>
        <v>11250</v>
      </c>
      <c r="O17" s="697">
        <v>6840</v>
      </c>
      <c r="P17" s="697">
        <f>O17*C17</f>
        <v>10260</v>
      </c>
    </row>
    <row r="18" spans="1:16" ht="60" customHeight="1">
      <c r="A18" s="784">
        <v>17</v>
      </c>
      <c r="B18" s="785">
        <v>18.100000000000001</v>
      </c>
      <c r="C18" s="786">
        <v>12.5</v>
      </c>
      <c r="D18" s="792" t="s">
        <v>520</v>
      </c>
      <c r="E18" s="792"/>
      <c r="F18" s="788">
        <v>622</v>
      </c>
      <c r="G18" s="804" t="s">
        <v>536</v>
      </c>
      <c r="H18" s="788">
        <f>F18*C18</f>
        <v>7775</v>
      </c>
      <c r="I18" s="697">
        <v>881.39</v>
      </c>
      <c r="J18" s="697">
        <f>I18*C18</f>
        <v>11017.375</v>
      </c>
      <c r="K18" s="697">
        <v>900</v>
      </c>
      <c r="L18" s="697">
        <f>K18*C18</f>
        <v>11250</v>
      </c>
      <c r="M18" s="697">
        <v>600</v>
      </c>
      <c r="N18" s="697">
        <f>M18*C18</f>
        <v>7500</v>
      </c>
      <c r="O18" s="697">
        <v>622</v>
      </c>
      <c r="P18" s="697">
        <f>O18*C18</f>
        <v>7775</v>
      </c>
    </row>
    <row r="19" spans="1:16" ht="82.5" customHeight="1">
      <c r="A19" s="784">
        <v>18</v>
      </c>
      <c r="B19" s="785"/>
      <c r="C19" s="786">
        <v>5</v>
      </c>
      <c r="D19" s="792" t="s">
        <v>113</v>
      </c>
      <c r="E19" s="792"/>
      <c r="F19" s="788">
        <v>678</v>
      </c>
      <c r="G19" s="804" t="s">
        <v>536</v>
      </c>
      <c r="H19" s="788">
        <f>F19*C19</f>
        <v>3390</v>
      </c>
      <c r="I19" s="697">
        <v>1178.5</v>
      </c>
      <c r="J19" s="697">
        <f>I19*C19</f>
        <v>5892.5</v>
      </c>
      <c r="K19" s="697">
        <v>900</v>
      </c>
      <c r="L19" s="697">
        <f>K19*C19</f>
        <v>4500</v>
      </c>
      <c r="M19" s="697">
        <v>800</v>
      </c>
      <c r="N19" s="697">
        <f>M19*C19</f>
        <v>4000</v>
      </c>
      <c r="O19" s="697">
        <v>678</v>
      </c>
      <c r="P19" s="697">
        <f>O19*C19</f>
        <v>3390</v>
      </c>
    </row>
    <row r="20" spans="1:16" ht="62.25" customHeight="1">
      <c r="A20" s="784">
        <v>19</v>
      </c>
      <c r="B20" s="785" t="s">
        <v>21</v>
      </c>
      <c r="C20" s="786">
        <v>14.6</v>
      </c>
      <c r="D20" s="787" t="s">
        <v>56</v>
      </c>
      <c r="E20" s="787"/>
      <c r="F20" s="788">
        <v>6188</v>
      </c>
      <c r="G20" s="804" t="s">
        <v>536</v>
      </c>
      <c r="H20" s="788">
        <f>F20*C20</f>
        <v>90344.8</v>
      </c>
      <c r="I20" s="697">
        <v>5191.63</v>
      </c>
      <c r="J20" s="697">
        <f>I20*C20</f>
        <v>75797.797999999995</v>
      </c>
      <c r="K20" s="697">
        <v>17000</v>
      </c>
      <c r="L20" s="697">
        <f>K20*C20</f>
        <v>248200</v>
      </c>
      <c r="M20" s="697">
        <v>6000</v>
      </c>
      <c r="N20" s="697">
        <f>M20*C20</f>
        <v>87600</v>
      </c>
      <c r="O20" s="697">
        <v>6188</v>
      </c>
      <c r="P20" s="697">
        <f>O20*C20</f>
        <v>90344.8</v>
      </c>
    </row>
    <row r="21" spans="1:16" ht="97.5" customHeight="1">
      <c r="A21" s="784">
        <v>20</v>
      </c>
      <c r="B21" s="785">
        <v>26.1</v>
      </c>
      <c r="C21" s="786">
        <v>5</v>
      </c>
      <c r="D21" s="787" t="s">
        <v>128</v>
      </c>
      <c r="E21" s="787"/>
      <c r="F21" s="788">
        <v>4995</v>
      </c>
      <c r="G21" s="802" t="s">
        <v>535</v>
      </c>
      <c r="H21" s="788">
        <f>F21*C21</f>
        <v>24975</v>
      </c>
      <c r="I21" s="697">
        <v>4939.25</v>
      </c>
      <c r="J21" s="697">
        <f>I21*C21</f>
        <v>24696.25</v>
      </c>
      <c r="K21" s="697">
        <v>5500</v>
      </c>
      <c r="L21" s="697">
        <f>K21*C21</f>
        <v>27500</v>
      </c>
      <c r="M21" s="697">
        <v>5000</v>
      </c>
      <c r="N21" s="697">
        <f>M21*C21</f>
        <v>25000</v>
      </c>
      <c r="O21" s="697">
        <v>4995</v>
      </c>
      <c r="P21" s="697">
        <f>O21*C21</f>
        <v>24975</v>
      </c>
    </row>
    <row r="22" spans="1:16" ht="63">
      <c r="A22" s="784">
        <v>21</v>
      </c>
      <c r="B22" s="785" t="s">
        <v>455</v>
      </c>
      <c r="C22" s="786">
        <v>940</v>
      </c>
      <c r="D22" s="787" t="s">
        <v>457</v>
      </c>
      <c r="E22" s="787"/>
      <c r="F22" s="788">
        <v>996</v>
      </c>
      <c r="G22" s="804" t="s">
        <v>536</v>
      </c>
      <c r="H22" s="788">
        <f>F22*C22</f>
        <v>936240</v>
      </c>
      <c r="I22" s="697">
        <v>1403.7</v>
      </c>
      <c r="J22" s="697">
        <f>I22*C22</f>
        <v>1319478</v>
      </c>
      <c r="K22" s="697">
        <v>1150</v>
      </c>
      <c r="L22" s="697">
        <f>K22*C22</f>
        <v>1081000</v>
      </c>
      <c r="M22" s="697">
        <v>1000</v>
      </c>
      <c r="N22" s="697">
        <f>M22*C22</f>
        <v>940000</v>
      </c>
      <c r="O22" s="697">
        <v>996</v>
      </c>
      <c r="P22" s="697">
        <f>O22*C22</f>
        <v>936240</v>
      </c>
    </row>
    <row r="23" spans="1:16" ht="63">
      <c r="A23" s="784">
        <v>22</v>
      </c>
      <c r="B23" s="785" t="s">
        <v>456</v>
      </c>
      <c r="C23" s="786">
        <v>1304</v>
      </c>
      <c r="D23" s="787" t="s">
        <v>282</v>
      </c>
      <c r="E23" s="787"/>
      <c r="F23" s="788">
        <v>1016</v>
      </c>
      <c r="G23" s="804" t="s">
        <v>536</v>
      </c>
      <c r="H23" s="788">
        <f>F23*C23</f>
        <v>1324864</v>
      </c>
      <c r="I23" s="697">
        <v>1700.24</v>
      </c>
      <c r="J23" s="697">
        <f>I23*C23</f>
        <v>2217112.96</v>
      </c>
      <c r="K23" s="697">
        <v>1150</v>
      </c>
      <c r="L23" s="697">
        <f>K23*C23</f>
        <v>1499600</v>
      </c>
      <c r="M23" s="697">
        <v>1350</v>
      </c>
      <c r="N23" s="697">
        <f>M23*C23</f>
        <v>1760400</v>
      </c>
      <c r="O23" s="697">
        <v>1016</v>
      </c>
      <c r="P23" s="697">
        <f>O23*C23</f>
        <v>1324864</v>
      </c>
    </row>
    <row r="24" spans="1:16" ht="63">
      <c r="A24" s="784">
        <v>23</v>
      </c>
      <c r="B24" s="785" t="s">
        <v>8</v>
      </c>
      <c r="C24" s="786">
        <v>300</v>
      </c>
      <c r="D24" s="787" t="s">
        <v>42</v>
      </c>
      <c r="E24" s="787"/>
      <c r="F24" s="788">
        <v>857</v>
      </c>
      <c r="G24" s="804" t="s">
        <v>536</v>
      </c>
      <c r="H24" s="788">
        <f>F24*C24</f>
        <v>257100</v>
      </c>
      <c r="I24" s="697">
        <v>1228.8599999999999</v>
      </c>
      <c r="J24" s="697">
        <f>I24*C24</f>
        <v>368657.99999999994</v>
      </c>
      <c r="K24" s="697">
        <v>900</v>
      </c>
      <c r="L24" s="697">
        <f>K24*C24</f>
        <v>270000</v>
      </c>
      <c r="M24" s="697">
        <v>1250</v>
      </c>
      <c r="N24" s="697">
        <f>M24*C24</f>
        <v>375000</v>
      </c>
      <c r="O24" s="697">
        <v>857</v>
      </c>
      <c r="P24" s="697">
        <f>O24*C24</f>
        <v>257100</v>
      </c>
    </row>
    <row r="25" spans="1:16" ht="63">
      <c r="A25" s="784">
        <v>24</v>
      </c>
      <c r="B25" s="785" t="s">
        <v>9</v>
      </c>
      <c r="C25" s="786">
        <v>75</v>
      </c>
      <c r="D25" s="790" t="s">
        <v>41</v>
      </c>
      <c r="E25" s="790"/>
      <c r="F25" s="788">
        <v>243</v>
      </c>
      <c r="G25" s="804" t="s">
        <v>536</v>
      </c>
      <c r="H25" s="788">
        <f>F25*C25</f>
        <v>18225</v>
      </c>
      <c r="I25" s="697">
        <v>329.09</v>
      </c>
      <c r="J25" s="697">
        <f>I25*C25</f>
        <v>24681.749999999996</v>
      </c>
      <c r="K25" s="697">
        <v>120</v>
      </c>
      <c r="L25" s="697">
        <f>K25*C25</f>
        <v>9000</v>
      </c>
      <c r="M25" s="697">
        <v>500</v>
      </c>
      <c r="N25" s="697">
        <f>M25*C25</f>
        <v>37500</v>
      </c>
      <c r="O25" s="697">
        <v>243</v>
      </c>
      <c r="P25" s="697">
        <f>O25*C25</f>
        <v>18225</v>
      </c>
    </row>
    <row r="26" spans="1:16" ht="40.5" customHeight="1">
      <c r="A26" s="784">
        <v>25</v>
      </c>
      <c r="B26" s="785" t="s">
        <v>26</v>
      </c>
      <c r="C26" s="786">
        <v>242</v>
      </c>
      <c r="D26" s="787" t="s">
        <v>70</v>
      </c>
      <c r="E26" s="787"/>
      <c r="F26" s="788">
        <v>403</v>
      </c>
      <c r="G26" s="804" t="s">
        <v>536</v>
      </c>
      <c r="H26" s="788">
        <f>F26*C26</f>
        <v>97526</v>
      </c>
      <c r="I26" s="697">
        <v>522.91999999999996</v>
      </c>
      <c r="J26" s="697">
        <f>I26*C26</f>
        <v>126546.63999999998</v>
      </c>
      <c r="K26" s="697">
        <v>350</v>
      </c>
      <c r="L26" s="697">
        <f>K26*C26</f>
        <v>84700</v>
      </c>
      <c r="M26" s="697">
        <v>500</v>
      </c>
      <c r="N26" s="697">
        <f>M26*C26</f>
        <v>121000</v>
      </c>
      <c r="O26" s="697">
        <v>403</v>
      </c>
      <c r="P26" s="697">
        <f>O26*C26</f>
        <v>97526</v>
      </c>
    </row>
    <row r="27" spans="1:16" ht="63">
      <c r="A27" s="784">
        <v>26</v>
      </c>
      <c r="B27" s="785" t="s">
        <v>20</v>
      </c>
      <c r="C27" s="786">
        <v>149</v>
      </c>
      <c r="D27" s="787" t="s">
        <v>55</v>
      </c>
      <c r="E27" s="787"/>
      <c r="F27" s="788">
        <v>371</v>
      </c>
      <c r="G27" s="804" t="s">
        <v>536</v>
      </c>
      <c r="H27" s="788">
        <f>F27*C27</f>
        <v>55279</v>
      </c>
      <c r="I27" s="697">
        <v>261.83</v>
      </c>
      <c r="J27" s="697">
        <f>I27*C27</f>
        <v>39012.67</v>
      </c>
      <c r="K27" s="697">
        <v>250</v>
      </c>
      <c r="L27" s="697">
        <f>K27*C27</f>
        <v>37250</v>
      </c>
      <c r="M27" s="697">
        <v>275</v>
      </c>
      <c r="N27" s="697">
        <f>M27*C27</f>
        <v>40975</v>
      </c>
      <c r="O27" s="697">
        <v>371</v>
      </c>
      <c r="P27" s="697">
        <f>O27*C27</f>
        <v>55279</v>
      </c>
    </row>
    <row r="28" spans="1:16" ht="60" customHeight="1">
      <c r="A28" s="784">
        <v>27</v>
      </c>
      <c r="B28" s="785" t="s">
        <v>126</v>
      </c>
      <c r="C28" s="789">
        <v>0.27</v>
      </c>
      <c r="D28" s="787" t="s">
        <v>125</v>
      </c>
      <c r="E28" s="787"/>
      <c r="F28" s="788">
        <v>83349</v>
      </c>
      <c r="G28" s="807" t="s">
        <v>534</v>
      </c>
      <c r="H28" s="788">
        <f>F28*C28</f>
        <v>22504.230000000003</v>
      </c>
      <c r="I28" s="697">
        <v>90322.8</v>
      </c>
      <c r="J28" s="697">
        <f>I28*C28</f>
        <v>24387.156000000003</v>
      </c>
      <c r="K28" s="697">
        <v>110000</v>
      </c>
      <c r="L28" s="697">
        <f>K28*C28</f>
        <v>29700.000000000004</v>
      </c>
      <c r="M28" s="697">
        <v>90000</v>
      </c>
      <c r="N28" s="697">
        <f>M28*C28</f>
        <v>24300</v>
      </c>
      <c r="O28" s="697">
        <v>83349</v>
      </c>
      <c r="P28" s="697">
        <f>O28*C28</f>
        <v>22504.230000000003</v>
      </c>
    </row>
    <row r="29" spans="1:16" ht="60">
      <c r="A29" s="784">
        <v>28</v>
      </c>
      <c r="B29" s="785" t="s">
        <v>22</v>
      </c>
      <c r="C29" s="786">
        <v>120</v>
      </c>
      <c r="D29" s="787" t="s">
        <v>59</v>
      </c>
      <c r="E29" s="787"/>
      <c r="F29" s="788">
        <v>500</v>
      </c>
      <c r="G29" s="806" t="s">
        <v>323</v>
      </c>
      <c r="H29" s="788">
        <f>F29*C29</f>
        <v>60000</v>
      </c>
      <c r="I29" s="697">
        <v>353.71</v>
      </c>
      <c r="J29" s="697">
        <f>I29*C29</f>
        <v>42445.2</v>
      </c>
      <c r="K29" s="697">
        <v>220</v>
      </c>
      <c r="L29" s="697">
        <f>K29*C29</f>
        <v>26400</v>
      </c>
      <c r="M29" s="697">
        <v>360</v>
      </c>
      <c r="N29" s="697">
        <f>M29*C29</f>
        <v>43200</v>
      </c>
      <c r="O29" s="697">
        <v>500</v>
      </c>
      <c r="P29" s="697">
        <f>O29*C29</f>
        <v>60000</v>
      </c>
    </row>
    <row r="30" spans="1:16" ht="100.5" customHeight="1">
      <c r="A30" s="784">
        <v>29</v>
      </c>
      <c r="B30" s="785" t="s">
        <v>27</v>
      </c>
      <c r="C30" s="786">
        <v>12</v>
      </c>
      <c r="D30" s="787" t="s">
        <v>73</v>
      </c>
      <c r="E30" s="787"/>
      <c r="F30" s="788">
        <v>30736</v>
      </c>
      <c r="G30" s="805" t="s">
        <v>321</v>
      </c>
      <c r="H30" s="788">
        <f>F30*C30</f>
        <v>368832</v>
      </c>
      <c r="I30" s="697">
        <v>30150</v>
      </c>
      <c r="J30" s="697">
        <f>I30*C30</f>
        <v>361800</v>
      </c>
      <c r="K30" s="697">
        <v>23000</v>
      </c>
      <c r="L30" s="697">
        <f>K30*C30</f>
        <v>276000</v>
      </c>
      <c r="M30" s="697">
        <v>35000</v>
      </c>
      <c r="N30" s="697">
        <f>M30*C30</f>
        <v>420000</v>
      </c>
      <c r="O30" s="697">
        <v>30736</v>
      </c>
      <c r="P30" s="697">
        <f>O30*C30</f>
        <v>368832</v>
      </c>
    </row>
    <row r="31" spans="1:16" ht="75">
      <c r="A31" s="784">
        <v>30</v>
      </c>
      <c r="B31" s="785" t="s">
        <v>11</v>
      </c>
      <c r="C31" s="786">
        <v>220</v>
      </c>
      <c r="D31" s="787" t="s">
        <v>44</v>
      </c>
      <c r="E31" s="787"/>
      <c r="F31" s="788">
        <v>315</v>
      </c>
      <c r="G31" s="806" t="s">
        <v>323</v>
      </c>
      <c r="H31" s="788">
        <f>F31*C31</f>
        <v>69300</v>
      </c>
      <c r="I31" s="697">
        <v>261.45999999999998</v>
      </c>
      <c r="J31" s="697">
        <f>I31*C31</f>
        <v>57521.2</v>
      </c>
      <c r="K31" s="697">
        <v>250</v>
      </c>
      <c r="L31" s="697">
        <f>K31*C31</f>
        <v>55000</v>
      </c>
      <c r="M31" s="697">
        <v>300</v>
      </c>
      <c r="N31" s="697">
        <f>M31*C31</f>
        <v>66000</v>
      </c>
      <c r="O31" s="697">
        <v>315</v>
      </c>
      <c r="P31" s="697">
        <f>O31*C31</f>
        <v>69300</v>
      </c>
    </row>
    <row r="32" spans="1:16" ht="60">
      <c r="A32" s="784">
        <v>31</v>
      </c>
      <c r="B32" s="785"/>
      <c r="C32" s="786">
        <v>400</v>
      </c>
      <c r="D32" s="787" t="s">
        <v>45</v>
      </c>
      <c r="E32" s="787"/>
      <c r="F32" s="788">
        <v>272</v>
      </c>
      <c r="G32" s="806" t="s">
        <v>323</v>
      </c>
      <c r="H32" s="788">
        <f>F32*C32</f>
        <v>108800</v>
      </c>
      <c r="I32" s="697">
        <v>243.43</v>
      </c>
      <c r="J32" s="697">
        <f>I32*C32</f>
        <v>97372</v>
      </c>
      <c r="K32" s="697">
        <v>220</v>
      </c>
      <c r="L32" s="697">
        <f>K32*C32</f>
        <v>88000</v>
      </c>
      <c r="M32" s="697">
        <v>290</v>
      </c>
      <c r="N32" s="697">
        <f>M32*C32</f>
        <v>116000</v>
      </c>
      <c r="O32" s="697">
        <v>272</v>
      </c>
      <c r="P32" s="697">
        <f>O32*C32</f>
        <v>108800</v>
      </c>
    </row>
    <row r="33" spans="1:16" ht="60">
      <c r="A33" s="784">
        <v>32</v>
      </c>
      <c r="B33" s="785"/>
      <c r="C33" s="786">
        <v>350</v>
      </c>
      <c r="D33" s="787" t="s">
        <v>46</v>
      </c>
      <c r="E33" s="787"/>
      <c r="F33" s="788">
        <v>239</v>
      </c>
      <c r="G33" s="806" t="s">
        <v>323</v>
      </c>
      <c r="H33" s="788">
        <f>F33*C33</f>
        <v>83650</v>
      </c>
      <c r="I33" s="697">
        <v>238.64</v>
      </c>
      <c r="J33" s="697">
        <f>I33*C33</f>
        <v>83524</v>
      </c>
      <c r="K33" s="697">
        <v>200</v>
      </c>
      <c r="L33" s="697">
        <f>K33*C33</f>
        <v>70000</v>
      </c>
      <c r="M33" s="697">
        <v>280</v>
      </c>
      <c r="N33" s="697">
        <f>M33*C33</f>
        <v>98000</v>
      </c>
      <c r="O33" s="697">
        <v>239</v>
      </c>
      <c r="P33" s="697">
        <f>O33*C33</f>
        <v>83650</v>
      </c>
    </row>
    <row r="34" spans="1:16" ht="45">
      <c r="A34" s="784">
        <v>33</v>
      </c>
      <c r="B34" s="785" t="s">
        <v>12</v>
      </c>
      <c r="C34" s="786">
        <v>43</v>
      </c>
      <c r="D34" s="787" t="s">
        <v>477</v>
      </c>
      <c r="E34" s="787"/>
      <c r="F34" s="788">
        <v>4162</v>
      </c>
      <c r="G34" s="805" t="s">
        <v>321</v>
      </c>
      <c r="H34" s="788">
        <f>F34*C34</f>
        <v>178966</v>
      </c>
      <c r="I34" s="697">
        <v>3973.02</v>
      </c>
      <c r="J34" s="697">
        <f>I34*C34</f>
        <v>170839.86</v>
      </c>
      <c r="K34" s="697">
        <v>2800</v>
      </c>
      <c r="L34" s="697">
        <f>K34*C34</f>
        <v>120400</v>
      </c>
      <c r="M34" s="697">
        <v>4000</v>
      </c>
      <c r="N34" s="697">
        <f>M34*C34</f>
        <v>172000</v>
      </c>
      <c r="O34" s="697">
        <v>4162</v>
      </c>
      <c r="P34" s="697">
        <f>O34*C34</f>
        <v>178966</v>
      </c>
    </row>
    <row r="35" spans="1:16" ht="45">
      <c r="A35" s="784">
        <v>34</v>
      </c>
      <c r="B35" s="785" t="s">
        <v>14</v>
      </c>
      <c r="C35" s="786">
        <v>116</v>
      </c>
      <c r="D35" s="787" t="s">
        <v>50</v>
      </c>
      <c r="E35" s="787"/>
      <c r="F35" s="788">
        <v>305</v>
      </c>
      <c r="G35" s="805" t="s">
        <v>321</v>
      </c>
      <c r="H35" s="788">
        <f>F35*C35</f>
        <v>35380</v>
      </c>
      <c r="I35" s="697">
        <v>259</v>
      </c>
      <c r="J35" s="697">
        <f>I35*C35</f>
        <v>30044</v>
      </c>
      <c r="K35" s="697">
        <v>1100</v>
      </c>
      <c r="L35" s="697">
        <f>K35*C35</f>
        <v>127600</v>
      </c>
      <c r="M35" s="697">
        <v>250</v>
      </c>
      <c r="N35" s="697">
        <f>M35*C35</f>
        <v>29000</v>
      </c>
      <c r="O35" s="697">
        <v>305</v>
      </c>
      <c r="P35" s="697">
        <f>O35*C35</f>
        <v>35380</v>
      </c>
    </row>
    <row r="36" spans="1:16" ht="45">
      <c r="A36" s="784">
        <v>35</v>
      </c>
      <c r="B36" s="785" t="s">
        <v>283</v>
      </c>
      <c r="C36" s="786">
        <v>12</v>
      </c>
      <c r="D36" s="787" t="s">
        <v>284</v>
      </c>
      <c r="E36" s="787"/>
      <c r="F36" s="788">
        <v>3280</v>
      </c>
      <c r="G36" s="805" t="s">
        <v>321</v>
      </c>
      <c r="H36" s="788">
        <f>F36*C36</f>
        <v>39360</v>
      </c>
      <c r="I36" s="697">
        <v>2252.5500000000002</v>
      </c>
      <c r="J36" s="697">
        <f>I36*C36</f>
        <v>27030.600000000002</v>
      </c>
      <c r="K36" s="697">
        <v>2500</v>
      </c>
      <c r="L36" s="697">
        <f>K36*C36</f>
        <v>30000</v>
      </c>
      <c r="M36" s="697">
        <v>2000</v>
      </c>
      <c r="N36" s="697">
        <f>M36*C36</f>
        <v>24000</v>
      </c>
      <c r="O36" s="697">
        <v>3280</v>
      </c>
      <c r="P36" s="697">
        <f>O36*C36</f>
        <v>39360</v>
      </c>
    </row>
    <row r="37" spans="1:16" ht="60">
      <c r="A37" s="784">
        <v>36</v>
      </c>
      <c r="B37" s="785" t="s">
        <v>343</v>
      </c>
      <c r="C37" s="786">
        <v>6</v>
      </c>
      <c r="D37" s="787" t="s">
        <v>440</v>
      </c>
      <c r="E37" s="787"/>
      <c r="F37" s="788">
        <v>4262</v>
      </c>
      <c r="G37" s="805" t="s">
        <v>321</v>
      </c>
      <c r="H37" s="788">
        <f>F37*C37</f>
        <v>25572</v>
      </c>
      <c r="I37" s="697">
        <v>3424.09</v>
      </c>
      <c r="J37" s="697">
        <f>I37*C37</f>
        <v>20544.54</v>
      </c>
      <c r="K37" s="697">
        <v>4500</v>
      </c>
      <c r="L37" s="697">
        <f>K37*C37</f>
        <v>27000</v>
      </c>
      <c r="M37" s="697">
        <v>3500</v>
      </c>
      <c r="N37" s="697">
        <f>M37*C37</f>
        <v>21000</v>
      </c>
      <c r="O37" s="697">
        <v>4262</v>
      </c>
      <c r="P37" s="697">
        <f>O37*C37</f>
        <v>25572</v>
      </c>
    </row>
    <row r="38" spans="1:16" ht="45">
      <c r="A38" s="784">
        <v>37</v>
      </c>
      <c r="B38" s="785" t="s">
        <v>29</v>
      </c>
      <c r="C38" s="786">
        <v>18</v>
      </c>
      <c r="D38" s="787" t="s">
        <v>441</v>
      </c>
      <c r="E38" s="787"/>
      <c r="F38" s="788">
        <v>5714</v>
      </c>
      <c r="G38" s="805" t="s">
        <v>321</v>
      </c>
      <c r="H38" s="788">
        <f>F38*C38</f>
        <v>102852</v>
      </c>
      <c r="I38" s="697">
        <v>5379.95</v>
      </c>
      <c r="J38" s="697">
        <f>I38*C38</f>
        <v>96839.099999999991</v>
      </c>
      <c r="K38" s="697">
        <v>5500</v>
      </c>
      <c r="L38" s="697">
        <f>K38*C38</f>
        <v>99000</v>
      </c>
      <c r="M38" s="697">
        <v>6000</v>
      </c>
      <c r="N38" s="697">
        <f>M38*C38</f>
        <v>108000</v>
      </c>
      <c r="O38" s="697">
        <v>5714</v>
      </c>
      <c r="P38" s="697">
        <f>O38*C38</f>
        <v>102852</v>
      </c>
    </row>
    <row r="39" spans="1:16" ht="45">
      <c r="A39" s="784">
        <v>38</v>
      </c>
      <c r="B39" s="785" t="s">
        <v>13</v>
      </c>
      <c r="C39" s="786">
        <v>21</v>
      </c>
      <c r="D39" s="787" t="s">
        <v>49</v>
      </c>
      <c r="E39" s="787"/>
      <c r="F39" s="788">
        <v>5279</v>
      </c>
      <c r="G39" s="805" t="s">
        <v>321</v>
      </c>
      <c r="H39" s="788">
        <f>F39*C39</f>
        <v>110859</v>
      </c>
      <c r="I39" s="697">
        <v>7651.85</v>
      </c>
      <c r="J39" s="697">
        <f>I39*C39</f>
        <v>160688.85</v>
      </c>
      <c r="K39" s="697">
        <v>6500</v>
      </c>
      <c r="L39" s="697">
        <f>K39*C39</f>
        <v>136500</v>
      </c>
      <c r="M39" s="697">
        <v>7000</v>
      </c>
      <c r="N39" s="697">
        <f>M39*C39</f>
        <v>147000</v>
      </c>
      <c r="O39" s="697">
        <v>5279</v>
      </c>
      <c r="P39" s="697">
        <f>O39*C39</f>
        <v>110859</v>
      </c>
    </row>
    <row r="40" spans="1:16" ht="78" customHeight="1">
      <c r="A40" s="784">
        <v>39</v>
      </c>
      <c r="B40" s="785">
        <v>58.3</v>
      </c>
      <c r="C40" s="786">
        <v>120</v>
      </c>
      <c r="D40" s="791" t="s">
        <v>51</v>
      </c>
      <c r="E40" s="791"/>
      <c r="F40" s="788">
        <v>561</v>
      </c>
      <c r="G40" s="806" t="s">
        <v>323</v>
      </c>
      <c r="H40" s="788">
        <f>F40*C40</f>
        <v>67320</v>
      </c>
      <c r="I40" s="697">
        <v>735.27</v>
      </c>
      <c r="J40" s="697">
        <f>I40*C40</f>
        <v>88232.4</v>
      </c>
      <c r="K40" s="697">
        <v>220</v>
      </c>
      <c r="L40" s="697">
        <f>K40*C40</f>
        <v>26400</v>
      </c>
      <c r="M40" s="697">
        <v>700</v>
      </c>
      <c r="N40" s="697">
        <f>M40*C40</f>
        <v>84000</v>
      </c>
      <c r="O40" s="697">
        <v>561</v>
      </c>
      <c r="P40" s="697">
        <f>O40*C40</f>
        <v>67320</v>
      </c>
    </row>
    <row r="41" spans="1:16" ht="24.95" customHeight="1">
      <c r="A41" s="784">
        <v>40</v>
      </c>
      <c r="B41" s="785"/>
      <c r="C41" s="786">
        <v>134</v>
      </c>
      <c r="D41" s="787" t="s">
        <v>52</v>
      </c>
      <c r="E41" s="787"/>
      <c r="F41" s="788">
        <v>452</v>
      </c>
      <c r="G41" s="806" t="s">
        <v>323</v>
      </c>
      <c r="H41" s="788">
        <f>F41*C41</f>
        <v>60568</v>
      </c>
      <c r="I41" s="697">
        <v>617.97</v>
      </c>
      <c r="J41" s="697">
        <f>I41*C41</f>
        <v>82807.98000000001</v>
      </c>
      <c r="K41" s="697">
        <v>120</v>
      </c>
      <c r="L41" s="697">
        <f>K41*C41</f>
        <v>16080</v>
      </c>
      <c r="M41" s="697">
        <v>600</v>
      </c>
      <c r="N41" s="697">
        <f>M41*C41</f>
        <v>80400</v>
      </c>
      <c r="O41" s="697">
        <v>452</v>
      </c>
      <c r="P41" s="697">
        <f>O41*C41</f>
        <v>60568</v>
      </c>
    </row>
    <row r="42" spans="1:16" ht="60">
      <c r="A42" s="784">
        <v>41</v>
      </c>
      <c r="B42" s="785" t="s">
        <v>131</v>
      </c>
      <c r="C42" s="786">
        <v>185</v>
      </c>
      <c r="D42" s="787" t="s">
        <v>130</v>
      </c>
      <c r="E42" s="787"/>
      <c r="F42" s="788">
        <v>650</v>
      </c>
      <c r="G42" s="805" t="s">
        <v>321</v>
      </c>
      <c r="H42" s="788">
        <f>F42*C42</f>
        <v>120250</v>
      </c>
      <c r="I42" s="697">
        <v>895</v>
      </c>
      <c r="J42" s="697">
        <f>I42*C42</f>
        <v>165575</v>
      </c>
      <c r="K42" s="697">
        <v>2200</v>
      </c>
      <c r="L42" s="697">
        <f>K42*C42</f>
        <v>407000</v>
      </c>
      <c r="M42" s="697">
        <v>900</v>
      </c>
      <c r="N42" s="697">
        <f>M42*C42</f>
        <v>166500</v>
      </c>
      <c r="O42" s="697">
        <v>650</v>
      </c>
      <c r="P42" s="697">
        <f>O42*C42</f>
        <v>120250</v>
      </c>
    </row>
    <row r="43" spans="1:16" ht="45">
      <c r="A43" s="784">
        <v>42</v>
      </c>
      <c r="B43" s="785" t="s">
        <v>133</v>
      </c>
      <c r="C43" s="786">
        <v>3</v>
      </c>
      <c r="D43" s="787" t="s">
        <v>442</v>
      </c>
      <c r="E43" s="787"/>
      <c r="F43" s="788">
        <v>678</v>
      </c>
      <c r="G43" s="805" t="s">
        <v>321</v>
      </c>
      <c r="H43" s="788">
        <f>F43*C43</f>
        <v>2034</v>
      </c>
      <c r="I43" s="697">
        <v>982</v>
      </c>
      <c r="J43" s="697">
        <f>I43*C43</f>
        <v>2946</v>
      </c>
      <c r="K43" s="697">
        <v>2200</v>
      </c>
      <c r="L43" s="697">
        <f>K43*C43</f>
        <v>6600</v>
      </c>
      <c r="M43" s="697">
        <v>1000</v>
      </c>
      <c r="N43" s="697">
        <f>M43*C43</f>
        <v>3000</v>
      </c>
      <c r="O43" s="697">
        <v>678</v>
      </c>
      <c r="P43" s="697">
        <f>O43*C43</f>
        <v>2034</v>
      </c>
    </row>
    <row r="44" spans="1:16" ht="78.75" customHeight="1">
      <c r="A44" s="784">
        <v>43</v>
      </c>
      <c r="B44" s="785">
        <v>67.099999999999994</v>
      </c>
      <c r="C44" s="786">
        <v>2</v>
      </c>
      <c r="D44" s="787" t="s">
        <v>478</v>
      </c>
      <c r="E44" s="787"/>
      <c r="F44" s="788">
        <v>667</v>
      </c>
      <c r="G44" s="805" t="s">
        <v>321</v>
      </c>
      <c r="H44" s="788">
        <f>F44*C44</f>
        <v>1334</v>
      </c>
      <c r="I44" s="697">
        <v>830</v>
      </c>
      <c r="J44" s="697">
        <f>I44*C44</f>
        <v>1660</v>
      </c>
      <c r="K44" s="697">
        <v>250</v>
      </c>
      <c r="L44" s="697">
        <f>K44*C44</f>
        <v>500</v>
      </c>
      <c r="M44" s="697">
        <v>800</v>
      </c>
      <c r="N44" s="697">
        <f>M44*C44</f>
        <v>1600</v>
      </c>
      <c r="O44" s="697">
        <v>667</v>
      </c>
      <c r="P44" s="697">
        <f>O44*C44</f>
        <v>1334</v>
      </c>
    </row>
    <row r="45" spans="1:16" ht="45">
      <c r="A45" s="784">
        <v>44</v>
      </c>
      <c r="B45" s="785" t="s">
        <v>136</v>
      </c>
      <c r="C45" s="786">
        <v>218</v>
      </c>
      <c r="D45" s="787" t="s">
        <v>224</v>
      </c>
      <c r="E45" s="787"/>
      <c r="F45" s="788">
        <v>678</v>
      </c>
      <c r="G45" s="805" t="s">
        <v>321</v>
      </c>
      <c r="H45" s="788">
        <f>F45*C45</f>
        <v>147804</v>
      </c>
      <c r="I45" s="697">
        <v>677</v>
      </c>
      <c r="J45" s="697">
        <f>I45*C45</f>
        <v>147586</v>
      </c>
      <c r="K45" s="697">
        <v>950</v>
      </c>
      <c r="L45" s="697">
        <f>K45*C45</f>
        <v>207100</v>
      </c>
      <c r="M45" s="697">
        <v>600</v>
      </c>
      <c r="N45" s="697">
        <f>M45*C45</f>
        <v>130800</v>
      </c>
      <c r="O45" s="697">
        <v>678</v>
      </c>
      <c r="P45" s="697">
        <f>O45*C45</f>
        <v>147804</v>
      </c>
    </row>
    <row r="46" spans="1:16" ht="60">
      <c r="A46" s="784">
        <v>45</v>
      </c>
      <c r="B46" s="785" t="s">
        <v>10</v>
      </c>
      <c r="C46" s="786">
        <v>40</v>
      </c>
      <c r="D46" s="791" t="s">
        <v>479</v>
      </c>
      <c r="E46" s="791"/>
      <c r="F46" s="788">
        <v>797</v>
      </c>
      <c r="G46" s="805" t="s">
        <v>321</v>
      </c>
      <c r="H46" s="788">
        <f>F46*C46</f>
        <v>31880</v>
      </c>
      <c r="I46" s="697">
        <v>1120</v>
      </c>
      <c r="J46" s="697">
        <f>I46*C46</f>
        <v>44800</v>
      </c>
      <c r="K46" s="697">
        <v>950</v>
      </c>
      <c r="L46" s="697">
        <f>K46*C46</f>
        <v>38000</v>
      </c>
      <c r="M46" s="697">
        <v>900</v>
      </c>
      <c r="N46" s="697">
        <f>M46*C46</f>
        <v>36000</v>
      </c>
      <c r="O46" s="697">
        <v>797</v>
      </c>
      <c r="P46" s="697">
        <f>O46*C46</f>
        <v>31880</v>
      </c>
    </row>
    <row r="47" spans="1:16" ht="45">
      <c r="A47" s="784">
        <v>46</v>
      </c>
      <c r="B47" s="785">
        <v>69.2</v>
      </c>
      <c r="C47" s="786">
        <v>45</v>
      </c>
      <c r="D47" s="787" t="s">
        <v>225</v>
      </c>
      <c r="E47" s="787"/>
      <c r="F47" s="788">
        <v>181</v>
      </c>
      <c r="G47" s="805" t="s">
        <v>321</v>
      </c>
      <c r="H47" s="788">
        <f>F47*C47</f>
        <v>8145</v>
      </c>
      <c r="I47" s="697">
        <v>135</v>
      </c>
      <c r="J47" s="697">
        <f>I47*C47</f>
        <v>6075</v>
      </c>
      <c r="K47" s="697">
        <v>300</v>
      </c>
      <c r="L47" s="697">
        <f>K47*C47</f>
        <v>13500</v>
      </c>
      <c r="M47" s="697">
        <v>150</v>
      </c>
      <c r="N47" s="697">
        <f>M47*C47</f>
        <v>6750</v>
      </c>
      <c r="O47" s="697">
        <v>181</v>
      </c>
      <c r="P47" s="697">
        <f>O47*C47</f>
        <v>8145</v>
      </c>
    </row>
    <row r="48" spans="1:16" ht="42" customHeight="1">
      <c r="A48" s="784">
        <v>47</v>
      </c>
      <c r="B48" s="785">
        <v>75.2</v>
      </c>
      <c r="C48" s="786">
        <v>3</v>
      </c>
      <c r="D48" s="787" t="s">
        <v>141</v>
      </c>
      <c r="E48" s="787"/>
      <c r="F48" s="788">
        <v>1661</v>
      </c>
      <c r="G48" s="805" t="s">
        <v>321</v>
      </c>
      <c r="H48" s="788">
        <f>F48*C48</f>
        <v>4983</v>
      </c>
      <c r="I48" s="697">
        <v>1552</v>
      </c>
      <c r="J48" s="697">
        <f>I48*C48</f>
        <v>4656</v>
      </c>
      <c r="K48" s="697">
        <v>2250</v>
      </c>
      <c r="L48" s="697">
        <f>K48*C48</f>
        <v>6750</v>
      </c>
      <c r="M48" s="697">
        <v>1800</v>
      </c>
      <c r="N48" s="697">
        <f>M48*C48</f>
        <v>5400</v>
      </c>
      <c r="O48" s="697">
        <v>1661</v>
      </c>
      <c r="P48" s="697">
        <f>O48*C48</f>
        <v>4983</v>
      </c>
    </row>
    <row r="49" spans="1:16" ht="60">
      <c r="A49" s="784">
        <v>48</v>
      </c>
      <c r="B49" s="785" t="s">
        <v>226</v>
      </c>
      <c r="C49" s="786">
        <v>359</v>
      </c>
      <c r="D49" s="787" t="s">
        <v>227</v>
      </c>
      <c r="E49" s="787"/>
      <c r="F49" s="788">
        <v>163</v>
      </c>
      <c r="G49" s="806" t="s">
        <v>323</v>
      </c>
      <c r="H49" s="788">
        <f>F49*C49</f>
        <v>58517</v>
      </c>
      <c r="I49" s="697">
        <v>177</v>
      </c>
      <c r="J49" s="697">
        <f>I49*C49</f>
        <v>63543</v>
      </c>
      <c r="K49" s="697">
        <v>250</v>
      </c>
      <c r="L49" s="697">
        <f>K49*C49</f>
        <v>89750</v>
      </c>
      <c r="M49" s="697">
        <v>200</v>
      </c>
      <c r="N49" s="697">
        <f>M49*C49</f>
        <v>71800</v>
      </c>
      <c r="O49" s="697">
        <v>163</v>
      </c>
      <c r="P49" s="697">
        <f>O49*C49</f>
        <v>58517</v>
      </c>
    </row>
    <row r="50" spans="1:16" ht="57" customHeight="1">
      <c r="A50" s="784">
        <v>49</v>
      </c>
      <c r="B50" s="785" t="s">
        <v>259</v>
      </c>
      <c r="C50" s="786">
        <v>12.5</v>
      </c>
      <c r="D50" s="787" t="s">
        <v>480</v>
      </c>
      <c r="E50" s="787"/>
      <c r="F50" s="788">
        <v>3351</v>
      </c>
      <c r="G50" s="804" t="s">
        <v>536</v>
      </c>
      <c r="H50" s="788">
        <f>F50*C50</f>
        <v>41887.5</v>
      </c>
      <c r="I50" s="697">
        <v>4974.9399999999996</v>
      </c>
      <c r="J50" s="697">
        <f>I50*C50</f>
        <v>62186.749999999993</v>
      </c>
      <c r="K50" s="697">
        <v>2700</v>
      </c>
      <c r="L50" s="697">
        <f>K50*C50</f>
        <v>33750</v>
      </c>
      <c r="M50" s="697">
        <v>5000</v>
      </c>
      <c r="N50" s="697">
        <f>M50*C50</f>
        <v>62500</v>
      </c>
      <c r="O50" s="697">
        <v>3351</v>
      </c>
      <c r="P50" s="697">
        <f>O50*C50</f>
        <v>41887.5</v>
      </c>
    </row>
    <row r="51" spans="1:16" ht="63">
      <c r="A51" s="784">
        <v>50</v>
      </c>
      <c r="B51" s="785" t="s">
        <v>353</v>
      </c>
      <c r="C51" s="786">
        <v>2.1</v>
      </c>
      <c r="D51" s="787" t="s">
        <v>481</v>
      </c>
      <c r="E51" s="787"/>
      <c r="F51" s="788">
        <v>3673</v>
      </c>
      <c r="G51" s="804" t="s">
        <v>536</v>
      </c>
      <c r="H51" s="788">
        <f>F51*C51</f>
        <v>7713.3</v>
      </c>
      <c r="I51" s="697">
        <v>5150.9799999999996</v>
      </c>
      <c r="J51" s="697">
        <f>I51*C51</f>
        <v>10817.057999999999</v>
      </c>
      <c r="K51" s="697">
        <v>5500</v>
      </c>
      <c r="L51" s="697">
        <f>K51*C51</f>
        <v>11550</v>
      </c>
      <c r="M51" s="697">
        <v>5500</v>
      </c>
      <c r="N51" s="697">
        <f>M51*C51</f>
        <v>11550</v>
      </c>
      <c r="O51" s="697">
        <v>3673</v>
      </c>
      <c r="P51" s="697">
        <f>O51*C51</f>
        <v>7713.3</v>
      </c>
    </row>
    <row r="52" spans="1:16" ht="63">
      <c r="A52" s="784">
        <v>51</v>
      </c>
      <c r="B52" s="785" t="s">
        <v>270</v>
      </c>
      <c r="C52" s="786">
        <v>47</v>
      </c>
      <c r="D52" s="787" t="s">
        <v>482</v>
      </c>
      <c r="E52" s="787"/>
      <c r="F52" s="788">
        <v>15990</v>
      </c>
      <c r="G52" s="804" t="s">
        <v>536</v>
      </c>
      <c r="H52" s="788">
        <f>F52*C52</f>
        <v>751530</v>
      </c>
      <c r="I52" s="697">
        <v>18600</v>
      </c>
      <c r="J52" s="697">
        <f>I52*C52</f>
        <v>874200</v>
      </c>
      <c r="K52" s="697">
        <v>14000</v>
      </c>
      <c r="L52" s="697">
        <f>K52*C52</f>
        <v>658000</v>
      </c>
      <c r="M52" s="697">
        <v>20000</v>
      </c>
      <c r="N52" s="697">
        <f>M52*C52</f>
        <v>940000</v>
      </c>
      <c r="O52" s="697">
        <v>15990</v>
      </c>
      <c r="P52" s="697">
        <f>O52*C52</f>
        <v>751530</v>
      </c>
    </row>
    <row r="53" spans="1:16" ht="63.75" customHeight="1">
      <c r="A53" s="784">
        <v>52</v>
      </c>
      <c r="B53" s="785" t="s">
        <v>256</v>
      </c>
      <c r="C53" s="786">
        <v>4000</v>
      </c>
      <c r="D53" s="787" t="s">
        <v>276</v>
      </c>
      <c r="E53" s="787"/>
      <c r="F53" s="788">
        <v>110</v>
      </c>
      <c r="G53" s="804" t="s">
        <v>536</v>
      </c>
      <c r="H53" s="788">
        <f>F53*C53</f>
        <v>440000</v>
      </c>
      <c r="I53" s="697">
        <v>171</v>
      </c>
      <c r="J53" s="697">
        <f>I53*C53</f>
        <v>684000</v>
      </c>
      <c r="K53" s="697">
        <v>170</v>
      </c>
      <c r="L53" s="697">
        <f>K53*C53</f>
        <v>680000</v>
      </c>
      <c r="M53" s="697">
        <v>150</v>
      </c>
      <c r="N53" s="697">
        <f>M53*C53</f>
        <v>600000</v>
      </c>
      <c r="O53" s="697">
        <v>110</v>
      </c>
      <c r="P53" s="697">
        <f>O53*C53</f>
        <v>440000</v>
      </c>
    </row>
    <row r="54" spans="1:16" ht="63">
      <c r="A54" s="784">
        <v>53</v>
      </c>
      <c r="B54" s="785">
        <v>207.4</v>
      </c>
      <c r="C54" s="786">
        <v>92</v>
      </c>
      <c r="D54" s="787" t="s">
        <v>275</v>
      </c>
      <c r="E54" s="787"/>
      <c r="F54" s="788">
        <v>142</v>
      </c>
      <c r="G54" s="804" t="s">
        <v>536</v>
      </c>
      <c r="H54" s="788">
        <f>F54*C54</f>
        <v>13064</v>
      </c>
      <c r="I54" s="697">
        <v>164</v>
      </c>
      <c r="J54" s="697">
        <f>I54*C54</f>
        <v>15088</v>
      </c>
      <c r="K54" s="697">
        <v>300</v>
      </c>
      <c r="L54" s="697">
        <f>K54*C54</f>
        <v>27600</v>
      </c>
      <c r="M54" s="697">
        <v>200</v>
      </c>
      <c r="N54" s="697">
        <f>M54*C54</f>
        <v>18400</v>
      </c>
      <c r="O54" s="697">
        <v>142</v>
      </c>
      <c r="P54" s="697">
        <f>O54*C54</f>
        <v>13064</v>
      </c>
    </row>
    <row r="55" spans="1:16" ht="45">
      <c r="A55" s="784">
        <v>54</v>
      </c>
      <c r="B55" s="785">
        <v>213</v>
      </c>
      <c r="C55" s="786">
        <v>10</v>
      </c>
      <c r="D55" s="787" t="s">
        <v>48</v>
      </c>
      <c r="E55" s="787"/>
      <c r="F55" s="788">
        <v>2543</v>
      </c>
      <c r="G55" s="805" t="s">
        <v>321</v>
      </c>
      <c r="H55" s="788">
        <f>F55*C55</f>
        <v>25430</v>
      </c>
      <c r="I55" s="697">
        <v>2701</v>
      </c>
      <c r="J55" s="697">
        <f>I55*C55</f>
        <v>27010</v>
      </c>
      <c r="K55" s="697">
        <v>2500</v>
      </c>
      <c r="L55" s="697">
        <f>K55*C55</f>
        <v>25000</v>
      </c>
      <c r="M55" s="697">
        <v>2500</v>
      </c>
      <c r="N55" s="697">
        <f>M55*C55</f>
        <v>25000</v>
      </c>
      <c r="O55" s="697">
        <v>2543</v>
      </c>
      <c r="P55" s="697">
        <f>O55*C55</f>
        <v>25430</v>
      </c>
    </row>
    <row r="56" spans="1:16" ht="63">
      <c r="A56" s="784">
        <v>55</v>
      </c>
      <c r="B56" s="785">
        <v>216</v>
      </c>
      <c r="C56" s="786">
        <v>300</v>
      </c>
      <c r="D56" s="787" t="s">
        <v>40</v>
      </c>
      <c r="E56" s="787"/>
      <c r="F56" s="788">
        <v>134</v>
      </c>
      <c r="G56" s="804" t="s">
        <v>536</v>
      </c>
      <c r="H56" s="788">
        <f>F56*C56</f>
        <v>40200</v>
      </c>
      <c r="I56" s="697">
        <v>24.2</v>
      </c>
      <c r="J56" s="697">
        <f>I56*C56</f>
        <v>7260</v>
      </c>
      <c r="K56" s="697">
        <v>200</v>
      </c>
      <c r="L56" s="697">
        <f>K56*C56</f>
        <v>60000</v>
      </c>
      <c r="M56" s="697">
        <v>200</v>
      </c>
      <c r="N56" s="697">
        <f>M56*C56</f>
        <v>60000</v>
      </c>
      <c r="O56" s="697">
        <v>134</v>
      </c>
      <c r="P56" s="697">
        <f>O56*C56</f>
        <v>40200</v>
      </c>
    </row>
    <row r="57" spans="1:16" ht="76.5" customHeight="1">
      <c r="A57" s="784">
        <v>56</v>
      </c>
      <c r="B57" s="785">
        <v>221</v>
      </c>
      <c r="C57" s="786">
        <v>506</v>
      </c>
      <c r="D57" s="787" t="s">
        <v>423</v>
      </c>
      <c r="E57" s="787"/>
      <c r="F57" s="788">
        <v>113</v>
      </c>
      <c r="G57" s="804" t="s">
        <v>536</v>
      </c>
      <c r="H57" s="788">
        <f>F57*C57</f>
        <v>57178</v>
      </c>
      <c r="I57" s="697">
        <v>145.63999999999999</v>
      </c>
      <c r="J57" s="697">
        <f>I57*C57</f>
        <v>73693.84</v>
      </c>
      <c r="K57" s="697">
        <v>150</v>
      </c>
      <c r="L57" s="697">
        <f>K57*C57</f>
        <v>75900</v>
      </c>
      <c r="M57" s="697">
        <v>170</v>
      </c>
      <c r="N57" s="697">
        <f>M57*C57</f>
        <v>86020</v>
      </c>
      <c r="O57" s="697">
        <v>113</v>
      </c>
      <c r="P57" s="697">
        <f>O57*C57</f>
        <v>57178</v>
      </c>
    </row>
    <row r="58" spans="1:16" ht="63">
      <c r="A58" s="784">
        <v>57</v>
      </c>
      <c r="B58" s="785" t="s">
        <v>69</v>
      </c>
      <c r="C58" s="786">
        <v>176</v>
      </c>
      <c r="D58" s="787" t="s">
        <v>483</v>
      </c>
      <c r="E58" s="787"/>
      <c r="F58" s="788">
        <v>332</v>
      </c>
      <c r="G58" s="804" t="s">
        <v>536</v>
      </c>
      <c r="H58" s="788">
        <f>F58*C58</f>
        <v>58432</v>
      </c>
      <c r="I58" s="697">
        <v>383.9</v>
      </c>
      <c r="J58" s="697">
        <f>I58*C58</f>
        <v>67566.399999999994</v>
      </c>
      <c r="K58" s="697">
        <v>150</v>
      </c>
      <c r="L58" s="697">
        <f>K58*C58</f>
        <v>26400</v>
      </c>
      <c r="M58" s="697">
        <v>500</v>
      </c>
      <c r="N58" s="697">
        <f>M58*C58</f>
        <v>88000</v>
      </c>
      <c r="O58" s="697">
        <v>332</v>
      </c>
      <c r="P58" s="697">
        <f>O58*C58</f>
        <v>58432</v>
      </c>
    </row>
    <row r="59" spans="1:16" ht="24.95" customHeight="1">
      <c r="A59" s="784">
        <v>58</v>
      </c>
      <c r="B59" s="785">
        <v>238.1</v>
      </c>
      <c r="C59" s="789">
        <v>0.83599999999999997</v>
      </c>
      <c r="D59" s="790" t="s">
        <v>138</v>
      </c>
      <c r="E59" s="790"/>
      <c r="F59" s="788">
        <v>2373</v>
      </c>
      <c r="G59" s="807" t="s">
        <v>534</v>
      </c>
      <c r="H59" s="788">
        <f>F59*C59</f>
        <v>1983.828</v>
      </c>
      <c r="I59" s="697">
        <v>2954.25</v>
      </c>
      <c r="J59" s="697">
        <f>I59*C59</f>
        <v>2469.7529999999997</v>
      </c>
      <c r="K59" s="697">
        <v>8000</v>
      </c>
      <c r="L59" s="697">
        <f>K59*C59</f>
        <v>6688</v>
      </c>
      <c r="M59" s="697">
        <v>4000</v>
      </c>
      <c r="N59" s="697">
        <f>M59*C59</f>
        <v>3344</v>
      </c>
      <c r="O59" s="697">
        <v>2373</v>
      </c>
      <c r="P59" s="697">
        <f>O59*C59</f>
        <v>1983.828</v>
      </c>
    </row>
    <row r="60" spans="1:16" ht="102" customHeight="1">
      <c r="A60" s="784">
        <v>59</v>
      </c>
      <c r="B60" s="785" t="s">
        <v>23</v>
      </c>
      <c r="C60" s="786">
        <v>3054</v>
      </c>
      <c r="D60" s="787" t="s">
        <v>65</v>
      </c>
      <c r="E60" s="787"/>
      <c r="F60" s="788">
        <v>109</v>
      </c>
      <c r="G60" s="804" t="s">
        <v>536</v>
      </c>
      <c r="H60" s="788">
        <f>F60*C60</f>
        <v>332886</v>
      </c>
      <c r="I60" s="697">
        <v>57.75</v>
      </c>
      <c r="J60" s="697">
        <f>I60*C60</f>
        <v>176368.5</v>
      </c>
      <c r="K60" s="697">
        <v>200</v>
      </c>
      <c r="L60" s="697">
        <f>K60*C60</f>
        <v>610800</v>
      </c>
      <c r="M60" s="697">
        <v>150</v>
      </c>
      <c r="N60" s="697">
        <f>M60*C60</f>
        <v>458100</v>
      </c>
      <c r="O60" s="697">
        <v>109</v>
      </c>
      <c r="P60" s="697">
        <f>O60*C60</f>
        <v>332886</v>
      </c>
    </row>
    <row r="61" spans="1:16" ht="63" customHeight="1">
      <c r="A61" s="784">
        <v>60</v>
      </c>
      <c r="B61" s="785">
        <v>254.2</v>
      </c>
      <c r="C61" s="786">
        <v>227</v>
      </c>
      <c r="D61" s="787" t="s">
        <v>60</v>
      </c>
      <c r="E61" s="787"/>
      <c r="F61" s="788">
        <v>367</v>
      </c>
      <c r="G61" s="806" t="s">
        <v>323</v>
      </c>
      <c r="H61" s="788">
        <f>F61*C61</f>
        <v>83309</v>
      </c>
      <c r="I61" s="697">
        <v>354.82</v>
      </c>
      <c r="J61" s="697">
        <f>I61*C61</f>
        <v>80544.14</v>
      </c>
      <c r="K61" s="697">
        <v>600</v>
      </c>
      <c r="L61" s="697">
        <f>K61*C61</f>
        <v>136200</v>
      </c>
      <c r="M61" s="697">
        <v>350</v>
      </c>
      <c r="N61" s="697">
        <f>M61*C61</f>
        <v>79450</v>
      </c>
      <c r="O61" s="697">
        <v>367</v>
      </c>
      <c r="P61" s="697">
        <f>O61*C61</f>
        <v>83309</v>
      </c>
    </row>
    <row r="62" spans="1:16" ht="24.95" customHeight="1">
      <c r="A62" s="784">
        <v>61</v>
      </c>
      <c r="B62" s="785"/>
      <c r="C62" s="786">
        <v>236</v>
      </c>
      <c r="D62" s="787" t="s">
        <v>61</v>
      </c>
      <c r="E62" s="787"/>
      <c r="F62" s="788">
        <v>1887</v>
      </c>
      <c r="G62" s="806" t="s">
        <v>323</v>
      </c>
      <c r="H62" s="788">
        <f>F62*C62</f>
        <v>445332</v>
      </c>
      <c r="I62" s="697">
        <v>1723.94</v>
      </c>
      <c r="J62" s="697">
        <f>I62*C62</f>
        <v>406849.84</v>
      </c>
      <c r="K62" s="697">
        <v>2000</v>
      </c>
      <c r="L62" s="697">
        <f>K62*C62</f>
        <v>472000</v>
      </c>
      <c r="M62" s="697">
        <v>1500</v>
      </c>
      <c r="N62" s="697">
        <f>M62*C62</f>
        <v>354000</v>
      </c>
      <c r="O62" s="697">
        <v>1887</v>
      </c>
      <c r="P62" s="697">
        <f>O62*C62</f>
        <v>445332</v>
      </c>
    </row>
    <row r="63" spans="1:16" ht="63.75" customHeight="1">
      <c r="A63" s="784">
        <v>62</v>
      </c>
      <c r="B63" s="785" t="s">
        <v>223</v>
      </c>
      <c r="C63" s="786">
        <v>145</v>
      </c>
      <c r="D63" s="787" t="s">
        <v>484</v>
      </c>
      <c r="E63" s="787"/>
      <c r="F63" s="788">
        <v>2266</v>
      </c>
      <c r="G63" s="805" t="s">
        <v>321</v>
      </c>
      <c r="H63" s="788">
        <f>F63*C63</f>
        <v>328570</v>
      </c>
      <c r="I63" s="697">
        <v>3850</v>
      </c>
      <c r="J63" s="697">
        <f>I63*C63</f>
        <v>558250</v>
      </c>
      <c r="K63" s="697">
        <v>4300</v>
      </c>
      <c r="L63" s="697">
        <f>K63*C63</f>
        <v>623500</v>
      </c>
      <c r="M63" s="697">
        <v>3000</v>
      </c>
      <c r="N63" s="697">
        <f>M63*C63</f>
        <v>435000</v>
      </c>
      <c r="O63" s="697">
        <v>2266</v>
      </c>
      <c r="P63" s="697">
        <f>O63*C63</f>
        <v>328570</v>
      </c>
    </row>
    <row r="64" spans="1:16" ht="63" customHeight="1">
      <c r="A64" s="784">
        <v>63</v>
      </c>
      <c r="B64" s="785" t="s">
        <v>258</v>
      </c>
      <c r="C64" s="786">
        <v>36</v>
      </c>
      <c r="D64" s="787" t="s">
        <v>485</v>
      </c>
      <c r="E64" s="787"/>
      <c r="F64" s="788">
        <v>1475</v>
      </c>
      <c r="G64" s="805" t="s">
        <v>321</v>
      </c>
      <c r="H64" s="788">
        <f>F64*C64</f>
        <v>53100</v>
      </c>
      <c r="I64" s="697">
        <v>1670</v>
      </c>
      <c r="J64" s="697">
        <f>I64*C64</f>
        <v>60120</v>
      </c>
      <c r="K64" s="697">
        <v>2200</v>
      </c>
      <c r="L64" s="697">
        <f>K64*C64</f>
        <v>79200</v>
      </c>
      <c r="M64" s="697">
        <v>1500</v>
      </c>
      <c r="N64" s="697">
        <f>M64*C64</f>
        <v>54000</v>
      </c>
      <c r="O64" s="697">
        <v>1475</v>
      </c>
      <c r="P64" s="697">
        <f>O64*C64</f>
        <v>53100</v>
      </c>
    </row>
    <row r="65" spans="1:16" ht="24.95" customHeight="1">
      <c r="A65" s="784">
        <v>64</v>
      </c>
      <c r="B65" s="785" t="s">
        <v>137</v>
      </c>
      <c r="C65" s="786">
        <v>836</v>
      </c>
      <c r="D65" s="787" t="s">
        <v>135</v>
      </c>
      <c r="E65" s="787"/>
      <c r="F65" s="788">
        <v>119</v>
      </c>
      <c r="G65" s="803" t="s">
        <v>360</v>
      </c>
      <c r="H65" s="788">
        <f>F65*C65</f>
        <v>99484</v>
      </c>
      <c r="I65" s="697">
        <v>110.75</v>
      </c>
      <c r="J65" s="697">
        <f>I65*C65</f>
        <v>92587</v>
      </c>
      <c r="K65" s="697">
        <v>110</v>
      </c>
      <c r="L65" s="697">
        <f>K65*C65</f>
        <v>91960</v>
      </c>
      <c r="M65" s="697">
        <v>130</v>
      </c>
      <c r="N65" s="697">
        <f>M65*C65</f>
        <v>108680</v>
      </c>
      <c r="O65" s="697">
        <v>119</v>
      </c>
      <c r="P65" s="697">
        <f>O65*C65</f>
        <v>99484</v>
      </c>
    </row>
    <row r="66" spans="1:16" ht="63">
      <c r="A66" s="784">
        <v>65</v>
      </c>
      <c r="B66" s="785" t="s">
        <v>139</v>
      </c>
      <c r="C66" s="786">
        <v>83.2</v>
      </c>
      <c r="D66" s="787" t="s">
        <v>464</v>
      </c>
      <c r="E66" s="787"/>
      <c r="F66" s="788">
        <v>974</v>
      </c>
      <c r="G66" s="804" t="s">
        <v>536</v>
      </c>
      <c r="H66" s="788">
        <f>F66*C66</f>
        <v>81036.800000000003</v>
      </c>
      <c r="I66" s="697">
        <v>1020.01</v>
      </c>
      <c r="J66" s="697">
        <f>I66*C66</f>
        <v>84864.831999999995</v>
      </c>
      <c r="K66" s="697">
        <v>950</v>
      </c>
      <c r="L66" s="697">
        <f>K66*C66</f>
        <v>79040</v>
      </c>
      <c r="M66" s="697">
        <v>1300</v>
      </c>
      <c r="N66" s="697">
        <f>M66*C66</f>
        <v>108160</v>
      </c>
      <c r="O66" s="697">
        <v>974</v>
      </c>
      <c r="P66" s="697">
        <f>O66*C66</f>
        <v>81036.800000000003</v>
      </c>
    </row>
    <row r="67" spans="1:16" ht="117" customHeight="1">
      <c r="A67" s="784">
        <v>66</v>
      </c>
      <c r="B67" s="785" t="s">
        <v>160</v>
      </c>
      <c r="C67" s="786">
        <v>39</v>
      </c>
      <c r="D67" s="787" t="s">
        <v>164</v>
      </c>
      <c r="E67" s="787"/>
      <c r="F67" s="788">
        <v>1582</v>
      </c>
      <c r="G67" s="804" t="s">
        <v>536</v>
      </c>
      <c r="H67" s="788">
        <f>F67*C67</f>
        <v>61698</v>
      </c>
      <c r="I67" s="697">
        <v>3400</v>
      </c>
      <c r="J67" s="697">
        <f>I67*C67</f>
        <v>132600</v>
      </c>
      <c r="K67" s="697">
        <v>1600</v>
      </c>
      <c r="L67" s="697">
        <f>K67*C67</f>
        <v>62400</v>
      </c>
      <c r="M67" s="697">
        <v>4000</v>
      </c>
      <c r="N67" s="697">
        <f>M67*C67</f>
        <v>156000</v>
      </c>
      <c r="O67" s="697">
        <v>1582</v>
      </c>
      <c r="P67" s="697">
        <f>O67*C67</f>
        <v>61698</v>
      </c>
    </row>
    <row r="68" spans="1:16" ht="62.25" customHeight="1">
      <c r="A68" s="784">
        <v>67</v>
      </c>
      <c r="B68" s="785" t="s">
        <v>194</v>
      </c>
      <c r="C68" s="786">
        <v>2060</v>
      </c>
      <c r="D68" s="791" t="s">
        <v>196</v>
      </c>
      <c r="E68" s="791"/>
      <c r="F68" s="788">
        <v>1137</v>
      </c>
      <c r="G68" s="804" t="s">
        <v>536</v>
      </c>
      <c r="H68" s="788">
        <f>F68*C68</f>
        <v>2342220</v>
      </c>
      <c r="I68" s="697">
        <v>1523.49</v>
      </c>
      <c r="J68" s="697">
        <f>I68*C68</f>
        <v>3138389.4</v>
      </c>
      <c r="K68" s="697">
        <v>1150</v>
      </c>
      <c r="L68" s="697">
        <f>K68*C68</f>
        <v>2369000</v>
      </c>
      <c r="M68" s="697">
        <v>1200</v>
      </c>
      <c r="N68" s="697">
        <f>M68*C68</f>
        <v>2472000</v>
      </c>
      <c r="O68" s="697">
        <v>1137</v>
      </c>
      <c r="P68" s="697">
        <f>O68*C68</f>
        <v>2342220</v>
      </c>
    </row>
    <row r="69" spans="1:16" ht="63.75" customHeight="1">
      <c r="A69" s="784">
        <v>68</v>
      </c>
      <c r="B69" s="785">
        <v>379.7</v>
      </c>
      <c r="C69" s="786">
        <v>4</v>
      </c>
      <c r="D69" s="787" t="s">
        <v>518</v>
      </c>
      <c r="E69" s="787"/>
      <c r="F69" s="788">
        <v>44183</v>
      </c>
      <c r="G69" s="805" t="s">
        <v>321</v>
      </c>
      <c r="H69" s="788">
        <f>F69*C69</f>
        <v>176732</v>
      </c>
      <c r="I69" s="697">
        <v>50000</v>
      </c>
      <c r="J69" s="697">
        <f>I69*C69</f>
        <v>200000</v>
      </c>
      <c r="K69" s="697">
        <v>375000</v>
      </c>
      <c r="L69" s="697">
        <f>K69*C69</f>
        <v>1500000</v>
      </c>
      <c r="M69" s="697">
        <v>50000</v>
      </c>
      <c r="N69" s="697">
        <f>M69*C69</f>
        <v>200000</v>
      </c>
      <c r="O69" s="697">
        <v>44183</v>
      </c>
      <c r="P69" s="697">
        <f>O69*C69</f>
        <v>176732</v>
      </c>
    </row>
    <row r="70" spans="1:16" ht="45">
      <c r="A70" s="784">
        <v>69</v>
      </c>
      <c r="B70" s="793">
        <v>382.1</v>
      </c>
      <c r="C70" s="786">
        <v>24</v>
      </c>
      <c r="D70" s="790" t="s">
        <v>57</v>
      </c>
      <c r="E70" s="790"/>
      <c r="F70" s="788">
        <v>2492</v>
      </c>
      <c r="G70" s="805" t="s">
        <v>321</v>
      </c>
      <c r="H70" s="788">
        <f>F70*C70</f>
        <v>59808</v>
      </c>
      <c r="I70" s="697">
        <v>2147</v>
      </c>
      <c r="J70" s="697">
        <f>I70*C70</f>
        <v>51528</v>
      </c>
      <c r="K70" s="697">
        <v>2800</v>
      </c>
      <c r="L70" s="697">
        <f>K70*C70</f>
        <v>67200</v>
      </c>
      <c r="M70" s="697">
        <v>2500</v>
      </c>
      <c r="N70" s="697">
        <f>M70*C70</f>
        <v>60000</v>
      </c>
      <c r="O70" s="697">
        <v>2492</v>
      </c>
      <c r="P70" s="697">
        <f>O70*C70</f>
        <v>59808</v>
      </c>
    </row>
    <row r="71" spans="1:16" ht="63">
      <c r="A71" s="784">
        <v>70</v>
      </c>
      <c r="B71" s="785">
        <v>465.6</v>
      </c>
      <c r="C71" s="786">
        <v>75</v>
      </c>
      <c r="D71" s="787" t="s">
        <v>163</v>
      </c>
      <c r="E71" s="787"/>
      <c r="F71" s="788">
        <v>4619</v>
      </c>
      <c r="G71" s="804" t="s">
        <v>536</v>
      </c>
      <c r="H71" s="788">
        <f>F71*C71</f>
        <v>346425</v>
      </c>
      <c r="I71" s="697">
        <v>8615</v>
      </c>
      <c r="J71" s="697">
        <f>I71*C71</f>
        <v>646125</v>
      </c>
      <c r="K71" s="697">
        <v>5000</v>
      </c>
      <c r="L71" s="697">
        <f>K71*C71</f>
        <v>375000</v>
      </c>
      <c r="M71" s="697">
        <v>8500</v>
      </c>
      <c r="N71" s="697">
        <f>M71*C71</f>
        <v>637500</v>
      </c>
      <c r="O71" s="697">
        <v>4619</v>
      </c>
      <c r="P71" s="697">
        <f>O71*C71</f>
        <v>346425</v>
      </c>
    </row>
    <row r="72" spans="1:16" ht="63">
      <c r="A72" s="784">
        <v>71</v>
      </c>
      <c r="B72" s="794" t="s">
        <v>425</v>
      </c>
      <c r="C72" s="786">
        <v>198</v>
      </c>
      <c r="D72" s="787" t="s">
        <v>210</v>
      </c>
      <c r="E72" s="787"/>
      <c r="F72" s="788">
        <v>5481</v>
      </c>
      <c r="G72" s="804" t="s">
        <v>536</v>
      </c>
      <c r="H72" s="788">
        <f>F72*C72</f>
        <v>1085238</v>
      </c>
      <c r="I72" s="697">
        <v>5112.8999999999996</v>
      </c>
      <c r="J72" s="697">
        <f>I72*C72</f>
        <v>1012354.2</v>
      </c>
      <c r="K72" s="697">
        <v>4500</v>
      </c>
      <c r="L72" s="697">
        <f>K72*C72</f>
        <v>891000</v>
      </c>
      <c r="M72" s="697">
        <v>5000</v>
      </c>
      <c r="N72" s="697">
        <f>M72*C72</f>
        <v>990000</v>
      </c>
      <c r="O72" s="697">
        <v>5481</v>
      </c>
      <c r="P72" s="697">
        <f>O72*C72</f>
        <v>1085238</v>
      </c>
    </row>
    <row r="73" spans="1:16" ht="63">
      <c r="A73" s="784">
        <v>72</v>
      </c>
      <c r="B73" s="794" t="s">
        <v>201</v>
      </c>
      <c r="C73" s="786">
        <v>48</v>
      </c>
      <c r="D73" s="787" t="s">
        <v>211</v>
      </c>
      <c r="E73" s="787"/>
      <c r="F73" s="788">
        <v>3040</v>
      </c>
      <c r="G73" s="804" t="s">
        <v>536</v>
      </c>
      <c r="H73" s="788">
        <f>F73*C73</f>
        <v>145920</v>
      </c>
      <c r="I73" s="697">
        <v>2691</v>
      </c>
      <c r="J73" s="697">
        <f>I73*C73</f>
        <v>129168</v>
      </c>
      <c r="K73" s="697">
        <v>2400</v>
      </c>
      <c r="L73" s="697">
        <f>K73*C73</f>
        <v>115200</v>
      </c>
      <c r="M73" s="697">
        <v>3000</v>
      </c>
      <c r="N73" s="697">
        <f>M73*C73</f>
        <v>144000</v>
      </c>
      <c r="O73" s="697">
        <v>3040</v>
      </c>
      <c r="P73" s="697">
        <f>O73*C73</f>
        <v>145920</v>
      </c>
    </row>
    <row r="74" spans="1:16" ht="45">
      <c r="A74" s="784">
        <v>73</v>
      </c>
      <c r="B74" s="794" t="s">
        <v>205</v>
      </c>
      <c r="C74" s="786">
        <v>66</v>
      </c>
      <c r="D74" s="787" t="s">
        <v>507</v>
      </c>
      <c r="E74" s="787"/>
      <c r="F74" s="788">
        <v>2882</v>
      </c>
      <c r="G74" s="805" t="s">
        <v>321</v>
      </c>
      <c r="H74" s="788">
        <f>F74*C74</f>
        <v>190212</v>
      </c>
      <c r="I74" s="697">
        <v>5800</v>
      </c>
      <c r="J74" s="697">
        <f>I74*C74</f>
        <v>382800</v>
      </c>
      <c r="K74" s="697">
        <v>4000</v>
      </c>
      <c r="L74" s="697">
        <f>K74*C74</f>
        <v>264000</v>
      </c>
      <c r="M74" s="697">
        <v>5500</v>
      </c>
      <c r="N74" s="697">
        <f>M74*C74</f>
        <v>363000</v>
      </c>
      <c r="O74" s="697">
        <v>2882</v>
      </c>
      <c r="P74" s="697">
        <f>O74*C74</f>
        <v>190212</v>
      </c>
    </row>
    <row r="75" spans="1:16" ht="45">
      <c r="A75" s="784">
        <v>74</v>
      </c>
      <c r="B75" s="794" t="s">
        <v>426</v>
      </c>
      <c r="C75" s="786">
        <v>66</v>
      </c>
      <c r="D75" s="787" t="s">
        <v>212</v>
      </c>
      <c r="E75" s="787"/>
      <c r="F75" s="788">
        <v>1243</v>
      </c>
      <c r="G75" s="805" t="s">
        <v>321</v>
      </c>
      <c r="H75" s="788">
        <f>F75*C75</f>
        <v>82038</v>
      </c>
      <c r="I75" s="697">
        <v>1750</v>
      </c>
      <c r="J75" s="697">
        <f>I75*C75</f>
        <v>115500</v>
      </c>
      <c r="K75" s="697">
        <v>900</v>
      </c>
      <c r="L75" s="697">
        <f>K75*C75</f>
        <v>59400</v>
      </c>
      <c r="M75" s="697">
        <v>2000</v>
      </c>
      <c r="N75" s="697">
        <f>M75*C75</f>
        <v>132000</v>
      </c>
      <c r="O75" s="697">
        <v>1243</v>
      </c>
      <c r="P75" s="697">
        <f>O75*C75</f>
        <v>82038</v>
      </c>
    </row>
    <row r="76" spans="1:16" ht="45">
      <c r="A76" s="784">
        <v>75</v>
      </c>
      <c r="B76" s="794" t="s">
        <v>427</v>
      </c>
      <c r="C76" s="786">
        <v>66</v>
      </c>
      <c r="D76" s="787" t="s">
        <v>214</v>
      </c>
      <c r="E76" s="787"/>
      <c r="F76" s="788">
        <v>3503</v>
      </c>
      <c r="G76" s="805" t="s">
        <v>321</v>
      </c>
      <c r="H76" s="788">
        <f>F76*C76</f>
        <v>231198</v>
      </c>
      <c r="I76" s="697">
        <v>5500</v>
      </c>
      <c r="J76" s="697">
        <f>I76*C76</f>
        <v>363000</v>
      </c>
      <c r="K76" s="697">
        <v>4500</v>
      </c>
      <c r="L76" s="697">
        <f>K76*C76</f>
        <v>297000</v>
      </c>
      <c r="M76" s="697">
        <v>5500</v>
      </c>
      <c r="N76" s="697">
        <f>M76*C76</f>
        <v>363000</v>
      </c>
      <c r="O76" s="697">
        <v>3503</v>
      </c>
      <c r="P76" s="697">
        <f>O76*C76</f>
        <v>231198</v>
      </c>
    </row>
    <row r="77" spans="1:16" ht="117.75" customHeight="1">
      <c r="A77" s="784">
        <v>76</v>
      </c>
      <c r="B77" s="785" t="s">
        <v>257</v>
      </c>
      <c r="C77" s="786">
        <v>44</v>
      </c>
      <c r="D77" s="787" t="s">
        <v>287</v>
      </c>
      <c r="E77" s="787"/>
      <c r="F77" s="788">
        <v>4181</v>
      </c>
      <c r="G77" s="805" t="s">
        <v>321</v>
      </c>
      <c r="H77" s="788">
        <f>F77*C77</f>
        <v>183964</v>
      </c>
      <c r="I77" s="697">
        <v>6000</v>
      </c>
      <c r="J77" s="697">
        <f>I77*C77</f>
        <v>264000</v>
      </c>
      <c r="K77" s="697">
        <v>7000</v>
      </c>
      <c r="L77" s="697">
        <f>K77*C77</f>
        <v>308000</v>
      </c>
      <c r="M77" s="697">
        <v>7000</v>
      </c>
      <c r="N77" s="697">
        <f>M77*C77</f>
        <v>308000</v>
      </c>
      <c r="O77" s="697">
        <v>4181</v>
      </c>
      <c r="P77" s="697">
        <f>O77*C77</f>
        <v>183964</v>
      </c>
    </row>
    <row r="78" spans="1:16" ht="45" customHeight="1">
      <c r="A78" s="784">
        <v>77</v>
      </c>
      <c r="B78" s="785" t="s">
        <v>181</v>
      </c>
      <c r="C78" s="786">
        <v>46</v>
      </c>
      <c r="D78" s="787" t="s">
        <v>185</v>
      </c>
      <c r="E78" s="787"/>
      <c r="F78" s="788">
        <v>678</v>
      </c>
      <c r="G78" s="805" t="s">
        <v>321</v>
      </c>
      <c r="H78" s="788">
        <f>F78*C78</f>
        <v>31188</v>
      </c>
      <c r="I78" s="697">
        <v>1088</v>
      </c>
      <c r="J78" s="697">
        <f>I78*C78</f>
        <v>50048</v>
      </c>
      <c r="K78" s="697">
        <v>1000</v>
      </c>
      <c r="L78" s="697">
        <f>K78*C78</f>
        <v>46000</v>
      </c>
      <c r="M78" s="697">
        <v>1000</v>
      </c>
      <c r="N78" s="697">
        <f>M78*C78</f>
        <v>46000</v>
      </c>
      <c r="O78" s="697">
        <v>678</v>
      </c>
      <c r="P78" s="697">
        <f>O78*C78</f>
        <v>31188</v>
      </c>
    </row>
    <row r="79" spans="1:16" ht="63" customHeight="1">
      <c r="A79" s="784">
        <v>78</v>
      </c>
      <c r="B79" s="785" t="s">
        <v>178</v>
      </c>
      <c r="C79" s="786">
        <v>22</v>
      </c>
      <c r="D79" s="787" t="s">
        <v>469</v>
      </c>
      <c r="E79" s="787"/>
      <c r="F79" s="788">
        <v>61585</v>
      </c>
      <c r="G79" s="805" t="s">
        <v>321</v>
      </c>
      <c r="H79" s="788">
        <f>F79*C79</f>
        <v>1354870</v>
      </c>
      <c r="I79" s="697">
        <v>56370</v>
      </c>
      <c r="J79" s="697">
        <f>I79*C79</f>
        <v>1240140</v>
      </c>
      <c r="K79" s="697">
        <v>60000</v>
      </c>
      <c r="L79" s="697">
        <f>K79*C79</f>
        <v>1320000</v>
      </c>
      <c r="M79" s="697">
        <v>53000</v>
      </c>
      <c r="N79" s="697">
        <f>M79*C79</f>
        <v>1166000</v>
      </c>
      <c r="O79" s="697">
        <v>61585</v>
      </c>
      <c r="P79" s="697">
        <f>O79*C79</f>
        <v>1354870</v>
      </c>
    </row>
    <row r="80" spans="1:16" ht="33" customHeight="1">
      <c r="A80" s="784">
        <v>79</v>
      </c>
      <c r="B80" s="785"/>
      <c r="C80" s="786">
        <v>24</v>
      </c>
      <c r="D80" s="787" t="s">
        <v>170</v>
      </c>
      <c r="E80" s="787"/>
      <c r="F80" s="788">
        <v>50285</v>
      </c>
      <c r="G80" s="805" t="s">
        <v>321</v>
      </c>
      <c r="H80" s="788">
        <f>F80*C80</f>
        <v>1206840</v>
      </c>
      <c r="I80" s="697">
        <v>44160</v>
      </c>
      <c r="J80" s="697">
        <f>I80*C80</f>
        <v>1059840</v>
      </c>
      <c r="K80" s="697">
        <v>48000</v>
      </c>
      <c r="L80" s="697">
        <f>K80*C80</f>
        <v>1152000</v>
      </c>
      <c r="M80" s="697">
        <v>40000</v>
      </c>
      <c r="N80" s="697">
        <f>M80*C80</f>
        <v>960000</v>
      </c>
      <c r="O80" s="697">
        <v>50285</v>
      </c>
      <c r="P80" s="697">
        <f>O80*C80</f>
        <v>1206840</v>
      </c>
    </row>
    <row r="81" spans="1:16" ht="60">
      <c r="A81" s="784">
        <v>80</v>
      </c>
      <c r="B81" s="785" t="s">
        <v>468</v>
      </c>
      <c r="C81" s="786">
        <v>357</v>
      </c>
      <c r="D81" s="787" t="s">
        <v>186</v>
      </c>
      <c r="E81" s="787"/>
      <c r="F81" s="788">
        <v>203</v>
      </c>
      <c r="G81" s="806" t="s">
        <v>323</v>
      </c>
      <c r="H81" s="788">
        <f>F81*C81</f>
        <v>72471</v>
      </c>
      <c r="I81" s="697">
        <v>64.099999999999994</v>
      </c>
      <c r="J81" s="697">
        <f>I81*C81</f>
        <v>22883.699999999997</v>
      </c>
      <c r="K81" s="697">
        <v>100</v>
      </c>
      <c r="L81" s="697">
        <f>K81*C81</f>
        <v>35700</v>
      </c>
      <c r="M81" s="697">
        <v>75</v>
      </c>
      <c r="N81" s="697">
        <f>M81*C81</f>
        <v>26775</v>
      </c>
      <c r="O81" s="697">
        <v>203</v>
      </c>
      <c r="P81" s="697">
        <f>O81*C81</f>
        <v>72471</v>
      </c>
    </row>
    <row r="82" spans="1:16" ht="45">
      <c r="A82" s="784">
        <v>81</v>
      </c>
      <c r="B82" s="785" t="s">
        <v>179</v>
      </c>
      <c r="C82" s="786">
        <v>46</v>
      </c>
      <c r="D82" s="787" t="s">
        <v>183</v>
      </c>
      <c r="E82" s="787"/>
      <c r="F82" s="788">
        <v>1978</v>
      </c>
      <c r="G82" s="805" t="s">
        <v>321</v>
      </c>
      <c r="H82" s="788">
        <f>F82*C82</f>
        <v>90988</v>
      </c>
      <c r="I82" s="697">
        <v>4940</v>
      </c>
      <c r="J82" s="697">
        <f>I82*C82</f>
        <v>227240</v>
      </c>
      <c r="K82" s="697">
        <v>4400</v>
      </c>
      <c r="L82" s="697">
        <f>K82*C82</f>
        <v>202400</v>
      </c>
      <c r="M82" s="697">
        <v>4000</v>
      </c>
      <c r="N82" s="697">
        <f>M82*C82</f>
        <v>184000</v>
      </c>
      <c r="O82" s="697">
        <v>1978</v>
      </c>
      <c r="P82" s="697">
        <f>O82*C82</f>
        <v>90988</v>
      </c>
    </row>
    <row r="83" spans="1:16" ht="60">
      <c r="A83" s="784">
        <v>82</v>
      </c>
      <c r="B83" s="785" t="s">
        <v>180</v>
      </c>
      <c r="C83" s="786">
        <v>317</v>
      </c>
      <c r="D83" s="787" t="s">
        <v>184</v>
      </c>
      <c r="E83" s="787"/>
      <c r="F83" s="788">
        <v>904</v>
      </c>
      <c r="G83" s="806" t="s">
        <v>323</v>
      </c>
      <c r="H83" s="788">
        <f>F83*C83</f>
        <v>286568</v>
      </c>
      <c r="I83" s="697">
        <v>940</v>
      </c>
      <c r="J83" s="697">
        <f>I83*C83</f>
        <v>297980</v>
      </c>
      <c r="K83" s="697">
        <v>950</v>
      </c>
      <c r="L83" s="697">
        <f>K83*C83</f>
        <v>301150</v>
      </c>
      <c r="M83" s="697">
        <v>1200</v>
      </c>
      <c r="N83" s="697">
        <f>M83*C83</f>
        <v>380400</v>
      </c>
      <c r="O83" s="697">
        <v>904</v>
      </c>
      <c r="P83" s="697">
        <f>O83*C83</f>
        <v>286568</v>
      </c>
    </row>
    <row r="84" spans="1:16" ht="45">
      <c r="A84" s="784">
        <v>83</v>
      </c>
      <c r="B84" s="785" t="s">
        <v>255</v>
      </c>
      <c r="C84" s="786">
        <v>2</v>
      </c>
      <c r="D84" s="787" t="s">
        <v>288</v>
      </c>
      <c r="E84" s="787"/>
      <c r="F84" s="788">
        <v>2543</v>
      </c>
      <c r="G84" s="808" t="s">
        <v>414</v>
      </c>
      <c r="H84" s="788">
        <f>F84*C84</f>
        <v>5086</v>
      </c>
      <c r="I84" s="697">
        <v>2500</v>
      </c>
      <c r="J84" s="697">
        <f>I84*C84</f>
        <v>5000</v>
      </c>
      <c r="K84" s="697">
        <v>1000</v>
      </c>
      <c r="L84" s="697">
        <f>K84*C84</f>
        <v>2000</v>
      </c>
      <c r="M84" s="697">
        <v>3000</v>
      </c>
      <c r="N84" s="697">
        <f>M84*C84</f>
        <v>6000</v>
      </c>
      <c r="O84" s="697">
        <v>2543</v>
      </c>
      <c r="P84" s="697">
        <f>O84*C84</f>
        <v>5086</v>
      </c>
    </row>
    <row r="85" spans="1:16" ht="42" customHeight="1">
      <c r="A85" s="784">
        <v>84</v>
      </c>
      <c r="B85" s="785">
        <v>640.4</v>
      </c>
      <c r="C85" s="786">
        <v>317</v>
      </c>
      <c r="D85" s="787" t="s">
        <v>187</v>
      </c>
      <c r="E85" s="787"/>
      <c r="F85" s="788">
        <v>158</v>
      </c>
      <c r="G85" s="806" t="s">
        <v>323</v>
      </c>
      <c r="H85" s="788">
        <f>F85*C85</f>
        <v>50086</v>
      </c>
      <c r="I85" s="697">
        <v>110</v>
      </c>
      <c r="J85" s="697">
        <f>I85*C85</f>
        <v>34870</v>
      </c>
      <c r="K85" s="697">
        <v>425</v>
      </c>
      <c r="L85" s="697">
        <f>K85*C85</f>
        <v>134725</v>
      </c>
      <c r="M85" s="697">
        <v>130</v>
      </c>
      <c r="N85" s="697">
        <f>M85*C85</f>
        <v>41210</v>
      </c>
      <c r="O85" s="697">
        <v>158</v>
      </c>
      <c r="P85" s="697">
        <f>O85*C85</f>
        <v>50086</v>
      </c>
    </row>
    <row r="86" spans="1:16" ht="81" customHeight="1">
      <c r="A86" s="784">
        <v>85</v>
      </c>
      <c r="B86" s="785" t="s">
        <v>274</v>
      </c>
      <c r="C86" s="786">
        <v>22</v>
      </c>
      <c r="D86" s="787" t="s">
        <v>273</v>
      </c>
      <c r="E86" s="787"/>
      <c r="F86" s="788">
        <v>1454</v>
      </c>
      <c r="G86" s="805" t="s">
        <v>321</v>
      </c>
      <c r="H86" s="788">
        <f>F86*C86</f>
        <v>31988</v>
      </c>
      <c r="I86" s="697">
        <v>1839</v>
      </c>
      <c r="J86" s="697">
        <f>I86*C86</f>
        <v>40458</v>
      </c>
      <c r="K86" s="697">
        <v>2250</v>
      </c>
      <c r="L86" s="697">
        <f>K86*C86</f>
        <v>49500</v>
      </c>
      <c r="M86" s="697">
        <v>2000</v>
      </c>
      <c r="N86" s="697">
        <f>M86*C86</f>
        <v>44000</v>
      </c>
      <c r="O86" s="697">
        <v>1454</v>
      </c>
      <c r="P86" s="697">
        <f>O86*C86</f>
        <v>31988</v>
      </c>
    </row>
    <row r="87" spans="1:16" ht="48" customHeight="1">
      <c r="A87" s="784">
        <v>86</v>
      </c>
      <c r="B87" s="785" t="s">
        <v>193</v>
      </c>
      <c r="C87" s="786">
        <v>1449</v>
      </c>
      <c r="D87" s="791" t="s">
        <v>521</v>
      </c>
      <c r="E87" s="791"/>
      <c r="F87" s="788">
        <v>1156</v>
      </c>
      <c r="G87" s="804" t="s">
        <v>536</v>
      </c>
      <c r="H87" s="788">
        <f>F87*C87</f>
        <v>1675044</v>
      </c>
      <c r="I87" s="697">
        <v>972</v>
      </c>
      <c r="J87" s="697">
        <f>I87*C87</f>
        <v>1408428</v>
      </c>
      <c r="K87" s="697">
        <v>1400</v>
      </c>
      <c r="L87" s="697">
        <f>K87*C87</f>
        <v>2028600</v>
      </c>
      <c r="M87" s="697">
        <v>1000</v>
      </c>
      <c r="N87" s="697">
        <f>M87*C87</f>
        <v>1449000</v>
      </c>
      <c r="O87" s="697">
        <v>1156</v>
      </c>
      <c r="P87" s="697">
        <f>O87*C87</f>
        <v>1675044</v>
      </c>
    </row>
    <row r="88" spans="1:16" ht="45" customHeight="1">
      <c r="A88" s="784">
        <v>87</v>
      </c>
      <c r="B88" s="785" t="s">
        <v>30</v>
      </c>
      <c r="C88" s="786">
        <v>600</v>
      </c>
      <c r="D88" s="787" t="s">
        <v>77</v>
      </c>
      <c r="E88" s="787"/>
      <c r="F88" s="788">
        <v>5780</v>
      </c>
      <c r="G88" s="804" t="s">
        <v>536</v>
      </c>
      <c r="H88" s="788">
        <f>F88*C88</f>
        <v>3468000</v>
      </c>
      <c r="I88" s="697">
        <v>7482</v>
      </c>
      <c r="J88" s="697">
        <f>I88*C88</f>
        <v>4489200</v>
      </c>
      <c r="K88" s="697">
        <v>5500</v>
      </c>
      <c r="L88" s="697">
        <f>K88*C88</f>
        <v>3300000</v>
      </c>
      <c r="M88" s="697">
        <v>6000</v>
      </c>
      <c r="N88" s="697">
        <f>M88*C88</f>
        <v>3600000</v>
      </c>
      <c r="O88" s="697">
        <v>5780</v>
      </c>
      <c r="P88" s="697">
        <f>O88*C88</f>
        <v>3468000</v>
      </c>
    </row>
    <row r="89" spans="1:16" ht="41.25" customHeight="1">
      <c r="A89" s="784">
        <v>88</v>
      </c>
      <c r="B89" s="785" t="s">
        <v>31</v>
      </c>
      <c r="C89" s="786">
        <v>130</v>
      </c>
      <c r="D89" s="787" t="s">
        <v>78</v>
      </c>
      <c r="E89" s="787"/>
      <c r="F89" s="788">
        <v>6082</v>
      </c>
      <c r="G89" s="804" t="s">
        <v>536</v>
      </c>
      <c r="H89" s="788">
        <f>F89*C89</f>
        <v>790660</v>
      </c>
      <c r="I89" s="697">
        <v>8106</v>
      </c>
      <c r="J89" s="697">
        <f>I89*C89</f>
        <v>1053780</v>
      </c>
      <c r="K89" s="697">
        <v>5500</v>
      </c>
      <c r="L89" s="697">
        <f>K89*C89</f>
        <v>715000</v>
      </c>
      <c r="M89" s="697">
        <v>6000</v>
      </c>
      <c r="N89" s="697">
        <f>M89*C89</f>
        <v>780000</v>
      </c>
      <c r="O89" s="697">
        <v>6082</v>
      </c>
      <c r="P89" s="697">
        <f>O89*C89</f>
        <v>790660</v>
      </c>
    </row>
    <row r="90" spans="1:16" ht="45">
      <c r="A90" s="784">
        <v>89</v>
      </c>
      <c r="B90" s="785" t="s">
        <v>32</v>
      </c>
      <c r="C90" s="786">
        <v>1</v>
      </c>
      <c r="D90" s="787" t="s">
        <v>79</v>
      </c>
      <c r="E90" s="787"/>
      <c r="F90" s="788">
        <v>3290000</v>
      </c>
      <c r="G90" s="805" t="s">
        <v>321</v>
      </c>
      <c r="H90" s="788">
        <f>F90*C90</f>
        <v>3290000</v>
      </c>
      <c r="I90" s="697">
        <v>3986000</v>
      </c>
      <c r="J90" s="697">
        <f>I90*C90</f>
        <v>3986000</v>
      </c>
      <c r="K90" s="697">
        <v>3500000</v>
      </c>
      <c r="L90" s="697">
        <f>K90*C90</f>
        <v>3500000</v>
      </c>
      <c r="M90" s="697">
        <v>4000000</v>
      </c>
      <c r="N90" s="697">
        <f>M90*C90</f>
        <v>4000000</v>
      </c>
      <c r="O90" s="697">
        <v>3290000</v>
      </c>
      <c r="P90" s="697">
        <f>O90*C90</f>
        <v>3290000</v>
      </c>
    </row>
    <row r="91" spans="1:16" ht="75">
      <c r="A91" s="784">
        <v>90</v>
      </c>
      <c r="B91" s="785" t="s">
        <v>33</v>
      </c>
      <c r="C91" s="786">
        <v>1</v>
      </c>
      <c r="D91" s="787" t="s">
        <v>538</v>
      </c>
      <c r="E91" s="787"/>
      <c r="F91" s="788">
        <v>485900</v>
      </c>
      <c r="G91" s="808" t="s">
        <v>413</v>
      </c>
      <c r="H91" s="788">
        <f>F91*C91</f>
        <v>485900</v>
      </c>
      <c r="I91" s="697">
        <v>455000</v>
      </c>
      <c r="J91" s="697">
        <f>I91*C91</f>
        <v>455000</v>
      </c>
      <c r="K91" s="697">
        <v>600000</v>
      </c>
      <c r="L91" s="697">
        <f>K91*C91</f>
        <v>600000</v>
      </c>
      <c r="M91" s="697">
        <v>450000</v>
      </c>
      <c r="N91" s="697">
        <f>M91*C91</f>
        <v>450000</v>
      </c>
      <c r="O91" s="697">
        <v>485900</v>
      </c>
      <c r="P91" s="697">
        <f>O91*C91</f>
        <v>485900</v>
      </c>
    </row>
    <row r="92" spans="1:16" ht="59.25">
      <c r="A92" s="784">
        <v>91</v>
      </c>
      <c r="B92" s="785">
        <v>960.3</v>
      </c>
      <c r="C92" s="786">
        <v>1</v>
      </c>
      <c r="D92" s="787" t="s">
        <v>539</v>
      </c>
      <c r="E92" s="787"/>
      <c r="F92" s="788">
        <v>12430</v>
      </c>
      <c r="G92" s="805" t="s">
        <v>321</v>
      </c>
      <c r="H92" s="788">
        <f>F92*C92</f>
        <v>12430</v>
      </c>
      <c r="I92" s="697">
        <v>19800</v>
      </c>
      <c r="J92" s="697">
        <f>I92*C92</f>
        <v>19800</v>
      </c>
      <c r="K92" s="697">
        <v>12000</v>
      </c>
      <c r="L92" s="697">
        <f>K92*C92</f>
        <v>12000</v>
      </c>
      <c r="M92" s="697">
        <v>20000</v>
      </c>
      <c r="N92" s="697">
        <f>M92*C92</f>
        <v>20000</v>
      </c>
      <c r="O92" s="697">
        <v>12430</v>
      </c>
      <c r="P92" s="697">
        <f>O92*C92</f>
        <v>12430</v>
      </c>
    </row>
    <row r="93" spans="1:16" ht="30">
      <c r="A93" s="784">
        <v>92</v>
      </c>
      <c r="B93" s="785"/>
      <c r="C93" s="786">
        <v>105</v>
      </c>
      <c r="D93" s="790" t="s">
        <v>443</v>
      </c>
      <c r="E93" s="790"/>
      <c r="F93" s="788">
        <v>2093</v>
      </c>
      <c r="G93" s="795" t="s">
        <v>85</v>
      </c>
      <c r="H93" s="788">
        <f>F93*C93</f>
        <v>219765</v>
      </c>
      <c r="I93" s="697">
        <v>1931</v>
      </c>
      <c r="J93" s="697">
        <f>I93*C93</f>
        <v>202755</v>
      </c>
      <c r="K93" s="697">
        <v>1400</v>
      </c>
      <c r="L93" s="697">
        <f>K93*C93</f>
        <v>147000</v>
      </c>
      <c r="M93" s="697">
        <v>2200</v>
      </c>
      <c r="N93" s="697">
        <f>M93*C93</f>
        <v>231000</v>
      </c>
      <c r="O93" s="697">
        <v>2093</v>
      </c>
      <c r="P93" s="697">
        <f>O93*C93</f>
        <v>219765</v>
      </c>
    </row>
    <row r="94" spans="1:16" ht="45">
      <c r="A94" s="784">
        <v>93</v>
      </c>
      <c r="B94" s="785"/>
      <c r="C94" s="786">
        <v>12</v>
      </c>
      <c r="D94" s="787" t="s">
        <v>296</v>
      </c>
      <c r="E94" s="787"/>
      <c r="F94" s="788">
        <v>215</v>
      </c>
      <c r="G94" s="805" t="s">
        <v>321</v>
      </c>
      <c r="H94" s="788">
        <f>F94*C94</f>
        <v>2580</v>
      </c>
      <c r="I94" s="697">
        <v>650</v>
      </c>
      <c r="J94" s="697">
        <f>I94*C94</f>
        <v>7800</v>
      </c>
      <c r="K94" s="697">
        <v>750</v>
      </c>
      <c r="L94" s="697">
        <f>K94*C94</f>
        <v>9000</v>
      </c>
      <c r="M94" s="697">
        <v>1000</v>
      </c>
      <c r="N94" s="697">
        <f>M94*C94</f>
        <v>12000</v>
      </c>
      <c r="O94" s="697">
        <v>215</v>
      </c>
      <c r="P94" s="697">
        <f>O94*C94</f>
        <v>2580</v>
      </c>
    </row>
    <row r="95" spans="1:16" ht="63" customHeight="1">
      <c r="A95" s="784">
        <v>94</v>
      </c>
      <c r="B95" s="785"/>
      <c r="C95" s="786">
        <v>12</v>
      </c>
      <c r="D95" s="787" t="s">
        <v>297</v>
      </c>
      <c r="E95" s="787"/>
      <c r="F95" s="788">
        <v>316</v>
      </c>
      <c r="G95" s="805" t="s">
        <v>321</v>
      </c>
      <c r="H95" s="788">
        <f>F95*C95</f>
        <v>3792</v>
      </c>
      <c r="I95" s="697">
        <v>818</v>
      </c>
      <c r="J95" s="697">
        <f>I95*C95</f>
        <v>9816</v>
      </c>
      <c r="K95" s="697">
        <v>820</v>
      </c>
      <c r="L95" s="697">
        <f>K95*C95</f>
        <v>9840</v>
      </c>
      <c r="M95" s="697">
        <v>1000</v>
      </c>
      <c r="N95" s="697">
        <f>M95*C95</f>
        <v>12000</v>
      </c>
      <c r="O95" s="697">
        <v>316</v>
      </c>
      <c r="P95" s="697">
        <f>O95*C95</f>
        <v>3792</v>
      </c>
    </row>
    <row r="96" spans="1:16" ht="24.95" customHeight="1">
      <c r="A96" s="784">
        <v>95</v>
      </c>
      <c r="B96" s="785"/>
      <c r="C96" s="786">
        <v>2</v>
      </c>
      <c r="D96" s="787" t="s">
        <v>298</v>
      </c>
      <c r="E96" s="787"/>
      <c r="F96" s="788">
        <v>2029</v>
      </c>
      <c r="G96" s="805" t="s">
        <v>321</v>
      </c>
      <c r="H96" s="788">
        <f>F96*C96</f>
        <v>4058</v>
      </c>
      <c r="I96" s="697">
        <v>2700</v>
      </c>
      <c r="J96" s="697">
        <f>I96*C96</f>
        <v>5400</v>
      </c>
      <c r="K96" s="697">
        <v>750</v>
      </c>
      <c r="L96" s="697">
        <f>K96*C96</f>
        <v>1500</v>
      </c>
      <c r="M96" s="697">
        <v>3000</v>
      </c>
      <c r="N96" s="697">
        <f>M96*C96</f>
        <v>6000</v>
      </c>
      <c r="O96" s="697">
        <v>2029</v>
      </c>
      <c r="P96" s="697">
        <f>O96*C96</f>
        <v>4058</v>
      </c>
    </row>
    <row r="97" spans="1:16" ht="42" customHeight="1">
      <c r="A97" s="784">
        <v>96</v>
      </c>
      <c r="B97" s="785"/>
      <c r="C97" s="786">
        <v>6</v>
      </c>
      <c r="D97" s="787" t="s">
        <v>299</v>
      </c>
      <c r="E97" s="787"/>
      <c r="F97" s="788">
        <v>3158</v>
      </c>
      <c r="G97" s="806" t="s">
        <v>323</v>
      </c>
      <c r="H97" s="788">
        <f>F97*C97</f>
        <v>18948</v>
      </c>
      <c r="I97" s="697">
        <v>4200</v>
      </c>
      <c r="J97" s="697">
        <f>I97*C97</f>
        <v>25200</v>
      </c>
      <c r="K97" s="697">
        <v>3500</v>
      </c>
      <c r="L97" s="697">
        <f>K97*C97</f>
        <v>21000</v>
      </c>
      <c r="M97" s="697">
        <v>4000</v>
      </c>
      <c r="N97" s="697">
        <f>M97*C97</f>
        <v>24000</v>
      </c>
      <c r="O97" s="697">
        <v>3158</v>
      </c>
      <c r="P97" s="697">
        <f>O97*C97</f>
        <v>18948</v>
      </c>
    </row>
    <row r="98" spans="1:16" ht="60">
      <c r="A98" s="784">
        <v>97</v>
      </c>
      <c r="B98" s="785"/>
      <c r="C98" s="786">
        <v>6</v>
      </c>
      <c r="D98" s="787" t="s">
        <v>300</v>
      </c>
      <c r="E98" s="787"/>
      <c r="F98" s="788">
        <v>3539</v>
      </c>
      <c r="G98" s="806" t="s">
        <v>323</v>
      </c>
      <c r="H98" s="788">
        <f>F98*C98</f>
        <v>21234</v>
      </c>
      <c r="I98" s="697">
        <v>4800</v>
      </c>
      <c r="J98" s="697">
        <f>I98*C98</f>
        <v>28800</v>
      </c>
      <c r="K98" s="697">
        <v>2400</v>
      </c>
      <c r="L98" s="697">
        <f>K98*C98</f>
        <v>14400</v>
      </c>
      <c r="M98" s="697">
        <v>5000</v>
      </c>
      <c r="N98" s="697">
        <f>M98*C98</f>
        <v>30000</v>
      </c>
      <c r="O98" s="697">
        <v>3539</v>
      </c>
      <c r="P98" s="697">
        <f>O98*C98</f>
        <v>21234</v>
      </c>
    </row>
    <row r="99" spans="1:16" ht="60">
      <c r="A99" s="784">
        <v>98</v>
      </c>
      <c r="B99" s="785"/>
      <c r="C99" s="786">
        <v>12</v>
      </c>
      <c r="D99" s="787" t="s">
        <v>301</v>
      </c>
      <c r="E99" s="787"/>
      <c r="F99" s="788">
        <v>2029</v>
      </c>
      <c r="G99" s="806" t="s">
        <v>323</v>
      </c>
      <c r="H99" s="788">
        <f>F99*C99</f>
        <v>24348</v>
      </c>
      <c r="I99" s="697">
        <v>2700</v>
      </c>
      <c r="J99" s="697">
        <f>I99*C99</f>
        <v>32400</v>
      </c>
      <c r="K99" s="697">
        <v>2800</v>
      </c>
      <c r="L99" s="697">
        <f>K99*C99</f>
        <v>33600</v>
      </c>
      <c r="M99" s="697">
        <v>2700</v>
      </c>
      <c r="N99" s="697">
        <f>M99*C99</f>
        <v>32400</v>
      </c>
      <c r="O99" s="697">
        <v>2029</v>
      </c>
      <c r="P99" s="697">
        <f>O99*C99</f>
        <v>24348</v>
      </c>
    </row>
    <row r="100" spans="1:16" ht="45">
      <c r="A100" s="784">
        <v>99</v>
      </c>
      <c r="B100" s="785"/>
      <c r="C100" s="786">
        <v>2</v>
      </c>
      <c r="D100" s="787" t="s">
        <v>302</v>
      </c>
      <c r="E100" s="787"/>
      <c r="F100" s="788">
        <v>4058</v>
      </c>
      <c r="G100" s="808" t="s">
        <v>413</v>
      </c>
      <c r="H100" s="788">
        <f>F100*C100</f>
        <v>8116</v>
      </c>
      <c r="I100" s="697">
        <v>5400</v>
      </c>
      <c r="J100" s="697">
        <f>I100*C100</f>
        <v>10800</v>
      </c>
      <c r="K100" s="697">
        <v>12000</v>
      </c>
      <c r="L100" s="697">
        <f>K100*C100</f>
        <v>24000</v>
      </c>
      <c r="M100" s="697">
        <v>6000</v>
      </c>
      <c r="N100" s="697">
        <f>M100*C100</f>
        <v>12000</v>
      </c>
      <c r="O100" s="697">
        <v>4058</v>
      </c>
      <c r="P100" s="697">
        <f>O100*C100</f>
        <v>8116</v>
      </c>
    </row>
    <row r="101" spans="1:16" ht="60">
      <c r="A101" s="784">
        <v>100</v>
      </c>
      <c r="B101" s="785"/>
      <c r="C101" s="786">
        <v>35</v>
      </c>
      <c r="D101" s="787" t="s">
        <v>303</v>
      </c>
      <c r="E101" s="787"/>
      <c r="F101" s="788">
        <v>499</v>
      </c>
      <c r="G101" s="806" t="s">
        <v>323</v>
      </c>
      <c r="H101" s="788">
        <f>F101*C101</f>
        <v>17465</v>
      </c>
      <c r="I101" s="697">
        <v>720</v>
      </c>
      <c r="J101" s="697">
        <f>I101*C101</f>
        <v>25200</v>
      </c>
      <c r="K101" s="697">
        <v>850</v>
      </c>
      <c r="L101" s="697">
        <f>K101*C101</f>
        <v>29750</v>
      </c>
      <c r="M101" s="697">
        <v>1000</v>
      </c>
      <c r="N101" s="697">
        <f>M101*C101</f>
        <v>35000</v>
      </c>
      <c r="O101" s="697">
        <v>499</v>
      </c>
      <c r="P101" s="697">
        <f>O101*C101</f>
        <v>17465</v>
      </c>
    </row>
    <row r="102" spans="1:16" ht="60">
      <c r="A102" s="784">
        <v>101</v>
      </c>
      <c r="B102" s="785">
        <v>960.4</v>
      </c>
      <c r="C102" s="786">
        <v>50</v>
      </c>
      <c r="D102" s="787" t="s">
        <v>444</v>
      </c>
      <c r="E102" s="787"/>
      <c r="F102" s="788">
        <v>661</v>
      </c>
      <c r="G102" s="806" t="s">
        <v>323</v>
      </c>
      <c r="H102" s="788">
        <f>F102*C102</f>
        <v>33050</v>
      </c>
      <c r="I102" s="697">
        <v>822</v>
      </c>
      <c r="J102" s="697">
        <f>I102*C102</f>
        <v>41100</v>
      </c>
      <c r="K102" s="697">
        <v>1000</v>
      </c>
      <c r="L102" s="697">
        <f>K102*C102</f>
        <v>50000</v>
      </c>
      <c r="M102" s="697">
        <v>1000</v>
      </c>
      <c r="N102" s="697">
        <f>M102*C102</f>
        <v>50000</v>
      </c>
      <c r="O102" s="697">
        <v>661</v>
      </c>
      <c r="P102" s="697">
        <f>O102*C102</f>
        <v>33050</v>
      </c>
    </row>
    <row r="103" spans="1:16" ht="55.5" customHeight="1">
      <c r="A103" s="784">
        <v>102</v>
      </c>
      <c r="B103" s="785"/>
      <c r="C103" s="786">
        <v>50</v>
      </c>
      <c r="D103" s="787" t="s">
        <v>445</v>
      </c>
      <c r="E103" s="787"/>
      <c r="F103" s="788">
        <v>217</v>
      </c>
      <c r="G103" s="806" t="s">
        <v>323</v>
      </c>
      <c r="H103" s="788">
        <f>F103*C103</f>
        <v>10850</v>
      </c>
      <c r="I103" s="697">
        <v>288</v>
      </c>
      <c r="J103" s="697">
        <f>I103*C103</f>
        <v>14400</v>
      </c>
      <c r="K103" s="697">
        <v>210</v>
      </c>
      <c r="L103" s="697">
        <f>K103*C103</f>
        <v>10500</v>
      </c>
      <c r="M103" s="697">
        <v>300</v>
      </c>
      <c r="N103" s="697">
        <f>M103*C103</f>
        <v>15000</v>
      </c>
      <c r="O103" s="697">
        <v>217</v>
      </c>
      <c r="P103" s="697">
        <f>O103*C103</f>
        <v>10850</v>
      </c>
    </row>
    <row r="104" spans="1:16" ht="60">
      <c r="A104" s="784">
        <v>103</v>
      </c>
      <c r="B104" s="785"/>
      <c r="C104" s="786">
        <v>30</v>
      </c>
      <c r="D104" s="787" t="s">
        <v>446</v>
      </c>
      <c r="E104" s="787"/>
      <c r="F104" s="788">
        <v>97</v>
      </c>
      <c r="G104" s="806" t="s">
        <v>323</v>
      </c>
      <c r="H104" s="788">
        <f>F104*C104</f>
        <v>2910</v>
      </c>
      <c r="I104" s="697">
        <v>128</v>
      </c>
      <c r="J104" s="697">
        <f>I104*C104</f>
        <v>3840</v>
      </c>
      <c r="K104" s="697">
        <v>180</v>
      </c>
      <c r="L104" s="697">
        <f>K104*C104</f>
        <v>5400</v>
      </c>
      <c r="M104" s="697">
        <v>100</v>
      </c>
      <c r="N104" s="697">
        <f>M104*C104</f>
        <v>3000</v>
      </c>
      <c r="O104" s="697">
        <v>97</v>
      </c>
      <c r="P104" s="697">
        <f>O104*C104</f>
        <v>2910</v>
      </c>
    </row>
    <row r="105" spans="1:16" ht="60">
      <c r="A105" s="784">
        <v>104</v>
      </c>
      <c r="B105" s="785"/>
      <c r="C105" s="786">
        <v>2</v>
      </c>
      <c r="D105" s="787" t="s">
        <v>447</v>
      </c>
      <c r="E105" s="787"/>
      <c r="F105" s="788">
        <v>2032</v>
      </c>
      <c r="G105" s="805" t="s">
        <v>321</v>
      </c>
      <c r="H105" s="788">
        <f>F105*C105</f>
        <v>4064</v>
      </c>
      <c r="I105" s="697">
        <v>2516</v>
      </c>
      <c r="J105" s="697">
        <f>I105*C105</f>
        <v>5032</v>
      </c>
      <c r="K105" s="697">
        <v>12000</v>
      </c>
      <c r="L105" s="697">
        <f>K105*C105</f>
        <v>24000</v>
      </c>
      <c r="M105" s="697">
        <v>2500</v>
      </c>
      <c r="N105" s="697">
        <f>M105*C105</f>
        <v>5000</v>
      </c>
      <c r="O105" s="697">
        <v>2032</v>
      </c>
      <c r="P105" s="697">
        <f>O105*C105</f>
        <v>4064</v>
      </c>
    </row>
    <row r="106" spans="1:16" ht="45">
      <c r="A106" s="784">
        <v>105</v>
      </c>
      <c r="B106" s="785"/>
      <c r="C106" s="786">
        <v>2</v>
      </c>
      <c r="D106" s="787" t="s">
        <v>293</v>
      </c>
      <c r="E106" s="787"/>
      <c r="F106" s="788">
        <v>9543</v>
      </c>
      <c r="G106" s="805" t="s">
        <v>321</v>
      </c>
      <c r="H106" s="788">
        <f>F106*C106</f>
        <v>19086</v>
      </c>
      <c r="I106" s="697">
        <v>8844</v>
      </c>
      <c r="J106" s="697">
        <f>I106*C106</f>
        <v>17688</v>
      </c>
      <c r="K106" s="697">
        <v>16000</v>
      </c>
      <c r="L106" s="697">
        <f>K106*C106</f>
        <v>32000</v>
      </c>
      <c r="M106" s="697">
        <v>10000</v>
      </c>
      <c r="N106" s="697">
        <f>M106*C106</f>
        <v>20000</v>
      </c>
      <c r="O106" s="697">
        <v>9543</v>
      </c>
      <c r="P106" s="697">
        <f>O106*C106</f>
        <v>19086</v>
      </c>
    </row>
    <row r="107" spans="1:16" ht="45">
      <c r="A107" s="784">
        <v>106</v>
      </c>
      <c r="B107" s="785">
        <v>960.5</v>
      </c>
      <c r="C107" s="786">
        <v>1</v>
      </c>
      <c r="D107" s="787" t="s">
        <v>505</v>
      </c>
      <c r="E107" s="787"/>
      <c r="F107" s="788">
        <v>73450</v>
      </c>
      <c r="G107" s="808" t="s">
        <v>414</v>
      </c>
      <c r="H107" s="788">
        <f>F107*C107</f>
        <v>73450</v>
      </c>
      <c r="I107" s="697">
        <v>100000</v>
      </c>
      <c r="J107" s="697">
        <f>I107*C107</f>
        <v>100000</v>
      </c>
      <c r="K107" s="697">
        <v>100000</v>
      </c>
      <c r="L107" s="697">
        <f>K107*C107</f>
        <v>100000</v>
      </c>
      <c r="M107" s="697">
        <v>100000</v>
      </c>
      <c r="N107" s="697">
        <f>M107*C107</f>
        <v>100000</v>
      </c>
      <c r="O107" s="697">
        <v>73450</v>
      </c>
      <c r="P107" s="697">
        <f>O107*C107</f>
        <v>73450</v>
      </c>
    </row>
    <row r="108" spans="1:16" ht="45">
      <c r="A108" s="784">
        <v>107</v>
      </c>
      <c r="B108" s="785">
        <v>960.6</v>
      </c>
      <c r="C108" s="786">
        <v>1</v>
      </c>
      <c r="D108" s="787" t="s">
        <v>109</v>
      </c>
      <c r="E108" s="787"/>
      <c r="F108" s="788">
        <v>62150</v>
      </c>
      <c r="G108" s="808" t="s">
        <v>414</v>
      </c>
      <c r="H108" s="788">
        <f>F108*C108</f>
        <v>62150</v>
      </c>
      <c r="I108" s="697">
        <v>80000</v>
      </c>
      <c r="J108" s="697">
        <f>I108*C108</f>
        <v>80000</v>
      </c>
      <c r="K108" s="697">
        <v>180000</v>
      </c>
      <c r="L108" s="697">
        <f>K108*C108</f>
        <v>180000</v>
      </c>
      <c r="M108" s="697">
        <v>80000</v>
      </c>
      <c r="N108" s="697">
        <f>M108*C108</f>
        <v>80000</v>
      </c>
      <c r="O108" s="697">
        <v>62150</v>
      </c>
      <c r="P108" s="697">
        <f>O108*C108</f>
        <v>62150</v>
      </c>
    </row>
    <row r="109" spans="1:16" ht="60">
      <c r="A109" s="784">
        <v>108</v>
      </c>
      <c r="B109" s="785">
        <v>963</v>
      </c>
      <c r="C109" s="786">
        <v>90</v>
      </c>
      <c r="D109" s="790" t="s">
        <v>63</v>
      </c>
      <c r="E109" s="790"/>
      <c r="F109" s="788">
        <v>652</v>
      </c>
      <c r="G109" s="806" t="s">
        <v>323</v>
      </c>
      <c r="H109" s="788">
        <f>F109*C109</f>
        <v>58680</v>
      </c>
      <c r="I109" s="697">
        <v>550</v>
      </c>
      <c r="J109" s="697">
        <f>I109*C109</f>
        <v>49500</v>
      </c>
      <c r="K109" s="697">
        <v>120</v>
      </c>
      <c r="L109" s="697">
        <f>K109*C109</f>
        <v>10800</v>
      </c>
      <c r="M109" s="697">
        <v>500</v>
      </c>
      <c r="N109" s="697">
        <f>M109*C109</f>
        <v>45000</v>
      </c>
      <c r="O109" s="697">
        <v>652</v>
      </c>
      <c r="P109" s="697">
        <f>O109*C109</f>
        <v>58680</v>
      </c>
    </row>
    <row r="110" spans="1:16" ht="45">
      <c r="A110" s="784">
        <v>109</v>
      </c>
      <c r="B110" s="785">
        <v>982</v>
      </c>
      <c r="C110" s="786">
        <v>1</v>
      </c>
      <c r="D110" s="787" t="s">
        <v>496</v>
      </c>
      <c r="E110" s="787"/>
      <c r="F110" s="788">
        <v>350300</v>
      </c>
      <c r="G110" s="805" t="s">
        <v>321</v>
      </c>
      <c r="H110" s="788">
        <f>F110*C110</f>
        <v>350300</v>
      </c>
      <c r="I110" s="697">
        <v>478350</v>
      </c>
      <c r="J110" s="697">
        <f>I110*C110</f>
        <v>478350</v>
      </c>
      <c r="K110" s="697">
        <v>250000</v>
      </c>
      <c r="L110" s="697">
        <f>K110*C110</f>
        <v>250000</v>
      </c>
      <c r="M110" s="697">
        <v>450000</v>
      </c>
      <c r="N110" s="697">
        <f>M110*C110</f>
        <v>450000</v>
      </c>
      <c r="O110" s="697">
        <v>350300</v>
      </c>
      <c r="P110" s="697">
        <f>O110*C110</f>
        <v>350300</v>
      </c>
    </row>
    <row r="111" spans="1:16" ht="45">
      <c r="A111" s="784">
        <v>110</v>
      </c>
      <c r="B111" s="785"/>
      <c r="C111" s="786">
        <v>1</v>
      </c>
      <c r="D111" s="787" t="s">
        <v>509</v>
      </c>
      <c r="E111" s="787"/>
      <c r="F111" s="788">
        <v>36556</v>
      </c>
      <c r="G111" s="805" t="s">
        <v>321</v>
      </c>
      <c r="H111" s="788">
        <f>F111*C111</f>
        <v>36556</v>
      </c>
      <c r="I111" s="697">
        <v>51500</v>
      </c>
      <c r="J111" s="697">
        <f>I111*C111</f>
        <v>51500</v>
      </c>
      <c r="K111" s="697">
        <v>150000</v>
      </c>
      <c r="L111" s="697">
        <f>K111*C111</f>
        <v>150000</v>
      </c>
      <c r="M111" s="697">
        <v>50000</v>
      </c>
      <c r="N111" s="697">
        <f>M111*C111</f>
        <v>50000</v>
      </c>
      <c r="O111" s="697">
        <v>36556</v>
      </c>
      <c r="P111" s="697">
        <f>O111*C111</f>
        <v>36556</v>
      </c>
    </row>
    <row r="112" spans="1:16" ht="49.5" customHeight="1">
      <c r="A112" s="784">
        <v>111</v>
      </c>
      <c r="B112" s="785"/>
      <c r="C112" s="786">
        <v>1</v>
      </c>
      <c r="D112" s="787" t="s">
        <v>497</v>
      </c>
      <c r="E112" s="787"/>
      <c r="F112" s="788">
        <v>33900</v>
      </c>
      <c r="G112" s="805" t="s">
        <v>321</v>
      </c>
      <c r="H112" s="788">
        <f>F112*C112</f>
        <v>33900</v>
      </c>
      <c r="I112" s="697">
        <v>98750</v>
      </c>
      <c r="J112" s="697">
        <f>I112*C112</f>
        <v>98750</v>
      </c>
      <c r="K112" s="697">
        <v>16000</v>
      </c>
      <c r="L112" s="697">
        <f>K112*C112</f>
        <v>16000</v>
      </c>
      <c r="M112" s="697">
        <v>90000</v>
      </c>
      <c r="N112" s="697">
        <f>M112*C112</f>
        <v>90000</v>
      </c>
      <c r="O112" s="697">
        <v>33900</v>
      </c>
      <c r="P112" s="697">
        <f>O112*C112</f>
        <v>33900</v>
      </c>
    </row>
    <row r="113" spans="1:16" ht="45.75" customHeight="1">
      <c r="A113" s="784">
        <v>112</v>
      </c>
      <c r="B113" s="785"/>
      <c r="C113" s="786">
        <v>1</v>
      </c>
      <c r="D113" s="787" t="s">
        <v>498</v>
      </c>
      <c r="E113" s="787"/>
      <c r="F113" s="788">
        <v>84750</v>
      </c>
      <c r="G113" s="805" t="s">
        <v>321</v>
      </c>
      <c r="H113" s="788">
        <f>F113*C113</f>
        <v>84750</v>
      </c>
      <c r="I113" s="697">
        <v>83200</v>
      </c>
      <c r="J113" s="697">
        <f>I113*C113</f>
        <v>83200</v>
      </c>
      <c r="K113" s="697">
        <v>5000</v>
      </c>
      <c r="L113" s="697">
        <f>K113*C113</f>
        <v>5000</v>
      </c>
      <c r="M113" s="697">
        <v>80000</v>
      </c>
      <c r="N113" s="697">
        <f>M113*C113</f>
        <v>80000</v>
      </c>
      <c r="O113" s="697">
        <v>84750</v>
      </c>
      <c r="P113" s="697">
        <f>O113*C113</f>
        <v>84750</v>
      </c>
    </row>
    <row r="114" spans="1:16" ht="24.95" customHeight="1">
      <c r="A114" s="784">
        <v>113</v>
      </c>
      <c r="B114" s="785"/>
      <c r="C114" s="786">
        <v>1</v>
      </c>
      <c r="D114" s="787" t="s">
        <v>499</v>
      </c>
      <c r="E114" s="787"/>
      <c r="F114" s="788">
        <v>14125</v>
      </c>
      <c r="G114" s="805" t="s">
        <v>321</v>
      </c>
      <c r="H114" s="788">
        <f>F114*C114</f>
        <v>14125</v>
      </c>
      <c r="I114" s="697">
        <v>13600</v>
      </c>
      <c r="J114" s="697">
        <f>I114*C114</f>
        <v>13600</v>
      </c>
      <c r="K114" s="697">
        <v>6000</v>
      </c>
      <c r="L114" s="697">
        <f>K114*C114</f>
        <v>6000</v>
      </c>
      <c r="M114" s="697">
        <v>12000</v>
      </c>
      <c r="N114" s="697">
        <f>M114*C114</f>
        <v>12000</v>
      </c>
      <c r="O114" s="697">
        <v>14125</v>
      </c>
      <c r="P114" s="697">
        <f>O114*C114</f>
        <v>14125</v>
      </c>
    </row>
    <row r="115" spans="1:16" ht="24.95" customHeight="1">
      <c r="A115" s="784">
        <v>114</v>
      </c>
      <c r="B115" s="785"/>
      <c r="C115" s="786">
        <v>1</v>
      </c>
      <c r="D115" s="787" t="s">
        <v>500</v>
      </c>
      <c r="E115" s="787"/>
      <c r="F115" s="788">
        <v>21188</v>
      </c>
      <c r="G115" s="805" t="s">
        <v>321</v>
      </c>
      <c r="H115" s="788">
        <f>F115*C115</f>
        <v>21188</v>
      </c>
      <c r="I115" s="697">
        <v>38500</v>
      </c>
      <c r="J115" s="697">
        <f>I115*C115</f>
        <v>38500</v>
      </c>
      <c r="K115" s="697">
        <v>18000</v>
      </c>
      <c r="L115" s="697">
        <f>K115*C115</f>
        <v>18000</v>
      </c>
      <c r="M115" s="697">
        <v>40000</v>
      </c>
      <c r="N115" s="697">
        <f>M115*C115</f>
        <v>40000</v>
      </c>
      <c r="O115" s="697">
        <v>21188</v>
      </c>
      <c r="P115" s="697">
        <f>O115*C115</f>
        <v>21188</v>
      </c>
    </row>
    <row r="116" spans="1:16" ht="45">
      <c r="A116" s="784">
        <v>115</v>
      </c>
      <c r="B116" s="785"/>
      <c r="C116" s="786">
        <v>1</v>
      </c>
      <c r="D116" s="787" t="s">
        <v>501</v>
      </c>
      <c r="E116" s="787"/>
      <c r="F116" s="788">
        <v>50850</v>
      </c>
      <c r="G116" s="805" t="s">
        <v>321</v>
      </c>
      <c r="H116" s="788">
        <f>F116*C116</f>
        <v>50850</v>
      </c>
      <c r="I116" s="697">
        <v>77850</v>
      </c>
      <c r="J116" s="697">
        <f>I116*C116</f>
        <v>77850</v>
      </c>
      <c r="K116" s="697">
        <v>90000</v>
      </c>
      <c r="L116" s="697">
        <f>K116*C116</f>
        <v>90000</v>
      </c>
      <c r="M116" s="697">
        <v>75000</v>
      </c>
      <c r="N116" s="697">
        <f>M116*C116</f>
        <v>75000</v>
      </c>
      <c r="O116" s="697">
        <v>50850</v>
      </c>
      <c r="P116" s="697">
        <f>O116*C116</f>
        <v>50850</v>
      </c>
    </row>
    <row r="117" spans="1:16" ht="45">
      <c r="A117" s="784">
        <v>116</v>
      </c>
      <c r="B117" s="785"/>
      <c r="C117" s="786">
        <v>1</v>
      </c>
      <c r="D117" s="787" t="s">
        <v>502</v>
      </c>
      <c r="E117" s="787"/>
      <c r="F117" s="788">
        <v>73450</v>
      </c>
      <c r="G117" s="805" t="s">
        <v>321</v>
      </c>
      <c r="H117" s="788">
        <f>F117*C117</f>
        <v>73450</v>
      </c>
      <c r="I117" s="697">
        <v>90700</v>
      </c>
      <c r="J117" s="697">
        <f>I117*C117</f>
        <v>90700</v>
      </c>
      <c r="K117" s="697">
        <v>9000</v>
      </c>
      <c r="L117" s="697">
        <f>K117*C117</f>
        <v>9000</v>
      </c>
      <c r="M117" s="697">
        <v>90000</v>
      </c>
      <c r="N117" s="697">
        <f>M117*C117</f>
        <v>90000</v>
      </c>
      <c r="O117" s="697">
        <v>73450</v>
      </c>
      <c r="P117" s="697">
        <f>O117*C117</f>
        <v>73450</v>
      </c>
    </row>
    <row r="118" spans="1:16" ht="44.25" customHeight="1">
      <c r="A118" s="784">
        <v>117</v>
      </c>
      <c r="B118" s="785"/>
      <c r="C118" s="786">
        <v>1</v>
      </c>
      <c r="D118" s="787" t="s">
        <v>503</v>
      </c>
      <c r="E118" s="787"/>
      <c r="F118" s="788">
        <v>83338</v>
      </c>
      <c r="G118" s="805" t="s">
        <v>321</v>
      </c>
      <c r="H118" s="788">
        <f>F118*C118</f>
        <v>83338</v>
      </c>
      <c r="I118" s="697">
        <v>225000</v>
      </c>
      <c r="J118" s="697">
        <f>I118*C118</f>
        <v>225000</v>
      </c>
      <c r="K118" s="697">
        <v>8500</v>
      </c>
      <c r="L118" s="697">
        <f>K118*C118</f>
        <v>8500</v>
      </c>
      <c r="M118" s="697">
        <v>225000</v>
      </c>
      <c r="N118" s="697">
        <f>M118*C118</f>
        <v>225000</v>
      </c>
      <c r="O118" s="697">
        <v>83338</v>
      </c>
      <c r="P118" s="697">
        <f>O118*C118</f>
        <v>83338</v>
      </c>
    </row>
    <row r="119" spans="1:16" ht="64.5" customHeight="1">
      <c r="A119" s="784">
        <v>118</v>
      </c>
      <c r="B119" s="785"/>
      <c r="C119" s="796">
        <v>1</v>
      </c>
      <c r="D119" s="797" t="s">
        <v>504</v>
      </c>
      <c r="E119" s="797"/>
      <c r="F119" s="788">
        <v>22600</v>
      </c>
      <c r="G119" s="808" t="s">
        <v>414</v>
      </c>
      <c r="H119" s="788">
        <f>F119*C119</f>
        <v>22600</v>
      </c>
      <c r="I119" s="697">
        <v>35000</v>
      </c>
      <c r="J119" s="697">
        <f>I119*C119</f>
        <v>35000</v>
      </c>
      <c r="K119" s="697">
        <v>25000</v>
      </c>
      <c r="L119" s="697">
        <f>K119*C119</f>
        <v>25000</v>
      </c>
      <c r="M119" s="697">
        <v>30000</v>
      </c>
      <c r="N119" s="697">
        <f>M119*C119</f>
        <v>30000</v>
      </c>
      <c r="O119" s="697">
        <v>22600</v>
      </c>
      <c r="P119" s="697">
        <f>O119*C119</f>
        <v>22600</v>
      </c>
    </row>
    <row r="120" spans="1:16" ht="30" customHeight="1">
      <c r="A120" s="784"/>
      <c r="B120" s="781"/>
      <c r="C120" s="798"/>
      <c r="D120" s="799"/>
      <c r="E120" s="799"/>
      <c r="F120" s="800"/>
      <c r="G120" s="799" t="s">
        <v>524</v>
      </c>
      <c r="H120" s="800">
        <f>SUM(H2:H119)</f>
        <v>27642623.037999999</v>
      </c>
      <c r="I120" s="700"/>
      <c r="J120" s="702">
        <f>SUM(J2:J119)</f>
        <v>32975477.096000001</v>
      </c>
      <c r="K120" s="697"/>
      <c r="L120" s="702">
        <f>SUM(L2:L119)</f>
        <v>31557088</v>
      </c>
      <c r="M120" s="697"/>
      <c r="N120" s="702">
        <f>SUM(N2:N119)</f>
        <v>30750024</v>
      </c>
      <c r="O120" s="697"/>
      <c r="P120" s="702">
        <f>SUM(P2:P119)</f>
        <v>27642623.037999999</v>
      </c>
    </row>
    <row r="121" spans="1:16" ht="30" customHeight="1">
      <c r="A121" s="781"/>
      <c r="B121" s="781"/>
      <c r="C121" s="781"/>
      <c r="D121" s="799"/>
      <c r="E121" s="799"/>
      <c r="F121" s="801"/>
      <c r="G121" s="799" t="s">
        <v>91</v>
      </c>
      <c r="H121" s="801">
        <f>H120*18%</f>
        <v>4975672.1468399996</v>
      </c>
      <c r="I121" s="699"/>
      <c r="J121" s="703">
        <f>J120*18%</f>
        <v>5935585.8772799997</v>
      </c>
      <c r="K121" s="697"/>
      <c r="L121" s="703">
        <f>L120*18%</f>
        <v>5680275.8399999999</v>
      </c>
      <c r="M121" s="697"/>
      <c r="N121" s="703">
        <f>N120*18%</f>
        <v>5535004.3199999994</v>
      </c>
      <c r="O121" s="697"/>
      <c r="P121" s="703">
        <f>P120*18%</f>
        <v>4975672.1468399996</v>
      </c>
    </row>
    <row r="122" spans="1:16" ht="30" customHeight="1">
      <c r="A122" s="781"/>
      <c r="B122" s="781"/>
      <c r="C122" s="781"/>
      <c r="D122" s="799"/>
      <c r="E122" s="799"/>
      <c r="F122" s="800"/>
      <c r="G122" s="799" t="s">
        <v>524</v>
      </c>
      <c r="H122" s="800">
        <f>SUM(H120:H121)</f>
        <v>32618295.184839997</v>
      </c>
      <c r="I122" s="699"/>
      <c r="J122" s="702">
        <f>SUM(J120:J121)</f>
        <v>38911062.973279998</v>
      </c>
      <c r="K122" s="697"/>
      <c r="L122" s="702">
        <f>SUM(L120:L121)</f>
        <v>37237363.840000004</v>
      </c>
      <c r="M122" s="697"/>
      <c r="N122" s="702">
        <f>SUM(N120:N121)</f>
        <v>36285028.32</v>
      </c>
      <c r="O122" s="697"/>
      <c r="P122" s="702">
        <f>SUM(P120:P121)</f>
        <v>32618295.184839997</v>
      </c>
    </row>
  </sheetData>
  <printOptions horizontalCentered="1"/>
  <pageMargins left="0.47244094488188981" right="0.51181102362204722" top="0.47244094488188981" bottom="0.62992125984251968" header="0.31496062992125984" footer="0.39370078740157483"/>
  <pageSetup paperSize="8" scale="78" orientation="landscape" verticalDpi="0" r:id="rId1"/>
  <headerFooter>
    <oddHeader>&amp;LAnalytical divisions for FSL building Mylapore&amp;RPage &amp;P</oddHeader>
  </headerFooter>
</worksheet>
</file>

<file path=xl/worksheets/sheet2.xml><?xml version="1.0" encoding="utf-8"?>
<worksheet xmlns="http://schemas.openxmlformats.org/spreadsheetml/2006/main" xmlns:r="http://schemas.openxmlformats.org/officeDocument/2006/relationships">
  <dimension ref="A1:L31"/>
  <sheetViews>
    <sheetView view="pageBreakPreview" topLeftCell="A12" zoomScale="60" zoomScaleNormal="160" workbookViewId="0">
      <selection activeCell="A4" sqref="A4:XFD20"/>
    </sheetView>
  </sheetViews>
  <sheetFormatPr defaultRowHeight="15"/>
  <cols>
    <col min="1" max="1" width="4.42578125" style="57" customWidth="1"/>
    <col min="2" max="2" width="7.42578125" style="57" customWidth="1"/>
    <col min="3" max="3" width="8.42578125" style="67" customWidth="1"/>
    <col min="4" max="4" width="46" style="68" customWidth="1"/>
    <col min="5" max="5" width="11.140625" style="69" bestFit="1" customWidth="1"/>
    <col min="6" max="6" width="5.5703125" style="57" customWidth="1"/>
    <col min="7" max="7" width="14.28515625" style="67" customWidth="1"/>
    <col min="8" max="12" width="9.140625" style="57"/>
    <col min="13" max="13" width="8.85546875" style="57" customWidth="1"/>
    <col min="14" max="16384" width="9.140625" style="57"/>
  </cols>
  <sheetData>
    <row r="1" spans="1:12" ht="54" customHeight="1">
      <c r="A1" s="716" t="s">
        <v>88</v>
      </c>
      <c r="B1" s="717"/>
      <c r="C1" s="717"/>
      <c r="D1" s="717"/>
      <c r="E1" s="717"/>
      <c r="F1" s="717"/>
      <c r="G1" s="718"/>
    </row>
    <row r="2" spans="1:12" ht="19.5" customHeight="1">
      <c r="A2" s="715" t="s">
        <v>87</v>
      </c>
      <c r="B2" s="715"/>
      <c r="C2" s="715"/>
      <c r="D2" s="715"/>
      <c r="E2" s="715"/>
      <c r="F2" s="715"/>
      <c r="G2" s="715"/>
    </row>
    <row r="3" spans="1:12" ht="30.75" customHeight="1">
      <c r="A3" s="58" t="s">
        <v>1</v>
      </c>
      <c r="B3" s="58" t="s">
        <v>2</v>
      </c>
      <c r="C3" s="59" t="s">
        <v>89</v>
      </c>
      <c r="D3" s="58" t="s">
        <v>90</v>
      </c>
      <c r="E3" s="60" t="s">
        <v>5</v>
      </c>
      <c r="F3" s="59" t="s">
        <v>6</v>
      </c>
      <c r="G3" s="59" t="s">
        <v>7</v>
      </c>
    </row>
    <row r="4" spans="1:12" ht="60" customHeight="1">
      <c r="A4" s="71">
        <v>1</v>
      </c>
      <c r="B4" s="71">
        <v>960.3</v>
      </c>
      <c r="C4" s="72">
        <v>1</v>
      </c>
      <c r="D4" s="70" t="s">
        <v>93</v>
      </c>
      <c r="E4" s="72">
        <v>19800</v>
      </c>
      <c r="F4" s="71" t="s">
        <v>82</v>
      </c>
      <c r="G4" s="142">
        <f t="shared" ref="G4" si="0">C4*E4</f>
        <v>19800</v>
      </c>
      <c r="L4" s="63"/>
    </row>
    <row r="5" spans="1:12" ht="36.75" customHeight="1">
      <c r="A5" s="71">
        <v>2</v>
      </c>
      <c r="B5" s="71"/>
      <c r="C5" s="72">
        <v>105</v>
      </c>
      <c r="D5" s="75" t="s">
        <v>94</v>
      </c>
      <c r="E5" s="72">
        <v>1931</v>
      </c>
      <c r="F5" s="71" t="s">
        <v>85</v>
      </c>
      <c r="G5" s="142">
        <f>C5*E5</f>
        <v>202755</v>
      </c>
      <c r="L5" s="63"/>
    </row>
    <row r="6" spans="1:12" ht="63" customHeight="1">
      <c r="A6" s="71">
        <v>3</v>
      </c>
      <c r="B6" s="71"/>
      <c r="C6" s="72">
        <v>12</v>
      </c>
      <c r="D6" s="70" t="s">
        <v>95</v>
      </c>
      <c r="E6" s="72">
        <v>650</v>
      </c>
      <c r="F6" s="71" t="s">
        <v>82</v>
      </c>
      <c r="G6" s="142">
        <f>C6*E6</f>
        <v>7800</v>
      </c>
      <c r="L6" s="63"/>
    </row>
    <row r="7" spans="1:12" ht="34.5" customHeight="1">
      <c r="A7" s="71">
        <v>4</v>
      </c>
      <c r="B7" s="71"/>
      <c r="C7" s="72">
        <v>12</v>
      </c>
      <c r="D7" s="139" t="s">
        <v>96</v>
      </c>
      <c r="E7" s="72">
        <v>818</v>
      </c>
      <c r="F7" s="71" t="s">
        <v>82</v>
      </c>
      <c r="G7" s="142">
        <f t="shared" ref="G7:G20" si="1">C7*E7</f>
        <v>9816</v>
      </c>
      <c r="L7" s="63"/>
    </row>
    <row r="8" spans="1:12" ht="23.25" customHeight="1">
      <c r="A8" s="71">
        <v>5</v>
      </c>
      <c r="B8" s="71"/>
      <c r="C8" s="72">
        <v>2</v>
      </c>
      <c r="D8" s="70" t="s">
        <v>97</v>
      </c>
      <c r="E8" s="72">
        <v>2700</v>
      </c>
      <c r="F8" s="71" t="s">
        <v>82</v>
      </c>
      <c r="G8" s="142">
        <f t="shared" si="1"/>
        <v>5400</v>
      </c>
      <c r="L8" s="63"/>
    </row>
    <row r="9" spans="1:12" ht="35.25" customHeight="1">
      <c r="A9" s="71">
        <v>6</v>
      </c>
      <c r="B9" s="71"/>
      <c r="C9" s="72">
        <v>6</v>
      </c>
      <c r="D9" s="138" t="s">
        <v>98</v>
      </c>
      <c r="E9" s="72">
        <v>4200</v>
      </c>
      <c r="F9" s="71" t="s">
        <v>85</v>
      </c>
      <c r="G9" s="142">
        <f t="shared" si="1"/>
        <v>25200</v>
      </c>
      <c r="L9" s="63"/>
    </row>
    <row r="10" spans="1:12" ht="43.5" customHeight="1">
      <c r="A10" s="71">
        <v>7</v>
      </c>
      <c r="B10" s="71"/>
      <c r="C10" s="72">
        <v>6</v>
      </c>
      <c r="D10" s="76" t="s">
        <v>99</v>
      </c>
      <c r="E10" s="72">
        <v>4800</v>
      </c>
      <c r="F10" s="71" t="s">
        <v>85</v>
      </c>
      <c r="G10" s="142">
        <f t="shared" si="1"/>
        <v>28800</v>
      </c>
      <c r="L10" s="63"/>
    </row>
    <row r="11" spans="1:12" ht="78.75" customHeight="1">
      <c r="A11" s="71">
        <v>8</v>
      </c>
      <c r="B11" s="71"/>
      <c r="C11" s="72">
        <v>12</v>
      </c>
      <c r="D11" s="140" t="s">
        <v>100</v>
      </c>
      <c r="E11" s="72">
        <v>2700</v>
      </c>
      <c r="F11" s="71" t="s">
        <v>85</v>
      </c>
      <c r="G11" s="142">
        <f t="shared" si="1"/>
        <v>32400</v>
      </c>
      <c r="L11" s="63"/>
    </row>
    <row r="12" spans="1:12" ht="65.25" customHeight="1">
      <c r="A12" s="71">
        <v>9</v>
      </c>
      <c r="B12" s="71"/>
      <c r="C12" s="72">
        <v>2</v>
      </c>
      <c r="D12" s="138" t="s">
        <v>101</v>
      </c>
      <c r="E12" s="72">
        <v>5400</v>
      </c>
      <c r="F12" s="71" t="s">
        <v>84</v>
      </c>
      <c r="G12" s="142">
        <f t="shared" si="1"/>
        <v>10800</v>
      </c>
      <c r="L12" s="63"/>
    </row>
    <row r="13" spans="1:12" ht="54" customHeight="1">
      <c r="A13" s="71">
        <v>10</v>
      </c>
      <c r="B13" s="71"/>
      <c r="C13" s="72">
        <v>35</v>
      </c>
      <c r="D13" s="70" t="s">
        <v>102</v>
      </c>
      <c r="E13" s="72">
        <v>720</v>
      </c>
      <c r="F13" s="71" t="s">
        <v>85</v>
      </c>
      <c r="G13" s="142">
        <f t="shared" si="1"/>
        <v>25200</v>
      </c>
      <c r="L13" s="63"/>
    </row>
    <row r="14" spans="1:12" ht="81.75" customHeight="1">
      <c r="A14" s="71">
        <v>11</v>
      </c>
      <c r="B14" s="71">
        <v>960.4</v>
      </c>
      <c r="C14" s="72">
        <v>50</v>
      </c>
      <c r="D14" s="138" t="s">
        <v>103</v>
      </c>
      <c r="E14" s="72">
        <v>822</v>
      </c>
      <c r="F14" s="71" t="s">
        <v>85</v>
      </c>
      <c r="G14" s="142">
        <f t="shared" si="1"/>
        <v>41100</v>
      </c>
      <c r="L14" s="63"/>
    </row>
    <row r="15" spans="1:12" ht="55.5" customHeight="1">
      <c r="A15" s="71">
        <v>12</v>
      </c>
      <c r="B15" s="71"/>
      <c r="C15" s="72">
        <v>50</v>
      </c>
      <c r="D15" s="141" t="s">
        <v>104</v>
      </c>
      <c r="E15" s="72">
        <v>288</v>
      </c>
      <c r="F15" s="71" t="s">
        <v>85</v>
      </c>
      <c r="G15" s="142">
        <f t="shared" si="1"/>
        <v>14400</v>
      </c>
      <c r="L15" s="63"/>
    </row>
    <row r="16" spans="1:12" ht="43.5" customHeight="1">
      <c r="A16" s="71">
        <v>13</v>
      </c>
      <c r="B16" s="71"/>
      <c r="C16" s="72">
        <v>30</v>
      </c>
      <c r="D16" s="138" t="s">
        <v>105</v>
      </c>
      <c r="E16" s="72">
        <v>128</v>
      </c>
      <c r="F16" s="71" t="s">
        <v>85</v>
      </c>
      <c r="G16" s="142">
        <f t="shared" si="1"/>
        <v>3840</v>
      </c>
      <c r="L16" s="63"/>
    </row>
    <row r="17" spans="1:12" ht="70.5" customHeight="1">
      <c r="A17" s="71">
        <v>14</v>
      </c>
      <c r="B17" s="71"/>
      <c r="C17" s="72">
        <v>2</v>
      </c>
      <c r="D17" s="138" t="s">
        <v>106</v>
      </c>
      <c r="E17" s="72">
        <v>2516</v>
      </c>
      <c r="F17" s="71" t="s">
        <v>82</v>
      </c>
      <c r="G17" s="142">
        <f t="shared" si="1"/>
        <v>5032</v>
      </c>
      <c r="L17" s="63"/>
    </row>
    <row r="18" spans="1:12" ht="69" customHeight="1">
      <c r="A18" s="71">
        <v>15</v>
      </c>
      <c r="B18" s="71"/>
      <c r="C18" s="72">
        <v>2</v>
      </c>
      <c r="D18" s="138" t="s">
        <v>107</v>
      </c>
      <c r="E18" s="72">
        <v>8844</v>
      </c>
      <c r="F18" s="71" t="s">
        <v>82</v>
      </c>
      <c r="G18" s="142">
        <f t="shared" si="1"/>
        <v>17688</v>
      </c>
      <c r="L18" s="63"/>
    </row>
    <row r="19" spans="1:12" ht="53.25" customHeight="1">
      <c r="A19" s="71">
        <v>16</v>
      </c>
      <c r="B19" s="71">
        <v>960.5</v>
      </c>
      <c r="C19" s="72">
        <v>1</v>
      </c>
      <c r="D19" s="138" t="s">
        <v>108</v>
      </c>
      <c r="E19" s="72">
        <v>100000</v>
      </c>
      <c r="F19" s="71" t="s">
        <v>110</v>
      </c>
      <c r="G19" s="142">
        <f t="shared" si="1"/>
        <v>100000</v>
      </c>
      <c r="L19" s="63"/>
    </row>
    <row r="20" spans="1:12" ht="51.75" customHeight="1">
      <c r="A20" s="71">
        <v>17</v>
      </c>
      <c r="B20" s="71">
        <v>960.6</v>
      </c>
      <c r="C20" s="72">
        <v>1</v>
      </c>
      <c r="D20" s="138" t="s">
        <v>109</v>
      </c>
      <c r="E20" s="72">
        <v>80000</v>
      </c>
      <c r="F20" s="71" t="s">
        <v>110</v>
      </c>
      <c r="G20" s="142">
        <f t="shared" si="1"/>
        <v>80000</v>
      </c>
      <c r="L20" s="63"/>
    </row>
    <row r="21" spans="1:12" ht="27" customHeight="1">
      <c r="A21" s="61"/>
      <c r="B21" s="61"/>
      <c r="C21" s="61"/>
      <c r="D21" s="78" t="s">
        <v>34</v>
      </c>
      <c r="E21" s="62"/>
      <c r="F21" s="61"/>
      <c r="G21" s="77">
        <f>SUM(G4:G20)</f>
        <v>630031</v>
      </c>
    </row>
    <row r="22" spans="1:12" ht="30.75" customHeight="1">
      <c r="A22" s="61"/>
      <c r="B22" s="61"/>
      <c r="C22" s="62" t="s">
        <v>35</v>
      </c>
      <c r="D22" s="65" t="s">
        <v>91</v>
      </c>
      <c r="E22" s="62" t="s">
        <v>35</v>
      </c>
      <c r="F22" s="66"/>
      <c r="G22" s="73">
        <f>G21*18%</f>
        <v>113405.58</v>
      </c>
    </row>
    <row r="23" spans="1:12" ht="29.25" customHeight="1">
      <c r="A23" s="61"/>
      <c r="B23" s="61"/>
      <c r="C23" s="62"/>
      <c r="D23" s="78" t="s">
        <v>37</v>
      </c>
      <c r="E23" s="62"/>
      <c r="F23" s="66"/>
      <c r="G23" s="77">
        <f>SUM(G21:G22)</f>
        <v>743436.58</v>
      </c>
    </row>
    <row r="31" spans="1:12" ht="15.75">
      <c r="A31" s="719" t="s">
        <v>92</v>
      </c>
      <c r="B31" s="719"/>
      <c r="C31" s="719"/>
      <c r="D31" s="719"/>
      <c r="E31" s="719"/>
      <c r="F31" s="719"/>
      <c r="G31" s="719"/>
    </row>
  </sheetData>
  <mergeCells count="3">
    <mergeCell ref="A2:G2"/>
    <mergeCell ref="A1:G1"/>
    <mergeCell ref="A31:G31"/>
  </mergeCells>
  <pageMargins left="0.70866141732283505" right="0.70866141732283505" top="0.53" bottom="0.48" header="0.31496062992126" footer="0.31496062992126"/>
  <pageSetup paperSize="9" scale="90" orientation="portrait" r:id="rId1"/>
  <drawing r:id="rId2"/>
</worksheet>
</file>

<file path=xl/worksheets/sheet3.xml><?xml version="1.0" encoding="utf-8"?>
<worksheet xmlns="http://schemas.openxmlformats.org/spreadsheetml/2006/main" xmlns:r="http://schemas.openxmlformats.org/officeDocument/2006/relationships">
  <sheetPr>
    <tabColor rgb="FF92D050"/>
  </sheetPr>
  <dimension ref="A1:I72"/>
  <sheetViews>
    <sheetView view="pageBreakPreview" topLeftCell="A17" zoomScale="87" zoomScaleNormal="130" zoomScaleSheetLayoutView="87" workbookViewId="0">
      <selection activeCell="A4" sqref="A4:XFD24"/>
    </sheetView>
  </sheetViews>
  <sheetFormatPr defaultRowHeight="15"/>
  <cols>
    <col min="1" max="1" width="4.28515625" style="8" customWidth="1"/>
    <col min="2" max="2" width="8.42578125" style="8" customWidth="1"/>
    <col min="3" max="3" width="7.5703125" style="9" customWidth="1"/>
    <col min="4" max="4" width="48.140625" style="8" customWidth="1"/>
    <col min="5" max="5" width="10.5703125" style="108" customWidth="1"/>
    <col min="6" max="6" width="6.140625" style="9" customWidth="1"/>
    <col min="7" max="7" width="11.42578125" style="1" customWidth="1"/>
    <col min="8" max="8" width="9.140625" style="1" customWidth="1"/>
    <col min="9" max="9" width="13.7109375" style="1" customWidth="1"/>
    <col min="10" max="256" width="9.140625" style="1"/>
    <col min="257" max="257" width="6.85546875" style="1" customWidth="1"/>
    <col min="258" max="258" width="7.42578125" style="1" customWidth="1"/>
    <col min="259" max="259" width="62.7109375" style="1" customWidth="1"/>
    <col min="260" max="260" width="9.7109375" style="1" customWidth="1"/>
    <col min="261" max="261" width="9.5703125" style="1" customWidth="1"/>
    <col min="262" max="262" width="18.42578125" style="1" customWidth="1"/>
    <col min="263" max="263" width="9.140625" style="1" customWidth="1"/>
    <col min="264" max="264" width="22.140625" style="1" customWidth="1"/>
    <col min="265" max="265" width="13.7109375" style="1" customWidth="1"/>
    <col min="266" max="512" width="9.140625" style="1"/>
    <col min="513" max="513" width="6.85546875" style="1" customWidth="1"/>
    <col min="514" max="514" width="7.42578125" style="1" customWidth="1"/>
    <col min="515" max="515" width="62.7109375" style="1" customWidth="1"/>
    <col min="516" max="516" width="9.7109375" style="1" customWidth="1"/>
    <col min="517" max="517" width="9.5703125" style="1" customWidth="1"/>
    <col min="518" max="518" width="18.42578125" style="1" customWidth="1"/>
    <col min="519" max="519" width="9.140625" style="1" customWidth="1"/>
    <col min="520" max="520" width="22.140625" style="1" customWidth="1"/>
    <col min="521" max="521" width="13.7109375" style="1" customWidth="1"/>
    <col min="522" max="768" width="9.140625" style="1"/>
    <col min="769" max="769" width="6.85546875" style="1" customWidth="1"/>
    <col min="770" max="770" width="7.42578125" style="1" customWidth="1"/>
    <col min="771" max="771" width="62.7109375" style="1" customWidth="1"/>
    <col min="772" max="772" width="9.7109375" style="1" customWidth="1"/>
    <col min="773" max="773" width="9.5703125" style="1" customWidth="1"/>
    <col min="774" max="774" width="18.42578125" style="1" customWidth="1"/>
    <col min="775" max="775" width="9.140625" style="1" customWidth="1"/>
    <col min="776" max="776" width="22.140625" style="1" customWidth="1"/>
    <col min="777" max="777" width="13.7109375" style="1" customWidth="1"/>
    <col min="778" max="1024" width="9.140625" style="1"/>
    <col min="1025" max="1025" width="6.85546875" style="1" customWidth="1"/>
    <col min="1026" max="1026" width="7.42578125" style="1" customWidth="1"/>
    <col min="1027" max="1027" width="62.7109375" style="1" customWidth="1"/>
    <col min="1028" max="1028" width="9.7109375" style="1" customWidth="1"/>
    <col min="1029" max="1029" width="9.5703125" style="1" customWidth="1"/>
    <col min="1030" max="1030" width="18.42578125" style="1" customWidth="1"/>
    <col min="1031" max="1031" width="9.140625" style="1" customWidth="1"/>
    <col min="1032" max="1032" width="22.140625" style="1" customWidth="1"/>
    <col min="1033" max="1033" width="13.7109375" style="1" customWidth="1"/>
    <col min="1034" max="1280" width="9.140625" style="1"/>
    <col min="1281" max="1281" width="6.85546875" style="1" customWidth="1"/>
    <col min="1282" max="1282" width="7.42578125" style="1" customWidth="1"/>
    <col min="1283" max="1283" width="62.7109375" style="1" customWidth="1"/>
    <col min="1284" max="1284" width="9.7109375" style="1" customWidth="1"/>
    <col min="1285" max="1285" width="9.5703125" style="1" customWidth="1"/>
    <col min="1286" max="1286" width="18.42578125" style="1" customWidth="1"/>
    <col min="1287" max="1287" width="9.140625" style="1" customWidth="1"/>
    <col min="1288" max="1288" width="22.140625" style="1" customWidth="1"/>
    <col min="1289" max="1289" width="13.7109375" style="1" customWidth="1"/>
    <col min="1290" max="1536" width="9.140625" style="1"/>
    <col min="1537" max="1537" width="6.85546875" style="1" customWidth="1"/>
    <col min="1538" max="1538" width="7.42578125" style="1" customWidth="1"/>
    <col min="1539" max="1539" width="62.7109375" style="1" customWidth="1"/>
    <col min="1540" max="1540" width="9.7109375" style="1" customWidth="1"/>
    <col min="1541" max="1541" width="9.5703125" style="1" customWidth="1"/>
    <col min="1542" max="1542" width="18.42578125" style="1" customWidth="1"/>
    <col min="1543" max="1543" width="9.140625" style="1" customWidth="1"/>
    <col min="1544" max="1544" width="22.140625" style="1" customWidth="1"/>
    <col min="1545" max="1545" width="13.7109375" style="1" customWidth="1"/>
    <col min="1546" max="1792" width="9.140625" style="1"/>
    <col min="1793" max="1793" width="6.85546875" style="1" customWidth="1"/>
    <col min="1794" max="1794" width="7.42578125" style="1" customWidth="1"/>
    <col min="1795" max="1795" width="62.7109375" style="1" customWidth="1"/>
    <col min="1796" max="1796" width="9.7109375" style="1" customWidth="1"/>
    <col min="1797" max="1797" width="9.5703125" style="1" customWidth="1"/>
    <col min="1798" max="1798" width="18.42578125" style="1" customWidth="1"/>
    <col min="1799" max="1799" width="9.140625" style="1" customWidth="1"/>
    <col min="1800" max="1800" width="22.140625" style="1" customWidth="1"/>
    <col min="1801" max="1801" width="13.7109375" style="1" customWidth="1"/>
    <col min="1802" max="2048" width="9.140625" style="1"/>
    <col min="2049" max="2049" width="6.85546875" style="1" customWidth="1"/>
    <col min="2050" max="2050" width="7.42578125" style="1" customWidth="1"/>
    <col min="2051" max="2051" width="62.7109375" style="1" customWidth="1"/>
    <col min="2052" max="2052" width="9.7109375" style="1" customWidth="1"/>
    <col min="2053" max="2053" width="9.5703125" style="1" customWidth="1"/>
    <col min="2054" max="2054" width="18.42578125" style="1" customWidth="1"/>
    <col min="2055" max="2055" width="9.140625" style="1" customWidth="1"/>
    <col min="2056" max="2056" width="22.140625" style="1" customWidth="1"/>
    <col min="2057" max="2057" width="13.7109375" style="1" customWidth="1"/>
    <col min="2058" max="2304" width="9.140625" style="1"/>
    <col min="2305" max="2305" width="6.85546875" style="1" customWidth="1"/>
    <col min="2306" max="2306" width="7.42578125" style="1" customWidth="1"/>
    <col min="2307" max="2307" width="62.7109375" style="1" customWidth="1"/>
    <col min="2308" max="2308" width="9.7109375" style="1" customWidth="1"/>
    <col min="2309" max="2309" width="9.5703125" style="1" customWidth="1"/>
    <col min="2310" max="2310" width="18.42578125" style="1" customWidth="1"/>
    <col min="2311" max="2311" width="9.140625" style="1" customWidth="1"/>
    <col min="2312" max="2312" width="22.140625" style="1" customWidth="1"/>
    <col min="2313" max="2313" width="13.7109375" style="1" customWidth="1"/>
    <col min="2314" max="2560" width="9.140625" style="1"/>
    <col min="2561" max="2561" width="6.85546875" style="1" customWidth="1"/>
    <col min="2562" max="2562" width="7.42578125" style="1" customWidth="1"/>
    <col min="2563" max="2563" width="62.7109375" style="1" customWidth="1"/>
    <col min="2564" max="2564" width="9.7109375" style="1" customWidth="1"/>
    <col min="2565" max="2565" width="9.5703125" style="1" customWidth="1"/>
    <col min="2566" max="2566" width="18.42578125" style="1" customWidth="1"/>
    <col min="2567" max="2567" width="9.140625" style="1" customWidth="1"/>
    <col min="2568" max="2568" width="22.140625" style="1" customWidth="1"/>
    <col min="2569" max="2569" width="13.7109375" style="1" customWidth="1"/>
    <col min="2570" max="2816" width="9.140625" style="1"/>
    <col min="2817" max="2817" width="6.85546875" style="1" customWidth="1"/>
    <col min="2818" max="2818" width="7.42578125" style="1" customWidth="1"/>
    <col min="2819" max="2819" width="62.7109375" style="1" customWidth="1"/>
    <col min="2820" max="2820" width="9.7109375" style="1" customWidth="1"/>
    <col min="2821" max="2821" width="9.5703125" style="1" customWidth="1"/>
    <col min="2822" max="2822" width="18.42578125" style="1" customWidth="1"/>
    <col min="2823" max="2823" width="9.140625" style="1" customWidth="1"/>
    <col min="2824" max="2824" width="22.140625" style="1" customWidth="1"/>
    <col min="2825" max="2825" width="13.7109375" style="1" customWidth="1"/>
    <col min="2826" max="3072" width="9.140625" style="1"/>
    <col min="3073" max="3073" width="6.85546875" style="1" customWidth="1"/>
    <col min="3074" max="3074" width="7.42578125" style="1" customWidth="1"/>
    <col min="3075" max="3075" width="62.7109375" style="1" customWidth="1"/>
    <col min="3076" max="3076" width="9.7109375" style="1" customWidth="1"/>
    <col min="3077" max="3077" width="9.5703125" style="1" customWidth="1"/>
    <col min="3078" max="3078" width="18.42578125" style="1" customWidth="1"/>
    <col min="3079" max="3079" width="9.140625" style="1" customWidth="1"/>
    <col min="3080" max="3080" width="22.140625" style="1" customWidth="1"/>
    <col min="3081" max="3081" width="13.7109375" style="1" customWidth="1"/>
    <col min="3082" max="3328" width="9.140625" style="1"/>
    <col min="3329" max="3329" width="6.85546875" style="1" customWidth="1"/>
    <col min="3330" max="3330" width="7.42578125" style="1" customWidth="1"/>
    <col min="3331" max="3331" width="62.7109375" style="1" customWidth="1"/>
    <col min="3332" max="3332" width="9.7109375" style="1" customWidth="1"/>
    <col min="3333" max="3333" width="9.5703125" style="1" customWidth="1"/>
    <col min="3334" max="3334" width="18.42578125" style="1" customWidth="1"/>
    <col min="3335" max="3335" width="9.140625" style="1" customWidth="1"/>
    <col min="3336" max="3336" width="22.140625" style="1" customWidth="1"/>
    <col min="3337" max="3337" width="13.7109375" style="1" customWidth="1"/>
    <col min="3338" max="3584" width="9.140625" style="1"/>
    <col min="3585" max="3585" width="6.85546875" style="1" customWidth="1"/>
    <col min="3586" max="3586" width="7.42578125" style="1" customWidth="1"/>
    <col min="3587" max="3587" width="62.7109375" style="1" customWidth="1"/>
    <col min="3588" max="3588" width="9.7109375" style="1" customWidth="1"/>
    <col min="3589" max="3589" width="9.5703125" style="1" customWidth="1"/>
    <col min="3590" max="3590" width="18.42578125" style="1" customWidth="1"/>
    <col min="3591" max="3591" width="9.140625" style="1" customWidth="1"/>
    <col min="3592" max="3592" width="22.140625" style="1" customWidth="1"/>
    <col min="3593" max="3593" width="13.7109375" style="1" customWidth="1"/>
    <col min="3594" max="3840" width="9.140625" style="1"/>
    <col min="3841" max="3841" width="6.85546875" style="1" customWidth="1"/>
    <col min="3842" max="3842" width="7.42578125" style="1" customWidth="1"/>
    <col min="3843" max="3843" width="62.7109375" style="1" customWidth="1"/>
    <col min="3844" max="3844" width="9.7109375" style="1" customWidth="1"/>
    <col min="3845" max="3845" width="9.5703125" style="1" customWidth="1"/>
    <col min="3846" max="3846" width="18.42578125" style="1" customWidth="1"/>
    <col min="3847" max="3847" width="9.140625" style="1" customWidth="1"/>
    <col min="3848" max="3848" width="22.140625" style="1" customWidth="1"/>
    <col min="3849" max="3849" width="13.7109375" style="1" customWidth="1"/>
    <col min="3850" max="4096" width="9.140625" style="1"/>
    <col min="4097" max="4097" width="6.85546875" style="1" customWidth="1"/>
    <col min="4098" max="4098" width="7.42578125" style="1" customWidth="1"/>
    <col min="4099" max="4099" width="62.7109375" style="1" customWidth="1"/>
    <col min="4100" max="4100" width="9.7109375" style="1" customWidth="1"/>
    <col min="4101" max="4101" width="9.5703125" style="1" customWidth="1"/>
    <col min="4102" max="4102" width="18.42578125" style="1" customWidth="1"/>
    <col min="4103" max="4103" width="9.140625" style="1" customWidth="1"/>
    <col min="4104" max="4104" width="22.140625" style="1" customWidth="1"/>
    <col min="4105" max="4105" width="13.7109375" style="1" customWidth="1"/>
    <col min="4106" max="4352" width="9.140625" style="1"/>
    <col min="4353" max="4353" width="6.85546875" style="1" customWidth="1"/>
    <col min="4354" max="4354" width="7.42578125" style="1" customWidth="1"/>
    <col min="4355" max="4355" width="62.7109375" style="1" customWidth="1"/>
    <col min="4356" max="4356" width="9.7109375" style="1" customWidth="1"/>
    <col min="4357" max="4357" width="9.5703125" style="1" customWidth="1"/>
    <col min="4358" max="4358" width="18.42578125" style="1" customWidth="1"/>
    <col min="4359" max="4359" width="9.140625" style="1" customWidth="1"/>
    <col min="4360" max="4360" width="22.140625" style="1" customWidth="1"/>
    <col min="4361" max="4361" width="13.7109375" style="1" customWidth="1"/>
    <col min="4362" max="4608" width="9.140625" style="1"/>
    <col min="4609" max="4609" width="6.85546875" style="1" customWidth="1"/>
    <col min="4610" max="4610" width="7.42578125" style="1" customWidth="1"/>
    <col min="4611" max="4611" width="62.7109375" style="1" customWidth="1"/>
    <col min="4612" max="4612" width="9.7109375" style="1" customWidth="1"/>
    <col min="4613" max="4613" width="9.5703125" style="1" customWidth="1"/>
    <col min="4614" max="4614" width="18.42578125" style="1" customWidth="1"/>
    <col min="4615" max="4615" width="9.140625" style="1" customWidth="1"/>
    <col min="4616" max="4616" width="22.140625" style="1" customWidth="1"/>
    <col min="4617" max="4617" width="13.7109375" style="1" customWidth="1"/>
    <col min="4618" max="4864" width="9.140625" style="1"/>
    <col min="4865" max="4865" width="6.85546875" style="1" customWidth="1"/>
    <col min="4866" max="4866" width="7.42578125" style="1" customWidth="1"/>
    <col min="4867" max="4867" width="62.7109375" style="1" customWidth="1"/>
    <col min="4868" max="4868" width="9.7109375" style="1" customWidth="1"/>
    <col min="4869" max="4869" width="9.5703125" style="1" customWidth="1"/>
    <col min="4870" max="4870" width="18.42578125" style="1" customWidth="1"/>
    <col min="4871" max="4871" width="9.140625" style="1" customWidth="1"/>
    <col min="4872" max="4872" width="22.140625" style="1" customWidth="1"/>
    <col min="4873" max="4873" width="13.7109375" style="1" customWidth="1"/>
    <col min="4874" max="5120" width="9.140625" style="1"/>
    <col min="5121" max="5121" width="6.85546875" style="1" customWidth="1"/>
    <col min="5122" max="5122" width="7.42578125" style="1" customWidth="1"/>
    <col min="5123" max="5123" width="62.7109375" style="1" customWidth="1"/>
    <col min="5124" max="5124" width="9.7109375" style="1" customWidth="1"/>
    <col min="5125" max="5125" width="9.5703125" style="1" customWidth="1"/>
    <col min="5126" max="5126" width="18.42578125" style="1" customWidth="1"/>
    <col min="5127" max="5127" width="9.140625" style="1" customWidth="1"/>
    <col min="5128" max="5128" width="22.140625" style="1" customWidth="1"/>
    <col min="5129" max="5129" width="13.7109375" style="1" customWidth="1"/>
    <col min="5130" max="5376" width="9.140625" style="1"/>
    <col min="5377" max="5377" width="6.85546875" style="1" customWidth="1"/>
    <col min="5378" max="5378" width="7.42578125" style="1" customWidth="1"/>
    <col min="5379" max="5379" width="62.7109375" style="1" customWidth="1"/>
    <col min="5380" max="5380" width="9.7109375" style="1" customWidth="1"/>
    <col min="5381" max="5381" width="9.5703125" style="1" customWidth="1"/>
    <col min="5382" max="5382" width="18.42578125" style="1" customWidth="1"/>
    <col min="5383" max="5383" width="9.140625" style="1" customWidth="1"/>
    <col min="5384" max="5384" width="22.140625" style="1" customWidth="1"/>
    <col min="5385" max="5385" width="13.7109375" style="1" customWidth="1"/>
    <col min="5386" max="5632" width="9.140625" style="1"/>
    <col min="5633" max="5633" width="6.85546875" style="1" customWidth="1"/>
    <col min="5634" max="5634" width="7.42578125" style="1" customWidth="1"/>
    <col min="5635" max="5635" width="62.7109375" style="1" customWidth="1"/>
    <col min="5636" max="5636" width="9.7109375" style="1" customWidth="1"/>
    <col min="5637" max="5637" width="9.5703125" style="1" customWidth="1"/>
    <col min="5638" max="5638" width="18.42578125" style="1" customWidth="1"/>
    <col min="5639" max="5639" width="9.140625" style="1" customWidth="1"/>
    <col min="5640" max="5640" width="22.140625" style="1" customWidth="1"/>
    <col min="5641" max="5641" width="13.7109375" style="1" customWidth="1"/>
    <col min="5642" max="5888" width="9.140625" style="1"/>
    <col min="5889" max="5889" width="6.85546875" style="1" customWidth="1"/>
    <col min="5890" max="5890" width="7.42578125" style="1" customWidth="1"/>
    <col min="5891" max="5891" width="62.7109375" style="1" customWidth="1"/>
    <col min="5892" max="5892" width="9.7109375" style="1" customWidth="1"/>
    <col min="5893" max="5893" width="9.5703125" style="1" customWidth="1"/>
    <col min="5894" max="5894" width="18.42578125" style="1" customWidth="1"/>
    <col min="5895" max="5895" width="9.140625" style="1" customWidth="1"/>
    <col min="5896" max="5896" width="22.140625" style="1" customWidth="1"/>
    <col min="5897" max="5897" width="13.7109375" style="1" customWidth="1"/>
    <col min="5898" max="6144" width="9.140625" style="1"/>
    <col min="6145" max="6145" width="6.85546875" style="1" customWidth="1"/>
    <col min="6146" max="6146" width="7.42578125" style="1" customWidth="1"/>
    <col min="6147" max="6147" width="62.7109375" style="1" customWidth="1"/>
    <col min="6148" max="6148" width="9.7109375" style="1" customWidth="1"/>
    <col min="6149" max="6149" width="9.5703125" style="1" customWidth="1"/>
    <col min="6150" max="6150" width="18.42578125" style="1" customWidth="1"/>
    <col min="6151" max="6151" width="9.140625" style="1" customWidth="1"/>
    <col min="6152" max="6152" width="22.140625" style="1" customWidth="1"/>
    <col min="6153" max="6153" width="13.7109375" style="1" customWidth="1"/>
    <col min="6154" max="6400" width="9.140625" style="1"/>
    <col min="6401" max="6401" width="6.85546875" style="1" customWidth="1"/>
    <col min="6402" max="6402" width="7.42578125" style="1" customWidth="1"/>
    <col min="6403" max="6403" width="62.7109375" style="1" customWidth="1"/>
    <col min="6404" max="6404" width="9.7109375" style="1" customWidth="1"/>
    <col min="6405" max="6405" width="9.5703125" style="1" customWidth="1"/>
    <col min="6406" max="6406" width="18.42578125" style="1" customWidth="1"/>
    <col min="6407" max="6407" width="9.140625" style="1" customWidth="1"/>
    <col min="6408" max="6408" width="22.140625" style="1" customWidth="1"/>
    <col min="6409" max="6409" width="13.7109375" style="1" customWidth="1"/>
    <col min="6410" max="6656" width="9.140625" style="1"/>
    <col min="6657" max="6657" width="6.85546875" style="1" customWidth="1"/>
    <col min="6658" max="6658" width="7.42578125" style="1" customWidth="1"/>
    <col min="6659" max="6659" width="62.7109375" style="1" customWidth="1"/>
    <col min="6660" max="6660" width="9.7109375" style="1" customWidth="1"/>
    <col min="6661" max="6661" width="9.5703125" style="1" customWidth="1"/>
    <col min="6662" max="6662" width="18.42578125" style="1" customWidth="1"/>
    <col min="6663" max="6663" width="9.140625" style="1" customWidth="1"/>
    <col min="6664" max="6664" width="22.140625" style="1" customWidth="1"/>
    <col min="6665" max="6665" width="13.7109375" style="1" customWidth="1"/>
    <col min="6666" max="6912" width="9.140625" style="1"/>
    <col min="6913" max="6913" width="6.85546875" style="1" customWidth="1"/>
    <col min="6914" max="6914" width="7.42578125" style="1" customWidth="1"/>
    <col min="6915" max="6915" width="62.7109375" style="1" customWidth="1"/>
    <col min="6916" max="6916" width="9.7109375" style="1" customWidth="1"/>
    <col min="6917" max="6917" width="9.5703125" style="1" customWidth="1"/>
    <col min="6918" max="6918" width="18.42578125" style="1" customWidth="1"/>
    <col min="6919" max="6919" width="9.140625" style="1" customWidth="1"/>
    <col min="6920" max="6920" width="22.140625" style="1" customWidth="1"/>
    <col min="6921" max="6921" width="13.7109375" style="1" customWidth="1"/>
    <col min="6922" max="7168" width="9.140625" style="1"/>
    <col min="7169" max="7169" width="6.85546875" style="1" customWidth="1"/>
    <col min="7170" max="7170" width="7.42578125" style="1" customWidth="1"/>
    <col min="7171" max="7171" width="62.7109375" style="1" customWidth="1"/>
    <col min="7172" max="7172" width="9.7109375" style="1" customWidth="1"/>
    <col min="7173" max="7173" width="9.5703125" style="1" customWidth="1"/>
    <col min="7174" max="7174" width="18.42578125" style="1" customWidth="1"/>
    <col min="7175" max="7175" width="9.140625" style="1" customWidth="1"/>
    <col min="7176" max="7176" width="22.140625" style="1" customWidth="1"/>
    <col min="7177" max="7177" width="13.7109375" style="1" customWidth="1"/>
    <col min="7178" max="7424" width="9.140625" style="1"/>
    <col min="7425" max="7425" width="6.85546875" style="1" customWidth="1"/>
    <col min="7426" max="7426" width="7.42578125" style="1" customWidth="1"/>
    <col min="7427" max="7427" width="62.7109375" style="1" customWidth="1"/>
    <col min="7428" max="7428" width="9.7109375" style="1" customWidth="1"/>
    <col min="7429" max="7429" width="9.5703125" style="1" customWidth="1"/>
    <col min="7430" max="7430" width="18.42578125" style="1" customWidth="1"/>
    <col min="7431" max="7431" width="9.140625" style="1" customWidth="1"/>
    <col min="7432" max="7432" width="22.140625" style="1" customWidth="1"/>
    <col min="7433" max="7433" width="13.7109375" style="1" customWidth="1"/>
    <col min="7434" max="7680" width="9.140625" style="1"/>
    <col min="7681" max="7681" width="6.85546875" style="1" customWidth="1"/>
    <col min="7682" max="7682" width="7.42578125" style="1" customWidth="1"/>
    <col min="7683" max="7683" width="62.7109375" style="1" customWidth="1"/>
    <col min="7684" max="7684" width="9.7109375" style="1" customWidth="1"/>
    <col min="7685" max="7685" width="9.5703125" style="1" customWidth="1"/>
    <col min="7686" max="7686" width="18.42578125" style="1" customWidth="1"/>
    <col min="7687" max="7687" width="9.140625" style="1" customWidth="1"/>
    <col min="7688" max="7688" width="22.140625" style="1" customWidth="1"/>
    <col min="7689" max="7689" width="13.7109375" style="1" customWidth="1"/>
    <col min="7690" max="7936" width="9.140625" style="1"/>
    <col min="7937" max="7937" width="6.85546875" style="1" customWidth="1"/>
    <col min="7938" max="7938" width="7.42578125" style="1" customWidth="1"/>
    <col min="7939" max="7939" width="62.7109375" style="1" customWidth="1"/>
    <col min="7940" max="7940" width="9.7109375" style="1" customWidth="1"/>
    <col min="7941" max="7941" width="9.5703125" style="1" customWidth="1"/>
    <col min="7942" max="7942" width="18.42578125" style="1" customWidth="1"/>
    <col min="7943" max="7943" width="9.140625" style="1" customWidth="1"/>
    <col min="7944" max="7944" width="22.140625" style="1" customWidth="1"/>
    <col min="7945" max="7945" width="13.7109375" style="1" customWidth="1"/>
    <col min="7946" max="8192" width="9.140625" style="1"/>
    <col min="8193" max="8193" width="6.85546875" style="1" customWidth="1"/>
    <col min="8194" max="8194" width="7.42578125" style="1" customWidth="1"/>
    <col min="8195" max="8195" width="62.7109375" style="1" customWidth="1"/>
    <col min="8196" max="8196" width="9.7109375" style="1" customWidth="1"/>
    <col min="8197" max="8197" width="9.5703125" style="1" customWidth="1"/>
    <col min="8198" max="8198" width="18.42578125" style="1" customWidth="1"/>
    <col min="8199" max="8199" width="9.140625" style="1" customWidth="1"/>
    <col min="8200" max="8200" width="22.140625" style="1" customWidth="1"/>
    <col min="8201" max="8201" width="13.7109375" style="1" customWidth="1"/>
    <col min="8202" max="8448" width="9.140625" style="1"/>
    <col min="8449" max="8449" width="6.85546875" style="1" customWidth="1"/>
    <col min="8450" max="8450" width="7.42578125" style="1" customWidth="1"/>
    <col min="8451" max="8451" width="62.7109375" style="1" customWidth="1"/>
    <col min="8452" max="8452" width="9.7109375" style="1" customWidth="1"/>
    <col min="8453" max="8453" width="9.5703125" style="1" customWidth="1"/>
    <col min="8454" max="8454" width="18.42578125" style="1" customWidth="1"/>
    <col min="8455" max="8455" width="9.140625" style="1" customWidth="1"/>
    <col min="8456" max="8456" width="22.140625" style="1" customWidth="1"/>
    <col min="8457" max="8457" width="13.7109375" style="1" customWidth="1"/>
    <col min="8458" max="8704" width="9.140625" style="1"/>
    <col min="8705" max="8705" width="6.85546875" style="1" customWidth="1"/>
    <col min="8706" max="8706" width="7.42578125" style="1" customWidth="1"/>
    <col min="8707" max="8707" width="62.7109375" style="1" customWidth="1"/>
    <col min="8708" max="8708" width="9.7109375" style="1" customWidth="1"/>
    <col min="8709" max="8709" width="9.5703125" style="1" customWidth="1"/>
    <col min="8710" max="8710" width="18.42578125" style="1" customWidth="1"/>
    <col min="8711" max="8711" width="9.140625" style="1" customWidth="1"/>
    <col min="8712" max="8712" width="22.140625" style="1" customWidth="1"/>
    <col min="8713" max="8713" width="13.7109375" style="1" customWidth="1"/>
    <col min="8714" max="8960" width="9.140625" style="1"/>
    <col min="8961" max="8961" width="6.85546875" style="1" customWidth="1"/>
    <col min="8962" max="8962" width="7.42578125" style="1" customWidth="1"/>
    <col min="8963" max="8963" width="62.7109375" style="1" customWidth="1"/>
    <col min="8964" max="8964" width="9.7109375" style="1" customWidth="1"/>
    <col min="8965" max="8965" width="9.5703125" style="1" customWidth="1"/>
    <col min="8966" max="8966" width="18.42578125" style="1" customWidth="1"/>
    <col min="8967" max="8967" width="9.140625" style="1" customWidth="1"/>
    <col min="8968" max="8968" width="22.140625" style="1" customWidth="1"/>
    <col min="8969" max="8969" width="13.7109375" style="1" customWidth="1"/>
    <col min="8970" max="9216" width="9.140625" style="1"/>
    <col min="9217" max="9217" width="6.85546875" style="1" customWidth="1"/>
    <col min="9218" max="9218" width="7.42578125" style="1" customWidth="1"/>
    <col min="9219" max="9219" width="62.7109375" style="1" customWidth="1"/>
    <col min="9220" max="9220" width="9.7109375" style="1" customWidth="1"/>
    <col min="9221" max="9221" width="9.5703125" style="1" customWidth="1"/>
    <col min="9222" max="9222" width="18.42578125" style="1" customWidth="1"/>
    <col min="9223" max="9223" width="9.140625" style="1" customWidth="1"/>
    <col min="9224" max="9224" width="22.140625" style="1" customWidth="1"/>
    <col min="9225" max="9225" width="13.7109375" style="1" customWidth="1"/>
    <col min="9226" max="9472" width="9.140625" style="1"/>
    <col min="9473" max="9473" width="6.85546875" style="1" customWidth="1"/>
    <col min="9474" max="9474" width="7.42578125" style="1" customWidth="1"/>
    <col min="9475" max="9475" width="62.7109375" style="1" customWidth="1"/>
    <col min="9476" max="9476" width="9.7109375" style="1" customWidth="1"/>
    <col min="9477" max="9477" width="9.5703125" style="1" customWidth="1"/>
    <col min="9478" max="9478" width="18.42578125" style="1" customWidth="1"/>
    <col min="9479" max="9479" width="9.140625" style="1" customWidth="1"/>
    <col min="9480" max="9480" width="22.140625" style="1" customWidth="1"/>
    <col min="9481" max="9481" width="13.7109375" style="1" customWidth="1"/>
    <col min="9482" max="9728" width="9.140625" style="1"/>
    <col min="9729" max="9729" width="6.85546875" style="1" customWidth="1"/>
    <col min="9730" max="9730" width="7.42578125" style="1" customWidth="1"/>
    <col min="9731" max="9731" width="62.7109375" style="1" customWidth="1"/>
    <col min="9732" max="9732" width="9.7109375" style="1" customWidth="1"/>
    <col min="9733" max="9733" width="9.5703125" style="1" customWidth="1"/>
    <col min="9734" max="9734" width="18.42578125" style="1" customWidth="1"/>
    <col min="9735" max="9735" width="9.140625" style="1" customWidth="1"/>
    <col min="9736" max="9736" width="22.140625" style="1" customWidth="1"/>
    <col min="9737" max="9737" width="13.7109375" style="1" customWidth="1"/>
    <col min="9738" max="9984" width="9.140625" style="1"/>
    <col min="9985" max="9985" width="6.85546875" style="1" customWidth="1"/>
    <col min="9986" max="9986" width="7.42578125" style="1" customWidth="1"/>
    <col min="9987" max="9987" width="62.7109375" style="1" customWidth="1"/>
    <col min="9988" max="9988" width="9.7109375" style="1" customWidth="1"/>
    <col min="9989" max="9989" width="9.5703125" style="1" customWidth="1"/>
    <col min="9990" max="9990" width="18.42578125" style="1" customWidth="1"/>
    <col min="9991" max="9991" width="9.140625" style="1" customWidth="1"/>
    <col min="9992" max="9992" width="22.140625" style="1" customWidth="1"/>
    <col min="9993" max="9993" width="13.7109375" style="1" customWidth="1"/>
    <col min="9994" max="10240" width="9.140625" style="1"/>
    <col min="10241" max="10241" width="6.85546875" style="1" customWidth="1"/>
    <col min="10242" max="10242" width="7.42578125" style="1" customWidth="1"/>
    <col min="10243" max="10243" width="62.7109375" style="1" customWidth="1"/>
    <col min="10244" max="10244" width="9.7109375" style="1" customWidth="1"/>
    <col min="10245" max="10245" width="9.5703125" style="1" customWidth="1"/>
    <col min="10246" max="10246" width="18.42578125" style="1" customWidth="1"/>
    <col min="10247" max="10247" width="9.140625" style="1" customWidth="1"/>
    <col min="10248" max="10248" width="22.140625" style="1" customWidth="1"/>
    <col min="10249" max="10249" width="13.7109375" style="1" customWidth="1"/>
    <col min="10250" max="10496" width="9.140625" style="1"/>
    <col min="10497" max="10497" width="6.85546875" style="1" customWidth="1"/>
    <col min="10498" max="10498" width="7.42578125" style="1" customWidth="1"/>
    <col min="10499" max="10499" width="62.7109375" style="1" customWidth="1"/>
    <col min="10500" max="10500" width="9.7109375" style="1" customWidth="1"/>
    <col min="10501" max="10501" width="9.5703125" style="1" customWidth="1"/>
    <col min="10502" max="10502" width="18.42578125" style="1" customWidth="1"/>
    <col min="10503" max="10503" width="9.140625" style="1" customWidth="1"/>
    <col min="10504" max="10504" width="22.140625" style="1" customWidth="1"/>
    <col min="10505" max="10505" width="13.7109375" style="1" customWidth="1"/>
    <col min="10506" max="10752" width="9.140625" style="1"/>
    <col min="10753" max="10753" width="6.85546875" style="1" customWidth="1"/>
    <col min="10754" max="10754" width="7.42578125" style="1" customWidth="1"/>
    <col min="10755" max="10755" width="62.7109375" style="1" customWidth="1"/>
    <col min="10756" max="10756" width="9.7109375" style="1" customWidth="1"/>
    <col min="10757" max="10757" width="9.5703125" style="1" customWidth="1"/>
    <col min="10758" max="10758" width="18.42578125" style="1" customWidth="1"/>
    <col min="10759" max="10759" width="9.140625" style="1" customWidth="1"/>
    <col min="10760" max="10760" width="22.140625" style="1" customWidth="1"/>
    <col min="10761" max="10761" width="13.7109375" style="1" customWidth="1"/>
    <col min="10762" max="11008" width="9.140625" style="1"/>
    <col min="11009" max="11009" width="6.85546875" style="1" customWidth="1"/>
    <col min="11010" max="11010" width="7.42578125" style="1" customWidth="1"/>
    <col min="11011" max="11011" width="62.7109375" style="1" customWidth="1"/>
    <col min="11012" max="11012" width="9.7109375" style="1" customWidth="1"/>
    <col min="11013" max="11013" width="9.5703125" style="1" customWidth="1"/>
    <col min="11014" max="11014" width="18.42578125" style="1" customWidth="1"/>
    <col min="11015" max="11015" width="9.140625" style="1" customWidth="1"/>
    <col min="11016" max="11016" width="22.140625" style="1" customWidth="1"/>
    <col min="11017" max="11017" width="13.7109375" style="1" customWidth="1"/>
    <col min="11018" max="11264" width="9.140625" style="1"/>
    <col min="11265" max="11265" width="6.85546875" style="1" customWidth="1"/>
    <col min="11266" max="11266" width="7.42578125" style="1" customWidth="1"/>
    <col min="11267" max="11267" width="62.7109375" style="1" customWidth="1"/>
    <col min="11268" max="11268" width="9.7109375" style="1" customWidth="1"/>
    <col min="11269" max="11269" width="9.5703125" style="1" customWidth="1"/>
    <col min="11270" max="11270" width="18.42578125" style="1" customWidth="1"/>
    <col min="11271" max="11271" width="9.140625" style="1" customWidth="1"/>
    <col min="11272" max="11272" width="22.140625" style="1" customWidth="1"/>
    <col min="11273" max="11273" width="13.7109375" style="1" customWidth="1"/>
    <col min="11274" max="11520" width="9.140625" style="1"/>
    <col min="11521" max="11521" width="6.85546875" style="1" customWidth="1"/>
    <col min="11522" max="11522" width="7.42578125" style="1" customWidth="1"/>
    <col min="11523" max="11523" width="62.7109375" style="1" customWidth="1"/>
    <col min="11524" max="11524" width="9.7109375" style="1" customWidth="1"/>
    <col min="11525" max="11525" width="9.5703125" style="1" customWidth="1"/>
    <col min="11526" max="11526" width="18.42578125" style="1" customWidth="1"/>
    <col min="11527" max="11527" width="9.140625" style="1" customWidth="1"/>
    <col min="11528" max="11528" width="22.140625" style="1" customWidth="1"/>
    <col min="11529" max="11529" width="13.7109375" style="1" customWidth="1"/>
    <col min="11530" max="11776" width="9.140625" style="1"/>
    <col min="11777" max="11777" width="6.85546875" style="1" customWidth="1"/>
    <col min="11778" max="11778" width="7.42578125" style="1" customWidth="1"/>
    <col min="11779" max="11779" width="62.7109375" style="1" customWidth="1"/>
    <col min="11780" max="11780" width="9.7109375" style="1" customWidth="1"/>
    <col min="11781" max="11781" width="9.5703125" style="1" customWidth="1"/>
    <col min="11782" max="11782" width="18.42578125" style="1" customWidth="1"/>
    <col min="11783" max="11783" width="9.140625" style="1" customWidth="1"/>
    <col min="11784" max="11784" width="22.140625" style="1" customWidth="1"/>
    <col min="11785" max="11785" width="13.7109375" style="1" customWidth="1"/>
    <col min="11786" max="12032" width="9.140625" style="1"/>
    <col min="12033" max="12033" width="6.85546875" style="1" customWidth="1"/>
    <col min="12034" max="12034" width="7.42578125" style="1" customWidth="1"/>
    <col min="12035" max="12035" width="62.7109375" style="1" customWidth="1"/>
    <col min="12036" max="12036" width="9.7109375" style="1" customWidth="1"/>
    <col min="12037" max="12037" width="9.5703125" style="1" customWidth="1"/>
    <col min="12038" max="12038" width="18.42578125" style="1" customWidth="1"/>
    <col min="12039" max="12039" width="9.140625" style="1" customWidth="1"/>
    <col min="12040" max="12040" width="22.140625" style="1" customWidth="1"/>
    <col min="12041" max="12041" width="13.7109375" style="1" customWidth="1"/>
    <col min="12042" max="12288" width="9.140625" style="1"/>
    <col min="12289" max="12289" width="6.85546875" style="1" customWidth="1"/>
    <col min="12290" max="12290" width="7.42578125" style="1" customWidth="1"/>
    <col min="12291" max="12291" width="62.7109375" style="1" customWidth="1"/>
    <col min="12292" max="12292" width="9.7109375" style="1" customWidth="1"/>
    <col min="12293" max="12293" width="9.5703125" style="1" customWidth="1"/>
    <col min="12294" max="12294" width="18.42578125" style="1" customWidth="1"/>
    <col min="12295" max="12295" width="9.140625" style="1" customWidth="1"/>
    <col min="12296" max="12296" width="22.140625" style="1" customWidth="1"/>
    <col min="12297" max="12297" width="13.7109375" style="1" customWidth="1"/>
    <col min="12298" max="12544" width="9.140625" style="1"/>
    <col min="12545" max="12545" width="6.85546875" style="1" customWidth="1"/>
    <col min="12546" max="12546" width="7.42578125" style="1" customWidth="1"/>
    <col min="12547" max="12547" width="62.7109375" style="1" customWidth="1"/>
    <col min="12548" max="12548" width="9.7109375" style="1" customWidth="1"/>
    <col min="12549" max="12549" width="9.5703125" style="1" customWidth="1"/>
    <col min="12550" max="12550" width="18.42578125" style="1" customWidth="1"/>
    <col min="12551" max="12551" width="9.140625" style="1" customWidth="1"/>
    <col min="12552" max="12552" width="22.140625" style="1" customWidth="1"/>
    <col min="12553" max="12553" width="13.7109375" style="1" customWidth="1"/>
    <col min="12554" max="12800" width="9.140625" style="1"/>
    <col min="12801" max="12801" width="6.85546875" style="1" customWidth="1"/>
    <col min="12802" max="12802" width="7.42578125" style="1" customWidth="1"/>
    <col min="12803" max="12803" width="62.7109375" style="1" customWidth="1"/>
    <col min="12804" max="12804" width="9.7109375" style="1" customWidth="1"/>
    <col min="12805" max="12805" width="9.5703125" style="1" customWidth="1"/>
    <col min="12806" max="12806" width="18.42578125" style="1" customWidth="1"/>
    <col min="12807" max="12807" width="9.140625" style="1" customWidth="1"/>
    <col min="12808" max="12808" width="22.140625" style="1" customWidth="1"/>
    <col min="12809" max="12809" width="13.7109375" style="1" customWidth="1"/>
    <col min="12810" max="13056" width="9.140625" style="1"/>
    <col min="13057" max="13057" width="6.85546875" style="1" customWidth="1"/>
    <col min="13058" max="13058" width="7.42578125" style="1" customWidth="1"/>
    <col min="13059" max="13059" width="62.7109375" style="1" customWidth="1"/>
    <col min="13060" max="13060" width="9.7109375" style="1" customWidth="1"/>
    <col min="13061" max="13061" width="9.5703125" style="1" customWidth="1"/>
    <col min="13062" max="13062" width="18.42578125" style="1" customWidth="1"/>
    <col min="13063" max="13063" width="9.140625" style="1" customWidth="1"/>
    <col min="13064" max="13064" width="22.140625" style="1" customWidth="1"/>
    <col min="13065" max="13065" width="13.7109375" style="1" customWidth="1"/>
    <col min="13066" max="13312" width="9.140625" style="1"/>
    <col min="13313" max="13313" width="6.85546875" style="1" customWidth="1"/>
    <col min="13314" max="13314" width="7.42578125" style="1" customWidth="1"/>
    <col min="13315" max="13315" width="62.7109375" style="1" customWidth="1"/>
    <col min="13316" max="13316" width="9.7109375" style="1" customWidth="1"/>
    <col min="13317" max="13317" width="9.5703125" style="1" customWidth="1"/>
    <col min="13318" max="13318" width="18.42578125" style="1" customWidth="1"/>
    <col min="13319" max="13319" width="9.140625" style="1" customWidth="1"/>
    <col min="13320" max="13320" width="22.140625" style="1" customWidth="1"/>
    <col min="13321" max="13321" width="13.7109375" style="1" customWidth="1"/>
    <col min="13322" max="13568" width="9.140625" style="1"/>
    <col min="13569" max="13569" width="6.85546875" style="1" customWidth="1"/>
    <col min="13570" max="13570" width="7.42578125" style="1" customWidth="1"/>
    <col min="13571" max="13571" width="62.7109375" style="1" customWidth="1"/>
    <col min="13572" max="13572" width="9.7109375" style="1" customWidth="1"/>
    <col min="13573" max="13573" width="9.5703125" style="1" customWidth="1"/>
    <col min="13574" max="13574" width="18.42578125" style="1" customWidth="1"/>
    <col min="13575" max="13575" width="9.140625" style="1" customWidth="1"/>
    <col min="13576" max="13576" width="22.140625" style="1" customWidth="1"/>
    <col min="13577" max="13577" width="13.7109375" style="1" customWidth="1"/>
    <col min="13578" max="13824" width="9.140625" style="1"/>
    <col min="13825" max="13825" width="6.85546875" style="1" customWidth="1"/>
    <col min="13826" max="13826" width="7.42578125" style="1" customWidth="1"/>
    <col min="13827" max="13827" width="62.7109375" style="1" customWidth="1"/>
    <col min="13828" max="13828" width="9.7109375" style="1" customWidth="1"/>
    <col min="13829" max="13829" width="9.5703125" style="1" customWidth="1"/>
    <col min="13830" max="13830" width="18.42578125" style="1" customWidth="1"/>
    <col min="13831" max="13831" width="9.140625" style="1" customWidth="1"/>
    <col min="13832" max="13832" width="22.140625" style="1" customWidth="1"/>
    <col min="13833" max="13833" width="13.7109375" style="1" customWidth="1"/>
    <col min="13834" max="14080" width="9.140625" style="1"/>
    <col min="14081" max="14081" width="6.85546875" style="1" customWidth="1"/>
    <col min="14082" max="14082" width="7.42578125" style="1" customWidth="1"/>
    <col min="14083" max="14083" width="62.7109375" style="1" customWidth="1"/>
    <col min="14084" max="14084" width="9.7109375" style="1" customWidth="1"/>
    <col min="14085" max="14085" width="9.5703125" style="1" customWidth="1"/>
    <col min="14086" max="14086" width="18.42578125" style="1" customWidth="1"/>
    <col min="14087" max="14087" width="9.140625" style="1" customWidth="1"/>
    <col min="14088" max="14088" width="22.140625" style="1" customWidth="1"/>
    <col min="14089" max="14089" width="13.7109375" style="1" customWidth="1"/>
    <col min="14090" max="14336" width="9.140625" style="1"/>
    <col min="14337" max="14337" width="6.85546875" style="1" customWidth="1"/>
    <col min="14338" max="14338" width="7.42578125" style="1" customWidth="1"/>
    <col min="14339" max="14339" width="62.7109375" style="1" customWidth="1"/>
    <col min="14340" max="14340" width="9.7109375" style="1" customWidth="1"/>
    <col min="14341" max="14341" width="9.5703125" style="1" customWidth="1"/>
    <col min="14342" max="14342" width="18.42578125" style="1" customWidth="1"/>
    <col min="14343" max="14343" width="9.140625" style="1" customWidth="1"/>
    <col min="14344" max="14344" width="22.140625" style="1" customWidth="1"/>
    <col min="14345" max="14345" width="13.7109375" style="1" customWidth="1"/>
    <col min="14346" max="14592" width="9.140625" style="1"/>
    <col min="14593" max="14593" width="6.85546875" style="1" customWidth="1"/>
    <col min="14594" max="14594" width="7.42578125" style="1" customWidth="1"/>
    <col min="14595" max="14595" width="62.7109375" style="1" customWidth="1"/>
    <col min="14596" max="14596" width="9.7109375" style="1" customWidth="1"/>
    <col min="14597" max="14597" width="9.5703125" style="1" customWidth="1"/>
    <col min="14598" max="14598" width="18.42578125" style="1" customWidth="1"/>
    <col min="14599" max="14599" width="9.140625" style="1" customWidth="1"/>
    <col min="14600" max="14600" width="22.140625" style="1" customWidth="1"/>
    <col min="14601" max="14601" width="13.7109375" style="1" customWidth="1"/>
    <col min="14602" max="14848" width="9.140625" style="1"/>
    <col min="14849" max="14849" width="6.85546875" style="1" customWidth="1"/>
    <col min="14850" max="14850" width="7.42578125" style="1" customWidth="1"/>
    <col min="14851" max="14851" width="62.7109375" style="1" customWidth="1"/>
    <col min="14852" max="14852" width="9.7109375" style="1" customWidth="1"/>
    <col min="14853" max="14853" width="9.5703125" style="1" customWidth="1"/>
    <col min="14854" max="14854" width="18.42578125" style="1" customWidth="1"/>
    <col min="14855" max="14855" width="9.140625" style="1" customWidth="1"/>
    <col min="14856" max="14856" width="22.140625" style="1" customWidth="1"/>
    <col min="14857" max="14857" width="13.7109375" style="1" customWidth="1"/>
    <col min="14858" max="15104" width="9.140625" style="1"/>
    <col min="15105" max="15105" width="6.85546875" style="1" customWidth="1"/>
    <col min="15106" max="15106" width="7.42578125" style="1" customWidth="1"/>
    <col min="15107" max="15107" width="62.7109375" style="1" customWidth="1"/>
    <col min="15108" max="15108" width="9.7109375" style="1" customWidth="1"/>
    <col min="15109" max="15109" width="9.5703125" style="1" customWidth="1"/>
    <col min="15110" max="15110" width="18.42578125" style="1" customWidth="1"/>
    <col min="15111" max="15111" width="9.140625" style="1" customWidth="1"/>
    <col min="15112" max="15112" width="22.140625" style="1" customWidth="1"/>
    <col min="15113" max="15113" width="13.7109375" style="1" customWidth="1"/>
    <col min="15114" max="15360" width="9.140625" style="1"/>
    <col min="15361" max="15361" width="6.85546875" style="1" customWidth="1"/>
    <col min="15362" max="15362" width="7.42578125" style="1" customWidth="1"/>
    <col min="15363" max="15363" width="62.7109375" style="1" customWidth="1"/>
    <col min="15364" max="15364" width="9.7109375" style="1" customWidth="1"/>
    <col min="15365" max="15365" width="9.5703125" style="1" customWidth="1"/>
    <col min="15366" max="15366" width="18.42578125" style="1" customWidth="1"/>
    <col min="15367" max="15367" width="9.140625" style="1" customWidth="1"/>
    <col min="15368" max="15368" width="22.140625" style="1" customWidth="1"/>
    <col min="15369" max="15369" width="13.7109375" style="1" customWidth="1"/>
    <col min="15370" max="15616" width="9.140625" style="1"/>
    <col min="15617" max="15617" width="6.85546875" style="1" customWidth="1"/>
    <col min="15618" max="15618" width="7.42578125" style="1" customWidth="1"/>
    <col min="15619" max="15619" width="62.7109375" style="1" customWidth="1"/>
    <col min="15620" max="15620" width="9.7109375" style="1" customWidth="1"/>
    <col min="15621" max="15621" width="9.5703125" style="1" customWidth="1"/>
    <col min="15622" max="15622" width="18.42578125" style="1" customWidth="1"/>
    <col min="15623" max="15623" width="9.140625" style="1" customWidth="1"/>
    <col min="15624" max="15624" width="22.140625" style="1" customWidth="1"/>
    <col min="15625" max="15625" width="13.7109375" style="1" customWidth="1"/>
    <col min="15626" max="15872" width="9.140625" style="1"/>
    <col min="15873" max="15873" width="6.85546875" style="1" customWidth="1"/>
    <col min="15874" max="15874" width="7.42578125" style="1" customWidth="1"/>
    <col min="15875" max="15875" width="62.7109375" style="1" customWidth="1"/>
    <col min="15876" max="15876" width="9.7109375" style="1" customWidth="1"/>
    <col min="15877" max="15877" width="9.5703125" style="1" customWidth="1"/>
    <col min="15878" max="15878" width="18.42578125" style="1" customWidth="1"/>
    <col min="15879" max="15879" width="9.140625" style="1" customWidth="1"/>
    <col min="15880" max="15880" width="22.140625" style="1" customWidth="1"/>
    <col min="15881" max="15881" width="13.7109375" style="1" customWidth="1"/>
    <col min="15882" max="16128" width="9.140625" style="1"/>
    <col min="16129" max="16129" width="6.85546875" style="1" customWidth="1"/>
    <col min="16130" max="16130" width="7.42578125" style="1" customWidth="1"/>
    <col min="16131" max="16131" width="62.7109375" style="1" customWidth="1"/>
    <col min="16132" max="16132" width="9.7109375" style="1" customWidth="1"/>
    <col min="16133" max="16133" width="9.5703125" style="1" customWidth="1"/>
    <col min="16134" max="16134" width="18.42578125" style="1" customWidth="1"/>
    <col min="16135" max="16135" width="9.140625" style="1" customWidth="1"/>
    <col min="16136" max="16136" width="22.140625" style="1" customWidth="1"/>
    <col min="16137" max="16137" width="13.7109375" style="1" customWidth="1"/>
    <col min="16138" max="16384" width="9.140625" style="1"/>
  </cols>
  <sheetData>
    <row r="1" spans="1:8" ht="45" customHeight="1">
      <c r="A1" s="721" t="s">
        <v>112</v>
      </c>
      <c r="B1" s="721"/>
      <c r="C1" s="722"/>
      <c r="D1" s="723"/>
      <c r="E1" s="723"/>
      <c r="F1" s="723"/>
      <c r="G1" s="723"/>
    </row>
    <row r="2" spans="1:8" ht="15.75" customHeight="1">
      <c r="A2" s="720" t="s">
        <v>111</v>
      </c>
      <c r="B2" s="720"/>
      <c r="C2" s="720"/>
      <c r="D2" s="720"/>
      <c r="E2" s="720"/>
      <c r="F2" s="720"/>
      <c r="G2" s="720"/>
    </row>
    <row r="3" spans="1:8" s="3" customFormat="1" ht="37.5" customHeight="1">
      <c r="A3" s="80" t="s">
        <v>1</v>
      </c>
      <c r="B3" s="109" t="s">
        <v>2</v>
      </c>
      <c r="C3" s="81" t="s">
        <v>3</v>
      </c>
      <c r="D3" s="81" t="s">
        <v>4</v>
      </c>
      <c r="E3" s="82" t="s">
        <v>5</v>
      </c>
      <c r="F3" s="81" t="s">
        <v>6</v>
      </c>
      <c r="G3" s="83" t="s">
        <v>7</v>
      </c>
    </row>
    <row r="4" spans="1:8" ht="76.5" customHeight="1">
      <c r="A4" s="84">
        <v>1</v>
      </c>
      <c r="B4" s="110">
        <v>1.1000000000000001</v>
      </c>
      <c r="C4" s="85">
        <v>6</v>
      </c>
      <c r="D4" s="113" t="s">
        <v>118</v>
      </c>
      <c r="E4" s="89">
        <v>247.31</v>
      </c>
      <c r="F4" s="87" t="s">
        <v>83</v>
      </c>
      <c r="G4" s="88">
        <f>C4*E4</f>
        <v>1483.8600000000001</v>
      </c>
      <c r="H4"/>
    </row>
    <row r="5" spans="1:8" ht="60.75" customHeight="1">
      <c r="A5" s="84">
        <v>2</v>
      </c>
      <c r="B5" s="110" t="s">
        <v>120</v>
      </c>
      <c r="C5" s="85">
        <v>1.3</v>
      </c>
      <c r="D5" s="86" t="s">
        <v>119</v>
      </c>
      <c r="E5" s="89">
        <v>4939.25</v>
      </c>
      <c r="F5" s="87" t="s">
        <v>83</v>
      </c>
      <c r="G5" s="88">
        <f t="shared" ref="G5:G24" si="0">C5*E5</f>
        <v>6421.0250000000005</v>
      </c>
      <c r="H5"/>
    </row>
    <row r="6" spans="1:8" ht="64.5" customHeight="1">
      <c r="A6" s="84">
        <v>3</v>
      </c>
      <c r="B6" s="110" t="s">
        <v>122</v>
      </c>
      <c r="C6" s="85">
        <v>3</v>
      </c>
      <c r="D6" s="31" t="s">
        <v>121</v>
      </c>
      <c r="E6" s="89">
        <v>8631.49</v>
      </c>
      <c r="F6" s="87" t="s">
        <v>83</v>
      </c>
      <c r="G6" s="88">
        <f t="shared" si="0"/>
        <v>25894.47</v>
      </c>
      <c r="H6"/>
    </row>
    <row r="7" spans="1:8" ht="67.5" customHeight="1">
      <c r="A7" s="84">
        <v>4</v>
      </c>
      <c r="B7" s="110" t="s">
        <v>15</v>
      </c>
      <c r="C7" s="85">
        <v>5.5</v>
      </c>
      <c r="D7" s="86" t="s">
        <v>123</v>
      </c>
      <c r="E7" s="89">
        <v>6813.03</v>
      </c>
      <c r="F7" s="87" t="s">
        <v>83</v>
      </c>
      <c r="G7" s="88">
        <f>C7*E7</f>
        <v>37471.665000000001</v>
      </c>
      <c r="H7"/>
    </row>
    <row r="8" spans="1:8" ht="46.5" customHeight="1">
      <c r="A8" s="84">
        <v>5</v>
      </c>
      <c r="B8" s="110">
        <v>18.100000000000001</v>
      </c>
      <c r="C8" s="85">
        <v>12.5</v>
      </c>
      <c r="D8" s="91" t="s">
        <v>124</v>
      </c>
      <c r="E8" s="89">
        <v>881.39</v>
      </c>
      <c r="F8" s="87" t="s">
        <v>81</v>
      </c>
      <c r="G8" s="88">
        <f t="shared" si="0"/>
        <v>11017.375</v>
      </c>
      <c r="H8"/>
    </row>
    <row r="9" spans="1:8" ht="61.5" customHeight="1">
      <c r="A9" s="84">
        <v>6</v>
      </c>
      <c r="B9" s="110"/>
      <c r="C9" s="85">
        <v>5</v>
      </c>
      <c r="D9" s="92" t="s">
        <v>113</v>
      </c>
      <c r="E9" s="89">
        <v>1178.5</v>
      </c>
      <c r="F9" s="87" t="s">
        <v>81</v>
      </c>
      <c r="G9" s="88">
        <f t="shared" si="0"/>
        <v>5892.5</v>
      </c>
      <c r="H9"/>
    </row>
    <row r="10" spans="1:8" ht="58.5" customHeight="1">
      <c r="A10" s="84">
        <v>7</v>
      </c>
      <c r="B10" s="110" t="s">
        <v>126</v>
      </c>
      <c r="C10" s="93">
        <v>0.27</v>
      </c>
      <c r="D10" s="94" t="s">
        <v>125</v>
      </c>
      <c r="E10" s="85">
        <v>90322.8</v>
      </c>
      <c r="F10" s="95" t="s">
        <v>144</v>
      </c>
      <c r="G10" s="88">
        <f t="shared" si="0"/>
        <v>24387.156000000003</v>
      </c>
      <c r="H10"/>
    </row>
    <row r="11" spans="1:8" ht="39" customHeight="1">
      <c r="A11" s="84">
        <v>8</v>
      </c>
      <c r="B11" s="110">
        <v>238</v>
      </c>
      <c r="C11" s="93">
        <v>0.27</v>
      </c>
      <c r="D11" s="90" t="s">
        <v>127</v>
      </c>
      <c r="E11" s="85">
        <v>4755.5</v>
      </c>
      <c r="F11" s="95" t="s">
        <v>144</v>
      </c>
      <c r="G11" s="88">
        <f t="shared" si="0"/>
        <v>1283.9850000000001</v>
      </c>
      <c r="H11"/>
    </row>
    <row r="12" spans="1:8" ht="107.25" customHeight="1">
      <c r="A12" s="84">
        <v>9</v>
      </c>
      <c r="B12" s="110">
        <v>26.1</v>
      </c>
      <c r="C12" s="85">
        <v>5</v>
      </c>
      <c r="D12" s="86" t="s">
        <v>128</v>
      </c>
      <c r="E12" s="89">
        <v>4939.25</v>
      </c>
      <c r="F12" s="87" t="s">
        <v>83</v>
      </c>
      <c r="G12" s="88">
        <f>C12*E12</f>
        <v>24696.25</v>
      </c>
      <c r="H12"/>
    </row>
    <row r="13" spans="1:8" ht="81.75" customHeight="1">
      <c r="A13" s="84">
        <v>10</v>
      </c>
      <c r="B13" s="110" t="s">
        <v>20</v>
      </c>
      <c r="C13" s="85">
        <v>29</v>
      </c>
      <c r="D13" s="86" t="s">
        <v>129</v>
      </c>
      <c r="E13" s="85">
        <v>261.83</v>
      </c>
      <c r="F13" s="95" t="s">
        <v>81</v>
      </c>
      <c r="G13" s="88">
        <f t="shared" si="0"/>
        <v>7593.07</v>
      </c>
      <c r="H13"/>
    </row>
    <row r="14" spans="1:8" ht="63.75" customHeight="1">
      <c r="A14" s="84">
        <v>11</v>
      </c>
      <c r="B14" s="110" t="s">
        <v>131</v>
      </c>
      <c r="C14" s="85">
        <v>4</v>
      </c>
      <c r="D14" s="96" t="s">
        <v>130</v>
      </c>
      <c r="E14" s="85">
        <v>895</v>
      </c>
      <c r="F14" s="95" t="s">
        <v>82</v>
      </c>
      <c r="G14" s="88">
        <f t="shared" si="0"/>
        <v>3580</v>
      </c>
      <c r="H14"/>
    </row>
    <row r="15" spans="1:8" ht="78" customHeight="1">
      <c r="A15" s="84">
        <v>12</v>
      </c>
      <c r="B15" s="110" t="s">
        <v>133</v>
      </c>
      <c r="C15" s="85">
        <v>3</v>
      </c>
      <c r="D15" s="114" t="s">
        <v>132</v>
      </c>
      <c r="E15" s="85">
        <v>982</v>
      </c>
      <c r="F15" s="95" t="s">
        <v>82</v>
      </c>
      <c r="G15" s="88">
        <f t="shared" si="0"/>
        <v>2946</v>
      </c>
      <c r="H15"/>
    </row>
    <row r="16" spans="1:8" ht="158.25" customHeight="1">
      <c r="A16" s="84">
        <v>13</v>
      </c>
      <c r="B16" s="110">
        <v>67.099999999999994</v>
      </c>
      <c r="C16" s="85">
        <v>2</v>
      </c>
      <c r="D16" s="96" t="s">
        <v>134</v>
      </c>
      <c r="E16" s="85">
        <v>830</v>
      </c>
      <c r="F16" s="95" t="s">
        <v>82</v>
      </c>
      <c r="G16" s="88">
        <f>C16*E16</f>
        <v>1660</v>
      </c>
      <c r="H16"/>
    </row>
    <row r="17" spans="1:9" ht="72.75" customHeight="1">
      <c r="A17" s="84">
        <v>14</v>
      </c>
      <c r="B17" s="110" t="s">
        <v>136</v>
      </c>
      <c r="C17" s="85">
        <v>3</v>
      </c>
      <c r="D17" s="114" t="s">
        <v>224</v>
      </c>
      <c r="E17" s="85">
        <v>677</v>
      </c>
      <c r="F17" s="95" t="s">
        <v>82</v>
      </c>
      <c r="G17" s="88">
        <f t="shared" si="0"/>
        <v>2031</v>
      </c>
      <c r="H17"/>
    </row>
    <row r="18" spans="1:9" ht="23.25" customHeight="1">
      <c r="A18" s="84">
        <v>15</v>
      </c>
      <c r="B18" s="110" t="s">
        <v>137</v>
      </c>
      <c r="C18" s="85">
        <v>836</v>
      </c>
      <c r="D18" s="115" t="s">
        <v>135</v>
      </c>
      <c r="E18" s="85">
        <v>110.75</v>
      </c>
      <c r="F18" s="95" t="s">
        <v>86</v>
      </c>
      <c r="G18" s="88">
        <f t="shared" si="0"/>
        <v>92587</v>
      </c>
      <c r="H18"/>
    </row>
    <row r="19" spans="1:9" ht="27" customHeight="1">
      <c r="A19" s="84">
        <v>16</v>
      </c>
      <c r="B19" s="110">
        <v>238.1</v>
      </c>
      <c r="C19" s="93">
        <v>0.83599999999999997</v>
      </c>
      <c r="D19" s="116" t="s">
        <v>138</v>
      </c>
      <c r="E19" s="85">
        <v>2954.25</v>
      </c>
      <c r="F19" s="95" t="s">
        <v>144</v>
      </c>
      <c r="G19" s="88">
        <f t="shared" si="0"/>
        <v>2469.7529999999997</v>
      </c>
      <c r="H19"/>
    </row>
    <row r="20" spans="1:9" ht="63.75" customHeight="1">
      <c r="A20" s="84">
        <v>17</v>
      </c>
      <c r="B20" s="110">
        <v>41</v>
      </c>
      <c r="C20" s="85">
        <v>30</v>
      </c>
      <c r="D20" s="97" t="s">
        <v>71</v>
      </c>
      <c r="E20" s="85">
        <v>142.15</v>
      </c>
      <c r="F20" s="95" t="s">
        <v>81</v>
      </c>
      <c r="G20" s="88">
        <f t="shared" si="0"/>
        <v>4264.5</v>
      </c>
      <c r="H20"/>
    </row>
    <row r="21" spans="1:9" ht="47.25">
      <c r="A21" s="84">
        <v>18</v>
      </c>
      <c r="B21" s="110" t="s">
        <v>139</v>
      </c>
      <c r="C21" s="85">
        <v>83.2</v>
      </c>
      <c r="D21" s="98" t="s">
        <v>140</v>
      </c>
      <c r="E21" s="85">
        <v>1020.01</v>
      </c>
      <c r="F21" s="95" t="s">
        <v>81</v>
      </c>
      <c r="G21" s="88">
        <f t="shared" si="0"/>
        <v>84864.831999999995</v>
      </c>
      <c r="H21"/>
    </row>
    <row r="22" spans="1:9" ht="43.5" customHeight="1">
      <c r="A22" s="84">
        <v>19</v>
      </c>
      <c r="B22" s="110">
        <v>75.2</v>
      </c>
      <c r="C22" s="85">
        <v>3</v>
      </c>
      <c r="D22" s="96" t="s">
        <v>141</v>
      </c>
      <c r="E22" s="85">
        <v>1552</v>
      </c>
      <c r="F22" s="95" t="s">
        <v>82</v>
      </c>
      <c r="G22" s="88">
        <f t="shared" si="0"/>
        <v>4656</v>
      </c>
      <c r="H22"/>
    </row>
    <row r="23" spans="1:9" ht="58.5" customHeight="1">
      <c r="A23" s="84">
        <v>20</v>
      </c>
      <c r="B23" s="110">
        <v>74</v>
      </c>
      <c r="C23" s="85">
        <v>3</v>
      </c>
      <c r="D23" s="99" t="s">
        <v>142</v>
      </c>
      <c r="E23" s="85">
        <v>571</v>
      </c>
      <c r="F23" s="95" t="s">
        <v>82</v>
      </c>
      <c r="G23" s="88">
        <f t="shared" si="0"/>
        <v>1713</v>
      </c>
      <c r="H23"/>
    </row>
    <row r="24" spans="1:9" ht="36.75" customHeight="1">
      <c r="A24" s="84">
        <v>21</v>
      </c>
      <c r="B24" s="110">
        <v>2.15</v>
      </c>
      <c r="C24" s="85">
        <v>30</v>
      </c>
      <c r="D24" s="117" t="s">
        <v>143</v>
      </c>
      <c r="E24" s="89">
        <v>296.79000000000002</v>
      </c>
      <c r="F24" s="87" t="s">
        <v>83</v>
      </c>
      <c r="G24" s="88">
        <f t="shared" si="0"/>
        <v>8903.7000000000007</v>
      </c>
      <c r="H24"/>
    </row>
    <row r="25" spans="1:9" ht="17.25" customHeight="1">
      <c r="A25" s="100"/>
      <c r="B25" s="111"/>
      <c r="C25" s="89"/>
      <c r="D25" s="101" t="s">
        <v>114</v>
      </c>
      <c r="E25" s="89"/>
      <c r="F25" s="87"/>
      <c r="G25" s="102">
        <f>SUM(G4:G24)</f>
        <v>355817.141</v>
      </c>
    </row>
    <row r="26" spans="1:9" ht="24" customHeight="1">
      <c r="A26" s="100"/>
      <c r="B26" s="111"/>
      <c r="C26" s="87" t="s">
        <v>35</v>
      </c>
      <c r="D26" s="103" t="s">
        <v>91</v>
      </c>
      <c r="E26" s="87" t="s">
        <v>35</v>
      </c>
      <c r="F26" s="87"/>
      <c r="G26" s="88">
        <f>G25*18%</f>
        <v>64047.085379999997</v>
      </c>
    </row>
    <row r="27" spans="1:9" ht="19.5" customHeight="1">
      <c r="A27" s="104"/>
      <c r="B27" s="112"/>
      <c r="C27" s="105"/>
      <c r="D27" s="101" t="s">
        <v>115</v>
      </c>
      <c r="E27" s="105" t="s">
        <v>116</v>
      </c>
      <c r="F27" s="106"/>
      <c r="G27" s="107">
        <f>SUM(G25:G26)</f>
        <v>419864.22638000001</v>
      </c>
    </row>
    <row r="28" spans="1:9">
      <c r="E28" s="10"/>
      <c r="F28" s="1"/>
    </row>
    <row r="29" spans="1:9">
      <c r="A29" s="724"/>
      <c r="B29" s="724"/>
      <c r="C29" s="724"/>
      <c r="D29" s="724"/>
      <c r="E29" s="724"/>
      <c r="F29" s="724"/>
      <c r="G29" s="724"/>
      <c r="H29" s="724"/>
      <c r="I29" s="724"/>
    </row>
    <row r="30" spans="1:9">
      <c r="A30" s="724"/>
      <c r="B30" s="724"/>
      <c r="C30" s="724"/>
      <c r="D30" s="724"/>
      <c r="E30" s="724"/>
      <c r="F30" s="724"/>
      <c r="G30" s="724"/>
      <c r="H30" s="724"/>
      <c r="I30" s="724"/>
    </row>
    <row r="31" spans="1:9">
      <c r="E31" s="10"/>
      <c r="F31" s="1"/>
    </row>
    <row r="32" spans="1:9">
      <c r="E32" s="10"/>
      <c r="F32" s="1"/>
    </row>
    <row r="33" spans="1:7">
      <c r="E33" s="10"/>
      <c r="F33" s="1"/>
    </row>
    <row r="34" spans="1:7">
      <c r="E34" s="10"/>
      <c r="F34" s="1"/>
    </row>
    <row r="35" spans="1:7" ht="15.75">
      <c r="A35" s="725" t="s">
        <v>117</v>
      </c>
      <c r="B35" s="725"/>
      <c r="C35" s="725"/>
      <c r="D35" s="725"/>
      <c r="E35" s="725"/>
      <c r="F35" s="725"/>
      <c r="G35" s="725"/>
    </row>
    <row r="36" spans="1:7">
      <c r="E36" s="10"/>
      <c r="F36" s="1"/>
    </row>
    <row r="37" spans="1:7">
      <c r="E37" s="10"/>
      <c r="F37" s="1"/>
    </row>
    <row r="38" spans="1:7">
      <c r="E38" s="10"/>
      <c r="F38" s="1"/>
    </row>
    <row r="39" spans="1:7">
      <c r="E39" s="10"/>
      <c r="F39" s="1"/>
    </row>
    <row r="40" spans="1:7">
      <c r="E40" s="10"/>
      <c r="F40" s="1"/>
    </row>
    <row r="41" spans="1:7">
      <c r="E41" s="10"/>
      <c r="F41" s="1"/>
    </row>
    <row r="42" spans="1:7">
      <c r="E42" s="10"/>
      <c r="F42" s="1"/>
    </row>
    <row r="43" spans="1:7">
      <c r="A43" s="1"/>
      <c r="B43" s="1"/>
      <c r="C43" s="1"/>
      <c r="D43" s="1"/>
      <c r="E43" s="10"/>
      <c r="F43" s="1"/>
    </row>
    <row r="44" spans="1:7">
      <c r="A44" s="1"/>
      <c r="B44" s="1"/>
      <c r="C44" s="1"/>
      <c r="D44" s="1"/>
      <c r="E44" s="10"/>
      <c r="F44" s="1"/>
    </row>
    <row r="45" spans="1:7">
      <c r="A45" s="1"/>
      <c r="B45" s="1"/>
      <c r="C45" s="1"/>
      <c r="D45" s="1"/>
      <c r="E45" s="10"/>
      <c r="F45" s="1"/>
    </row>
    <row r="46" spans="1:7">
      <c r="A46" s="1"/>
      <c r="B46" s="1"/>
      <c r="C46" s="1"/>
      <c r="D46" s="1"/>
      <c r="E46" s="10"/>
      <c r="F46" s="1"/>
    </row>
    <row r="47" spans="1:7">
      <c r="A47" s="1"/>
      <c r="B47" s="1"/>
      <c r="C47" s="1"/>
      <c r="D47" s="1"/>
      <c r="E47" s="10"/>
      <c r="F47" s="1"/>
    </row>
    <row r="48" spans="1:7">
      <c r="A48" s="1"/>
      <c r="B48" s="1"/>
      <c r="C48" s="1"/>
      <c r="D48" s="1"/>
      <c r="E48" s="10"/>
      <c r="F48" s="1"/>
    </row>
    <row r="49" spans="1:6">
      <c r="A49" s="1"/>
      <c r="B49" s="1"/>
      <c r="C49" s="1"/>
      <c r="D49" s="1"/>
      <c r="E49" s="10"/>
      <c r="F49" s="1"/>
    </row>
    <row r="50" spans="1:6">
      <c r="A50" s="1"/>
      <c r="B50" s="1"/>
      <c r="C50" s="1"/>
      <c r="D50" s="1"/>
      <c r="E50" s="10"/>
      <c r="F50" s="1"/>
    </row>
    <row r="51" spans="1:6">
      <c r="A51" s="1"/>
      <c r="B51" s="1"/>
      <c r="C51" s="1"/>
      <c r="D51" s="1"/>
      <c r="E51" s="10"/>
      <c r="F51" s="1"/>
    </row>
    <row r="52" spans="1:6">
      <c r="A52" s="1"/>
      <c r="B52" s="1"/>
      <c r="C52" s="1"/>
      <c r="D52" s="1"/>
      <c r="E52" s="10"/>
      <c r="F52" s="1"/>
    </row>
    <row r="53" spans="1:6">
      <c r="A53" s="1"/>
      <c r="B53" s="1"/>
      <c r="C53" s="1"/>
      <c r="D53" s="1"/>
      <c r="E53" s="10"/>
      <c r="F53" s="1"/>
    </row>
    <row r="54" spans="1:6">
      <c r="A54" s="1"/>
      <c r="B54" s="1"/>
      <c r="C54" s="1"/>
      <c r="D54" s="1"/>
      <c r="E54" s="10"/>
      <c r="F54" s="1"/>
    </row>
    <row r="55" spans="1:6">
      <c r="A55" s="1"/>
      <c r="B55" s="1"/>
      <c r="C55" s="1"/>
      <c r="D55" s="1"/>
      <c r="E55" s="10"/>
      <c r="F55" s="1"/>
    </row>
    <row r="56" spans="1:6">
      <c r="A56" s="1"/>
      <c r="B56" s="1"/>
      <c r="C56" s="1"/>
      <c r="D56" s="1"/>
      <c r="E56" s="10"/>
      <c r="F56" s="1"/>
    </row>
    <row r="57" spans="1:6">
      <c r="A57" s="1"/>
      <c r="B57" s="1"/>
      <c r="C57" s="1"/>
      <c r="D57" s="1"/>
      <c r="E57" s="10"/>
      <c r="F57" s="1"/>
    </row>
    <row r="58" spans="1:6">
      <c r="A58" s="1"/>
      <c r="B58" s="1"/>
      <c r="C58" s="1"/>
      <c r="D58" s="1"/>
      <c r="E58" s="10"/>
      <c r="F58" s="1"/>
    </row>
    <row r="59" spans="1:6">
      <c r="A59" s="1"/>
      <c r="B59" s="1"/>
      <c r="C59" s="1"/>
      <c r="D59" s="1"/>
      <c r="E59" s="10"/>
      <c r="F59" s="1"/>
    </row>
    <row r="60" spans="1:6">
      <c r="A60" s="1"/>
      <c r="B60" s="1"/>
      <c r="C60" s="1"/>
      <c r="D60" s="1"/>
      <c r="E60" s="10"/>
      <c r="F60" s="1"/>
    </row>
    <row r="61" spans="1:6">
      <c r="A61" s="1"/>
      <c r="B61" s="1"/>
      <c r="C61" s="1"/>
      <c r="D61" s="1"/>
      <c r="E61" s="10"/>
      <c r="F61" s="1"/>
    </row>
    <row r="62" spans="1:6">
      <c r="A62" s="1"/>
      <c r="B62" s="1"/>
      <c r="C62" s="1"/>
      <c r="D62" s="1"/>
      <c r="E62" s="10"/>
      <c r="F62" s="1"/>
    </row>
    <row r="63" spans="1:6">
      <c r="A63" s="1"/>
      <c r="B63" s="1"/>
      <c r="C63" s="1"/>
      <c r="D63" s="1"/>
      <c r="E63" s="10"/>
      <c r="F63" s="1"/>
    </row>
    <row r="64" spans="1:6">
      <c r="A64" s="1"/>
      <c r="B64" s="1"/>
      <c r="C64" s="1"/>
      <c r="D64" s="1"/>
      <c r="E64" s="10"/>
      <c r="F64" s="1"/>
    </row>
    <row r="65" spans="1:6">
      <c r="A65" s="1"/>
      <c r="B65" s="1"/>
      <c r="C65" s="1"/>
      <c r="D65" s="1"/>
      <c r="E65" s="10"/>
      <c r="F65" s="1"/>
    </row>
    <row r="66" spans="1:6">
      <c r="A66" s="1"/>
      <c r="B66" s="1"/>
      <c r="C66" s="1"/>
      <c r="D66" s="1"/>
      <c r="E66" s="10"/>
      <c r="F66" s="1"/>
    </row>
    <row r="67" spans="1:6">
      <c r="A67" s="1"/>
      <c r="B67" s="1"/>
      <c r="C67" s="1"/>
      <c r="D67" s="1"/>
      <c r="E67" s="10"/>
      <c r="F67" s="1"/>
    </row>
    <row r="68" spans="1:6">
      <c r="A68" s="1"/>
      <c r="B68" s="1"/>
      <c r="C68" s="1"/>
      <c r="D68" s="1"/>
      <c r="E68" s="10"/>
      <c r="F68" s="1"/>
    </row>
    <row r="69" spans="1:6">
      <c r="A69" s="1"/>
      <c r="B69" s="1"/>
      <c r="C69" s="1"/>
      <c r="D69" s="1"/>
      <c r="E69" s="10"/>
      <c r="F69" s="1"/>
    </row>
    <row r="70" spans="1:6">
      <c r="A70" s="1"/>
      <c r="B70" s="1"/>
      <c r="C70" s="1"/>
      <c r="D70" s="1"/>
      <c r="E70" s="10"/>
      <c r="F70" s="1"/>
    </row>
    <row r="71" spans="1:6">
      <c r="A71" s="1"/>
      <c r="B71" s="1"/>
      <c r="C71" s="1"/>
      <c r="D71" s="1"/>
      <c r="E71" s="10"/>
      <c r="F71" s="1"/>
    </row>
    <row r="72" spans="1:6">
      <c r="A72" s="1"/>
      <c r="B72" s="1"/>
      <c r="C72" s="1"/>
      <c r="D72" s="1"/>
      <c r="E72" s="10"/>
      <c r="F72" s="1"/>
    </row>
  </sheetData>
  <mergeCells count="4">
    <mergeCell ref="A2:G2"/>
    <mergeCell ref="A1:G1"/>
    <mergeCell ref="A29:I30"/>
    <mergeCell ref="A35:G35"/>
  </mergeCells>
  <pageMargins left="0.70866141732283505" right="0.77" top="0.48" bottom="0.47" header="0.31496062992126" footer="0.31496062992126"/>
  <pageSetup paperSize="9" scale="88" orientation="portrait" r:id="rId1"/>
</worksheet>
</file>

<file path=xl/worksheets/sheet4.xml><?xml version="1.0" encoding="utf-8"?>
<worksheet xmlns="http://schemas.openxmlformats.org/spreadsheetml/2006/main" xmlns:r="http://schemas.openxmlformats.org/officeDocument/2006/relationships">
  <dimension ref="A1:O26"/>
  <sheetViews>
    <sheetView view="pageBreakPreview" zoomScale="93" zoomScaleSheetLayoutView="93" workbookViewId="0">
      <selection activeCell="D12" sqref="D12"/>
    </sheetView>
  </sheetViews>
  <sheetFormatPr defaultRowHeight="15"/>
  <cols>
    <col min="1" max="1" width="4.7109375" style="57" customWidth="1"/>
    <col min="2" max="2" width="7.7109375" style="57" bestFit="1" customWidth="1"/>
    <col min="3" max="3" width="6" style="135" bestFit="1" customWidth="1"/>
    <col min="4" max="4" width="45.7109375" style="68" customWidth="1"/>
    <col min="5" max="5" width="10.28515625" style="69" bestFit="1" customWidth="1"/>
    <col min="6" max="6" width="5.5703125" style="57" customWidth="1"/>
    <col min="7" max="7" width="12.85546875" style="67" customWidth="1"/>
    <col min="8" max="16384" width="9.140625" style="57"/>
  </cols>
  <sheetData>
    <row r="1" spans="1:15" ht="16.5" customHeight="1">
      <c r="A1" s="715" t="s">
        <v>111</v>
      </c>
      <c r="B1" s="715"/>
      <c r="C1" s="715"/>
      <c r="D1" s="715"/>
      <c r="E1" s="715"/>
      <c r="F1" s="715"/>
      <c r="G1" s="715"/>
    </row>
    <row r="2" spans="1:15" ht="63" customHeight="1">
      <c r="A2" s="726" t="s">
        <v>145</v>
      </c>
      <c r="B2" s="726"/>
      <c r="C2" s="726"/>
      <c r="D2" s="726"/>
      <c r="E2" s="726"/>
      <c r="F2" s="726"/>
      <c r="G2" s="726"/>
    </row>
    <row r="3" spans="1:15" ht="47.25" customHeight="1">
      <c r="A3" s="58" t="s">
        <v>1</v>
      </c>
      <c r="B3" s="58" t="s">
        <v>2</v>
      </c>
      <c r="C3" s="59" t="s">
        <v>89</v>
      </c>
      <c r="D3" s="58" t="s">
        <v>90</v>
      </c>
      <c r="E3" s="60" t="s">
        <v>5</v>
      </c>
      <c r="F3" s="59" t="s">
        <v>6</v>
      </c>
      <c r="G3" s="59" t="s">
        <v>7</v>
      </c>
    </row>
    <row r="4" spans="1:15" ht="113.25" customHeight="1">
      <c r="A4" s="71">
        <v>1</v>
      </c>
      <c r="B4" s="71">
        <v>980</v>
      </c>
      <c r="C4" s="72">
        <v>1</v>
      </c>
      <c r="D4" s="70" t="s">
        <v>147</v>
      </c>
      <c r="E4" s="72">
        <v>478350</v>
      </c>
      <c r="F4" s="71" t="s">
        <v>82</v>
      </c>
      <c r="G4" s="74">
        <f>C4*E4</f>
        <v>478350</v>
      </c>
      <c r="L4" s="63"/>
    </row>
    <row r="5" spans="1:15" ht="49.5" customHeight="1">
      <c r="A5" s="71">
        <v>2</v>
      </c>
      <c r="B5" s="71">
        <v>980.1</v>
      </c>
      <c r="C5" s="72">
        <v>1</v>
      </c>
      <c r="D5" s="70" t="s">
        <v>149</v>
      </c>
      <c r="E5" s="72">
        <v>51500</v>
      </c>
      <c r="F5" s="71" t="s">
        <v>82</v>
      </c>
      <c r="G5" s="74">
        <f t="shared" ref="G5:G15" si="0">C5*E5</f>
        <v>51500</v>
      </c>
      <c r="L5" s="63"/>
      <c r="O5" s="68"/>
    </row>
    <row r="6" spans="1:15" ht="120.75" customHeight="1">
      <c r="A6" s="71">
        <v>3</v>
      </c>
      <c r="B6" s="71">
        <v>980.2</v>
      </c>
      <c r="C6" s="72">
        <v>1</v>
      </c>
      <c r="D6" s="138" t="s">
        <v>150</v>
      </c>
      <c r="E6" s="72">
        <v>98750</v>
      </c>
      <c r="F6" s="71" t="s">
        <v>82</v>
      </c>
      <c r="G6" s="74">
        <f t="shared" si="0"/>
        <v>98750</v>
      </c>
      <c r="K6" s="57" t="s">
        <v>151</v>
      </c>
      <c r="L6" s="63"/>
      <c r="N6" s="57" t="s">
        <v>151</v>
      </c>
    </row>
    <row r="7" spans="1:15" ht="45.75" customHeight="1">
      <c r="A7" s="71">
        <v>4</v>
      </c>
      <c r="B7" s="71">
        <v>980.3</v>
      </c>
      <c r="C7" s="72">
        <v>1</v>
      </c>
      <c r="D7" s="70" t="s">
        <v>152</v>
      </c>
      <c r="E7" s="72">
        <v>83200</v>
      </c>
      <c r="F7" s="71" t="s">
        <v>82</v>
      </c>
      <c r="G7" s="74">
        <f t="shared" si="0"/>
        <v>83200</v>
      </c>
      <c r="L7" s="63"/>
    </row>
    <row r="8" spans="1:15" ht="30" customHeight="1">
      <c r="A8" s="71">
        <v>5</v>
      </c>
      <c r="B8" s="71">
        <v>980.4</v>
      </c>
      <c r="C8" s="72">
        <v>1</v>
      </c>
      <c r="D8" s="70" t="s">
        <v>153</v>
      </c>
      <c r="E8" s="72">
        <v>13600</v>
      </c>
      <c r="F8" s="71" t="s">
        <v>82</v>
      </c>
      <c r="G8" s="74">
        <f t="shared" si="0"/>
        <v>13600</v>
      </c>
      <c r="L8" s="63"/>
    </row>
    <row r="9" spans="1:15" ht="30.75" customHeight="1">
      <c r="A9" s="71">
        <v>6</v>
      </c>
      <c r="B9" s="71">
        <v>980.5</v>
      </c>
      <c r="C9" s="72">
        <v>1</v>
      </c>
      <c r="D9" s="70" t="s">
        <v>154</v>
      </c>
      <c r="E9" s="72">
        <v>38500</v>
      </c>
      <c r="F9" s="71" t="s">
        <v>82</v>
      </c>
      <c r="G9" s="74">
        <f t="shared" si="0"/>
        <v>38500</v>
      </c>
      <c r="L9" s="63"/>
    </row>
    <row r="10" spans="1:15" ht="103.5" customHeight="1">
      <c r="A10" s="71">
        <v>7</v>
      </c>
      <c r="B10" s="71">
        <v>980.6</v>
      </c>
      <c r="C10" s="72">
        <v>1</v>
      </c>
      <c r="D10" s="70" t="s">
        <v>161</v>
      </c>
      <c r="E10" s="72">
        <v>77850</v>
      </c>
      <c r="F10" s="71" t="s">
        <v>82</v>
      </c>
      <c r="G10" s="74">
        <f t="shared" si="0"/>
        <v>77850</v>
      </c>
      <c r="L10" s="63"/>
    </row>
    <row r="11" spans="1:15" ht="75.75" customHeight="1">
      <c r="A11" s="71">
        <v>8</v>
      </c>
      <c r="B11" s="71">
        <v>980.7</v>
      </c>
      <c r="C11" s="72">
        <v>1</v>
      </c>
      <c r="D11" s="70" t="s">
        <v>162</v>
      </c>
      <c r="E11" s="72">
        <v>90700</v>
      </c>
      <c r="F11" s="71" t="s">
        <v>82</v>
      </c>
      <c r="G11" s="74">
        <f t="shared" si="0"/>
        <v>90700</v>
      </c>
      <c r="L11" s="63"/>
    </row>
    <row r="12" spans="1:15" ht="33.75" customHeight="1">
      <c r="A12" s="71">
        <v>9</v>
      </c>
      <c r="B12" s="71">
        <v>980.8</v>
      </c>
      <c r="C12" s="72">
        <v>1</v>
      </c>
      <c r="D12" s="70" t="s">
        <v>155</v>
      </c>
      <c r="E12" s="72">
        <v>225000</v>
      </c>
      <c r="F12" s="71" t="s">
        <v>82</v>
      </c>
      <c r="G12" s="74">
        <f t="shared" si="0"/>
        <v>225000</v>
      </c>
      <c r="L12" s="63"/>
    </row>
    <row r="13" spans="1:15" ht="20.25" customHeight="1">
      <c r="A13" s="71">
        <v>10</v>
      </c>
      <c r="B13" s="71">
        <v>980.9</v>
      </c>
      <c r="C13" s="72">
        <v>1</v>
      </c>
      <c r="D13" s="70" t="s">
        <v>156</v>
      </c>
      <c r="E13" s="72">
        <v>35000</v>
      </c>
      <c r="F13" s="71" t="s">
        <v>110</v>
      </c>
      <c r="G13" s="74">
        <f t="shared" si="0"/>
        <v>35000</v>
      </c>
      <c r="L13" s="63"/>
    </row>
    <row r="14" spans="1:15" ht="45.75" customHeight="1">
      <c r="A14" s="71">
        <v>11</v>
      </c>
      <c r="B14" s="71">
        <v>465.6</v>
      </c>
      <c r="C14" s="72">
        <v>75</v>
      </c>
      <c r="D14" s="70" t="s">
        <v>163</v>
      </c>
      <c r="E14" s="72">
        <v>8615</v>
      </c>
      <c r="F14" s="71" t="s">
        <v>81</v>
      </c>
      <c r="G14" s="74">
        <f t="shared" si="0"/>
        <v>646125</v>
      </c>
      <c r="L14" s="63"/>
    </row>
    <row r="15" spans="1:15" ht="90.75" customHeight="1">
      <c r="A15" s="71">
        <v>12</v>
      </c>
      <c r="B15" s="71" t="s">
        <v>160</v>
      </c>
      <c r="C15" s="72">
        <v>39</v>
      </c>
      <c r="D15" s="70" t="s">
        <v>164</v>
      </c>
      <c r="E15" s="72">
        <v>3400</v>
      </c>
      <c r="F15" s="71" t="s">
        <v>81</v>
      </c>
      <c r="G15" s="74">
        <f t="shared" si="0"/>
        <v>132600</v>
      </c>
      <c r="L15" s="63"/>
    </row>
    <row r="16" spans="1:15" ht="24.75" customHeight="1">
      <c r="A16" s="61"/>
      <c r="B16" s="61"/>
      <c r="C16" s="61"/>
      <c r="D16" s="78" t="s">
        <v>34</v>
      </c>
      <c r="E16" s="62"/>
      <c r="F16" s="61"/>
      <c r="G16" s="77">
        <f>SUM(G4:G15)</f>
        <v>1971175</v>
      </c>
    </row>
    <row r="17" spans="1:7" ht="29.25" customHeight="1">
      <c r="A17" s="61"/>
      <c r="B17" s="61"/>
      <c r="C17" s="62" t="s">
        <v>35</v>
      </c>
      <c r="D17" s="65" t="s">
        <v>91</v>
      </c>
      <c r="E17" s="62" t="s">
        <v>35</v>
      </c>
      <c r="F17" s="66"/>
      <c r="G17" s="73">
        <f>G16*18%</f>
        <v>354811.5</v>
      </c>
    </row>
    <row r="18" spans="1:7" ht="28.5" customHeight="1">
      <c r="A18" s="61"/>
      <c r="B18" s="61"/>
      <c r="C18" s="62"/>
      <c r="D18" s="78" t="s">
        <v>37</v>
      </c>
      <c r="E18" s="62"/>
      <c r="F18" s="66"/>
      <c r="G18" s="77">
        <f>SUM(G16:G17)</f>
        <v>2325986.5</v>
      </c>
    </row>
    <row r="19" spans="1:7">
      <c r="A19" s="63"/>
      <c r="B19" s="63"/>
      <c r="D19" s="136"/>
      <c r="E19" s="137"/>
      <c r="F19" s="63"/>
      <c r="G19" s="135"/>
    </row>
    <row r="26" spans="1:7" ht="15.75">
      <c r="A26" s="719" t="s">
        <v>158</v>
      </c>
      <c r="B26" s="719"/>
      <c r="C26" s="719"/>
      <c r="D26" s="719"/>
      <c r="E26" s="719"/>
      <c r="F26" s="719"/>
      <c r="G26" s="719"/>
    </row>
  </sheetData>
  <mergeCells count="3">
    <mergeCell ref="A1:G1"/>
    <mergeCell ref="A2:G2"/>
    <mergeCell ref="A26:G26"/>
  </mergeCells>
  <pageMargins left="0.6" right="0.59" top="0.51" bottom="0.55118110236220497" header="0.31496062992126" footer="0.31496062992126"/>
  <pageSetup paperSize="9" scale="88" orientation="portrait" r:id="rId1"/>
  <drawing r:id="rId2"/>
</worksheet>
</file>

<file path=xl/worksheets/sheet5.xml><?xml version="1.0" encoding="utf-8"?>
<worksheet xmlns="http://schemas.openxmlformats.org/spreadsheetml/2006/main" xmlns:r="http://schemas.openxmlformats.org/officeDocument/2006/relationships">
  <dimension ref="A1:G17"/>
  <sheetViews>
    <sheetView view="pageBreakPreview" topLeftCell="A9" zoomScale="115" zoomScaleSheetLayoutView="115" workbookViewId="0">
      <selection activeCell="D12" sqref="D12"/>
    </sheetView>
  </sheetViews>
  <sheetFormatPr defaultRowHeight="14.25"/>
  <cols>
    <col min="1" max="1" width="4.140625" style="143" customWidth="1"/>
    <col min="2" max="2" width="11.140625" style="143" customWidth="1"/>
    <col min="3" max="3" width="9.28515625" style="144" customWidth="1"/>
    <col min="4" max="4" width="41.5703125" style="143" customWidth="1"/>
    <col min="5" max="5" width="10" style="143" customWidth="1"/>
    <col min="6" max="6" width="7" style="143" customWidth="1"/>
    <col min="7" max="7" width="12.28515625" style="144" customWidth="1"/>
    <col min="8" max="16384" width="9.140625" style="143"/>
  </cols>
  <sheetData>
    <row r="1" spans="1:7" hidden="1"/>
    <row r="2" spans="1:7" hidden="1"/>
    <row r="3" spans="1:7" ht="16.5" customHeight="1">
      <c r="A3" s="727" t="s">
        <v>87</v>
      </c>
      <c r="B3" s="727"/>
      <c r="C3" s="727"/>
      <c r="D3" s="727"/>
      <c r="E3" s="727"/>
      <c r="F3" s="727"/>
      <c r="G3" s="727"/>
    </row>
    <row r="4" spans="1:7" ht="56.25" customHeight="1">
      <c r="A4" s="726" t="s">
        <v>165</v>
      </c>
      <c r="B4" s="726"/>
      <c r="C4" s="726"/>
      <c r="D4" s="726"/>
      <c r="E4" s="726"/>
      <c r="F4" s="726"/>
      <c r="G4" s="726"/>
    </row>
    <row r="5" spans="1:7" ht="39" customHeight="1">
      <c r="A5" s="78" t="s">
        <v>1</v>
      </c>
      <c r="B5" s="78" t="s">
        <v>2</v>
      </c>
      <c r="C5" s="145" t="s">
        <v>89</v>
      </c>
      <c r="D5" s="78" t="s">
        <v>166</v>
      </c>
      <c r="E5" s="78" t="s">
        <v>167</v>
      </c>
      <c r="F5" s="78" t="s">
        <v>6</v>
      </c>
      <c r="G5" s="145" t="s">
        <v>7</v>
      </c>
    </row>
    <row r="6" spans="1:7" ht="48" customHeight="1">
      <c r="A6" s="155">
        <v>1</v>
      </c>
      <c r="B6" s="155" t="s">
        <v>178</v>
      </c>
      <c r="C6" s="156">
        <v>12</v>
      </c>
      <c r="D6" s="151" t="s">
        <v>177</v>
      </c>
      <c r="E6" s="156">
        <v>56370</v>
      </c>
      <c r="F6" s="156" t="s">
        <v>82</v>
      </c>
      <c r="G6" s="157">
        <f>C6*E6</f>
        <v>676440</v>
      </c>
    </row>
    <row r="7" spans="1:7" ht="25.5" customHeight="1">
      <c r="A7" s="155">
        <v>2</v>
      </c>
      <c r="B7" s="155"/>
      <c r="C7" s="156">
        <v>12</v>
      </c>
      <c r="D7" s="151" t="s">
        <v>170</v>
      </c>
      <c r="E7" s="156">
        <v>44160</v>
      </c>
      <c r="F7" s="156" t="s">
        <v>82</v>
      </c>
      <c r="G7" s="157">
        <f t="shared" ref="G7:G12" si="0">C7*E7</f>
        <v>529920</v>
      </c>
    </row>
    <row r="8" spans="1:7" ht="45.75" customHeight="1">
      <c r="A8" s="155">
        <v>3</v>
      </c>
      <c r="B8" s="155" t="s">
        <v>179</v>
      </c>
      <c r="C8" s="156">
        <v>24</v>
      </c>
      <c r="D8" s="152" t="s">
        <v>183</v>
      </c>
      <c r="E8" s="156">
        <v>4940</v>
      </c>
      <c r="F8" s="156" t="s">
        <v>82</v>
      </c>
      <c r="G8" s="157">
        <f t="shared" si="0"/>
        <v>118560</v>
      </c>
    </row>
    <row r="9" spans="1:7" ht="30.75" customHeight="1">
      <c r="A9" s="155">
        <v>4</v>
      </c>
      <c r="B9" s="155" t="s">
        <v>180</v>
      </c>
      <c r="C9" s="156">
        <v>144</v>
      </c>
      <c r="D9" s="153" t="s">
        <v>184</v>
      </c>
      <c r="E9" s="156">
        <v>940</v>
      </c>
      <c r="F9" s="156" t="s">
        <v>85</v>
      </c>
      <c r="G9" s="157">
        <f t="shared" si="0"/>
        <v>135360</v>
      </c>
    </row>
    <row r="10" spans="1:7" ht="43.5" customHeight="1">
      <c r="A10" s="155">
        <v>5</v>
      </c>
      <c r="B10" s="155" t="s">
        <v>181</v>
      </c>
      <c r="C10" s="156">
        <v>24</v>
      </c>
      <c r="D10" s="154" t="s">
        <v>185</v>
      </c>
      <c r="E10" s="156">
        <v>1088</v>
      </c>
      <c r="F10" s="156" t="s">
        <v>82</v>
      </c>
      <c r="G10" s="157">
        <f t="shared" si="0"/>
        <v>26112</v>
      </c>
    </row>
    <row r="11" spans="1:7" ht="41.25" customHeight="1">
      <c r="A11" s="155">
        <v>6</v>
      </c>
      <c r="B11" s="155" t="s">
        <v>182</v>
      </c>
      <c r="C11" s="156">
        <v>193</v>
      </c>
      <c r="D11" s="154" t="s">
        <v>186</v>
      </c>
      <c r="E11" s="156">
        <v>64.099999999999994</v>
      </c>
      <c r="F11" s="156" t="s">
        <v>85</v>
      </c>
      <c r="G11" s="157">
        <f t="shared" si="0"/>
        <v>12371.3</v>
      </c>
    </row>
    <row r="12" spans="1:7" ht="53.25" customHeight="1">
      <c r="A12" s="155">
        <v>7</v>
      </c>
      <c r="B12" s="155">
        <v>640.4</v>
      </c>
      <c r="C12" s="156">
        <v>144</v>
      </c>
      <c r="D12" s="151" t="s">
        <v>187</v>
      </c>
      <c r="E12" s="156">
        <v>110</v>
      </c>
      <c r="F12" s="156" t="s">
        <v>85</v>
      </c>
      <c r="G12" s="157">
        <f t="shared" si="0"/>
        <v>15840</v>
      </c>
    </row>
    <row r="13" spans="1:7" ht="26.25" customHeight="1">
      <c r="A13" s="146"/>
      <c r="B13" s="146"/>
      <c r="C13" s="147"/>
      <c r="D13" s="78" t="s">
        <v>34</v>
      </c>
      <c r="E13" s="146"/>
      <c r="F13" s="146"/>
      <c r="G13" s="158">
        <f>SUM(G6:G12)</f>
        <v>1514603.3</v>
      </c>
    </row>
    <row r="14" spans="1:7" ht="31.5" customHeight="1">
      <c r="A14" s="146"/>
      <c r="B14" s="146"/>
      <c r="C14" s="147" t="s">
        <v>35</v>
      </c>
      <c r="D14" s="64" t="s">
        <v>91</v>
      </c>
      <c r="E14" s="147" t="s">
        <v>35</v>
      </c>
      <c r="F14" s="146"/>
      <c r="G14" s="159">
        <f>G13*18%</f>
        <v>272628.59399999998</v>
      </c>
    </row>
    <row r="15" spans="1:7" ht="29.25" customHeight="1">
      <c r="A15" s="146"/>
      <c r="B15" s="146"/>
      <c r="C15" s="147"/>
      <c r="D15" s="78" t="s">
        <v>37</v>
      </c>
      <c r="E15" s="146"/>
      <c r="F15" s="146"/>
      <c r="G15" s="158">
        <f>SUM(G13:G14)</f>
        <v>1787231.8940000001</v>
      </c>
    </row>
    <row r="17" spans="5:7">
      <c r="E17" s="728"/>
      <c r="F17" s="728"/>
      <c r="G17" s="728"/>
    </row>
  </sheetData>
  <mergeCells count="3">
    <mergeCell ref="A3:G3"/>
    <mergeCell ref="A4:G4"/>
    <mergeCell ref="E17:G17"/>
  </mergeCells>
  <printOptions horizontalCentered="1"/>
  <pageMargins left="0.61" right="0.87" top="0.48" bottom="0.75" header="0.3" footer="0.3"/>
  <pageSetup paperSize="9" scale="90" orientation="portrait" r:id="rId1"/>
</worksheet>
</file>

<file path=xl/worksheets/sheet6.xml><?xml version="1.0" encoding="utf-8"?>
<worksheet xmlns="http://schemas.openxmlformats.org/spreadsheetml/2006/main" xmlns:r="http://schemas.openxmlformats.org/officeDocument/2006/relationships">
  <dimension ref="A1:G55"/>
  <sheetViews>
    <sheetView view="pageBreakPreview" zoomScale="115" zoomScaleNormal="86" zoomScaleSheetLayoutView="115" workbookViewId="0">
      <selection activeCell="A4" sqref="A4:XFD6"/>
    </sheetView>
  </sheetViews>
  <sheetFormatPr defaultRowHeight="15"/>
  <cols>
    <col min="1" max="1" width="6" style="8" customWidth="1"/>
    <col min="2" max="2" width="11.5703125" style="8" customWidth="1"/>
    <col min="3" max="3" width="9.85546875" style="9" customWidth="1"/>
    <col min="4" max="4" width="35.140625" style="8" customWidth="1"/>
    <col min="5" max="5" width="11.42578125" style="11" customWidth="1"/>
    <col min="6" max="6" width="6.85546875" style="9" customWidth="1"/>
    <col min="7" max="7" width="13.5703125" style="1" customWidth="1"/>
    <col min="8" max="8" width="9.140625" style="1" customWidth="1"/>
    <col min="9" max="9" width="22.140625" style="1" customWidth="1"/>
    <col min="10" max="10" width="13.7109375" style="1" customWidth="1"/>
    <col min="11" max="257" width="9.140625" style="1"/>
    <col min="258" max="258" width="6.85546875" style="1" customWidth="1"/>
    <col min="259" max="259" width="7.42578125" style="1" customWidth="1"/>
    <col min="260" max="260" width="62.7109375" style="1" customWidth="1"/>
    <col min="261" max="261" width="9.7109375" style="1" customWidth="1"/>
    <col min="262" max="262" width="9.5703125" style="1" customWidth="1"/>
    <col min="263" max="263" width="18.42578125" style="1" customWidth="1"/>
    <col min="264" max="264" width="9.140625" style="1" customWidth="1"/>
    <col min="265" max="265" width="22.140625" style="1" customWidth="1"/>
    <col min="266" max="266" width="13.7109375" style="1" customWidth="1"/>
    <col min="267" max="513" width="9.140625" style="1"/>
    <col min="514" max="514" width="6.85546875" style="1" customWidth="1"/>
    <col min="515" max="515" width="7.42578125" style="1" customWidth="1"/>
    <col min="516" max="516" width="62.7109375" style="1" customWidth="1"/>
    <col min="517" max="517" width="9.7109375" style="1" customWidth="1"/>
    <col min="518" max="518" width="9.5703125" style="1" customWidth="1"/>
    <col min="519" max="519" width="18.42578125" style="1" customWidth="1"/>
    <col min="520" max="520" width="9.140625" style="1" customWidth="1"/>
    <col min="521" max="521" width="22.140625" style="1" customWidth="1"/>
    <col min="522" max="522" width="13.7109375" style="1" customWidth="1"/>
    <col min="523" max="769" width="9.140625" style="1"/>
    <col min="770" max="770" width="6.85546875" style="1" customWidth="1"/>
    <col min="771" max="771" width="7.42578125" style="1" customWidth="1"/>
    <col min="772" max="772" width="62.7109375" style="1" customWidth="1"/>
    <col min="773" max="773" width="9.7109375" style="1" customWidth="1"/>
    <col min="774" max="774" width="9.5703125" style="1" customWidth="1"/>
    <col min="775" max="775" width="18.42578125" style="1" customWidth="1"/>
    <col min="776" max="776" width="9.140625" style="1" customWidth="1"/>
    <col min="777" max="777" width="22.140625" style="1" customWidth="1"/>
    <col min="778" max="778" width="13.7109375" style="1" customWidth="1"/>
    <col min="779" max="1025" width="9.140625" style="1"/>
    <col min="1026" max="1026" width="6.85546875" style="1" customWidth="1"/>
    <col min="1027" max="1027" width="7.42578125" style="1" customWidth="1"/>
    <col min="1028" max="1028" width="62.7109375" style="1" customWidth="1"/>
    <col min="1029" max="1029" width="9.7109375" style="1" customWidth="1"/>
    <col min="1030" max="1030" width="9.5703125" style="1" customWidth="1"/>
    <col min="1031" max="1031" width="18.42578125" style="1" customWidth="1"/>
    <col min="1032" max="1032" width="9.140625" style="1" customWidth="1"/>
    <col min="1033" max="1033" width="22.140625" style="1" customWidth="1"/>
    <col min="1034" max="1034" width="13.7109375" style="1" customWidth="1"/>
    <col min="1035" max="1281" width="9.140625" style="1"/>
    <col min="1282" max="1282" width="6.85546875" style="1" customWidth="1"/>
    <col min="1283" max="1283" width="7.42578125" style="1" customWidth="1"/>
    <col min="1284" max="1284" width="62.7109375" style="1" customWidth="1"/>
    <col min="1285" max="1285" width="9.7109375" style="1" customWidth="1"/>
    <col min="1286" max="1286" width="9.5703125" style="1" customWidth="1"/>
    <col min="1287" max="1287" width="18.42578125" style="1" customWidth="1"/>
    <col min="1288" max="1288" width="9.140625" style="1" customWidth="1"/>
    <col min="1289" max="1289" width="22.140625" style="1" customWidth="1"/>
    <col min="1290" max="1290" width="13.7109375" style="1" customWidth="1"/>
    <col min="1291" max="1537" width="9.140625" style="1"/>
    <col min="1538" max="1538" width="6.85546875" style="1" customWidth="1"/>
    <col min="1539" max="1539" width="7.42578125" style="1" customWidth="1"/>
    <col min="1540" max="1540" width="62.7109375" style="1" customWidth="1"/>
    <col min="1541" max="1541" width="9.7109375" style="1" customWidth="1"/>
    <col min="1542" max="1542" width="9.5703125" style="1" customWidth="1"/>
    <col min="1543" max="1543" width="18.42578125" style="1" customWidth="1"/>
    <col min="1544" max="1544" width="9.140625" style="1" customWidth="1"/>
    <col min="1545" max="1545" width="22.140625" style="1" customWidth="1"/>
    <col min="1546" max="1546" width="13.7109375" style="1" customWidth="1"/>
    <col min="1547" max="1793" width="9.140625" style="1"/>
    <col min="1794" max="1794" width="6.85546875" style="1" customWidth="1"/>
    <col min="1795" max="1795" width="7.42578125" style="1" customWidth="1"/>
    <col min="1796" max="1796" width="62.7109375" style="1" customWidth="1"/>
    <col min="1797" max="1797" width="9.7109375" style="1" customWidth="1"/>
    <col min="1798" max="1798" width="9.5703125" style="1" customWidth="1"/>
    <col min="1799" max="1799" width="18.42578125" style="1" customWidth="1"/>
    <col min="1800" max="1800" width="9.140625" style="1" customWidth="1"/>
    <col min="1801" max="1801" width="22.140625" style="1" customWidth="1"/>
    <col min="1802" max="1802" width="13.7109375" style="1" customWidth="1"/>
    <col min="1803" max="2049" width="9.140625" style="1"/>
    <col min="2050" max="2050" width="6.85546875" style="1" customWidth="1"/>
    <col min="2051" max="2051" width="7.42578125" style="1" customWidth="1"/>
    <col min="2052" max="2052" width="62.7109375" style="1" customWidth="1"/>
    <col min="2053" max="2053" width="9.7109375" style="1" customWidth="1"/>
    <col min="2054" max="2054" width="9.5703125" style="1" customWidth="1"/>
    <col min="2055" max="2055" width="18.42578125" style="1" customWidth="1"/>
    <col min="2056" max="2056" width="9.140625" style="1" customWidth="1"/>
    <col min="2057" max="2057" width="22.140625" style="1" customWidth="1"/>
    <col min="2058" max="2058" width="13.7109375" style="1" customWidth="1"/>
    <col min="2059" max="2305" width="9.140625" style="1"/>
    <col min="2306" max="2306" width="6.85546875" style="1" customWidth="1"/>
    <col min="2307" max="2307" width="7.42578125" style="1" customWidth="1"/>
    <col min="2308" max="2308" width="62.7109375" style="1" customWidth="1"/>
    <col min="2309" max="2309" width="9.7109375" style="1" customWidth="1"/>
    <col min="2310" max="2310" width="9.5703125" style="1" customWidth="1"/>
    <col min="2311" max="2311" width="18.42578125" style="1" customWidth="1"/>
    <col min="2312" max="2312" width="9.140625" style="1" customWidth="1"/>
    <col min="2313" max="2313" width="22.140625" style="1" customWidth="1"/>
    <col min="2314" max="2314" width="13.7109375" style="1" customWidth="1"/>
    <col min="2315" max="2561" width="9.140625" style="1"/>
    <col min="2562" max="2562" width="6.85546875" style="1" customWidth="1"/>
    <col min="2563" max="2563" width="7.42578125" style="1" customWidth="1"/>
    <col min="2564" max="2564" width="62.7109375" style="1" customWidth="1"/>
    <col min="2565" max="2565" width="9.7109375" style="1" customWidth="1"/>
    <col min="2566" max="2566" width="9.5703125" style="1" customWidth="1"/>
    <col min="2567" max="2567" width="18.42578125" style="1" customWidth="1"/>
    <col min="2568" max="2568" width="9.140625" style="1" customWidth="1"/>
    <col min="2569" max="2569" width="22.140625" style="1" customWidth="1"/>
    <col min="2570" max="2570" width="13.7109375" style="1" customWidth="1"/>
    <col min="2571" max="2817" width="9.140625" style="1"/>
    <col min="2818" max="2818" width="6.85546875" style="1" customWidth="1"/>
    <col min="2819" max="2819" width="7.42578125" style="1" customWidth="1"/>
    <col min="2820" max="2820" width="62.7109375" style="1" customWidth="1"/>
    <col min="2821" max="2821" width="9.7109375" style="1" customWidth="1"/>
    <col min="2822" max="2822" width="9.5703125" style="1" customWidth="1"/>
    <col min="2823" max="2823" width="18.42578125" style="1" customWidth="1"/>
    <col min="2824" max="2824" width="9.140625" style="1" customWidth="1"/>
    <col min="2825" max="2825" width="22.140625" style="1" customWidth="1"/>
    <col min="2826" max="2826" width="13.7109375" style="1" customWidth="1"/>
    <col min="2827" max="3073" width="9.140625" style="1"/>
    <col min="3074" max="3074" width="6.85546875" style="1" customWidth="1"/>
    <col min="3075" max="3075" width="7.42578125" style="1" customWidth="1"/>
    <col min="3076" max="3076" width="62.7109375" style="1" customWidth="1"/>
    <col min="3077" max="3077" width="9.7109375" style="1" customWidth="1"/>
    <col min="3078" max="3078" width="9.5703125" style="1" customWidth="1"/>
    <col min="3079" max="3079" width="18.42578125" style="1" customWidth="1"/>
    <col min="3080" max="3080" width="9.140625" style="1" customWidth="1"/>
    <col min="3081" max="3081" width="22.140625" style="1" customWidth="1"/>
    <col min="3082" max="3082" width="13.7109375" style="1" customWidth="1"/>
    <col min="3083" max="3329" width="9.140625" style="1"/>
    <col min="3330" max="3330" width="6.85546875" style="1" customWidth="1"/>
    <col min="3331" max="3331" width="7.42578125" style="1" customWidth="1"/>
    <col min="3332" max="3332" width="62.7109375" style="1" customWidth="1"/>
    <col min="3333" max="3333" width="9.7109375" style="1" customWidth="1"/>
    <col min="3334" max="3334" width="9.5703125" style="1" customWidth="1"/>
    <col min="3335" max="3335" width="18.42578125" style="1" customWidth="1"/>
    <col min="3336" max="3336" width="9.140625" style="1" customWidth="1"/>
    <col min="3337" max="3337" width="22.140625" style="1" customWidth="1"/>
    <col min="3338" max="3338" width="13.7109375" style="1" customWidth="1"/>
    <col min="3339" max="3585" width="9.140625" style="1"/>
    <col min="3586" max="3586" width="6.85546875" style="1" customWidth="1"/>
    <col min="3587" max="3587" width="7.42578125" style="1" customWidth="1"/>
    <col min="3588" max="3588" width="62.7109375" style="1" customWidth="1"/>
    <col min="3589" max="3589" width="9.7109375" style="1" customWidth="1"/>
    <col min="3590" max="3590" width="9.5703125" style="1" customWidth="1"/>
    <col min="3591" max="3591" width="18.42578125" style="1" customWidth="1"/>
    <col min="3592" max="3592" width="9.140625" style="1" customWidth="1"/>
    <col min="3593" max="3593" width="22.140625" style="1" customWidth="1"/>
    <col min="3594" max="3594" width="13.7109375" style="1" customWidth="1"/>
    <col min="3595" max="3841" width="9.140625" style="1"/>
    <col min="3842" max="3842" width="6.85546875" style="1" customWidth="1"/>
    <col min="3843" max="3843" width="7.42578125" style="1" customWidth="1"/>
    <col min="3844" max="3844" width="62.7109375" style="1" customWidth="1"/>
    <col min="3845" max="3845" width="9.7109375" style="1" customWidth="1"/>
    <col min="3846" max="3846" width="9.5703125" style="1" customWidth="1"/>
    <col min="3847" max="3847" width="18.42578125" style="1" customWidth="1"/>
    <col min="3848" max="3848" width="9.140625" style="1" customWidth="1"/>
    <col min="3849" max="3849" width="22.140625" style="1" customWidth="1"/>
    <col min="3850" max="3850" width="13.7109375" style="1" customWidth="1"/>
    <col min="3851" max="4097" width="9.140625" style="1"/>
    <col min="4098" max="4098" width="6.85546875" style="1" customWidth="1"/>
    <col min="4099" max="4099" width="7.42578125" style="1" customWidth="1"/>
    <col min="4100" max="4100" width="62.7109375" style="1" customWidth="1"/>
    <col min="4101" max="4101" width="9.7109375" style="1" customWidth="1"/>
    <col min="4102" max="4102" width="9.5703125" style="1" customWidth="1"/>
    <col min="4103" max="4103" width="18.42578125" style="1" customWidth="1"/>
    <col min="4104" max="4104" width="9.140625" style="1" customWidth="1"/>
    <col min="4105" max="4105" width="22.140625" style="1" customWidth="1"/>
    <col min="4106" max="4106" width="13.7109375" style="1" customWidth="1"/>
    <col min="4107" max="4353" width="9.140625" style="1"/>
    <col min="4354" max="4354" width="6.85546875" style="1" customWidth="1"/>
    <col min="4355" max="4355" width="7.42578125" style="1" customWidth="1"/>
    <col min="4356" max="4356" width="62.7109375" style="1" customWidth="1"/>
    <col min="4357" max="4357" width="9.7109375" style="1" customWidth="1"/>
    <col min="4358" max="4358" width="9.5703125" style="1" customWidth="1"/>
    <col min="4359" max="4359" width="18.42578125" style="1" customWidth="1"/>
    <col min="4360" max="4360" width="9.140625" style="1" customWidth="1"/>
    <col min="4361" max="4361" width="22.140625" style="1" customWidth="1"/>
    <col min="4362" max="4362" width="13.7109375" style="1" customWidth="1"/>
    <col min="4363" max="4609" width="9.140625" style="1"/>
    <col min="4610" max="4610" width="6.85546875" style="1" customWidth="1"/>
    <col min="4611" max="4611" width="7.42578125" style="1" customWidth="1"/>
    <col min="4612" max="4612" width="62.7109375" style="1" customWidth="1"/>
    <col min="4613" max="4613" width="9.7109375" style="1" customWidth="1"/>
    <col min="4614" max="4614" width="9.5703125" style="1" customWidth="1"/>
    <col min="4615" max="4615" width="18.42578125" style="1" customWidth="1"/>
    <col min="4616" max="4616" width="9.140625" style="1" customWidth="1"/>
    <col min="4617" max="4617" width="22.140625" style="1" customWidth="1"/>
    <col min="4618" max="4618" width="13.7109375" style="1" customWidth="1"/>
    <col min="4619" max="4865" width="9.140625" style="1"/>
    <col min="4866" max="4866" width="6.85546875" style="1" customWidth="1"/>
    <col min="4867" max="4867" width="7.42578125" style="1" customWidth="1"/>
    <col min="4868" max="4868" width="62.7109375" style="1" customWidth="1"/>
    <col min="4869" max="4869" width="9.7109375" style="1" customWidth="1"/>
    <col min="4870" max="4870" width="9.5703125" style="1" customWidth="1"/>
    <col min="4871" max="4871" width="18.42578125" style="1" customWidth="1"/>
    <col min="4872" max="4872" width="9.140625" style="1" customWidth="1"/>
    <col min="4873" max="4873" width="22.140625" style="1" customWidth="1"/>
    <col min="4874" max="4874" width="13.7109375" style="1" customWidth="1"/>
    <col min="4875" max="5121" width="9.140625" style="1"/>
    <col min="5122" max="5122" width="6.85546875" style="1" customWidth="1"/>
    <col min="5123" max="5123" width="7.42578125" style="1" customWidth="1"/>
    <col min="5124" max="5124" width="62.7109375" style="1" customWidth="1"/>
    <col min="5125" max="5125" width="9.7109375" style="1" customWidth="1"/>
    <col min="5126" max="5126" width="9.5703125" style="1" customWidth="1"/>
    <col min="5127" max="5127" width="18.42578125" style="1" customWidth="1"/>
    <col min="5128" max="5128" width="9.140625" style="1" customWidth="1"/>
    <col min="5129" max="5129" width="22.140625" style="1" customWidth="1"/>
    <col min="5130" max="5130" width="13.7109375" style="1" customWidth="1"/>
    <col min="5131" max="5377" width="9.140625" style="1"/>
    <col min="5378" max="5378" width="6.85546875" style="1" customWidth="1"/>
    <col min="5379" max="5379" width="7.42578125" style="1" customWidth="1"/>
    <col min="5380" max="5380" width="62.7109375" style="1" customWidth="1"/>
    <col min="5381" max="5381" width="9.7109375" style="1" customWidth="1"/>
    <col min="5382" max="5382" width="9.5703125" style="1" customWidth="1"/>
    <col min="5383" max="5383" width="18.42578125" style="1" customWidth="1"/>
    <col min="5384" max="5384" width="9.140625" style="1" customWidth="1"/>
    <col min="5385" max="5385" width="22.140625" style="1" customWidth="1"/>
    <col min="5386" max="5386" width="13.7109375" style="1" customWidth="1"/>
    <col min="5387" max="5633" width="9.140625" style="1"/>
    <col min="5634" max="5634" width="6.85546875" style="1" customWidth="1"/>
    <col min="5635" max="5635" width="7.42578125" style="1" customWidth="1"/>
    <col min="5636" max="5636" width="62.7109375" style="1" customWidth="1"/>
    <col min="5637" max="5637" width="9.7109375" style="1" customWidth="1"/>
    <col min="5638" max="5638" width="9.5703125" style="1" customWidth="1"/>
    <col min="5639" max="5639" width="18.42578125" style="1" customWidth="1"/>
    <col min="5640" max="5640" width="9.140625" style="1" customWidth="1"/>
    <col min="5641" max="5641" width="22.140625" style="1" customWidth="1"/>
    <col min="5642" max="5642" width="13.7109375" style="1" customWidth="1"/>
    <col min="5643" max="5889" width="9.140625" style="1"/>
    <col min="5890" max="5890" width="6.85546875" style="1" customWidth="1"/>
    <col min="5891" max="5891" width="7.42578125" style="1" customWidth="1"/>
    <col min="5892" max="5892" width="62.7109375" style="1" customWidth="1"/>
    <col min="5893" max="5893" width="9.7109375" style="1" customWidth="1"/>
    <col min="5894" max="5894" width="9.5703125" style="1" customWidth="1"/>
    <col min="5895" max="5895" width="18.42578125" style="1" customWidth="1"/>
    <col min="5896" max="5896" width="9.140625" style="1" customWidth="1"/>
    <col min="5897" max="5897" width="22.140625" style="1" customWidth="1"/>
    <col min="5898" max="5898" width="13.7109375" style="1" customWidth="1"/>
    <col min="5899" max="6145" width="9.140625" style="1"/>
    <col min="6146" max="6146" width="6.85546875" style="1" customWidth="1"/>
    <col min="6147" max="6147" width="7.42578125" style="1" customWidth="1"/>
    <col min="6148" max="6148" width="62.7109375" style="1" customWidth="1"/>
    <col min="6149" max="6149" width="9.7109375" style="1" customWidth="1"/>
    <col min="6150" max="6150" width="9.5703125" style="1" customWidth="1"/>
    <col min="6151" max="6151" width="18.42578125" style="1" customWidth="1"/>
    <col min="6152" max="6152" width="9.140625" style="1" customWidth="1"/>
    <col min="6153" max="6153" width="22.140625" style="1" customWidth="1"/>
    <col min="6154" max="6154" width="13.7109375" style="1" customWidth="1"/>
    <col min="6155" max="6401" width="9.140625" style="1"/>
    <col min="6402" max="6402" width="6.85546875" style="1" customWidth="1"/>
    <col min="6403" max="6403" width="7.42578125" style="1" customWidth="1"/>
    <col min="6404" max="6404" width="62.7109375" style="1" customWidth="1"/>
    <col min="6405" max="6405" width="9.7109375" style="1" customWidth="1"/>
    <col min="6406" max="6406" width="9.5703125" style="1" customWidth="1"/>
    <col min="6407" max="6407" width="18.42578125" style="1" customWidth="1"/>
    <col min="6408" max="6408" width="9.140625" style="1" customWidth="1"/>
    <col min="6409" max="6409" width="22.140625" style="1" customWidth="1"/>
    <col min="6410" max="6410" width="13.7109375" style="1" customWidth="1"/>
    <col min="6411" max="6657" width="9.140625" style="1"/>
    <col min="6658" max="6658" width="6.85546875" style="1" customWidth="1"/>
    <col min="6659" max="6659" width="7.42578125" style="1" customWidth="1"/>
    <col min="6660" max="6660" width="62.7109375" style="1" customWidth="1"/>
    <col min="6661" max="6661" width="9.7109375" style="1" customWidth="1"/>
    <col min="6662" max="6662" width="9.5703125" style="1" customWidth="1"/>
    <col min="6663" max="6663" width="18.42578125" style="1" customWidth="1"/>
    <col min="6664" max="6664" width="9.140625" style="1" customWidth="1"/>
    <col min="6665" max="6665" width="22.140625" style="1" customWidth="1"/>
    <col min="6666" max="6666" width="13.7109375" style="1" customWidth="1"/>
    <col min="6667" max="6913" width="9.140625" style="1"/>
    <col min="6914" max="6914" width="6.85546875" style="1" customWidth="1"/>
    <col min="6915" max="6915" width="7.42578125" style="1" customWidth="1"/>
    <col min="6916" max="6916" width="62.7109375" style="1" customWidth="1"/>
    <col min="6917" max="6917" width="9.7109375" style="1" customWidth="1"/>
    <col min="6918" max="6918" width="9.5703125" style="1" customWidth="1"/>
    <col min="6919" max="6919" width="18.42578125" style="1" customWidth="1"/>
    <col min="6920" max="6920" width="9.140625" style="1" customWidth="1"/>
    <col min="6921" max="6921" width="22.140625" style="1" customWidth="1"/>
    <col min="6922" max="6922" width="13.7109375" style="1" customWidth="1"/>
    <col min="6923" max="7169" width="9.140625" style="1"/>
    <col min="7170" max="7170" width="6.85546875" style="1" customWidth="1"/>
    <col min="7171" max="7171" width="7.42578125" style="1" customWidth="1"/>
    <col min="7172" max="7172" width="62.7109375" style="1" customWidth="1"/>
    <col min="7173" max="7173" width="9.7109375" style="1" customWidth="1"/>
    <col min="7174" max="7174" width="9.5703125" style="1" customWidth="1"/>
    <col min="7175" max="7175" width="18.42578125" style="1" customWidth="1"/>
    <col min="7176" max="7176" width="9.140625" style="1" customWidth="1"/>
    <col min="7177" max="7177" width="22.140625" style="1" customWidth="1"/>
    <col min="7178" max="7178" width="13.7109375" style="1" customWidth="1"/>
    <col min="7179" max="7425" width="9.140625" style="1"/>
    <col min="7426" max="7426" width="6.85546875" style="1" customWidth="1"/>
    <col min="7427" max="7427" width="7.42578125" style="1" customWidth="1"/>
    <col min="7428" max="7428" width="62.7109375" style="1" customWidth="1"/>
    <col min="7429" max="7429" width="9.7109375" style="1" customWidth="1"/>
    <col min="7430" max="7430" width="9.5703125" style="1" customWidth="1"/>
    <col min="7431" max="7431" width="18.42578125" style="1" customWidth="1"/>
    <col min="7432" max="7432" width="9.140625" style="1" customWidth="1"/>
    <col min="7433" max="7433" width="22.140625" style="1" customWidth="1"/>
    <col min="7434" max="7434" width="13.7109375" style="1" customWidth="1"/>
    <col min="7435" max="7681" width="9.140625" style="1"/>
    <col min="7682" max="7682" width="6.85546875" style="1" customWidth="1"/>
    <col min="7683" max="7683" width="7.42578125" style="1" customWidth="1"/>
    <col min="7684" max="7684" width="62.7109375" style="1" customWidth="1"/>
    <col min="7685" max="7685" width="9.7109375" style="1" customWidth="1"/>
    <col min="7686" max="7686" width="9.5703125" style="1" customWidth="1"/>
    <col min="7687" max="7687" width="18.42578125" style="1" customWidth="1"/>
    <col min="7688" max="7688" width="9.140625" style="1" customWidth="1"/>
    <col min="7689" max="7689" width="22.140625" style="1" customWidth="1"/>
    <col min="7690" max="7690" width="13.7109375" style="1" customWidth="1"/>
    <col min="7691" max="7937" width="9.140625" style="1"/>
    <col min="7938" max="7938" width="6.85546875" style="1" customWidth="1"/>
    <col min="7939" max="7939" width="7.42578125" style="1" customWidth="1"/>
    <col min="7940" max="7940" width="62.7109375" style="1" customWidth="1"/>
    <col min="7941" max="7941" width="9.7109375" style="1" customWidth="1"/>
    <col min="7942" max="7942" width="9.5703125" style="1" customWidth="1"/>
    <col min="7943" max="7943" width="18.42578125" style="1" customWidth="1"/>
    <col min="7944" max="7944" width="9.140625" style="1" customWidth="1"/>
    <col min="7945" max="7945" width="22.140625" style="1" customWidth="1"/>
    <col min="7946" max="7946" width="13.7109375" style="1" customWidth="1"/>
    <col min="7947" max="8193" width="9.140625" style="1"/>
    <col min="8194" max="8194" width="6.85546875" style="1" customWidth="1"/>
    <col min="8195" max="8195" width="7.42578125" style="1" customWidth="1"/>
    <col min="8196" max="8196" width="62.7109375" style="1" customWidth="1"/>
    <col min="8197" max="8197" width="9.7109375" style="1" customWidth="1"/>
    <col min="8198" max="8198" width="9.5703125" style="1" customWidth="1"/>
    <col min="8199" max="8199" width="18.42578125" style="1" customWidth="1"/>
    <col min="8200" max="8200" width="9.140625" style="1" customWidth="1"/>
    <col min="8201" max="8201" width="22.140625" style="1" customWidth="1"/>
    <col min="8202" max="8202" width="13.7109375" style="1" customWidth="1"/>
    <col min="8203" max="8449" width="9.140625" style="1"/>
    <col min="8450" max="8450" width="6.85546875" style="1" customWidth="1"/>
    <col min="8451" max="8451" width="7.42578125" style="1" customWidth="1"/>
    <col min="8452" max="8452" width="62.7109375" style="1" customWidth="1"/>
    <col min="8453" max="8453" width="9.7109375" style="1" customWidth="1"/>
    <col min="8454" max="8454" width="9.5703125" style="1" customWidth="1"/>
    <col min="8455" max="8455" width="18.42578125" style="1" customWidth="1"/>
    <col min="8456" max="8456" width="9.140625" style="1" customWidth="1"/>
    <col min="8457" max="8457" width="22.140625" style="1" customWidth="1"/>
    <col min="8458" max="8458" width="13.7109375" style="1" customWidth="1"/>
    <col min="8459" max="8705" width="9.140625" style="1"/>
    <col min="8706" max="8706" width="6.85546875" style="1" customWidth="1"/>
    <col min="8707" max="8707" width="7.42578125" style="1" customWidth="1"/>
    <col min="8708" max="8708" width="62.7109375" style="1" customWidth="1"/>
    <col min="8709" max="8709" width="9.7109375" style="1" customWidth="1"/>
    <col min="8710" max="8710" width="9.5703125" style="1" customWidth="1"/>
    <col min="8711" max="8711" width="18.42578125" style="1" customWidth="1"/>
    <col min="8712" max="8712" width="9.140625" style="1" customWidth="1"/>
    <col min="8713" max="8713" width="22.140625" style="1" customWidth="1"/>
    <col min="8714" max="8714" width="13.7109375" style="1" customWidth="1"/>
    <col min="8715" max="8961" width="9.140625" style="1"/>
    <col min="8962" max="8962" width="6.85546875" style="1" customWidth="1"/>
    <col min="8963" max="8963" width="7.42578125" style="1" customWidth="1"/>
    <col min="8964" max="8964" width="62.7109375" style="1" customWidth="1"/>
    <col min="8965" max="8965" width="9.7109375" style="1" customWidth="1"/>
    <col min="8966" max="8966" width="9.5703125" style="1" customWidth="1"/>
    <col min="8967" max="8967" width="18.42578125" style="1" customWidth="1"/>
    <col min="8968" max="8968" width="9.140625" style="1" customWidth="1"/>
    <col min="8969" max="8969" width="22.140625" style="1" customWidth="1"/>
    <col min="8970" max="8970" width="13.7109375" style="1" customWidth="1"/>
    <col min="8971" max="9217" width="9.140625" style="1"/>
    <col min="9218" max="9218" width="6.85546875" style="1" customWidth="1"/>
    <col min="9219" max="9219" width="7.42578125" style="1" customWidth="1"/>
    <col min="9220" max="9220" width="62.7109375" style="1" customWidth="1"/>
    <col min="9221" max="9221" width="9.7109375" style="1" customWidth="1"/>
    <col min="9222" max="9222" width="9.5703125" style="1" customWidth="1"/>
    <col min="9223" max="9223" width="18.42578125" style="1" customWidth="1"/>
    <col min="9224" max="9224" width="9.140625" style="1" customWidth="1"/>
    <col min="9225" max="9225" width="22.140625" style="1" customWidth="1"/>
    <col min="9226" max="9226" width="13.7109375" style="1" customWidth="1"/>
    <col min="9227" max="9473" width="9.140625" style="1"/>
    <col min="9474" max="9474" width="6.85546875" style="1" customWidth="1"/>
    <col min="9475" max="9475" width="7.42578125" style="1" customWidth="1"/>
    <col min="9476" max="9476" width="62.7109375" style="1" customWidth="1"/>
    <col min="9477" max="9477" width="9.7109375" style="1" customWidth="1"/>
    <col min="9478" max="9478" width="9.5703125" style="1" customWidth="1"/>
    <col min="9479" max="9479" width="18.42578125" style="1" customWidth="1"/>
    <col min="9480" max="9480" width="9.140625" style="1" customWidth="1"/>
    <col min="9481" max="9481" width="22.140625" style="1" customWidth="1"/>
    <col min="9482" max="9482" width="13.7109375" style="1" customWidth="1"/>
    <col min="9483" max="9729" width="9.140625" style="1"/>
    <col min="9730" max="9730" width="6.85546875" style="1" customWidth="1"/>
    <col min="9731" max="9731" width="7.42578125" style="1" customWidth="1"/>
    <col min="9732" max="9732" width="62.7109375" style="1" customWidth="1"/>
    <col min="9733" max="9733" width="9.7109375" style="1" customWidth="1"/>
    <col min="9734" max="9734" width="9.5703125" style="1" customWidth="1"/>
    <col min="9735" max="9735" width="18.42578125" style="1" customWidth="1"/>
    <col min="9736" max="9736" width="9.140625" style="1" customWidth="1"/>
    <col min="9737" max="9737" width="22.140625" style="1" customWidth="1"/>
    <col min="9738" max="9738" width="13.7109375" style="1" customWidth="1"/>
    <col min="9739" max="9985" width="9.140625" style="1"/>
    <col min="9986" max="9986" width="6.85546875" style="1" customWidth="1"/>
    <col min="9987" max="9987" width="7.42578125" style="1" customWidth="1"/>
    <col min="9988" max="9988" width="62.7109375" style="1" customWidth="1"/>
    <col min="9989" max="9989" width="9.7109375" style="1" customWidth="1"/>
    <col min="9990" max="9990" width="9.5703125" style="1" customWidth="1"/>
    <col min="9991" max="9991" width="18.42578125" style="1" customWidth="1"/>
    <col min="9992" max="9992" width="9.140625" style="1" customWidth="1"/>
    <col min="9993" max="9993" width="22.140625" style="1" customWidth="1"/>
    <col min="9994" max="9994" width="13.7109375" style="1" customWidth="1"/>
    <col min="9995" max="10241" width="9.140625" style="1"/>
    <col min="10242" max="10242" width="6.85546875" style="1" customWidth="1"/>
    <col min="10243" max="10243" width="7.42578125" style="1" customWidth="1"/>
    <col min="10244" max="10244" width="62.7109375" style="1" customWidth="1"/>
    <col min="10245" max="10245" width="9.7109375" style="1" customWidth="1"/>
    <col min="10246" max="10246" width="9.5703125" style="1" customWidth="1"/>
    <col min="10247" max="10247" width="18.42578125" style="1" customWidth="1"/>
    <col min="10248" max="10248" width="9.140625" style="1" customWidth="1"/>
    <col min="10249" max="10249" width="22.140625" style="1" customWidth="1"/>
    <col min="10250" max="10250" width="13.7109375" style="1" customWidth="1"/>
    <col min="10251" max="10497" width="9.140625" style="1"/>
    <col min="10498" max="10498" width="6.85546875" style="1" customWidth="1"/>
    <col min="10499" max="10499" width="7.42578125" style="1" customWidth="1"/>
    <col min="10500" max="10500" width="62.7109375" style="1" customWidth="1"/>
    <col min="10501" max="10501" width="9.7109375" style="1" customWidth="1"/>
    <col min="10502" max="10502" width="9.5703125" style="1" customWidth="1"/>
    <col min="10503" max="10503" width="18.42578125" style="1" customWidth="1"/>
    <col min="10504" max="10504" width="9.140625" style="1" customWidth="1"/>
    <col min="10505" max="10505" width="22.140625" style="1" customWidth="1"/>
    <col min="10506" max="10506" width="13.7109375" style="1" customWidth="1"/>
    <col min="10507" max="10753" width="9.140625" style="1"/>
    <col min="10754" max="10754" width="6.85546875" style="1" customWidth="1"/>
    <col min="10755" max="10755" width="7.42578125" style="1" customWidth="1"/>
    <col min="10756" max="10756" width="62.7109375" style="1" customWidth="1"/>
    <col min="10757" max="10757" width="9.7109375" style="1" customWidth="1"/>
    <col min="10758" max="10758" width="9.5703125" style="1" customWidth="1"/>
    <col min="10759" max="10759" width="18.42578125" style="1" customWidth="1"/>
    <col min="10760" max="10760" width="9.140625" style="1" customWidth="1"/>
    <col min="10761" max="10761" width="22.140625" style="1" customWidth="1"/>
    <col min="10762" max="10762" width="13.7109375" style="1" customWidth="1"/>
    <col min="10763" max="11009" width="9.140625" style="1"/>
    <col min="11010" max="11010" width="6.85546875" style="1" customWidth="1"/>
    <col min="11011" max="11011" width="7.42578125" style="1" customWidth="1"/>
    <col min="11012" max="11012" width="62.7109375" style="1" customWidth="1"/>
    <col min="11013" max="11013" width="9.7109375" style="1" customWidth="1"/>
    <col min="11014" max="11014" width="9.5703125" style="1" customWidth="1"/>
    <col min="11015" max="11015" width="18.42578125" style="1" customWidth="1"/>
    <col min="11016" max="11016" width="9.140625" style="1" customWidth="1"/>
    <col min="11017" max="11017" width="22.140625" style="1" customWidth="1"/>
    <col min="11018" max="11018" width="13.7109375" style="1" customWidth="1"/>
    <col min="11019" max="11265" width="9.140625" style="1"/>
    <col min="11266" max="11266" width="6.85546875" style="1" customWidth="1"/>
    <col min="11267" max="11267" width="7.42578125" style="1" customWidth="1"/>
    <col min="11268" max="11268" width="62.7109375" style="1" customWidth="1"/>
    <col min="11269" max="11269" width="9.7109375" style="1" customWidth="1"/>
    <col min="11270" max="11270" width="9.5703125" style="1" customWidth="1"/>
    <col min="11271" max="11271" width="18.42578125" style="1" customWidth="1"/>
    <col min="11272" max="11272" width="9.140625" style="1" customWidth="1"/>
    <col min="11273" max="11273" width="22.140625" style="1" customWidth="1"/>
    <col min="11274" max="11274" width="13.7109375" style="1" customWidth="1"/>
    <col min="11275" max="11521" width="9.140625" style="1"/>
    <col min="11522" max="11522" width="6.85546875" style="1" customWidth="1"/>
    <col min="11523" max="11523" width="7.42578125" style="1" customWidth="1"/>
    <col min="11524" max="11524" width="62.7109375" style="1" customWidth="1"/>
    <col min="11525" max="11525" width="9.7109375" style="1" customWidth="1"/>
    <col min="11526" max="11526" width="9.5703125" style="1" customWidth="1"/>
    <col min="11527" max="11527" width="18.42578125" style="1" customWidth="1"/>
    <col min="11528" max="11528" width="9.140625" style="1" customWidth="1"/>
    <col min="11529" max="11529" width="22.140625" style="1" customWidth="1"/>
    <col min="11530" max="11530" width="13.7109375" style="1" customWidth="1"/>
    <col min="11531" max="11777" width="9.140625" style="1"/>
    <col min="11778" max="11778" width="6.85546875" style="1" customWidth="1"/>
    <col min="11779" max="11779" width="7.42578125" style="1" customWidth="1"/>
    <col min="11780" max="11780" width="62.7109375" style="1" customWidth="1"/>
    <col min="11781" max="11781" width="9.7109375" style="1" customWidth="1"/>
    <col min="11782" max="11782" width="9.5703125" style="1" customWidth="1"/>
    <col min="11783" max="11783" width="18.42578125" style="1" customWidth="1"/>
    <col min="11784" max="11784" width="9.140625" style="1" customWidth="1"/>
    <col min="11785" max="11785" width="22.140625" style="1" customWidth="1"/>
    <col min="11786" max="11786" width="13.7109375" style="1" customWidth="1"/>
    <col min="11787" max="12033" width="9.140625" style="1"/>
    <col min="12034" max="12034" width="6.85546875" style="1" customWidth="1"/>
    <col min="12035" max="12035" width="7.42578125" style="1" customWidth="1"/>
    <col min="12036" max="12036" width="62.7109375" style="1" customWidth="1"/>
    <col min="12037" max="12037" width="9.7109375" style="1" customWidth="1"/>
    <col min="12038" max="12038" width="9.5703125" style="1" customWidth="1"/>
    <col min="12039" max="12039" width="18.42578125" style="1" customWidth="1"/>
    <col min="12040" max="12040" width="9.140625" style="1" customWidth="1"/>
    <col min="12041" max="12041" width="22.140625" style="1" customWidth="1"/>
    <col min="12042" max="12042" width="13.7109375" style="1" customWidth="1"/>
    <col min="12043" max="12289" width="9.140625" style="1"/>
    <col min="12290" max="12290" width="6.85546875" style="1" customWidth="1"/>
    <col min="12291" max="12291" width="7.42578125" style="1" customWidth="1"/>
    <col min="12292" max="12292" width="62.7109375" style="1" customWidth="1"/>
    <col min="12293" max="12293" width="9.7109375" style="1" customWidth="1"/>
    <col min="12294" max="12294" width="9.5703125" style="1" customWidth="1"/>
    <col min="12295" max="12295" width="18.42578125" style="1" customWidth="1"/>
    <col min="12296" max="12296" width="9.140625" style="1" customWidth="1"/>
    <col min="12297" max="12297" width="22.140625" style="1" customWidth="1"/>
    <col min="12298" max="12298" width="13.7109375" style="1" customWidth="1"/>
    <col min="12299" max="12545" width="9.140625" style="1"/>
    <col min="12546" max="12546" width="6.85546875" style="1" customWidth="1"/>
    <col min="12547" max="12547" width="7.42578125" style="1" customWidth="1"/>
    <col min="12548" max="12548" width="62.7109375" style="1" customWidth="1"/>
    <col min="12549" max="12549" width="9.7109375" style="1" customWidth="1"/>
    <col min="12550" max="12550" width="9.5703125" style="1" customWidth="1"/>
    <col min="12551" max="12551" width="18.42578125" style="1" customWidth="1"/>
    <col min="12552" max="12552" width="9.140625" style="1" customWidth="1"/>
    <col min="12553" max="12553" width="22.140625" style="1" customWidth="1"/>
    <col min="12554" max="12554" width="13.7109375" style="1" customWidth="1"/>
    <col min="12555" max="12801" width="9.140625" style="1"/>
    <col min="12802" max="12802" width="6.85546875" style="1" customWidth="1"/>
    <col min="12803" max="12803" width="7.42578125" style="1" customWidth="1"/>
    <col min="12804" max="12804" width="62.7109375" style="1" customWidth="1"/>
    <col min="12805" max="12805" width="9.7109375" style="1" customWidth="1"/>
    <col min="12806" max="12806" width="9.5703125" style="1" customWidth="1"/>
    <col min="12807" max="12807" width="18.42578125" style="1" customWidth="1"/>
    <col min="12808" max="12808" width="9.140625" style="1" customWidth="1"/>
    <col min="12809" max="12809" width="22.140625" style="1" customWidth="1"/>
    <col min="12810" max="12810" width="13.7109375" style="1" customWidth="1"/>
    <col min="12811" max="13057" width="9.140625" style="1"/>
    <col min="13058" max="13058" width="6.85546875" style="1" customWidth="1"/>
    <col min="13059" max="13059" width="7.42578125" style="1" customWidth="1"/>
    <col min="13060" max="13060" width="62.7109375" style="1" customWidth="1"/>
    <col min="13061" max="13061" width="9.7109375" style="1" customWidth="1"/>
    <col min="13062" max="13062" width="9.5703125" style="1" customWidth="1"/>
    <col min="13063" max="13063" width="18.42578125" style="1" customWidth="1"/>
    <col min="13064" max="13064" width="9.140625" style="1" customWidth="1"/>
    <col min="13065" max="13065" width="22.140625" style="1" customWidth="1"/>
    <col min="13066" max="13066" width="13.7109375" style="1" customWidth="1"/>
    <col min="13067" max="13313" width="9.140625" style="1"/>
    <col min="13314" max="13314" width="6.85546875" style="1" customWidth="1"/>
    <col min="13315" max="13315" width="7.42578125" style="1" customWidth="1"/>
    <col min="13316" max="13316" width="62.7109375" style="1" customWidth="1"/>
    <col min="13317" max="13317" width="9.7109375" style="1" customWidth="1"/>
    <col min="13318" max="13318" width="9.5703125" style="1" customWidth="1"/>
    <col min="13319" max="13319" width="18.42578125" style="1" customWidth="1"/>
    <col min="13320" max="13320" width="9.140625" style="1" customWidth="1"/>
    <col min="13321" max="13321" width="22.140625" style="1" customWidth="1"/>
    <col min="13322" max="13322" width="13.7109375" style="1" customWidth="1"/>
    <col min="13323" max="13569" width="9.140625" style="1"/>
    <col min="13570" max="13570" width="6.85546875" style="1" customWidth="1"/>
    <col min="13571" max="13571" width="7.42578125" style="1" customWidth="1"/>
    <col min="13572" max="13572" width="62.7109375" style="1" customWidth="1"/>
    <col min="13573" max="13573" width="9.7109375" style="1" customWidth="1"/>
    <col min="13574" max="13574" width="9.5703125" style="1" customWidth="1"/>
    <col min="13575" max="13575" width="18.42578125" style="1" customWidth="1"/>
    <col min="13576" max="13576" width="9.140625" style="1" customWidth="1"/>
    <col min="13577" max="13577" width="22.140625" style="1" customWidth="1"/>
    <col min="13578" max="13578" width="13.7109375" style="1" customWidth="1"/>
    <col min="13579" max="13825" width="9.140625" style="1"/>
    <col min="13826" max="13826" width="6.85546875" style="1" customWidth="1"/>
    <col min="13827" max="13827" width="7.42578125" style="1" customWidth="1"/>
    <col min="13828" max="13828" width="62.7109375" style="1" customWidth="1"/>
    <col min="13829" max="13829" width="9.7109375" style="1" customWidth="1"/>
    <col min="13830" max="13830" width="9.5703125" style="1" customWidth="1"/>
    <col min="13831" max="13831" width="18.42578125" style="1" customWidth="1"/>
    <col min="13832" max="13832" width="9.140625" style="1" customWidth="1"/>
    <col min="13833" max="13833" width="22.140625" style="1" customWidth="1"/>
    <col min="13834" max="13834" width="13.7109375" style="1" customWidth="1"/>
    <col min="13835" max="14081" width="9.140625" style="1"/>
    <col min="14082" max="14082" width="6.85546875" style="1" customWidth="1"/>
    <col min="14083" max="14083" width="7.42578125" style="1" customWidth="1"/>
    <col min="14084" max="14084" width="62.7109375" style="1" customWidth="1"/>
    <col min="14085" max="14085" width="9.7109375" style="1" customWidth="1"/>
    <col min="14086" max="14086" width="9.5703125" style="1" customWidth="1"/>
    <col min="14087" max="14087" width="18.42578125" style="1" customWidth="1"/>
    <col min="14088" max="14088" width="9.140625" style="1" customWidth="1"/>
    <col min="14089" max="14089" width="22.140625" style="1" customWidth="1"/>
    <col min="14090" max="14090" width="13.7109375" style="1" customWidth="1"/>
    <col min="14091" max="14337" width="9.140625" style="1"/>
    <col min="14338" max="14338" width="6.85546875" style="1" customWidth="1"/>
    <col min="14339" max="14339" width="7.42578125" style="1" customWidth="1"/>
    <col min="14340" max="14340" width="62.7109375" style="1" customWidth="1"/>
    <col min="14341" max="14341" width="9.7109375" style="1" customWidth="1"/>
    <col min="14342" max="14342" width="9.5703125" style="1" customWidth="1"/>
    <col min="14343" max="14343" width="18.42578125" style="1" customWidth="1"/>
    <col min="14344" max="14344" width="9.140625" style="1" customWidth="1"/>
    <col min="14345" max="14345" width="22.140625" style="1" customWidth="1"/>
    <col min="14346" max="14346" width="13.7109375" style="1" customWidth="1"/>
    <col min="14347" max="14593" width="9.140625" style="1"/>
    <col min="14594" max="14594" width="6.85546875" style="1" customWidth="1"/>
    <col min="14595" max="14595" width="7.42578125" style="1" customWidth="1"/>
    <col min="14596" max="14596" width="62.7109375" style="1" customWidth="1"/>
    <col min="14597" max="14597" width="9.7109375" style="1" customWidth="1"/>
    <col min="14598" max="14598" width="9.5703125" style="1" customWidth="1"/>
    <col min="14599" max="14599" width="18.42578125" style="1" customWidth="1"/>
    <col min="14600" max="14600" width="9.140625" style="1" customWidth="1"/>
    <col min="14601" max="14601" width="22.140625" style="1" customWidth="1"/>
    <col min="14602" max="14602" width="13.7109375" style="1" customWidth="1"/>
    <col min="14603" max="14849" width="9.140625" style="1"/>
    <col min="14850" max="14850" width="6.85546875" style="1" customWidth="1"/>
    <col min="14851" max="14851" width="7.42578125" style="1" customWidth="1"/>
    <col min="14852" max="14852" width="62.7109375" style="1" customWidth="1"/>
    <col min="14853" max="14853" width="9.7109375" style="1" customWidth="1"/>
    <col min="14854" max="14854" width="9.5703125" style="1" customWidth="1"/>
    <col min="14855" max="14855" width="18.42578125" style="1" customWidth="1"/>
    <col min="14856" max="14856" width="9.140625" style="1" customWidth="1"/>
    <col min="14857" max="14857" width="22.140625" style="1" customWidth="1"/>
    <col min="14858" max="14858" width="13.7109375" style="1" customWidth="1"/>
    <col min="14859" max="15105" width="9.140625" style="1"/>
    <col min="15106" max="15106" width="6.85546875" style="1" customWidth="1"/>
    <col min="15107" max="15107" width="7.42578125" style="1" customWidth="1"/>
    <col min="15108" max="15108" width="62.7109375" style="1" customWidth="1"/>
    <col min="15109" max="15109" width="9.7109375" style="1" customWidth="1"/>
    <col min="15110" max="15110" width="9.5703125" style="1" customWidth="1"/>
    <col min="15111" max="15111" width="18.42578125" style="1" customWidth="1"/>
    <col min="15112" max="15112" width="9.140625" style="1" customWidth="1"/>
    <col min="15113" max="15113" width="22.140625" style="1" customWidth="1"/>
    <col min="15114" max="15114" width="13.7109375" style="1" customWidth="1"/>
    <col min="15115" max="15361" width="9.140625" style="1"/>
    <col min="15362" max="15362" width="6.85546875" style="1" customWidth="1"/>
    <col min="15363" max="15363" width="7.42578125" style="1" customWidth="1"/>
    <col min="15364" max="15364" width="62.7109375" style="1" customWidth="1"/>
    <col min="15365" max="15365" width="9.7109375" style="1" customWidth="1"/>
    <col min="15366" max="15366" width="9.5703125" style="1" customWidth="1"/>
    <col min="15367" max="15367" width="18.42578125" style="1" customWidth="1"/>
    <col min="15368" max="15368" width="9.140625" style="1" customWidth="1"/>
    <col min="15369" max="15369" width="22.140625" style="1" customWidth="1"/>
    <col min="15370" max="15370" width="13.7109375" style="1" customWidth="1"/>
    <col min="15371" max="15617" width="9.140625" style="1"/>
    <col min="15618" max="15618" width="6.85546875" style="1" customWidth="1"/>
    <col min="15619" max="15619" width="7.42578125" style="1" customWidth="1"/>
    <col min="15620" max="15620" width="62.7109375" style="1" customWidth="1"/>
    <col min="15621" max="15621" width="9.7109375" style="1" customWidth="1"/>
    <col min="15622" max="15622" width="9.5703125" style="1" customWidth="1"/>
    <col min="15623" max="15623" width="18.42578125" style="1" customWidth="1"/>
    <col min="15624" max="15624" width="9.140625" style="1" customWidth="1"/>
    <col min="15625" max="15625" width="22.140625" style="1" customWidth="1"/>
    <col min="15626" max="15626" width="13.7109375" style="1" customWidth="1"/>
    <col min="15627" max="15873" width="9.140625" style="1"/>
    <col min="15874" max="15874" width="6.85546875" style="1" customWidth="1"/>
    <col min="15875" max="15875" width="7.42578125" style="1" customWidth="1"/>
    <col min="15876" max="15876" width="62.7109375" style="1" customWidth="1"/>
    <col min="15877" max="15877" width="9.7109375" style="1" customWidth="1"/>
    <col min="15878" max="15878" width="9.5703125" style="1" customWidth="1"/>
    <col min="15879" max="15879" width="18.42578125" style="1" customWidth="1"/>
    <col min="15880" max="15880" width="9.140625" style="1" customWidth="1"/>
    <col min="15881" max="15881" width="22.140625" style="1" customWidth="1"/>
    <col min="15882" max="15882" width="13.7109375" style="1" customWidth="1"/>
    <col min="15883" max="16129" width="9.140625" style="1"/>
    <col min="16130" max="16130" width="6.85546875" style="1" customWidth="1"/>
    <col min="16131" max="16131" width="7.42578125" style="1" customWidth="1"/>
    <col min="16132" max="16132" width="62.7109375" style="1" customWidth="1"/>
    <col min="16133" max="16133" width="9.7109375" style="1" customWidth="1"/>
    <col min="16134" max="16134" width="9.5703125" style="1" customWidth="1"/>
    <col min="16135" max="16135" width="18.42578125" style="1" customWidth="1"/>
    <col min="16136" max="16136" width="9.140625" style="1" customWidth="1"/>
    <col min="16137" max="16137" width="22.140625" style="1" customWidth="1"/>
    <col min="16138" max="16138" width="13.7109375" style="1" customWidth="1"/>
    <col min="16139" max="16384" width="9.140625" style="1"/>
  </cols>
  <sheetData>
    <row r="1" spans="1:7" ht="24" customHeight="1">
      <c r="A1" s="712" t="s">
        <v>188</v>
      </c>
      <c r="B1" s="712"/>
      <c r="C1" s="712"/>
      <c r="D1" s="712"/>
      <c r="E1" s="712"/>
      <c r="F1" s="712"/>
      <c r="G1" s="712"/>
    </row>
    <row r="2" spans="1:7" ht="37.5" customHeight="1">
      <c r="A2" s="729" t="s">
        <v>189</v>
      </c>
      <c r="B2" s="730"/>
      <c r="C2" s="731"/>
      <c r="D2" s="732"/>
      <c r="E2" s="732"/>
      <c r="F2" s="732"/>
      <c r="G2" s="733"/>
    </row>
    <row r="3" spans="1:7" s="3" customFormat="1" ht="26.25" customHeight="1">
      <c r="A3" s="167" t="s">
        <v>39</v>
      </c>
      <c r="B3" s="167" t="s">
        <v>2</v>
      </c>
      <c r="C3" s="79" t="s">
        <v>3</v>
      </c>
      <c r="D3" s="79" t="s">
        <v>4</v>
      </c>
      <c r="E3" s="79" t="s">
        <v>5</v>
      </c>
      <c r="F3" s="79" t="s">
        <v>6</v>
      </c>
      <c r="G3" s="79" t="s">
        <v>7</v>
      </c>
    </row>
    <row r="4" spans="1:7" s="3" customFormat="1" ht="51" customHeight="1">
      <c r="A4" s="169">
        <v>1</v>
      </c>
      <c r="B4" s="169" t="s">
        <v>193</v>
      </c>
      <c r="C4" s="170">
        <v>1149</v>
      </c>
      <c r="D4" s="168" t="s">
        <v>195</v>
      </c>
      <c r="E4" s="170">
        <v>972</v>
      </c>
      <c r="F4" s="169" t="s">
        <v>81</v>
      </c>
      <c r="G4" s="173">
        <f>C4*E4</f>
        <v>1116828</v>
      </c>
    </row>
    <row r="5" spans="1:7" s="3" customFormat="1" ht="64.5" customHeight="1">
      <c r="A5" s="169">
        <v>2</v>
      </c>
      <c r="B5" s="169" t="s">
        <v>194</v>
      </c>
      <c r="C5" s="170">
        <v>1250</v>
      </c>
      <c r="D5" s="168" t="s">
        <v>196</v>
      </c>
      <c r="E5" s="171">
        <v>1523.49</v>
      </c>
      <c r="F5" s="169" t="s">
        <v>81</v>
      </c>
      <c r="G5" s="173">
        <f>C5*E5</f>
        <v>1904362.5</v>
      </c>
    </row>
    <row r="6" spans="1:7" s="3" customFormat="1" ht="48" customHeight="1">
      <c r="A6" s="169">
        <v>3</v>
      </c>
      <c r="B6" s="169">
        <v>379.7</v>
      </c>
      <c r="C6" s="170">
        <v>4</v>
      </c>
      <c r="D6" s="152" t="s">
        <v>197</v>
      </c>
      <c r="E6" s="171">
        <v>50000</v>
      </c>
      <c r="F6" s="169" t="s">
        <v>82</v>
      </c>
      <c r="G6" s="173">
        <f>C6*E6</f>
        <v>200000</v>
      </c>
    </row>
    <row r="7" spans="1:7" s="3" customFormat="1" ht="26.25" customHeight="1">
      <c r="A7" s="160"/>
      <c r="B7" s="160"/>
      <c r="C7" s="161"/>
      <c r="D7" s="59" t="s">
        <v>190</v>
      </c>
      <c r="E7" s="161"/>
      <c r="F7" s="163"/>
      <c r="G7" s="174">
        <f>SUM(G4:G6)</f>
        <v>3221190.5</v>
      </c>
    </row>
    <row r="8" spans="1:7" s="3" customFormat="1" ht="25.5" customHeight="1">
      <c r="A8" s="160"/>
      <c r="B8" s="160"/>
      <c r="C8" s="160" t="s">
        <v>35</v>
      </c>
      <c r="D8" s="165" t="s">
        <v>36</v>
      </c>
      <c r="E8" s="160"/>
      <c r="F8" s="163"/>
      <c r="G8" s="172">
        <f>G7*18%</f>
        <v>579814.28999999992</v>
      </c>
    </row>
    <row r="9" spans="1:7" s="3" customFormat="1" ht="30" customHeight="1">
      <c r="A9" s="160"/>
      <c r="B9" s="160"/>
      <c r="C9" s="160"/>
      <c r="D9" s="59" t="s">
        <v>191</v>
      </c>
      <c r="E9" s="160"/>
      <c r="F9" s="163"/>
      <c r="G9" s="175">
        <f>SUM(G7:G8)</f>
        <v>3801004.79</v>
      </c>
    </row>
    <row r="10" spans="1:7" ht="15.75">
      <c r="E10" s="1"/>
      <c r="F10" s="1"/>
      <c r="G10" s="166"/>
    </row>
    <row r="11" spans="1:7" ht="15.75">
      <c r="E11" s="1"/>
      <c r="F11" s="1"/>
      <c r="G11" s="166"/>
    </row>
    <row r="12" spans="1:7">
      <c r="E12" s="1"/>
      <c r="F12" s="1"/>
    </row>
    <row r="13" spans="1:7" ht="15.75">
      <c r="A13" s="725" t="s">
        <v>192</v>
      </c>
      <c r="B13" s="725"/>
      <c r="C13" s="725"/>
      <c r="D13" s="725"/>
      <c r="E13" s="725"/>
      <c r="F13" s="725"/>
      <c r="G13" s="725"/>
    </row>
    <row r="14" spans="1:7">
      <c r="E14" s="1"/>
      <c r="F14" s="1"/>
    </row>
    <row r="15" spans="1:7">
      <c r="E15" s="1"/>
      <c r="F15" s="1"/>
    </row>
    <row r="16" spans="1:7">
      <c r="E16" s="1"/>
      <c r="F16" s="1"/>
    </row>
    <row r="17" spans="1:6">
      <c r="E17" s="1"/>
      <c r="F17" s="1"/>
    </row>
    <row r="18" spans="1:6">
      <c r="E18" s="1"/>
      <c r="F18" s="1"/>
    </row>
    <row r="19" spans="1:6">
      <c r="E19" s="1"/>
      <c r="F19" s="1"/>
    </row>
    <row r="20" spans="1:6">
      <c r="E20" s="1"/>
      <c r="F20" s="1"/>
    </row>
    <row r="21" spans="1:6">
      <c r="E21" s="1"/>
      <c r="F21" s="1"/>
    </row>
    <row r="22" spans="1:6">
      <c r="E22" s="1"/>
      <c r="F22" s="1"/>
    </row>
    <row r="23" spans="1:6">
      <c r="E23" s="1"/>
      <c r="F23" s="1"/>
    </row>
    <row r="24" spans="1:6">
      <c r="E24" s="1"/>
      <c r="F24" s="1"/>
    </row>
    <row r="25" spans="1:6">
      <c r="E25" s="1"/>
      <c r="F25" s="1"/>
    </row>
    <row r="26" spans="1:6">
      <c r="A26" s="1"/>
      <c r="B26" s="1"/>
      <c r="C26" s="1"/>
      <c r="D26" s="1"/>
      <c r="E26" s="1"/>
      <c r="F26" s="1"/>
    </row>
    <row r="27" spans="1:6">
      <c r="A27" s="1"/>
      <c r="B27" s="1"/>
      <c r="C27" s="1"/>
      <c r="D27" s="1"/>
      <c r="E27" s="1"/>
      <c r="F27" s="1"/>
    </row>
    <row r="28" spans="1:6">
      <c r="A28" s="1"/>
      <c r="B28" s="1"/>
      <c r="C28" s="1"/>
      <c r="D28" s="1"/>
      <c r="E28" s="1"/>
      <c r="F28" s="1"/>
    </row>
    <row r="29" spans="1:6">
      <c r="A29" s="1"/>
      <c r="B29" s="1"/>
      <c r="C29" s="1"/>
      <c r="D29" s="1"/>
      <c r="E29" s="1"/>
      <c r="F29" s="1"/>
    </row>
    <row r="30" spans="1:6">
      <c r="A30" s="1"/>
      <c r="B30" s="1"/>
      <c r="C30" s="1"/>
      <c r="D30" s="1"/>
      <c r="E30" s="1"/>
      <c r="F30" s="1"/>
    </row>
    <row r="31" spans="1:6">
      <c r="A31" s="1"/>
      <c r="B31" s="1"/>
      <c r="C31" s="1"/>
      <c r="D31" s="1"/>
      <c r="E31" s="1"/>
      <c r="F31" s="1"/>
    </row>
    <row r="32" spans="1:6">
      <c r="A32" s="1"/>
      <c r="B32" s="1"/>
      <c r="C32" s="1"/>
      <c r="D32" s="1"/>
      <c r="E32" s="1"/>
      <c r="F32" s="1"/>
    </row>
    <row r="33" spans="1:6">
      <c r="A33" s="1"/>
      <c r="B33" s="1"/>
      <c r="C33" s="1"/>
      <c r="D33" s="1"/>
      <c r="E33" s="1"/>
      <c r="F33" s="1"/>
    </row>
    <row r="34" spans="1:6">
      <c r="A34" s="1"/>
      <c r="B34" s="1"/>
      <c r="C34" s="1"/>
      <c r="D34" s="1"/>
      <c r="E34" s="1"/>
      <c r="F34" s="1"/>
    </row>
    <row r="35" spans="1:6">
      <c r="A35" s="1"/>
      <c r="B35" s="1"/>
      <c r="C35" s="1"/>
      <c r="D35" s="1"/>
      <c r="E35" s="1"/>
      <c r="F35" s="1"/>
    </row>
    <row r="36" spans="1:6">
      <c r="A36" s="1"/>
      <c r="B36" s="1"/>
      <c r="C36" s="1"/>
      <c r="D36" s="1"/>
      <c r="E36" s="1"/>
      <c r="F36" s="1"/>
    </row>
    <row r="37" spans="1:6">
      <c r="A37" s="1"/>
      <c r="B37" s="1"/>
      <c r="C37" s="1"/>
      <c r="D37" s="1"/>
      <c r="E37" s="1"/>
      <c r="F37" s="1"/>
    </row>
    <row r="38" spans="1:6">
      <c r="A38" s="1"/>
      <c r="B38" s="1"/>
      <c r="C38" s="1"/>
      <c r="D38" s="1"/>
      <c r="E38" s="1"/>
      <c r="F38" s="1"/>
    </row>
    <row r="39" spans="1:6">
      <c r="A39" s="1"/>
      <c r="B39" s="1"/>
      <c r="C39" s="1"/>
      <c r="D39" s="1"/>
      <c r="E39" s="1"/>
      <c r="F39" s="1"/>
    </row>
    <row r="40" spans="1:6">
      <c r="A40" s="1"/>
      <c r="B40" s="1"/>
      <c r="C40" s="1"/>
      <c r="D40" s="1"/>
      <c r="E40" s="1"/>
      <c r="F40" s="1"/>
    </row>
    <row r="41" spans="1:6">
      <c r="A41" s="1"/>
      <c r="B41" s="1"/>
      <c r="C41" s="1"/>
      <c r="D41" s="1"/>
      <c r="E41" s="1"/>
      <c r="F41" s="1"/>
    </row>
    <row r="42" spans="1:6">
      <c r="A42" s="1"/>
      <c r="B42" s="1"/>
      <c r="C42" s="1"/>
      <c r="D42" s="1"/>
      <c r="E42" s="1"/>
      <c r="F42" s="1"/>
    </row>
    <row r="43" spans="1:6">
      <c r="A43" s="1"/>
      <c r="B43" s="1"/>
      <c r="C43" s="1"/>
      <c r="D43" s="1"/>
      <c r="E43" s="1"/>
      <c r="F43" s="1"/>
    </row>
    <row r="44" spans="1:6">
      <c r="A44" s="1"/>
      <c r="B44" s="1"/>
      <c r="C44" s="1"/>
      <c r="D44" s="1"/>
      <c r="E44" s="1"/>
      <c r="F44" s="1"/>
    </row>
    <row r="45" spans="1:6">
      <c r="A45" s="1"/>
      <c r="B45" s="1"/>
      <c r="C45" s="1"/>
      <c r="D45" s="1"/>
      <c r="E45" s="1"/>
      <c r="F45" s="1"/>
    </row>
    <row r="46" spans="1:6">
      <c r="A46" s="1"/>
      <c r="B46" s="1"/>
      <c r="C46" s="1"/>
      <c r="D46" s="1"/>
      <c r="E46" s="1"/>
      <c r="F46" s="1"/>
    </row>
    <row r="47" spans="1:6">
      <c r="A47" s="1"/>
      <c r="B47" s="1"/>
      <c r="C47" s="1"/>
      <c r="D47" s="1"/>
      <c r="E47" s="1"/>
      <c r="F47" s="1"/>
    </row>
    <row r="48" spans="1:6">
      <c r="A48" s="1"/>
      <c r="B48" s="1"/>
      <c r="C48" s="1"/>
      <c r="D48" s="1"/>
      <c r="E48" s="1"/>
      <c r="F48" s="1"/>
    </row>
    <row r="49" spans="1:6">
      <c r="A49" s="1"/>
      <c r="B49" s="1"/>
      <c r="C49" s="1"/>
      <c r="D49" s="1"/>
      <c r="E49" s="1"/>
      <c r="F49" s="1"/>
    </row>
    <row r="50" spans="1:6">
      <c r="A50" s="1"/>
      <c r="B50" s="1"/>
      <c r="C50" s="1"/>
      <c r="D50" s="1"/>
      <c r="E50" s="1"/>
      <c r="F50" s="1"/>
    </row>
    <row r="51" spans="1:6">
      <c r="A51" s="1"/>
      <c r="B51" s="1"/>
      <c r="C51" s="1"/>
      <c r="D51" s="1"/>
      <c r="E51" s="1"/>
      <c r="F51" s="1"/>
    </row>
    <row r="52" spans="1:6">
      <c r="A52" s="1"/>
      <c r="B52" s="1"/>
      <c r="C52" s="1"/>
      <c r="D52" s="1"/>
      <c r="E52" s="1"/>
      <c r="F52" s="1"/>
    </row>
    <row r="53" spans="1:6">
      <c r="A53" s="1"/>
      <c r="B53" s="1"/>
      <c r="C53" s="1"/>
      <c r="D53" s="1"/>
      <c r="E53" s="1"/>
      <c r="F53" s="1"/>
    </row>
    <row r="54" spans="1:6">
      <c r="A54" s="1"/>
      <c r="B54" s="1"/>
      <c r="C54" s="1"/>
      <c r="D54" s="1"/>
      <c r="E54" s="1"/>
      <c r="F54" s="1"/>
    </row>
    <row r="55" spans="1:6">
      <c r="A55" s="1"/>
      <c r="B55" s="1"/>
      <c r="C55" s="1"/>
      <c r="D55" s="1"/>
      <c r="E55" s="1"/>
      <c r="F55" s="1"/>
    </row>
  </sheetData>
  <mergeCells count="3">
    <mergeCell ref="A1:G1"/>
    <mergeCell ref="A2:G2"/>
    <mergeCell ref="A13:G13"/>
  </mergeCells>
  <pageMargins left="0.56999999999999995" right="0.68" top="0.55118110236220497" bottom="0.55118110236220497" header="0.31496062992126" footer="0.31496062992126"/>
  <pageSetup paperSize="9" scale="90" orientation="portrait" horizontalDpi="300" verticalDpi="300" r:id="rId1"/>
</worksheet>
</file>

<file path=xl/worksheets/sheet7.xml><?xml version="1.0" encoding="utf-8"?>
<worksheet xmlns="http://schemas.openxmlformats.org/spreadsheetml/2006/main" xmlns:r="http://schemas.openxmlformats.org/officeDocument/2006/relationships">
  <dimension ref="A1:G16"/>
  <sheetViews>
    <sheetView view="pageBreakPreview" zoomScaleNormal="71" zoomScaleSheetLayoutView="100" workbookViewId="0">
      <selection activeCell="A4" sqref="A4:XFD8"/>
    </sheetView>
  </sheetViews>
  <sheetFormatPr defaultRowHeight="15"/>
  <cols>
    <col min="1" max="1" width="6.5703125" style="181" customWidth="1"/>
    <col min="2" max="2" width="8.140625" style="181" customWidth="1"/>
    <col min="3" max="3" width="8.7109375" style="176" customWidth="1"/>
    <col min="4" max="4" width="54.5703125" style="176" customWidth="1"/>
    <col min="5" max="5" width="11.140625" style="176" customWidth="1"/>
    <col min="6" max="6" width="7.5703125" style="176" customWidth="1"/>
    <col min="7" max="7" width="12.7109375" style="176" customWidth="1"/>
    <col min="8" max="16384" width="9.140625" style="176"/>
  </cols>
  <sheetData>
    <row r="1" spans="1:7" ht="19.5" customHeight="1">
      <c r="A1" s="734" t="s">
        <v>111</v>
      </c>
      <c r="B1" s="734"/>
      <c r="C1" s="734"/>
      <c r="D1" s="734"/>
      <c r="E1" s="734"/>
      <c r="F1" s="734"/>
      <c r="G1" s="734"/>
    </row>
    <row r="2" spans="1:7" ht="45" customHeight="1">
      <c r="A2" s="735" t="s">
        <v>198</v>
      </c>
      <c r="B2" s="735"/>
      <c r="C2" s="736"/>
      <c r="D2" s="736"/>
      <c r="E2" s="736"/>
      <c r="F2" s="736"/>
      <c r="G2" s="736"/>
    </row>
    <row r="3" spans="1:7" ht="36.75" customHeight="1">
      <c r="A3" s="177" t="s">
        <v>39</v>
      </c>
      <c r="B3" s="177" t="s">
        <v>159</v>
      </c>
      <c r="C3" s="178" t="s">
        <v>89</v>
      </c>
      <c r="D3" s="178" t="s">
        <v>90</v>
      </c>
      <c r="E3" s="178" t="s">
        <v>5</v>
      </c>
      <c r="F3" s="178" t="s">
        <v>6</v>
      </c>
      <c r="G3" s="178" t="s">
        <v>7</v>
      </c>
    </row>
    <row r="4" spans="1:7" ht="31.5" customHeight="1">
      <c r="A4" s="182">
        <v>1</v>
      </c>
      <c r="B4" s="182" t="s">
        <v>199</v>
      </c>
      <c r="C4" s="183">
        <v>45</v>
      </c>
      <c r="D4" s="153" t="s">
        <v>210</v>
      </c>
      <c r="E4" s="183">
        <v>5112.8999999999996</v>
      </c>
      <c r="F4" s="183" t="s">
        <v>81</v>
      </c>
      <c r="G4" s="184">
        <f>E4*C4</f>
        <v>230080.49999999997</v>
      </c>
    </row>
    <row r="5" spans="1:7" ht="33" customHeight="1">
      <c r="A5" s="182">
        <v>2</v>
      </c>
      <c r="B5" s="182" t="s">
        <v>201</v>
      </c>
      <c r="C5" s="183">
        <v>11</v>
      </c>
      <c r="D5" s="153" t="s">
        <v>211</v>
      </c>
      <c r="E5" s="183">
        <v>2691</v>
      </c>
      <c r="F5" s="183" t="s">
        <v>81</v>
      </c>
      <c r="G5" s="184">
        <f t="shared" ref="G5:G8" si="0">E5*C5</f>
        <v>29601</v>
      </c>
    </row>
    <row r="6" spans="1:7" ht="31.5" customHeight="1">
      <c r="A6" s="182">
        <v>3</v>
      </c>
      <c r="B6" s="182" t="s">
        <v>203</v>
      </c>
      <c r="C6" s="183">
        <v>15</v>
      </c>
      <c r="D6" s="153" t="s">
        <v>212</v>
      </c>
      <c r="E6" s="183">
        <v>1750</v>
      </c>
      <c r="F6" s="183" t="s">
        <v>82</v>
      </c>
      <c r="G6" s="184">
        <f t="shared" si="0"/>
        <v>26250</v>
      </c>
    </row>
    <row r="7" spans="1:7" ht="30.75" customHeight="1">
      <c r="A7" s="182">
        <v>4</v>
      </c>
      <c r="B7" s="182" t="s">
        <v>205</v>
      </c>
      <c r="C7" s="183">
        <v>15</v>
      </c>
      <c r="D7" s="153" t="s">
        <v>213</v>
      </c>
      <c r="E7" s="183">
        <v>5800</v>
      </c>
      <c r="F7" s="183" t="s">
        <v>82</v>
      </c>
      <c r="G7" s="184">
        <f t="shared" si="0"/>
        <v>87000</v>
      </c>
    </row>
    <row r="8" spans="1:7" ht="33.75" customHeight="1">
      <c r="A8" s="182">
        <v>5</v>
      </c>
      <c r="B8" s="182" t="s">
        <v>207</v>
      </c>
      <c r="C8" s="183">
        <v>15</v>
      </c>
      <c r="D8" s="153" t="s">
        <v>214</v>
      </c>
      <c r="E8" s="183">
        <v>5500</v>
      </c>
      <c r="F8" s="183" t="s">
        <v>82</v>
      </c>
      <c r="G8" s="184">
        <f t="shared" si="0"/>
        <v>82500</v>
      </c>
    </row>
    <row r="9" spans="1:7" ht="27.75" customHeight="1">
      <c r="A9" s="61"/>
      <c r="B9" s="61"/>
      <c r="C9" s="61"/>
      <c r="D9" s="180" t="s">
        <v>34</v>
      </c>
      <c r="E9" s="62"/>
      <c r="F9" s="61"/>
      <c r="G9" s="60">
        <f>SUM(G4:G8)</f>
        <v>455431.5</v>
      </c>
    </row>
    <row r="10" spans="1:7" ht="28.5" customHeight="1">
      <c r="A10" s="61"/>
      <c r="B10" s="61"/>
      <c r="C10" s="179" t="s">
        <v>35</v>
      </c>
      <c r="D10" s="165" t="s">
        <v>91</v>
      </c>
      <c r="E10" s="179" t="s">
        <v>35</v>
      </c>
      <c r="F10" s="66"/>
      <c r="G10" s="179">
        <f>G9*18%</f>
        <v>81977.67</v>
      </c>
    </row>
    <row r="11" spans="1:7" ht="28.5" customHeight="1">
      <c r="A11" s="61"/>
      <c r="B11" s="61"/>
      <c r="C11" s="62"/>
      <c r="D11" s="180" t="s">
        <v>37</v>
      </c>
      <c r="E11" s="62"/>
      <c r="F11" s="66"/>
      <c r="G11" s="60">
        <f>SUM(G9:G10)</f>
        <v>537409.17000000004</v>
      </c>
    </row>
    <row r="16" spans="1:7" ht="15.75">
      <c r="A16" s="737" t="s">
        <v>209</v>
      </c>
      <c r="B16" s="737"/>
      <c r="C16" s="737"/>
      <c r="D16" s="737"/>
      <c r="E16" s="737"/>
      <c r="F16" s="737"/>
      <c r="G16" s="737"/>
    </row>
  </sheetData>
  <mergeCells count="3">
    <mergeCell ref="A1:G1"/>
    <mergeCell ref="A2:G2"/>
    <mergeCell ref="A16:G16"/>
  </mergeCells>
  <pageMargins left="0.51181102362204722" right="0.31496062992125984" top="0.74803149606299213" bottom="0.74803149606299213" header="0.31496062992125984" footer="0.31496062992125984"/>
  <pageSetup paperSize="9" scale="85" orientation="portrait" r:id="rId1"/>
  <drawing r:id="rId2"/>
</worksheet>
</file>

<file path=xl/worksheets/sheet8.xml><?xml version="1.0" encoding="utf-8"?>
<worksheet xmlns="http://schemas.openxmlformats.org/spreadsheetml/2006/main" xmlns:r="http://schemas.openxmlformats.org/officeDocument/2006/relationships">
  <sheetPr>
    <tabColor rgb="FF92D050"/>
  </sheetPr>
  <dimension ref="A1:I57"/>
  <sheetViews>
    <sheetView view="pageBreakPreview" zoomScale="60" zoomScaleNormal="130" workbookViewId="0">
      <selection activeCell="E5" sqref="E5"/>
    </sheetView>
  </sheetViews>
  <sheetFormatPr defaultRowHeight="15"/>
  <cols>
    <col min="1" max="1" width="6.28515625" style="8" customWidth="1"/>
    <col min="2" max="2" width="11.5703125" style="8" customWidth="1"/>
    <col min="3" max="3" width="8.7109375" style="9" customWidth="1"/>
    <col min="4" max="4" width="37.28515625" style="8" customWidth="1"/>
    <col min="5" max="5" width="13" style="108" customWidth="1"/>
    <col min="6" max="6" width="6.42578125" style="9" customWidth="1"/>
    <col min="7" max="7" width="16.140625" style="1" customWidth="1"/>
    <col min="8" max="8" width="9.140625" style="1" customWidth="1"/>
    <col min="9" max="9" width="13.7109375" style="1" customWidth="1"/>
    <col min="10" max="256" width="9.140625" style="1"/>
    <col min="257" max="257" width="6.85546875" style="1" customWidth="1"/>
    <col min="258" max="258" width="7.42578125" style="1" customWidth="1"/>
    <col min="259" max="259" width="62.7109375" style="1" customWidth="1"/>
    <col min="260" max="260" width="9.7109375" style="1" customWidth="1"/>
    <col min="261" max="261" width="9.5703125" style="1" customWidth="1"/>
    <col min="262" max="262" width="18.42578125" style="1" customWidth="1"/>
    <col min="263" max="263" width="9.140625" style="1" customWidth="1"/>
    <col min="264" max="264" width="22.140625" style="1" customWidth="1"/>
    <col min="265" max="265" width="13.7109375" style="1" customWidth="1"/>
    <col min="266" max="512" width="9.140625" style="1"/>
    <col min="513" max="513" width="6.85546875" style="1" customWidth="1"/>
    <col min="514" max="514" width="7.42578125" style="1" customWidth="1"/>
    <col min="515" max="515" width="62.7109375" style="1" customWidth="1"/>
    <col min="516" max="516" width="9.7109375" style="1" customWidth="1"/>
    <col min="517" max="517" width="9.5703125" style="1" customWidth="1"/>
    <col min="518" max="518" width="18.42578125" style="1" customWidth="1"/>
    <col min="519" max="519" width="9.140625" style="1" customWidth="1"/>
    <col min="520" max="520" width="22.140625" style="1" customWidth="1"/>
    <col min="521" max="521" width="13.7109375" style="1" customWidth="1"/>
    <col min="522" max="768" width="9.140625" style="1"/>
    <col min="769" max="769" width="6.85546875" style="1" customWidth="1"/>
    <col min="770" max="770" width="7.42578125" style="1" customWidth="1"/>
    <col min="771" max="771" width="62.7109375" style="1" customWidth="1"/>
    <col min="772" max="772" width="9.7109375" style="1" customWidth="1"/>
    <col min="773" max="773" width="9.5703125" style="1" customWidth="1"/>
    <col min="774" max="774" width="18.42578125" style="1" customWidth="1"/>
    <col min="775" max="775" width="9.140625" style="1" customWidth="1"/>
    <col min="776" max="776" width="22.140625" style="1" customWidth="1"/>
    <col min="777" max="777" width="13.7109375" style="1" customWidth="1"/>
    <col min="778" max="1024" width="9.140625" style="1"/>
    <col min="1025" max="1025" width="6.85546875" style="1" customWidth="1"/>
    <col min="1026" max="1026" width="7.42578125" style="1" customWidth="1"/>
    <col min="1027" max="1027" width="62.7109375" style="1" customWidth="1"/>
    <col min="1028" max="1028" width="9.7109375" style="1" customWidth="1"/>
    <col min="1029" max="1029" width="9.5703125" style="1" customWidth="1"/>
    <col min="1030" max="1030" width="18.42578125" style="1" customWidth="1"/>
    <col min="1031" max="1031" width="9.140625" style="1" customWidth="1"/>
    <col min="1032" max="1032" width="22.140625" style="1" customWidth="1"/>
    <col min="1033" max="1033" width="13.7109375" style="1" customWidth="1"/>
    <col min="1034" max="1280" width="9.140625" style="1"/>
    <col min="1281" max="1281" width="6.85546875" style="1" customWidth="1"/>
    <col min="1282" max="1282" width="7.42578125" style="1" customWidth="1"/>
    <col min="1283" max="1283" width="62.7109375" style="1" customWidth="1"/>
    <col min="1284" max="1284" width="9.7109375" style="1" customWidth="1"/>
    <col min="1285" max="1285" width="9.5703125" style="1" customWidth="1"/>
    <col min="1286" max="1286" width="18.42578125" style="1" customWidth="1"/>
    <col min="1287" max="1287" width="9.140625" style="1" customWidth="1"/>
    <col min="1288" max="1288" width="22.140625" style="1" customWidth="1"/>
    <col min="1289" max="1289" width="13.7109375" style="1" customWidth="1"/>
    <col min="1290" max="1536" width="9.140625" style="1"/>
    <col min="1537" max="1537" width="6.85546875" style="1" customWidth="1"/>
    <col min="1538" max="1538" width="7.42578125" style="1" customWidth="1"/>
    <col min="1539" max="1539" width="62.7109375" style="1" customWidth="1"/>
    <col min="1540" max="1540" width="9.7109375" style="1" customWidth="1"/>
    <col min="1541" max="1541" width="9.5703125" style="1" customWidth="1"/>
    <col min="1542" max="1542" width="18.42578125" style="1" customWidth="1"/>
    <col min="1543" max="1543" width="9.140625" style="1" customWidth="1"/>
    <col min="1544" max="1544" width="22.140625" style="1" customWidth="1"/>
    <col min="1545" max="1545" width="13.7109375" style="1" customWidth="1"/>
    <col min="1546" max="1792" width="9.140625" style="1"/>
    <col min="1793" max="1793" width="6.85546875" style="1" customWidth="1"/>
    <col min="1794" max="1794" width="7.42578125" style="1" customWidth="1"/>
    <col min="1795" max="1795" width="62.7109375" style="1" customWidth="1"/>
    <col min="1796" max="1796" width="9.7109375" style="1" customWidth="1"/>
    <col min="1797" max="1797" width="9.5703125" style="1" customWidth="1"/>
    <col min="1798" max="1798" width="18.42578125" style="1" customWidth="1"/>
    <col min="1799" max="1799" width="9.140625" style="1" customWidth="1"/>
    <col min="1800" max="1800" width="22.140625" style="1" customWidth="1"/>
    <col min="1801" max="1801" width="13.7109375" style="1" customWidth="1"/>
    <col min="1802" max="2048" width="9.140625" style="1"/>
    <col min="2049" max="2049" width="6.85546875" style="1" customWidth="1"/>
    <col min="2050" max="2050" width="7.42578125" style="1" customWidth="1"/>
    <col min="2051" max="2051" width="62.7109375" style="1" customWidth="1"/>
    <col min="2052" max="2052" width="9.7109375" style="1" customWidth="1"/>
    <col min="2053" max="2053" width="9.5703125" style="1" customWidth="1"/>
    <col min="2054" max="2054" width="18.42578125" style="1" customWidth="1"/>
    <col min="2055" max="2055" width="9.140625" style="1" customWidth="1"/>
    <col min="2056" max="2056" width="22.140625" style="1" customWidth="1"/>
    <col min="2057" max="2057" width="13.7109375" style="1" customWidth="1"/>
    <col min="2058" max="2304" width="9.140625" style="1"/>
    <col min="2305" max="2305" width="6.85546875" style="1" customWidth="1"/>
    <col min="2306" max="2306" width="7.42578125" style="1" customWidth="1"/>
    <col min="2307" max="2307" width="62.7109375" style="1" customWidth="1"/>
    <col min="2308" max="2308" width="9.7109375" style="1" customWidth="1"/>
    <col min="2309" max="2309" width="9.5703125" style="1" customWidth="1"/>
    <col min="2310" max="2310" width="18.42578125" style="1" customWidth="1"/>
    <col min="2311" max="2311" width="9.140625" style="1" customWidth="1"/>
    <col min="2312" max="2312" width="22.140625" style="1" customWidth="1"/>
    <col min="2313" max="2313" width="13.7109375" style="1" customWidth="1"/>
    <col min="2314" max="2560" width="9.140625" style="1"/>
    <col min="2561" max="2561" width="6.85546875" style="1" customWidth="1"/>
    <col min="2562" max="2562" width="7.42578125" style="1" customWidth="1"/>
    <col min="2563" max="2563" width="62.7109375" style="1" customWidth="1"/>
    <col min="2564" max="2564" width="9.7109375" style="1" customWidth="1"/>
    <col min="2565" max="2565" width="9.5703125" style="1" customWidth="1"/>
    <col min="2566" max="2566" width="18.42578125" style="1" customWidth="1"/>
    <col min="2567" max="2567" width="9.140625" style="1" customWidth="1"/>
    <col min="2568" max="2568" width="22.140625" style="1" customWidth="1"/>
    <col min="2569" max="2569" width="13.7109375" style="1" customWidth="1"/>
    <col min="2570" max="2816" width="9.140625" style="1"/>
    <col min="2817" max="2817" width="6.85546875" style="1" customWidth="1"/>
    <col min="2818" max="2818" width="7.42578125" style="1" customWidth="1"/>
    <col min="2819" max="2819" width="62.7109375" style="1" customWidth="1"/>
    <col min="2820" max="2820" width="9.7109375" style="1" customWidth="1"/>
    <col min="2821" max="2821" width="9.5703125" style="1" customWidth="1"/>
    <col min="2822" max="2822" width="18.42578125" style="1" customWidth="1"/>
    <col min="2823" max="2823" width="9.140625" style="1" customWidth="1"/>
    <col min="2824" max="2824" width="22.140625" style="1" customWidth="1"/>
    <col min="2825" max="2825" width="13.7109375" style="1" customWidth="1"/>
    <col min="2826" max="3072" width="9.140625" style="1"/>
    <col min="3073" max="3073" width="6.85546875" style="1" customWidth="1"/>
    <col min="3074" max="3074" width="7.42578125" style="1" customWidth="1"/>
    <col min="3075" max="3075" width="62.7109375" style="1" customWidth="1"/>
    <col min="3076" max="3076" width="9.7109375" style="1" customWidth="1"/>
    <col min="3077" max="3077" width="9.5703125" style="1" customWidth="1"/>
    <col min="3078" max="3078" width="18.42578125" style="1" customWidth="1"/>
    <col min="3079" max="3079" width="9.140625" style="1" customWidth="1"/>
    <col min="3080" max="3080" width="22.140625" style="1" customWidth="1"/>
    <col min="3081" max="3081" width="13.7109375" style="1" customWidth="1"/>
    <col min="3082" max="3328" width="9.140625" style="1"/>
    <col min="3329" max="3329" width="6.85546875" style="1" customWidth="1"/>
    <col min="3330" max="3330" width="7.42578125" style="1" customWidth="1"/>
    <col min="3331" max="3331" width="62.7109375" style="1" customWidth="1"/>
    <col min="3332" max="3332" width="9.7109375" style="1" customWidth="1"/>
    <col min="3333" max="3333" width="9.5703125" style="1" customWidth="1"/>
    <col min="3334" max="3334" width="18.42578125" style="1" customWidth="1"/>
    <col min="3335" max="3335" width="9.140625" style="1" customWidth="1"/>
    <col min="3336" max="3336" width="22.140625" style="1" customWidth="1"/>
    <col min="3337" max="3337" width="13.7109375" style="1" customWidth="1"/>
    <col min="3338" max="3584" width="9.140625" style="1"/>
    <col min="3585" max="3585" width="6.85546875" style="1" customWidth="1"/>
    <col min="3586" max="3586" width="7.42578125" style="1" customWidth="1"/>
    <col min="3587" max="3587" width="62.7109375" style="1" customWidth="1"/>
    <col min="3588" max="3588" width="9.7109375" style="1" customWidth="1"/>
    <col min="3589" max="3589" width="9.5703125" style="1" customWidth="1"/>
    <col min="3590" max="3590" width="18.42578125" style="1" customWidth="1"/>
    <col min="3591" max="3591" width="9.140625" style="1" customWidth="1"/>
    <col min="3592" max="3592" width="22.140625" style="1" customWidth="1"/>
    <col min="3593" max="3593" width="13.7109375" style="1" customWidth="1"/>
    <col min="3594" max="3840" width="9.140625" style="1"/>
    <col min="3841" max="3841" width="6.85546875" style="1" customWidth="1"/>
    <col min="3842" max="3842" width="7.42578125" style="1" customWidth="1"/>
    <col min="3843" max="3843" width="62.7109375" style="1" customWidth="1"/>
    <col min="3844" max="3844" width="9.7109375" style="1" customWidth="1"/>
    <col min="3845" max="3845" width="9.5703125" style="1" customWidth="1"/>
    <col min="3846" max="3846" width="18.42578125" style="1" customWidth="1"/>
    <col min="3847" max="3847" width="9.140625" style="1" customWidth="1"/>
    <col min="3848" max="3848" width="22.140625" style="1" customWidth="1"/>
    <col min="3849" max="3849" width="13.7109375" style="1" customWidth="1"/>
    <col min="3850" max="4096" width="9.140625" style="1"/>
    <col min="4097" max="4097" width="6.85546875" style="1" customWidth="1"/>
    <col min="4098" max="4098" width="7.42578125" style="1" customWidth="1"/>
    <col min="4099" max="4099" width="62.7109375" style="1" customWidth="1"/>
    <col min="4100" max="4100" width="9.7109375" style="1" customWidth="1"/>
    <col min="4101" max="4101" width="9.5703125" style="1" customWidth="1"/>
    <col min="4102" max="4102" width="18.42578125" style="1" customWidth="1"/>
    <col min="4103" max="4103" width="9.140625" style="1" customWidth="1"/>
    <col min="4104" max="4104" width="22.140625" style="1" customWidth="1"/>
    <col min="4105" max="4105" width="13.7109375" style="1" customWidth="1"/>
    <col min="4106" max="4352" width="9.140625" style="1"/>
    <col min="4353" max="4353" width="6.85546875" style="1" customWidth="1"/>
    <col min="4354" max="4354" width="7.42578125" style="1" customWidth="1"/>
    <col min="4355" max="4355" width="62.7109375" style="1" customWidth="1"/>
    <col min="4356" max="4356" width="9.7109375" style="1" customWidth="1"/>
    <col min="4357" max="4357" width="9.5703125" style="1" customWidth="1"/>
    <col min="4358" max="4358" width="18.42578125" style="1" customWidth="1"/>
    <col min="4359" max="4359" width="9.140625" style="1" customWidth="1"/>
    <col min="4360" max="4360" width="22.140625" style="1" customWidth="1"/>
    <col min="4361" max="4361" width="13.7109375" style="1" customWidth="1"/>
    <col min="4362" max="4608" width="9.140625" style="1"/>
    <col min="4609" max="4609" width="6.85546875" style="1" customWidth="1"/>
    <col min="4610" max="4610" width="7.42578125" style="1" customWidth="1"/>
    <col min="4611" max="4611" width="62.7109375" style="1" customWidth="1"/>
    <col min="4612" max="4612" width="9.7109375" style="1" customWidth="1"/>
    <col min="4613" max="4613" width="9.5703125" style="1" customWidth="1"/>
    <col min="4614" max="4614" width="18.42578125" style="1" customWidth="1"/>
    <col min="4615" max="4615" width="9.140625" style="1" customWidth="1"/>
    <col min="4616" max="4616" width="22.140625" style="1" customWidth="1"/>
    <col min="4617" max="4617" width="13.7109375" style="1" customWidth="1"/>
    <col min="4618" max="4864" width="9.140625" style="1"/>
    <col min="4865" max="4865" width="6.85546875" style="1" customWidth="1"/>
    <col min="4866" max="4866" width="7.42578125" style="1" customWidth="1"/>
    <col min="4867" max="4867" width="62.7109375" style="1" customWidth="1"/>
    <col min="4868" max="4868" width="9.7109375" style="1" customWidth="1"/>
    <col min="4869" max="4869" width="9.5703125" style="1" customWidth="1"/>
    <col min="4870" max="4870" width="18.42578125" style="1" customWidth="1"/>
    <col min="4871" max="4871" width="9.140625" style="1" customWidth="1"/>
    <col min="4872" max="4872" width="22.140625" style="1" customWidth="1"/>
    <col min="4873" max="4873" width="13.7109375" style="1" customWidth="1"/>
    <col min="4874" max="5120" width="9.140625" style="1"/>
    <col min="5121" max="5121" width="6.85546875" style="1" customWidth="1"/>
    <col min="5122" max="5122" width="7.42578125" style="1" customWidth="1"/>
    <col min="5123" max="5123" width="62.7109375" style="1" customWidth="1"/>
    <col min="5124" max="5124" width="9.7109375" style="1" customWidth="1"/>
    <col min="5125" max="5125" width="9.5703125" style="1" customWidth="1"/>
    <col min="5126" max="5126" width="18.42578125" style="1" customWidth="1"/>
    <col min="5127" max="5127" width="9.140625" style="1" customWidth="1"/>
    <col min="5128" max="5128" width="22.140625" style="1" customWidth="1"/>
    <col min="5129" max="5129" width="13.7109375" style="1" customWidth="1"/>
    <col min="5130" max="5376" width="9.140625" style="1"/>
    <col min="5377" max="5377" width="6.85546875" style="1" customWidth="1"/>
    <col min="5378" max="5378" width="7.42578125" style="1" customWidth="1"/>
    <col min="5379" max="5379" width="62.7109375" style="1" customWidth="1"/>
    <col min="5380" max="5380" width="9.7109375" style="1" customWidth="1"/>
    <col min="5381" max="5381" width="9.5703125" style="1" customWidth="1"/>
    <col min="5382" max="5382" width="18.42578125" style="1" customWidth="1"/>
    <col min="5383" max="5383" width="9.140625" style="1" customWidth="1"/>
    <col min="5384" max="5384" width="22.140625" style="1" customWidth="1"/>
    <col min="5385" max="5385" width="13.7109375" style="1" customWidth="1"/>
    <col min="5386" max="5632" width="9.140625" style="1"/>
    <col min="5633" max="5633" width="6.85546875" style="1" customWidth="1"/>
    <col min="5634" max="5634" width="7.42578125" style="1" customWidth="1"/>
    <col min="5635" max="5635" width="62.7109375" style="1" customWidth="1"/>
    <col min="5636" max="5636" width="9.7109375" style="1" customWidth="1"/>
    <col min="5637" max="5637" width="9.5703125" style="1" customWidth="1"/>
    <col min="5638" max="5638" width="18.42578125" style="1" customWidth="1"/>
    <col min="5639" max="5639" width="9.140625" style="1" customWidth="1"/>
    <col min="5640" max="5640" width="22.140625" style="1" customWidth="1"/>
    <col min="5641" max="5641" width="13.7109375" style="1" customWidth="1"/>
    <col min="5642" max="5888" width="9.140625" style="1"/>
    <col min="5889" max="5889" width="6.85546875" style="1" customWidth="1"/>
    <col min="5890" max="5890" width="7.42578125" style="1" customWidth="1"/>
    <col min="5891" max="5891" width="62.7109375" style="1" customWidth="1"/>
    <col min="5892" max="5892" width="9.7109375" style="1" customWidth="1"/>
    <col min="5893" max="5893" width="9.5703125" style="1" customWidth="1"/>
    <col min="5894" max="5894" width="18.42578125" style="1" customWidth="1"/>
    <col min="5895" max="5895" width="9.140625" style="1" customWidth="1"/>
    <col min="5896" max="5896" width="22.140625" style="1" customWidth="1"/>
    <col min="5897" max="5897" width="13.7109375" style="1" customWidth="1"/>
    <col min="5898" max="6144" width="9.140625" style="1"/>
    <col min="6145" max="6145" width="6.85546875" style="1" customWidth="1"/>
    <col min="6146" max="6146" width="7.42578125" style="1" customWidth="1"/>
    <col min="6147" max="6147" width="62.7109375" style="1" customWidth="1"/>
    <col min="6148" max="6148" width="9.7109375" style="1" customWidth="1"/>
    <col min="6149" max="6149" width="9.5703125" style="1" customWidth="1"/>
    <col min="6150" max="6150" width="18.42578125" style="1" customWidth="1"/>
    <col min="6151" max="6151" width="9.140625" style="1" customWidth="1"/>
    <col min="6152" max="6152" width="22.140625" style="1" customWidth="1"/>
    <col min="6153" max="6153" width="13.7109375" style="1" customWidth="1"/>
    <col min="6154" max="6400" width="9.140625" style="1"/>
    <col min="6401" max="6401" width="6.85546875" style="1" customWidth="1"/>
    <col min="6402" max="6402" width="7.42578125" style="1" customWidth="1"/>
    <col min="6403" max="6403" width="62.7109375" style="1" customWidth="1"/>
    <col min="6404" max="6404" width="9.7109375" style="1" customWidth="1"/>
    <col min="6405" max="6405" width="9.5703125" style="1" customWidth="1"/>
    <col min="6406" max="6406" width="18.42578125" style="1" customWidth="1"/>
    <col min="6407" max="6407" width="9.140625" style="1" customWidth="1"/>
    <col min="6408" max="6408" width="22.140625" style="1" customWidth="1"/>
    <col min="6409" max="6409" width="13.7109375" style="1" customWidth="1"/>
    <col min="6410" max="6656" width="9.140625" style="1"/>
    <col min="6657" max="6657" width="6.85546875" style="1" customWidth="1"/>
    <col min="6658" max="6658" width="7.42578125" style="1" customWidth="1"/>
    <col min="6659" max="6659" width="62.7109375" style="1" customWidth="1"/>
    <col min="6660" max="6660" width="9.7109375" style="1" customWidth="1"/>
    <col min="6661" max="6661" width="9.5703125" style="1" customWidth="1"/>
    <col min="6662" max="6662" width="18.42578125" style="1" customWidth="1"/>
    <col min="6663" max="6663" width="9.140625" style="1" customWidth="1"/>
    <col min="6664" max="6664" width="22.140625" style="1" customWidth="1"/>
    <col min="6665" max="6665" width="13.7109375" style="1" customWidth="1"/>
    <col min="6666" max="6912" width="9.140625" style="1"/>
    <col min="6913" max="6913" width="6.85546875" style="1" customWidth="1"/>
    <col min="6914" max="6914" width="7.42578125" style="1" customWidth="1"/>
    <col min="6915" max="6915" width="62.7109375" style="1" customWidth="1"/>
    <col min="6916" max="6916" width="9.7109375" style="1" customWidth="1"/>
    <col min="6917" max="6917" width="9.5703125" style="1" customWidth="1"/>
    <col min="6918" max="6918" width="18.42578125" style="1" customWidth="1"/>
    <col min="6919" max="6919" width="9.140625" style="1" customWidth="1"/>
    <col min="6920" max="6920" width="22.140625" style="1" customWidth="1"/>
    <col min="6921" max="6921" width="13.7109375" style="1" customWidth="1"/>
    <col min="6922" max="7168" width="9.140625" style="1"/>
    <col min="7169" max="7169" width="6.85546875" style="1" customWidth="1"/>
    <col min="7170" max="7170" width="7.42578125" style="1" customWidth="1"/>
    <col min="7171" max="7171" width="62.7109375" style="1" customWidth="1"/>
    <col min="7172" max="7172" width="9.7109375" style="1" customWidth="1"/>
    <col min="7173" max="7173" width="9.5703125" style="1" customWidth="1"/>
    <col min="7174" max="7174" width="18.42578125" style="1" customWidth="1"/>
    <col min="7175" max="7175" width="9.140625" style="1" customWidth="1"/>
    <col min="7176" max="7176" width="22.140625" style="1" customWidth="1"/>
    <col min="7177" max="7177" width="13.7109375" style="1" customWidth="1"/>
    <col min="7178" max="7424" width="9.140625" style="1"/>
    <col min="7425" max="7425" width="6.85546875" style="1" customWidth="1"/>
    <col min="7426" max="7426" width="7.42578125" style="1" customWidth="1"/>
    <col min="7427" max="7427" width="62.7109375" style="1" customWidth="1"/>
    <col min="7428" max="7428" width="9.7109375" style="1" customWidth="1"/>
    <col min="7429" max="7429" width="9.5703125" style="1" customWidth="1"/>
    <col min="7430" max="7430" width="18.42578125" style="1" customWidth="1"/>
    <col min="7431" max="7431" width="9.140625" style="1" customWidth="1"/>
    <col min="7432" max="7432" width="22.140625" style="1" customWidth="1"/>
    <col min="7433" max="7433" width="13.7109375" style="1" customWidth="1"/>
    <col min="7434" max="7680" width="9.140625" style="1"/>
    <col min="7681" max="7681" width="6.85546875" style="1" customWidth="1"/>
    <col min="7682" max="7682" width="7.42578125" style="1" customWidth="1"/>
    <col min="7683" max="7683" width="62.7109375" style="1" customWidth="1"/>
    <col min="7684" max="7684" width="9.7109375" style="1" customWidth="1"/>
    <col min="7685" max="7685" width="9.5703125" style="1" customWidth="1"/>
    <col min="7686" max="7686" width="18.42578125" style="1" customWidth="1"/>
    <col min="7687" max="7687" width="9.140625" style="1" customWidth="1"/>
    <col min="7688" max="7688" width="22.140625" style="1" customWidth="1"/>
    <col min="7689" max="7689" width="13.7109375" style="1" customWidth="1"/>
    <col min="7690" max="7936" width="9.140625" style="1"/>
    <col min="7937" max="7937" width="6.85546875" style="1" customWidth="1"/>
    <col min="7938" max="7938" width="7.42578125" style="1" customWidth="1"/>
    <col min="7939" max="7939" width="62.7109375" style="1" customWidth="1"/>
    <col min="7940" max="7940" width="9.7109375" style="1" customWidth="1"/>
    <col min="7941" max="7941" width="9.5703125" style="1" customWidth="1"/>
    <col min="7942" max="7942" width="18.42578125" style="1" customWidth="1"/>
    <col min="7943" max="7943" width="9.140625" style="1" customWidth="1"/>
    <col min="7944" max="7944" width="22.140625" style="1" customWidth="1"/>
    <col min="7945" max="7945" width="13.7109375" style="1" customWidth="1"/>
    <col min="7946" max="8192" width="9.140625" style="1"/>
    <col min="8193" max="8193" width="6.85546875" style="1" customWidth="1"/>
    <col min="8194" max="8194" width="7.42578125" style="1" customWidth="1"/>
    <col min="8195" max="8195" width="62.7109375" style="1" customWidth="1"/>
    <col min="8196" max="8196" width="9.7109375" style="1" customWidth="1"/>
    <col min="8197" max="8197" width="9.5703125" style="1" customWidth="1"/>
    <col min="8198" max="8198" width="18.42578125" style="1" customWidth="1"/>
    <col min="8199" max="8199" width="9.140625" style="1" customWidth="1"/>
    <col min="8200" max="8200" width="22.140625" style="1" customWidth="1"/>
    <col min="8201" max="8201" width="13.7109375" style="1" customWidth="1"/>
    <col min="8202" max="8448" width="9.140625" style="1"/>
    <col min="8449" max="8449" width="6.85546875" style="1" customWidth="1"/>
    <col min="8450" max="8450" width="7.42578125" style="1" customWidth="1"/>
    <col min="8451" max="8451" width="62.7109375" style="1" customWidth="1"/>
    <col min="8452" max="8452" width="9.7109375" style="1" customWidth="1"/>
    <col min="8453" max="8453" width="9.5703125" style="1" customWidth="1"/>
    <col min="8454" max="8454" width="18.42578125" style="1" customWidth="1"/>
    <col min="8455" max="8455" width="9.140625" style="1" customWidth="1"/>
    <col min="8456" max="8456" width="22.140625" style="1" customWidth="1"/>
    <col min="8457" max="8457" width="13.7109375" style="1" customWidth="1"/>
    <col min="8458" max="8704" width="9.140625" style="1"/>
    <col min="8705" max="8705" width="6.85546875" style="1" customWidth="1"/>
    <col min="8706" max="8706" width="7.42578125" style="1" customWidth="1"/>
    <col min="8707" max="8707" width="62.7109375" style="1" customWidth="1"/>
    <col min="8708" max="8708" width="9.7109375" style="1" customWidth="1"/>
    <col min="8709" max="8709" width="9.5703125" style="1" customWidth="1"/>
    <col min="8710" max="8710" width="18.42578125" style="1" customWidth="1"/>
    <col min="8711" max="8711" width="9.140625" style="1" customWidth="1"/>
    <col min="8712" max="8712" width="22.140625" style="1" customWidth="1"/>
    <col min="8713" max="8713" width="13.7109375" style="1" customWidth="1"/>
    <col min="8714" max="8960" width="9.140625" style="1"/>
    <col min="8961" max="8961" width="6.85546875" style="1" customWidth="1"/>
    <col min="8962" max="8962" width="7.42578125" style="1" customWidth="1"/>
    <col min="8963" max="8963" width="62.7109375" style="1" customWidth="1"/>
    <col min="8964" max="8964" width="9.7109375" style="1" customWidth="1"/>
    <col min="8965" max="8965" width="9.5703125" style="1" customWidth="1"/>
    <col min="8966" max="8966" width="18.42578125" style="1" customWidth="1"/>
    <col min="8967" max="8967" width="9.140625" style="1" customWidth="1"/>
    <col min="8968" max="8968" width="22.140625" style="1" customWidth="1"/>
    <col min="8969" max="8969" width="13.7109375" style="1" customWidth="1"/>
    <col min="8970" max="9216" width="9.140625" style="1"/>
    <col min="9217" max="9217" width="6.85546875" style="1" customWidth="1"/>
    <col min="9218" max="9218" width="7.42578125" style="1" customWidth="1"/>
    <col min="9219" max="9219" width="62.7109375" style="1" customWidth="1"/>
    <col min="9220" max="9220" width="9.7109375" style="1" customWidth="1"/>
    <col min="9221" max="9221" width="9.5703125" style="1" customWidth="1"/>
    <col min="9222" max="9222" width="18.42578125" style="1" customWidth="1"/>
    <col min="9223" max="9223" width="9.140625" style="1" customWidth="1"/>
    <col min="9224" max="9224" width="22.140625" style="1" customWidth="1"/>
    <col min="9225" max="9225" width="13.7109375" style="1" customWidth="1"/>
    <col min="9226" max="9472" width="9.140625" style="1"/>
    <col min="9473" max="9473" width="6.85546875" style="1" customWidth="1"/>
    <col min="9474" max="9474" width="7.42578125" style="1" customWidth="1"/>
    <col min="9475" max="9475" width="62.7109375" style="1" customWidth="1"/>
    <col min="9476" max="9476" width="9.7109375" style="1" customWidth="1"/>
    <col min="9477" max="9477" width="9.5703125" style="1" customWidth="1"/>
    <col min="9478" max="9478" width="18.42578125" style="1" customWidth="1"/>
    <col min="9479" max="9479" width="9.140625" style="1" customWidth="1"/>
    <col min="9480" max="9480" width="22.140625" style="1" customWidth="1"/>
    <col min="9481" max="9481" width="13.7109375" style="1" customWidth="1"/>
    <col min="9482" max="9728" width="9.140625" style="1"/>
    <col min="9729" max="9729" width="6.85546875" style="1" customWidth="1"/>
    <col min="9730" max="9730" width="7.42578125" style="1" customWidth="1"/>
    <col min="9731" max="9731" width="62.7109375" style="1" customWidth="1"/>
    <col min="9732" max="9732" width="9.7109375" style="1" customWidth="1"/>
    <col min="9733" max="9733" width="9.5703125" style="1" customWidth="1"/>
    <col min="9734" max="9734" width="18.42578125" style="1" customWidth="1"/>
    <col min="9735" max="9735" width="9.140625" style="1" customWidth="1"/>
    <col min="9736" max="9736" width="22.140625" style="1" customWidth="1"/>
    <col min="9737" max="9737" width="13.7109375" style="1" customWidth="1"/>
    <col min="9738" max="9984" width="9.140625" style="1"/>
    <col min="9985" max="9985" width="6.85546875" style="1" customWidth="1"/>
    <col min="9986" max="9986" width="7.42578125" style="1" customWidth="1"/>
    <col min="9987" max="9987" width="62.7109375" style="1" customWidth="1"/>
    <col min="9988" max="9988" width="9.7109375" style="1" customWidth="1"/>
    <col min="9989" max="9989" width="9.5703125" style="1" customWidth="1"/>
    <col min="9990" max="9990" width="18.42578125" style="1" customWidth="1"/>
    <col min="9991" max="9991" width="9.140625" style="1" customWidth="1"/>
    <col min="9992" max="9992" width="22.140625" style="1" customWidth="1"/>
    <col min="9993" max="9993" width="13.7109375" style="1" customWidth="1"/>
    <col min="9994" max="10240" width="9.140625" style="1"/>
    <col min="10241" max="10241" width="6.85546875" style="1" customWidth="1"/>
    <col min="10242" max="10242" width="7.42578125" style="1" customWidth="1"/>
    <col min="10243" max="10243" width="62.7109375" style="1" customWidth="1"/>
    <col min="10244" max="10244" width="9.7109375" style="1" customWidth="1"/>
    <col min="10245" max="10245" width="9.5703125" style="1" customWidth="1"/>
    <col min="10246" max="10246" width="18.42578125" style="1" customWidth="1"/>
    <col min="10247" max="10247" width="9.140625" style="1" customWidth="1"/>
    <col min="10248" max="10248" width="22.140625" style="1" customWidth="1"/>
    <col min="10249" max="10249" width="13.7109375" style="1" customWidth="1"/>
    <col min="10250" max="10496" width="9.140625" style="1"/>
    <col min="10497" max="10497" width="6.85546875" style="1" customWidth="1"/>
    <col min="10498" max="10498" width="7.42578125" style="1" customWidth="1"/>
    <col min="10499" max="10499" width="62.7109375" style="1" customWidth="1"/>
    <col min="10500" max="10500" width="9.7109375" style="1" customWidth="1"/>
    <col min="10501" max="10501" width="9.5703125" style="1" customWidth="1"/>
    <col min="10502" max="10502" width="18.42578125" style="1" customWidth="1"/>
    <col min="10503" max="10503" width="9.140625" style="1" customWidth="1"/>
    <col min="10504" max="10504" width="22.140625" style="1" customWidth="1"/>
    <col min="10505" max="10505" width="13.7109375" style="1" customWidth="1"/>
    <col min="10506" max="10752" width="9.140625" style="1"/>
    <col min="10753" max="10753" width="6.85546875" style="1" customWidth="1"/>
    <col min="10754" max="10754" width="7.42578125" style="1" customWidth="1"/>
    <col min="10755" max="10755" width="62.7109375" style="1" customWidth="1"/>
    <col min="10756" max="10756" width="9.7109375" style="1" customWidth="1"/>
    <col min="10757" max="10757" width="9.5703125" style="1" customWidth="1"/>
    <col min="10758" max="10758" width="18.42578125" style="1" customWidth="1"/>
    <col min="10759" max="10759" width="9.140625" style="1" customWidth="1"/>
    <col min="10760" max="10760" width="22.140625" style="1" customWidth="1"/>
    <col min="10761" max="10761" width="13.7109375" style="1" customWidth="1"/>
    <col min="10762" max="11008" width="9.140625" style="1"/>
    <col min="11009" max="11009" width="6.85546875" style="1" customWidth="1"/>
    <col min="11010" max="11010" width="7.42578125" style="1" customWidth="1"/>
    <col min="11011" max="11011" width="62.7109375" style="1" customWidth="1"/>
    <col min="11012" max="11012" width="9.7109375" style="1" customWidth="1"/>
    <col min="11013" max="11013" width="9.5703125" style="1" customWidth="1"/>
    <col min="11014" max="11014" width="18.42578125" style="1" customWidth="1"/>
    <col min="11015" max="11015" width="9.140625" style="1" customWidth="1"/>
    <col min="11016" max="11016" width="22.140625" style="1" customWidth="1"/>
    <col min="11017" max="11017" width="13.7109375" style="1" customWidth="1"/>
    <col min="11018" max="11264" width="9.140625" style="1"/>
    <col min="11265" max="11265" width="6.85546875" style="1" customWidth="1"/>
    <col min="11266" max="11266" width="7.42578125" style="1" customWidth="1"/>
    <col min="11267" max="11267" width="62.7109375" style="1" customWidth="1"/>
    <col min="11268" max="11268" width="9.7109375" style="1" customWidth="1"/>
    <col min="11269" max="11269" width="9.5703125" style="1" customWidth="1"/>
    <col min="11270" max="11270" width="18.42578125" style="1" customWidth="1"/>
    <col min="11271" max="11271" width="9.140625" style="1" customWidth="1"/>
    <col min="11272" max="11272" width="22.140625" style="1" customWidth="1"/>
    <col min="11273" max="11273" width="13.7109375" style="1" customWidth="1"/>
    <col min="11274" max="11520" width="9.140625" style="1"/>
    <col min="11521" max="11521" width="6.85546875" style="1" customWidth="1"/>
    <col min="11522" max="11522" width="7.42578125" style="1" customWidth="1"/>
    <col min="11523" max="11523" width="62.7109375" style="1" customWidth="1"/>
    <col min="11524" max="11524" width="9.7109375" style="1" customWidth="1"/>
    <col min="11525" max="11525" width="9.5703125" style="1" customWidth="1"/>
    <col min="11526" max="11526" width="18.42578125" style="1" customWidth="1"/>
    <col min="11527" max="11527" width="9.140625" style="1" customWidth="1"/>
    <col min="11528" max="11528" width="22.140625" style="1" customWidth="1"/>
    <col min="11529" max="11529" width="13.7109375" style="1" customWidth="1"/>
    <col min="11530" max="11776" width="9.140625" style="1"/>
    <col min="11777" max="11777" width="6.85546875" style="1" customWidth="1"/>
    <col min="11778" max="11778" width="7.42578125" style="1" customWidth="1"/>
    <col min="11779" max="11779" width="62.7109375" style="1" customWidth="1"/>
    <col min="11780" max="11780" width="9.7109375" style="1" customWidth="1"/>
    <col min="11781" max="11781" width="9.5703125" style="1" customWidth="1"/>
    <col min="11782" max="11782" width="18.42578125" style="1" customWidth="1"/>
    <col min="11783" max="11783" width="9.140625" style="1" customWidth="1"/>
    <col min="11784" max="11784" width="22.140625" style="1" customWidth="1"/>
    <col min="11785" max="11785" width="13.7109375" style="1" customWidth="1"/>
    <col min="11786" max="12032" width="9.140625" style="1"/>
    <col min="12033" max="12033" width="6.85546875" style="1" customWidth="1"/>
    <col min="12034" max="12034" width="7.42578125" style="1" customWidth="1"/>
    <col min="12035" max="12035" width="62.7109375" style="1" customWidth="1"/>
    <col min="12036" max="12036" width="9.7109375" style="1" customWidth="1"/>
    <col min="12037" max="12037" width="9.5703125" style="1" customWidth="1"/>
    <col min="12038" max="12038" width="18.42578125" style="1" customWidth="1"/>
    <col min="12039" max="12039" width="9.140625" style="1" customWidth="1"/>
    <col min="12040" max="12040" width="22.140625" style="1" customWidth="1"/>
    <col min="12041" max="12041" width="13.7109375" style="1" customWidth="1"/>
    <col min="12042" max="12288" width="9.140625" style="1"/>
    <col min="12289" max="12289" width="6.85546875" style="1" customWidth="1"/>
    <col min="12290" max="12290" width="7.42578125" style="1" customWidth="1"/>
    <col min="12291" max="12291" width="62.7109375" style="1" customWidth="1"/>
    <col min="12292" max="12292" width="9.7109375" style="1" customWidth="1"/>
    <col min="12293" max="12293" width="9.5703125" style="1" customWidth="1"/>
    <col min="12294" max="12294" width="18.42578125" style="1" customWidth="1"/>
    <col min="12295" max="12295" width="9.140625" style="1" customWidth="1"/>
    <col min="12296" max="12296" width="22.140625" style="1" customWidth="1"/>
    <col min="12297" max="12297" width="13.7109375" style="1" customWidth="1"/>
    <col min="12298" max="12544" width="9.140625" style="1"/>
    <col min="12545" max="12545" width="6.85546875" style="1" customWidth="1"/>
    <col min="12546" max="12546" width="7.42578125" style="1" customWidth="1"/>
    <col min="12547" max="12547" width="62.7109375" style="1" customWidth="1"/>
    <col min="12548" max="12548" width="9.7109375" style="1" customWidth="1"/>
    <col min="12549" max="12549" width="9.5703125" style="1" customWidth="1"/>
    <col min="12550" max="12550" width="18.42578125" style="1" customWidth="1"/>
    <col min="12551" max="12551" width="9.140625" style="1" customWidth="1"/>
    <col min="12552" max="12552" width="22.140625" style="1" customWidth="1"/>
    <col min="12553" max="12553" width="13.7109375" style="1" customWidth="1"/>
    <col min="12554" max="12800" width="9.140625" style="1"/>
    <col min="12801" max="12801" width="6.85546875" style="1" customWidth="1"/>
    <col min="12802" max="12802" width="7.42578125" style="1" customWidth="1"/>
    <col min="12803" max="12803" width="62.7109375" style="1" customWidth="1"/>
    <col min="12804" max="12804" width="9.7109375" style="1" customWidth="1"/>
    <col min="12805" max="12805" width="9.5703125" style="1" customWidth="1"/>
    <col min="12806" max="12806" width="18.42578125" style="1" customWidth="1"/>
    <col min="12807" max="12807" width="9.140625" style="1" customWidth="1"/>
    <col min="12808" max="12808" width="22.140625" style="1" customWidth="1"/>
    <col min="12809" max="12809" width="13.7109375" style="1" customWidth="1"/>
    <col min="12810" max="13056" width="9.140625" style="1"/>
    <col min="13057" max="13057" width="6.85546875" style="1" customWidth="1"/>
    <col min="13058" max="13058" width="7.42578125" style="1" customWidth="1"/>
    <col min="13059" max="13059" width="62.7109375" style="1" customWidth="1"/>
    <col min="13060" max="13060" width="9.7109375" style="1" customWidth="1"/>
    <col min="13061" max="13061" width="9.5703125" style="1" customWidth="1"/>
    <col min="13062" max="13062" width="18.42578125" style="1" customWidth="1"/>
    <col min="13063" max="13063" width="9.140625" style="1" customWidth="1"/>
    <col min="13064" max="13064" width="22.140625" style="1" customWidth="1"/>
    <col min="13065" max="13065" width="13.7109375" style="1" customWidth="1"/>
    <col min="13066" max="13312" width="9.140625" style="1"/>
    <col min="13313" max="13313" width="6.85546875" style="1" customWidth="1"/>
    <col min="13314" max="13314" width="7.42578125" style="1" customWidth="1"/>
    <col min="13315" max="13315" width="62.7109375" style="1" customWidth="1"/>
    <col min="13316" max="13316" width="9.7109375" style="1" customWidth="1"/>
    <col min="13317" max="13317" width="9.5703125" style="1" customWidth="1"/>
    <col min="13318" max="13318" width="18.42578125" style="1" customWidth="1"/>
    <col min="13319" max="13319" width="9.140625" style="1" customWidth="1"/>
    <col min="13320" max="13320" width="22.140625" style="1" customWidth="1"/>
    <col min="13321" max="13321" width="13.7109375" style="1" customWidth="1"/>
    <col min="13322" max="13568" width="9.140625" style="1"/>
    <col min="13569" max="13569" width="6.85546875" style="1" customWidth="1"/>
    <col min="13570" max="13570" width="7.42578125" style="1" customWidth="1"/>
    <col min="13571" max="13571" width="62.7109375" style="1" customWidth="1"/>
    <col min="13572" max="13572" width="9.7109375" style="1" customWidth="1"/>
    <col min="13573" max="13573" width="9.5703125" style="1" customWidth="1"/>
    <col min="13574" max="13574" width="18.42578125" style="1" customWidth="1"/>
    <col min="13575" max="13575" width="9.140625" style="1" customWidth="1"/>
    <col min="13576" max="13576" width="22.140625" style="1" customWidth="1"/>
    <col min="13577" max="13577" width="13.7109375" style="1" customWidth="1"/>
    <col min="13578" max="13824" width="9.140625" style="1"/>
    <col min="13825" max="13825" width="6.85546875" style="1" customWidth="1"/>
    <col min="13826" max="13826" width="7.42578125" style="1" customWidth="1"/>
    <col min="13827" max="13827" width="62.7109375" style="1" customWidth="1"/>
    <col min="13828" max="13828" width="9.7109375" style="1" customWidth="1"/>
    <col min="13829" max="13829" width="9.5703125" style="1" customWidth="1"/>
    <col min="13830" max="13830" width="18.42578125" style="1" customWidth="1"/>
    <col min="13831" max="13831" width="9.140625" style="1" customWidth="1"/>
    <col min="13832" max="13832" width="22.140625" style="1" customWidth="1"/>
    <col min="13833" max="13833" width="13.7109375" style="1" customWidth="1"/>
    <col min="13834" max="14080" width="9.140625" style="1"/>
    <col min="14081" max="14081" width="6.85546875" style="1" customWidth="1"/>
    <col min="14082" max="14082" width="7.42578125" style="1" customWidth="1"/>
    <col min="14083" max="14083" width="62.7109375" style="1" customWidth="1"/>
    <col min="14084" max="14084" width="9.7109375" style="1" customWidth="1"/>
    <col min="14085" max="14085" width="9.5703125" style="1" customWidth="1"/>
    <col min="14086" max="14086" width="18.42578125" style="1" customWidth="1"/>
    <col min="14087" max="14087" width="9.140625" style="1" customWidth="1"/>
    <col min="14088" max="14088" width="22.140625" style="1" customWidth="1"/>
    <col min="14089" max="14089" width="13.7109375" style="1" customWidth="1"/>
    <col min="14090" max="14336" width="9.140625" style="1"/>
    <col min="14337" max="14337" width="6.85546875" style="1" customWidth="1"/>
    <col min="14338" max="14338" width="7.42578125" style="1" customWidth="1"/>
    <col min="14339" max="14339" width="62.7109375" style="1" customWidth="1"/>
    <col min="14340" max="14340" width="9.7109375" style="1" customWidth="1"/>
    <col min="14341" max="14341" width="9.5703125" style="1" customWidth="1"/>
    <col min="14342" max="14342" width="18.42578125" style="1" customWidth="1"/>
    <col min="14343" max="14343" width="9.140625" style="1" customWidth="1"/>
    <col min="14344" max="14344" width="22.140625" style="1" customWidth="1"/>
    <col min="14345" max="14345" width="13.7109375" style="1" customWidth="1"/>
    <col min="14346" max="14592" width="9.140625" style="1"/>
    <col min="14593" max="14593" width="6.85546875" style="1" customWidth="1"/>
    <col min="14594" max="14594" width="7.42578125" style="1" customWidth="1"/>
    <col min="14595" max="14595" width="62.7109375" style="1" customWidth="1"/>
    <col min="14596" max="14596" width="9.7109375" style="1" customWidth="1"/>
    <col min="14597" max="14597" width="9.5703125" style="1" customWidth="1"/>
    <col min="14598" max="14598" width="18.42578125" style="1" customWidth="1"/>
    <col min="14599" max="14599" width="9.140625" style="1" customWidth="1"/>
    <col min="14600" max="14600" width="22.140625" style="1" customWidth="1"/>
    <col min="14601" max="14601" width="13.7109375" style="1" customWidth="1"/>
    <col min="14602" max="14848" width="9.140625" style="1"/>
    <col min="14849" max="14849" width="6.85546875" style="1" customWidth="1"/>
    <col min="14850" max="14850" width="7.42578125" style="1" customWidth="1"/>
    <col min="14851" max="14851" width="62.7109375" style="1" customWidth="1"/>
    <col min="14852" max="14852" width="9.7109375" style="1" customWidth="1"/>
    <col min="14853" max="14853" width="9.5703125" style="1" customWidth="1"/>
    <col min="14854" max="14854" width="18.42578125" style="1" customWidth="1"/>
    <col min="14855" max="14855" width="9.140625" style="1" customWidth="1"/>
    <col min="14856" max="14856" width="22.140625" style="1" customWidth="1"/>
    <col min="14857" max="14857" width="13.7109375" style="1" customWidth="1"/>
    <col min="14858" max="15104" width="9.140625" style="1"/>
    <col min="15105" max="15105" width="6.85546875" style="1" customWidth="1"/>
    <col min="15106" max="15106" width="7.42578125" style="1" customWidth="1"/>
    <col min="15107" max="15107" width="62.7109375" style="1" customWidth="1"/>
    <col min="15108" max="15108" width="9.7109375" style="1" customWidth="1"/>
    <col min="15109" max="15109" width="9.5703125" style="1" customWidth="1"/>
    <col min="15110" max="15110" width="18.42578125" style="1" customWidth="1"/>
    <col min="15111" max="15111" width="9.140625" style="1" customWidth="1"/>
    <col min="15112" max="15112" width="22.140625" style="1" customWidth="1"/>
    <col min="15113" max="15113" width="13.7109375" style="1" customWidth="1"/>
    <col min="15114" max="15360" width="9.140625" style="1"/>
    <col min="15361" max="15361" width="6.85546875" style="1" customWidth="1"/>
    <col min="15362" max="15362" width="7.42578125" style="1" customWidth="1"/>
    <col min="15363" max="15363" width="62.7109375" style="1" customWidth="1"/>
    <col min="15364" max="15364" width="9.7109375" style="1" customWidth="1"/>
    <col min="15365" max="15365" width="9.5703125" style="1" customWidth="1"/>
    <col min="15366" max="15366" width="18.42578125" style="1" customWidth="1"/>
    <col min="15367" max="15367" width="9.140625" style="1" customWidth="1"/>
    <col min="15368" max="15368" width="22.140625" style="1" customWidth="1"/>
    <col min="15369" max="15369" width="13.7109375" style="1" customWidth="1"/>
    <col min="15370" max="15616" width="9.140625" style="1"/>
    <col min="15617" max="15617" width="6.85546875" style="1" customWidth="1"/>
    <col min="15618" max="15618" width="7.42578125" style="1" customWidth="1"/>
    <col min="15619" max="15619" width="62.7109375" style="1" customWidth="1"/>
    <col min="15620" max="15620" width="9.7109375" style="1" customWidth="1"/>
    <col min="15621" max="15621" width="9.5703125" style="1" customWidth="1"/>
    <col min="15622" max="15622" width="18.42578125" style="1" customWidth="1"/>
    <col min="15623" max="15623" width="9.140625" style="1" customWidth="1"/>
    <col min="15624" max="15624" width="22.140625" style="1" customWidth="1"/>
    <col min="15625" max="15625" width="13.7109375" style="1" customWidth="1"/>
    <col min="15626" max="15872" width="9.140625" style="1"/>
    <col min="15873" max="15873" width="6.85546875" style="1" customWidth="1"/>
    <col min="15874" max="15874" width="7.42578125" style="1" customWidth="1"/>
    <col min="15875" max="15875" width="62.7109375" style="1" customWidth="1"/>
    <col min="15876" max="15876" width="9.7109375" style="1" customWidth="1"/>
    <col min="15877" max="15877" width="9.5703125" style="1" customWidth="1"/>
    <col min="15878" max="15878" width="18.42578125" style="1" customWidth="1"/>
    <col min="15879" max="15879" width="9.140625" style="1" customWidth="1"/>
    <col min="15880" max="15880" width="22.140625" style="1" customWidth="1"/>
    <col min="15881" max="15881" width="13.7109375" style="1" customWidth="1"/>
    <col min="15882" max="16128" width="9.140625" style="1"/>
    <col min="16129" max="16129" width="6.85546875" style="1" customWidth="1"/>
    <col min="16130" max="16130" width="7.42578125" style="1" customWidth="1"/>
    <col min="16131" max="16131" width="62.7109375" style="1" customWidth="1"/>
    <col min="16132" max="16132" width="9.7109375" style="1" customWidth="1"/>
    <col min="16133" max="16133" width="9.5703125" style="1" customWidth="1"/>
    <col min="16134" max="16134" width="18.42578125" style="1" customWidth="1"/>
    <col min="16135" max="16135" width="9.140625" style="1" customWidth="1"/>
    <col min="16136" max="16136" width="22.140625" style="1" customWidth="1"/>
    <col min="16137" max="16137" width="13.7109375" style="1" customWidth="1"/>
    <col min="16138" max="16384" width="9.140625" style="1"/>
  </cols>
  <sheetData>
    <row r="1" spans="1:9" ht="17.25" customHeight="1">
      <c r="A1" s="720" t="s">
        <v>111</v>
      </c>
      <c r="B1" s="720"/>
      <c r="C1" s="720"/>
      <c r="D1" s="720"/>
      <c r="E1" s="720"/>
      <c r="F1" s="720"/>
      <c r="G1" s="720"/>
    </row>
    <row r="2" spans="1:9" ht="75" customHeight="1">
      <c r="A2" s="721" t="s">
        <v>215</v>
      </c>
      <c r="B2" s="721"/>
      <c r="C2" s="722"/>
      <c r="D2" s="723"/>
      <c r="E2" s="723"/>
      <c r="F2" s="723"/>
      <c r="G2" s="723"/>
    </row>
    <row r="3" spans="1:9" s="3" customFormat="1" ht="42" customHeight="1">
      <c r="A3" s="167" t="s">
        <v>39</v>
      </c>
      <c r="B3" s="167" t="s">
        <v>2</v>
      </c>
      <c r="C3" s="79" t="s">
        <v>3</v>
      </c>
      <c r="D3" s="79" t="s">
        <v>4</v>
      </c>
      <c r="E3" s="164" t="s">
        <v>5</v>
      </c>
      <c r="F3" s="79" t="s">
        <v>6</v>
      </c>
      <c r="G3" s="79" t="s">
        <v>7</v>
      </c>
    </row>
    <row r="4" spans="1:9" ht="99.75" customHeight="1">
      <c r="A4" s="195">
        <v>1</v>
      </c>
      <c r="B4" s="169" t="s">
        <v>223</v>
      </c>
      <c r="C4" s="170">
        <v>55</v>
      </c>
      <c r="D4" s="153" t="s">
        <v>216</v>
      </c>
      <c r="E4" s="189">
        <v>3850</v>
      </c>
      <c r="F4" s="190" t="s">
        <v>82</v>
      </c>
      <c r="G4" s="173">
        <f>C4*E4</f>
        <v>211750</v>
      </c>
      <c r="H4"/>
    </row>
    <row r="5" spans="1:9" ht="85.5" customHeight="1">
      <c r="A5" s="169">
        <v>2</v>
      </c>
      <c r="B5" s="169" t="s">
        <v>131</v>
      </c>
      <c r="C5" s="170">
        <v>55</v>
      </c>
      <c r="D5" s="151" t="s">
        <v>130</v>
      </c>
      <c r="E5" s="170">
        <v>895</v>
      </c>
      <c r="F5" s="169" t="s">
        <v>82</v>
      </c>
      <c r="G5" s="173">
        <f>C5*E5</f>
        <v>49225</v>
      </c>
      <c r="H5"/>
    </row>
    <row r="6" spans="1:9" ht="60.75" customHeight="1">
      <c r="A6" s="195">
        <v>3</v>
      </c>
      <c r="B6" s="169" t="s">
        <v>136</v>
      </c>
      <c r="C6" s="170">
        <v>45</v>
      </c>
      <c r="D6" s="114" t="s">
        <v>224</v>
      </c>
      <c r="E6" s="170">
        <v>677</v>
      </c>
      <c r="F6" s="169" t="s">
        <v>82</v>
      </c>
      <c r="G6" s="173">
        <f t="shared" ref="G6:G9" si="0">C6*E6</f>
        <v>30465</v>
      </c>
      <c r="H6"/>
    </row>
    <row r="7" spans="1:9" ht="71.25" customHeight="1">
      <c r="A7" s="169">
        <v>4</v>
      </c>
      <c r="B7" s="169">
        <v>69.2</v>
      </c>
      <c r="C7" s="170">
        <v>25</v>
      </c>
      <c r="D7" s="193" t="s">
        <v>225</v>
      </c>
      <c r="E7" s="170">
        <v>135</v>
      </c>
      <c r="F7" s="169" t="s">
        <v>82</v>
      </c>
      <c r="G7" s="173">
        <f t="shared" si="0"/>
        <v>3375</v>
      </c>
      <c r="H7"/>
    </row>
    <row r="8" spans="1:9" ht="72.75" customHeight="1">
      <c r="A8" s="195">
        <v>5</v>
      </c>
      <c r="B8" s="169" t="s">
        <v>226</v>
      </c>
      <c r="C8" s="170">
        <v>150</v>
      </c>
      <c r="D8" s="154" t="s">
        <v>227</v>
      </c>
      <c r="E8" s="183">
        <v>177</v>
      </c>
      <c r="F8" s="191" t="s">
        <v>85</v>
      </c>
      <c r="G8" s="192">
        <f t="shared" si="0"/>
        <v>26550</v>
      </c>
      <c r="H8"/>
    </row>
    <row r="9" spans="1:9" ht="65.25" customHeight="1">
      <c r="A9" s="169">
        <v>6</v>
      </c>
      <c r="B9" s="169">
        <v>77.400000000000006</v>
      </c>
      <c r="C9" s="170">
        <v>50</v>
      </c>
      <c r="D9" s="194" t="s">
        <v>228</v>
      </c>
      <c r="E9" s="183">
        <v>87.66</v>
      </c>
      <c r="F9" s="183" t="s">
        <v>85</v>
      </c>
      <c r="G9" s="173">
        <f t="shared" si="0"/>
        <v>4383</v>
      </c>
      <c r="H9"/>
    </row>
    <row r="10" spans="1:9" ht="29.25" customHeight="1">
      <c r="A10" s="187"/>
      <c r="B10" s="187"/>
      <c r="C10" s="179"/>
      <c r="D10" s="59" t="s">
        <v>34</v>
      </c>
      <c r="E10" s="179"/>
      <c r="F10" s="187"/>
      <c r="G10" s="164">
        <f>SUM(G4:G9)</f>
        <v>325748</v>
      </c>
    </row>
    <row r="11" spans="1:9" ht="36.75" customHeight="1">
      <c r="A11" s="187"/>
      <c r="B11" s="187"/>
      <c r="C11" s="187"/>
      <c r="D11" s="165" t="s">
        <v>91</v>
      </c>
      <c r="E11" s="187" t="s">
        <v>35</v>
      </c>
      <c r="F11" s="187"/>
      <c r="G11" s="161">
        <f>G10*18%</f>
        <v>58634.64</v>
      </c>
    </row>
    <row r="12" spans="1:9" ht="27.75" customHeight="1">
      <c r="A12" s="187"/>
      <c r="B12" s="187"/>
      <c r="C12" s="179"/>
      <c r="D12" s="59" t="s">
        <v>37</v>
      </c>
      <c r="E12" s="179"/>
      <c r="F12" s="187"/>
      <c r="G12" s="60">
        <f>SUM(G10:G11)</f>
        <v>384382.64</v>
      </c>
    </row>
    <row r="13" spans="1:9">
      <c r="E13" s="10"/>
      <c r="F13" s="1"/>
    </row>
    <row r="14" spans="1:9">
      <c r="A14" s="724"/>
      <c r="B14" s="724"/>
      <c r="C14" s="724"/>
      <c r="D14" s="724"/>
      <c r="E14" s="724"/>
      <c r="F14" s="724"/>
      <c r="G14" s="724"/>
      <c r="H14" s="724"/>
      <c r="I14" s="724"/>
    </row>
    <row r="15" spans="1:9">
      <c r="A15" s="724"/>
      <c r="B15" s="724"/>
      <c r="C15" s="724"/>
      <c r="D15" s="724"/>
      <c r="E15" s="724"/>
      <c r="F15" s="724"/>
      <c r="G15" s="724"/>
      <c r="H15" s="724"/>
      <c r="I15" s="724"/>
    </row>
    <row r="16" spans="1:9">
      <c r="E16" s="10"/>
      <c r="F16" s="1"/>
    </row>
    <row r="17" spans="1:6">
      <c r="E17" s="10"/>
      <c r="F17" s="1"/>
    </row>
    <row r="18" spans="1:6">
      <c r="E18" s="10"/>
      <c r="F18" s="1"/>
    </row>
    <row r="19" spans="1:6">
      <c r="E19" s="10"/>
      <c r="F19" s="1"/>
    </row>
    <row r="20" spans="1:6">
      <c r="E20" s="10"/>
      <c r="F20" s="1"/>
    </row>
    <row r="21" spans="1:6">
      <c r="E21" s="10"/>
      <c r="F21" s="1"/>
    </row>
    <row r="22" spans="1:6">
      <c r="E22" s="10"/>
      <c r="F22" s="1"/>
    </row>
    <row r="23" spans="1:6">
      <c r="E23" s="10"/>
      <c r="F23" s="1"/>
    </row>
    <row r="24" spans="1:6">
      <c r="E24" s="10"/>
      <c r="F24" s="1"/>
    </row>
    <row r="25" spans="1:6">
      <c r="E25" s="10"/>
      <c r="F25" s="1"/>
    </row>
    <row r="26" spans="1:6">
      <c r="E26" s="10"/>
      <c r="F26" s="1"/>
    </row>
    <row r="27" spans="1:6">
      <c r="E27" s="10"/>
      <c r="F27" s="1"/>
    </row>
    <row r="28" spans="1:6">
      <c r="A28" s="1"/>
      <c r="B28" s="1"/>
      <c r="C28" s="1"/>
      <c r="D28" s="1"/>
      <c r="E28" s="10"/>
      <c r="F28" s="1"/>
    </row>
    <row r="29" spans="1:6">
      <c r="A29" s="1"/>
      <c r="B29" s="1"/>
      <c r="C29" s="1"/>
      <c r="D29" s="1"/>
      <c r="E29" s="10"/>
      <c r="F29" s="1"/>
    </row>
    <row r="30" spans="1:6">
      <c r="A30" s="1"/>
      <c r="B30" s="1"/>
      <c r="C30" s="1"/>
      <c r="D30" s="1"/>
      <c r="E30" s="10"/>
      <c r="F30" s="1"/>
    </row>
    <row r="31" spans="1:6">
      <c r="A31" s="1"/>
      <c r="B31" s="1"/>
      <c r="C31" s="1"/>
      <c r="D31" s="1"/>
      <c r="E31" s="10"/>
      <c r="F31" s="1"/>
    </row>
    <row r="32" spans="1:6">
      <c r="A32" s="1"/>
      <c r="B32" s="1"/>
      <c r="C32" s="1"/>
      <c r="D32" s="1"/>
      <c r="E32" s="10"/>
      <c r="F32" s="1"/>
    </row>
    <row r="33" spans="1:6">
      <c r="A33" s="1"/>
      <c r="B33" s="1"/>
      <c r="C33" s="1"/>
      <c r="D33" s="1"/>
      <c r="E33" s="10"/>
      <c r="F33" s="1"/>
    </row>
    <row r="34" spans="1:6">
      <c r="A34" s="1"/>
      <c r="B34" s="1"/>
      <c r="C34" s="1"/>
      <c r="D34" s="1"/>
      <c r="E34" s="10"/>
      <c r="F34" s="1"/>
    </row>
    <row r="35" spans="1:6">
      <c r="A35" s="1"/>
      <c r="B35" s="1"/>
      <c r="C35" s="1"/>
      <c r="D35" s="1"/>
      <c r="E35" s="10"/>
      <c r="F35" s="1"/>
    </row>
    <row r="36" spans="1:6">
      <c r="A36" s="1"/>
      <c r="B36" s="1"/>
      <c r="C36" s="1"/>
      <c r="D36" s="1"/>
      <c r="E36" s="10"/>
      <c r="F36" s="1"/>
    </row>
    <row r="37" spans="1:6">
      <c r="A37" s="1"/>
      <c r="B37" s="1"/>
      <c r="C37" s="1"/>
      <c r="D37" s="1"/>
      <c r="E37" s="10"/>
      <c r="F37" s="1"/>
    </row>
    <row r="38" spans="1:6">
      <c r="A38" s="1"/>
      <c r="B38" s="1"/>
      <c r="C38" s="1"/>
      <c r="D38" s="1"/>
      <c r="E38" s="10"/>
      <c r="F38" s="1"/>
    </row>
    <row r="39" spans="1:6">
      <c r="A39" s="1"/>
      <c r="B39" s="1"/>
      <c r="C39" s="1"/>
      <c r="D39" s="1"/>
      <c r="E39" s="10"/>
      <c r="F39" s="1"/>
    </row>
    <row r="40" spans="1:6">
      <c r="A40" s="1"/>
      <c r="B40" s="1"/>
      <c r="C40" s="1"/>
      <c r="D40" s="1"/>
      <c r="E40" s="10"/>
      <c r="F40" s="1"/>
    </row>
    <row r="41" spans="1:6">
      <c r="A41" s="1"/>
      <c r="B41" s="1"/>
      <c r="C41" s="1"/>
      <c r="D41" s="1"/>
      <c r="E41" s="10"/>
      <c r="F41" s="1"/>
    </row>
    <row r="42" spans="1:6">
      <c r="A42" s="1"/>
      <c r="B42" s="1"/>
      <c r="C42" s="1"/>
      <c r="D42" s="1"/>
      <c r="E42" s="10"/>
      <c r="F42" s="1"/>
    </row>
    <row r="43" spans="1:6">
      <c r="A43" s="1"/>
      <c r="B43" s="1"/>
      <c r="C43" s="1"/>
      <c r="D43" s="1"/>
      <c r="E43" s="10"/>
      <c r="F43" s="1"/>
    </row>
    <row r="44" spans="1:6">
      <c r="A44" s="1"/>
      <c r="B44" s="1"/>
      <c r="C44" s="1"/>
      <c r="D44" s="1"/>
      <c r="E44" s="10"/>
      <c r="F44" s="1"/>
    </row>
    <row r="45" spans="1:6">
      <c r="A45" s="1"/>
      <c r="B45" s="1"/>
      <c r="C45" s="1"/>
      <c r="D45" s="1"/>
      <c r="E45" s="10"/>
      <c r="F45" s="1"/>
    </row>
    <row r="46" spans="1:6">
      <c r="A46" s="1"/>
      <c r="B46" s="1"/>
      <c r="C46" s="1"/>
      <c r="D46" s="1"/>
      <c r="E46" s="10"/>
      <c r="F46" s="1"/>
    </row>
    <row r="47" spans="1:6">
      <c r="A47" s="1"/>
      <c r="B47" s="1"/>
      <c r="C47" s="1"/>
      <c r="D47" s="1"/>
      <c r="E47" s="10"/>
      <c r="F47" s="1"/>
    </row>
    <row r="48" spans="1:6">
      <c r="A48" s="1"/>
      <c r="B48" s="1"/>
      <c r="C48" s="1"/>
      <c r="D48" s="1"/>
      <c r="E48" s="10"/>
      <c r="F48" s="1"/>
    </row>
    <row r="49" spans="1:6">
      <c r="A49" s="1"/>
      <c r="B49" s="1"/>
      <c r="C49" s="1"/>
      <c r="D49" s="1"/>
      <c r="E49" s="10"/>
      <c r="F49" s="1"/>
    </row>
    <row r="50" spans="1:6">
      <c r="A50" s="1"/>
      <c r="B50" s="1"/>
      <c r="C50" s="1"/>
      <c r="D50" s="1"/>
      <c r="E50" s="10"/>
      <c r="F50" s="1"/>
    </row>
    <row r="51" spans="1:6">
      <c r="A51" s="1"/>
      <c r="B51" s="1"/>
      <c r="C51" s="1"/>
      <c r="D51" s="1"/>
      <c r="E51" s="10"/>
      <c r="F51" s="1"/>
    </row>
    <row r="52" spans="1:6">
      <c r="A52" s="1"/>
      <c r="B52" s="1"/>
      <c r="C52" s="1"/>
      <c r="D52" s="1"/>
      <c r="E52" s="10"/>
      <c r="F52" s="1"/>
    </row>
    <row r="53" spans="1:6">
      <c r="A53" s="1"/>
      <c r="B53" s="1"/>
      <c r="C53" s="1"/>
      <c r="D53" s="1"/>
      <c r="E53" s="10"/>
      <c r="F53" s="1"/>
    </row>
    <row r="54" spans="1:6">
      <c r="A54" s="1"/>
      <c r="B54" s="1"/>
      <c r="C54" s="1"/>
      <c r="D54" s="1"/>
      <c r="E54" s="10"/>
      <c r="F54" s="1"/>
    </row>
    <row r="55" spans="1:6">
      <c r="A55" s="1"/>
      <c r="B55" s="1"/>
      <c r="C55" s="1"/>
      <c r="D55" s="1"/>
      <c r="E55" s="10"/>
      <c r="F55" s="1"/>
    </row>
    <row r="56" spans="1:6">
      <c r="A56" s="1"/>
      <c r="B56" s="1"/>
      <c r="C56" s="1"/>
      <c r="D56" s="1"/>
      <c r="E56" s="10"/>
      <c r="F56" s="1"/>
    </row>
    <row r="57" spans="1:6">
      <c r="A57" s="1"/>
      <c r="B57" s="1"/>
      <c r="C57" s="1"/>
      <c r="D57" s="1"/>
      <c r="E57" s="10"/>
      <c r="F57" s="1"/>
    </row>
  </sheetData>
  <mergeCells count="3">
    <mergeCell ref="A1:G1"/>
    <mergeCell ref="A2:G2"/>
    <mergeCell ref="A14:I15"/>
  </mergeCells>
  <pageMargins left="0.6" right="0.63" top="0.55118110236220497" bottom="0.74803149606299202" header="0.31496062992126" footer="0.31496062992126"/>
  <pageSetup paperSize="9" scale="85" orientation="portrait" r:id="rId1"/>
</worksheet>
</file>

<file path=xl/worksheets/sheet9.xml><?xml version="1.0" encoding="utf-8"?>
<worksheet xmlns="http://schemas.openxmlformats.org/spreadsheetml/2006/main" xmlns:r="http://schemas.openxmlformats.org/officeDocument/2006/relationships">
  <dimension ref="A1:L40"/>
  <sheetViews>
    <sheetView view="pageBreakPreview" zoomScale="115" zoomScaleNormal="145" zoomScaleSheetLayoutView="115" workbookViewId="0">
      <selection activeCell="D5" sqref="D5"/>
    </sheetView>
  </sheetViews>
  <sheetFormatPr defaultRowHeight="15"/>
  <cols>
    <col min="1" max="2" width="7" style="214" customWidth="1"/>
    <col min="3" max="3" width="9.140625" style="215" customWidth="1"/>
    <col min="4" max="4" width="42.28515625" customWidth="1"/>
    <col min="5" max="5" width="10.42578125" style="215" customWidth="1"/>
    <col min="6" max="6" width="5.5703125" customWidth="1"/>
    <col min="7" max="7" width="12.7109375" style="215" customWidth="1"/>
    <col min="9" max="9" width="15.140625" customWidth="1"/>
  </cols>
  <sheetData>
    <row r="1" spans="1:12" ht="24.75" customHeight="1">
      <c r="A1" s="715" t="s">
        <v>229</v>
      </c>
      <c r="B1" s="715"/>
      <c r="C1" s="715"/>
      <c r="D1" s="715"/>
      <c r="E1" s="715"/>
      <c r="F1" s="715"/>
      <c r="G1" s="715"/>
    </row>
    <row r="2" spans="1:12" ht="45.75" customHeight="1">
      <c r="A2" s="726" t="s">
        <v>230</v>
      </c>
      <c r="B2" s="726"/>
      <c r="C2" s="726"/>
      <c r="D2" s="726"/>
      <c r="E2" s="726"/>
      <c r="F2" s="726"/>
      <c r="G2" s="726"/>
    </row>
    <row r="3" spans="1:12" ht="35.25" customHeight="1">
      <c r="A3" s="118" t="s">
        <v>254</v>
      </c>
      <c r="B3" s="219" t="s">
        <v>2</v>
      </c>
      <c r="C3" s="120" t="s">
        <v>89</v>
      </c>
      <c r="D3" s="119" t="s">
        <v>166</v>
      </c>
      <c r="E3" s="120" t="s">
        <v>167</v>
      </c>
      <c r="F3" s="119" t="s">
        <v>146</v>
      </c>
      <c r="G3" s="196" t="s">
        <v>7</v>
      </c>
    </row>
    <row r="4" spans="1:12" ht="78" customHeight="1">
      <c r="A4" s="121">
        <v>1</v>
      </c>
      <c r="B4" s="216" t="s">
        <v>23</v>
      </c>
      <c r="C4" s="122">
        <v>810</v>
      </c>
      <c r="D4" s="197" t="s">
        <v>231</v>
      </c>
      <c r="E4" s="198">
        <v>57.75</v>
      </c>
      <c r="F4" s="124" t="s">
        <v>157</v>
      </c>
      <c r="G4" s="125">
        <f>C4*E4</f>
        <v>46777.5</v>
      </c>
    </row>
    <row r="5" spans="1:12" ht="54" customHeight="1">
      <c r="A5" s="121">
        <v>2</v>
      </c>
      <c r="B5" s="216" t="s">
        <v>255</v>
      </c>
      <c r="C5" s="122">
        <v>2</v>
      </c>
      <c r="D5" s="197" t="s">
        <v>232</v>
      </c>
      <c r="E5" s="122">
        <v>2500</v>
      </c>
      <c r="F5" s="124" t="s">
        <v>110</v>
      </c>
      <c r="G5" s="125">
        <f>C5*E5</f>
        <v>5000</v>
      </c>
    </row>
    <row r="6" spans="1:12" ht="167.25" customHeight="1">
      <c r="A6" s="121">
        <v>3</v>
      </c>
      <c r="B6" s="216" t="s">
        <v>194</v>
      </c>
      <c r="C6" s="122">
        <v>810</v>
      </c>
      <c r="D6" s="123" t="s">
        <v>233</v>
      </c>
      <c r="E6" s="198">
        <v>1523.49</v>
      </c>
      <c r="F6" s="124" t="s">
        <v>157</v>
      </c>
      <c r="G6" s="125">
        <f t="shared" ref="G6:G29" si="0">C6*E6</f>
        <v>1234026.8999999999</v>
      </c>
      <c r="L6" s="199"/>
    </row>
    <row r="7" spans="1:12" ht="60.75" customHeight="1">
      <c r="A7" s="121">
        <v>4</v>
      </c>
      <c r="B7" s="216">
        <v>39</v>
      </c>
      <c r="C7" s="122">
        <v>2140</v>
      </c>
      <c r="D7" s="123" t="s">
        <v>234</v>
      </c>
      <c r="E7" s="198">
        <v>70.150000000000006</v>
      </c>
      <c r="F7" s="124" t="s">
        <v>235</v>
      </c>
      <c r="G7" s="125">
        <f t="shared" si="0"/>
        <v>150121</v>
      </c>
      <c r="L7" s="200"/>
    </row>
    <row r="8" spans="1:12" ht="150.75" customHeight="1">
      <c r="A8" s="121">
        <v>5</v>
      </c>
      <c r="B8" s="216">
        <v>254.2</v>
      </c>
      <c r="C8" s="122"/>
      <c r="D8" s="201" t="s">
        <v>236</v>
      </c>
      <c r="E8" s="122"/>
      <c r="F8" s="124"/>
      <c r="G8" s="125"/>
      <c r="L8" s="199"/>
    </row>
    <row r="9" spans="1:12" ht="20.25" customHeight="1">
      <c r="A9" s="121"/>
      <c r="B9" s="216"/>
      <c r="C9" s="122">
        <v>81</v>
      </c>
      <c r="D9" s="201" t="s">
        <v>237</v>
      </c>
      <c r="E9" s="122">
        <v>354.82</v>
      </c>
      <c r="F9" s="124" t="s">
        <v>173</v>
      </c>
      <c r="G9" s="125">
        <f t="shared" si="0"/>
        <v>28740.42</v>
      </c>
    </row>
    <row r="10" spans="1:12" ht="20.25" customHeight="1">
      <c r="A10" s="121"/>
      <c r="B10" s="216"/>
      <c r="C10" s="122">
        <v>76</v>
      </c>
      <c r="D10" s="201" t="s">
        <v>238</v>
      </c>
      <c r="E10" s="122">
        <v>1723.94</v>
      </c>
      <c r="F10" s="124" t="s">
        <v>173</v>
      </c>
      <c r="G10" s="125">
        <f t="shared" si="0"/>
        <v>131019.44</v>
      </c>
    </row>
    <row r="11" spans="1:12" ht="123.75" customHeight="1">
      <c r="A11" s="121">
        <v>6</v>
      </c>
      <c r="B11" s="216">
        <v>207.4</v>
      </c>
      <c r="C11" s="122">
        <v>92</v>
      </c>
      <c r="D11" s="202" t="s">
        <v>239</v>
      </c>
      <c r="E11" s="122">
        <v>164</v>
      </c>
      <c r="F11" s="124" t="s">
        <v>157</v>
      </c>
      <c r="G11" s="125">
        <f t="shared" si="0"/>
        <v>15088</v>
      </c>
    </row>
    <row r="12" spans="1:12" ht="105.75" customHeight="1">
      <c r="A12" s="121">
        <v>7</v>
      </c>
      <c r="B12" s="216" t="s">
        <v>256</v>
      </c>
      <c r="C12" s="122">
        <v>4000</v>
      </c>
      <c r="D12" s="203" t="s">
        <v>240</v>
      </c>
      <c r="E12" s="122">
        <v>171</v>
      </c>
      <c r="F12" s="124" t="s">
        <v>157</v>
      </c>
      <c r="G12" s="125">
        <f t="shared" si="0"/>
        <v>684000</v>
      </c>
    </row>
    <row r="13" spans="1:12" ht="120" customHeight="1">
      <c r="A13" s="121">
        <v>8</v>
      </c>
      <c r="B13" s="216">
        <v>41</v>
      </c>
      <c r="C13" s="122">
        <v>72</v>
      </c>
      <c r="D13" s="123" t="s">
        <v>241</v>
      </c>
      <c r="E13" s="198">
        <v>142.15</v>
      </c>
      <c r="F13" s="124" t="s">
        <v>157</v>
      </c>
      <c r="G13" s="125">
        <f t="shared" si="0"/>
        <v>10234.800000000001</v>
      </c>
    </row>
    <row r="14" spans="1:12" ht="117" customHeight="1">
      <c r="A14" s="121">
        <v>9</v>
      </c>
      <c r="B14" s="216" t="s">
        <v>16</v>
      </c>
      <c r="C14" s="122"/>
      <c r="D14" s="126" t="s">
        <v>242</v>
      </c>
      <c r="E14" s="122"/>
      <c r="F14" s="124"/>
      <c r="G14" s="125"/>
    </row>
    <row r="15" spans="1:12" ht="20.25" customHeight="1">
      <c r="A15" s="121"/>
      <c r="B15" s="216"/>
      <c r="C15" s="122">
        <v>3</v>
      </c>
      <c r="D15" s="204" t="s">
        <v>243</v>
      </c>
      <c r="E15" s="198">
        <v>6837.33</v>
      </c>
      <c r="F15" s="124" t="s">
        <v>244</v>
      </c>
      <c r="G15" s="125">
        <f t="shared" si="0"/>
        <v>20511.989999999998</v>
      </c>
    </row>
    <row r="16" spans="1:12" ht="63" customHeight="1">
      <c r="A16" s="121">
        <v>10</v>
      </c>
      <c r="B16" s="216" t="s">
        <v>223</v>
      </c>
      <c r="C16" s="122">
        <v>90</v>
      </c>
      <c r="D16" s="201" t="s">
        <v>245</v>
      </c>
      <c r="E16" s="205">
        <v>3850</v>
      </c>
      <c r="F16" s="124" t="s">
        <v>148</v>
      </c>
      <c r="G16" s="125">
        <f t="shared" si="0"/>
        <v>346500</v>
      </c>
    </row>
    <row r="17" spans="1:8" ht="94.5" customHeight="1">
      <c r="A17" s="121">
        <v>11</v>
      </c>
      <c r="B17" s="216" t="s">
        <v>257</v>
      </c>
      <c r="C17" s="122">
        <v>44</v>
      </c>
      <c r="D17" s="197" t="s">
        <v>246</v>
      </c>
      <c r="E17" s="122">
        <v>6000</v>
      </c>
      <c r="F17" s="124" t="s">
        <v>148</v>
      </c>
      <c r="G17" s="125">
        <f t="shared" si="0"/>
        <v>264000</v>
      </c>
      <c r="H17" s="206"/>
    </row>
    <row r="18" spans="1:8" ht="56.25" customHeight="1">
      <c r="A18" s="121">
        <v>12</v>
      </c>
      <c r="B18" s="216" t="s">
        <v>258</v>
      </c>
      <c r="C18" s="122">
        <v>36</v>
      </c>
      <c r="D18" s="207" t="s">
        <v>247</v>
      </c>
      <c r="E18" s="205">
        <v>1670</v>
      </c>
      <c r="F18" s="124" t="s">
        <v>148</v>
      </c>
      <c r="G18" s="125">
        <f t="shared" si="0"/>
        <v>60120</v>
      </c>
    </row>
    <row r="19" spans="1:8" ht="166.5" customHeight="1">
      <c r="A19" s="121">
        <v>13</v>
      </c>
      <c r="B19" s="216" t="s">
        <v>259</v>
      </c>
      <c r="C19" s="122">
        <v>12.5</v>
      </c>
      <c r="D19" s="208" t="s">
        <v>277</v>
      </c>
      <c r="E19" s="209">
        <v>4974.9399999999996</v>
      </c>
      <c r="F19" s="124" t="s">
        <v>157</v>
      </c>
      <c r="G19" s="125">
        <f t="shared" si="0"/>
        <v>62186.749999999993</v>
      </c>
    </row>
    <row r="20" spans="1:8" ht="210.75" customHeight="1">
      <c r="A20" s="121">
        <v>14</v>
      </c>
      <c r="B20" s="216" t="s">
        <v>260</v>
      </c>
      <c r="C20" s="122">
        <v>2.1</v>
      </c>
      <c r="D20" s="201" t="s">
        <v>278</v>
      </c>
      <c r="E20" s="209">
        <v>5150.9799999999996</v>
      </c>
      <c r="F20" s="124" t="s">
        <v>157</v>
      </c>
      <c r="G20" s="125">
        <f t="shared" si="0"/>
        <v>10817.057999999999</v>
      </c>
    </row>
    <row r="21" spans="1:8" ht="234" customHeight="1">
      <c r="A21" s="121">
        <v>15</v>
      </c>
      <c r="B21" s="216" t="s">
        <v>193</v>
      </c>
      <c r="C21" s="122">
        <v>300</v>
      </c>
      <c r="D21" s="210" t="s">
        <v>248</v>
      </c>
      <c r="E21" s="198">
        <v>972</v>
      </c>
      <c r="F21" s="124" t="s">
        <v>157</v>
      </c>
      <c r="G21" s="125">
        <f t="shared" si="0"/>
        <v>291600</v>
      </c>
    </row>
    <row r="22" spans="1:8" ht="289.5" customHeight="1">
      <c r="A22" s="121">
        <v>16</v>
      </c>
      <c r="B22" s="216" t="s">
        <v>30</v>
      </c>
      <c r="C22" s="122">
        <v>72</v>
      </c>
      <c r="D22" s="123" t="s">
        <v>249</v>
      </c>
      <c r="E22" s="198">
        <v>7482</v>
      </c>
      <c r="F22" s="124" t="s">
        <v>157</v>
      </c>
      <c r="G22" s="125">
        <f t="shared" si="0"/>
        <v>538704</v>
      </c>
    </row>
    <row r="23" spans="1:8" ht="195" customHeight="1">
      <c r="A23" s="121">
        <v>17</v>
      </c>
      <c r="B23" s="216" t="s">
        <v>31</v>
      </c>
      <c r="C23" s="122">
        <v>12</v>
      </c>
      <c r="D23" s="123" t="s">
        <v>250</v>
      </c>
      <c r="E23" s="198">
        <v>8106</v>
      </c>
      <c r="F23" s="124" t="s">
        <v>157</v>
      </c>
      <c r="G23" s="125">
        <f t="shared" si="0"/>
        <v>97272</v>
      </c>
    </row>
    <row r="24" spans="1:8" ht="76.5" customHeight="1">
      <c r="A24" s="121">
        <v>18</v>
      </c>
      <c r="B24" s="216">
        <v>221</v>
      </c>
      <c r="C24" s="122">
        <v>72</v>
      </c>
      <c r="D24" s="201" t="s">
        <v>251</v>
      </c>
      <c r="E24" s="198">
        <v>145.63999999999999</v>
      </c>
      <c r="F24" s="124" t="s">
        <v>157</v>
      </c>
      <c r="G24" s="125">
        <f t="shared" si="0"/>
        <v>10486.079999999998</v>
      </c>
    </row>
    <row r="25" spans="1:8" ht="206.25" customHeight="1">
      <c r="A25" s="121">
        <v>19</v>
      </c>
      <c r="B25" s="216" t="s">
        <v>199</v>
      </c>
      <c r="C25" s="122">
        <v>153</v>
      </c>
      <c r="D25" s="201" t="s">
        <v>200</v>
      </c>
      <c r="E25" s="122">
        <v>5112.8999999999996</v>
      </c>
      <c r="F25" s="124" t="s">
        <v>157</v>
      </c>
      <c r="G25" s="125">
        <f t="shared" si="0"/>
        <v>782273.7</v>
      </c>
    </row>
    <row r="26" spans="1:8" ht="96.75" customHeight="1">
      <c r="A26" s="121">
        <v>20</v>
      </c>
      <c r="B26" s="216" t="s">
        <v>201</v>
      </c>
      <c r="C26" s="122">
        <v>37</v>
      </c>
      <c r="D26" s="197" t="s">
        <v>202</v>
      </c>
      <c r="E26" s="122">
        <v>2691</v>
      </c>
      <c r="F26" s="124" t="s">
        <v>157</v>
      </c>
      <c r="G26" s="125">
        <f t="shared" si="0"/>
        <v>99567</v>
      </c>
    </row>
    <row r="27" spans="1:8" ht="72" customHeight="1">
      <c r="A27" s="121">
        <v>21</v>
      </c>
      <c r="B27" s="216" t="s">
        <v>203</v>
      </c>
      <c r="C27" s="122">
        <v>51</v>
      </c>
      <c r="D27" s="197" t="s">
        <v>204</v>
      </c>
      <c r="E27" s="122">
        <v>1750</v>
      </c>
      <c r="F27" s="124" t="s">
        <v>148</v>
      </c>
      <c r="G27" s="125">
        <f t="shared" si="0"/>
        <v>89250</v>
      </c>
    </row>
    <row r="28" spans="1:8" ht="99" customHeight="1">
      <c r="A28" s="121">
        <v>22</v>
      </c>
      <c r="B28" s="216" t="s">
        <v>205</v>
      </c>
      <c r="C28" s="122">
        <v>51</v>
      </c>
      <c r="D28" s="197" t="s">
        <v>206</v>
      </c>
      <c r="E28" s="122">
        <v>5800</v>
      </c>
      <c r="F28" s="124" t="s">
        <v>148</v>
      </c>
      <c r="G28" s="125">
        <f t="shared" si="0"/>
        <v>295800</v>
      </c>
    </row>
    <row r="29" spans="1:8" ht="141" customHeight="1">
      <c r="A29" s="121">
        <v>23</v>
      </c>
      <c r="B29" s="216" t="s">
        <v>207</v>
      </c>
      <c r="C29" s="122">
        <v>51</v>
      </c>
      <c r="D29" s="197" t="s">
        <v>208</v>
      </c>
      <c r="E29" s="122">
        <v>5500</v>
      </c>
      <c r="F29" s="124" t="s">
        <v>148</v>
      </c>
      <c r="G29" s="125">
        <f t="shared" si="0"/>
        <v>280500</v>
      </c>
    </row>
    <row r="30" spans="1:8" ht="28.5" customHeight="1">
      <c r="A30" s="211"/>
      <c r="B30" s="217"/>
      <c r="C30" s="122"/>
      <c r="D30" s="212" t="s">
        <v>190</v>
      </c>
      <c r="E30" s="122"/>
      <c r="F30" s="130"/>
      <c r="G30" s="128">
        <f>SUM(G4:G29)</f>
        <v>5554596.6380000003</v>
      </c>
    </row>
    <row r="31" spans="1:8" ht="25.5" customHeight="1">
      <c r="A31" s="121">
        <v>24</v>
      </c>
      <c r="B31" s="216"/>
      <c r="C31" s="122" t="s">
        <v>35</v>
      </c>
      <c r="D31" s="129" t="s">
        <v>36</v>
      </c>
      <c r="E31" s="122" t="s">
        <v>35</v>
      </c>
      <c r="F31" s="130"/>
      <c r="G31" s="125">
        <f>G30*18%</f>
        <v>999827.39483999996</v>
      </c>
    </row>
    <row r="32" spans="1:8" ht="34.5" customHeight="1">
      <c r="A32" s="131"/>
      <c r="B32" s="218"/>
      <c r="C32" s="132"/>
      <c r="D32" s="213" t="s">
        <v>191</v>
      </c>
      <c r="E32" s="132"/>
      <c r="F32" s="133"/>
      <c r="G32" s="134">
        <f>G30+G31</f>
        <v>6554424.0328400005</v>
      </c>
    </row>
    <row r="38" spans="1:11" ht="15.75">
      <c r="A38" s="737" t="s">
        <v>252</v>
      </c>
      <c r="B38" s="737"/>
      <c r="C38" s="737"/>
      <c r="D38" s="737"/>
      <c r="E38" s="737"/>
      <c r="F38" s="737"/>
      <c r="G38" s="737"/>
    </row>
    <row r="39" spans="1:11" ht="15.75">
      <c r="A39" s="737"/>
      <c r="B39" s="737"/>
      <c r="C39" s="737"/>
      <c r="D39" s="737"/>
      <c r="E39" s="737"/>
      <c r="F39" s="737"/>
      <c r="G39" s="737"/>
    </row>
    <row r="40" spans="1:11">
      <c r="K40" t="s">
        <v>253</v>
      </c>
    </row>
  </sheetData>
  <mergeCells count="4">
    <mergeCell ref="A1:G1"/>
    <mergeCell ref="A2:G2"/>
    <mergeCell ref="A38:G38"/>
    <mergeCell ref="A39:G39"/>
  </mergeCells>
  <pageMargins left="0.70866141732283472" right="0.70866141732283472" top="0.55118110236220474" bottom="0.74803149606299213" header="0.31496062992125984" footer="0.31496062992125984"/>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34</vt:i4>
      </vt:variant>
    </vt:vector>
  </HeadingPairs>
  <TitlesOfParts>
    <vt:vector size="52" baseType="lpstr">
      <vt:lpstr>Infrastructure facility 1</vt:lpstr>
      <vt:lpstr>500 KVA genset 2</vt:lpstr>
      <vt:lpstr>shed and concrete 3</vt:lpstr>
      <vt:lpstr>Video conference hall 4</vt:lpstr>
      <vt:lpstr>Air Conditioner 5</vt:lpstr>
      <vt:lpstr>Infrastructure old building 1</vt:lpstr>
      <vt:lpstr>Modern work station 2</vt:lpstr>
      <vt:lpstr>Internal electrical 3</vt:lpstr>
      <vt:lpstr>InfrastructureLibrarybuilding1 </vt:lpstr>
      <vt:lpstr>Interal electrical 2</vt:lpstr>
      <vt:lpstr>Air Conditioner 3</vt:lpstr>
      <vt:lpstr>display cabinet 4</vt:lpstr>
      <vt:lpstr>FSL building Mylapore</vt:lpstr>
      <vt:lpstr>FSL building Mylapore (2)</vt:lpstr>
      <vt:lpstr>codng</vt:lpstr>
      <vt:lpstr>CS</vt:lpstr>
      <vt:lpstr>Ann-A</vt:lpstr>
      <vt:lpstr>CS (2)</vt:lpstr>
      <vt:lpstr>'500 KVA genset 2'!Print_Area</vt:lpstr>
      <vt:lpstr>'Air Conditioner 3'!Print_Area</vt:lpstr>
      <vt:lpstr>'Air Conditioner 5'!Print_Area</vt:lpstr>
      <vt:lpstr>'Ann-A'!Print_Area</vt:lpstr>
      <vt:lpstr>codng!Print_Area</vt:lpstr>
      <vt:lpstr>CS!Print_Area</vt:lpstr>
      <vt:lpstr>'CS (2)'!Print_Area</vt:lpstr>
      <vt:lpstr>'FSL building Mylapore'!Print_Area</vt:lpstr>
      <vt:lpstr>'FSL building Mylapore (2)'!Print_Area</vt:lpstr>
      <vt:lpstr>'Infrastructure facility 1'!Print_Area</vt:lpstr>
      <vt:lpstr>'Infrastructure old building 1'!Print_Area</vt:lpstr>
      <vt:lpstr>'InfrastructureLibrarybuilding1 '!Print_Area</vt:lpstr>
      <vt:lpstr>'Interal electrical 2'!Print_Area</vt:lpstr>
      <vt:lpstr>'Internal electrical 3'!Print_Area</vt:lpstr>
      <vt:lpstr>'Modern work station 2'!Print_Area</vt:lpstr>
      <vt:lpstr>'shed and concrete 3'!Print_Area</vt:lpstr>
      <vt:lpstr>'Video conference hall 4'!Print_Area</vt:lpstr>
      <vt:lpstr>'500 KVA genset 2'!Print_Titles</vt:lpstr>
      <vt:lpstr>'Air Conditioner 3'!Print_Titles</vt:lpstr>
      <vt:lpstr>'Air Conditioner 5'!Print_Titles</vt:lpstr>
      <vt:lpstr>'Ann-A'!Print_Titles</vt:lpstr>
      <vt:lpstr>codng!Print_Titles</vt:lpstr>
      <vt:lpstr>CS!Print_Titles</vt:lpstr>
      <vt:lpstr>'CS (2)'!Print_Titles</vt:lpstr>
      <vt:lpstr>'display cabinet 4'!Print_Titles</vt:lpstr>
      <vt:lpstr>'FSL building Mylapore'!Print_Titles</vt:lpstr>
      <vt:lpstr>'FSL building Mylapore (2)'!Print_Titles</vt:lpstr>
      <vt:lpstr>'Infrastructure facility 1'!Print_Titles</vt:lpstr>
      <vt:lpstr>'InfrastructureLibrarybuilding1 '!Print_Titles</vt:lpstr>
      <vt:lpstr>'Interal electrical 2'!Print_Titles</vt:lpstr>
      <vt:lpstr>'Internal electrical 3'!Print_Titles</vt:lpstr>
      <vt:lpstr>'Modern work station 2'!Print_Titles</vt:lpstr>
      <vt:lpstr>'shed and concrete 3'!Print_Titles</vt:lpstr>
      <vt:lpstr>'Video conference hall 4'!Print_Titles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2023-03-24T14:46:02Z</dcterms:modified>
</cp:coreProperties>
</file>