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AR Abstract" sheetId="2" r:id="rId1"/>
    <sheet name="Coding" sheetId="3" r:id="rId2"/>
    <sheet name="CS" sheetId="4" r:id="rId3"/>
    <sheet name="Ann-A" sheetId="1" r:id="rId4"/>
    <sheet name="CS (2)" sheetId="5" r:id="rId5"/>
  </sheets>
  <externalReferences>
    <externalReference r:id="rId6"/>
  </externalReferences>
  <definedNames>
    <definedName name="____A65539" localSheetId="0">#REF!</definedName>
    <definedName name="____A65539" localSheetId="1">#REF!</definedName>
    <definedName name="____A65539" localSheetId="2">#REF!</definedName>
    <definedName name="____A65539" localSheetId="4">#REF!</definedName>
    <definedName name="____A65539">#REF!</definedName>
    <definedName name="___A65539" localSheetId="0">#REF!</definedName>
    <definedName name="___A65539" localSheetId="2">#REF!</definedName>
    <definedName name="___A65539" localSheetId="4">#REF!</definedName>
    <definedName name="___A65539">#REF!</definedName>
    <definedName name="__A65539" localSheetId="0">#REF!</definedName>
    <definedName name="__A65539" localSheetId="2">#REF!</definedName>
    <definedName name="__A65539" localSheetId="4">#REF!</definedName>
    <definedName name="__A65539">#REF!</definedName>
    <definedName name="_A65539" localSheetId="0">#REF!</definedName>
    <definedName name="_A65539" localSheetId="2">#REF!</definedName>
    <definedName name="_A65539" localSheetId="4">#REF!</definedName>
    <definedName name="_A65539">#REF!</definedName>
    <definedName name="a" localSheetId="0">#REF!</definedName>
    <definedName name="a" localSheetId="2">#REF!</definedName>
    <definedName name="a" localSheetId="4">#REF!</definedName>
    <definedName name="a">#REF!</definedName>
    <definedName name="a3424\" localSheetId="0">#REF!</definedName>
    <definedName name="a3424\" localSheetId="2">#REF!</definedName>
    <definedName name="a3424\" localSheetId="4">#REF!</definedName>
    <definedName name="a3424\">#REF!</definedName>
    <definedName name="Abstract" localSheetId="2">#REF!</definedName>
    <definedName name="Abstract" localSheetId="4">#REF!</definedName>
    <definedName name="Abstract">#REF!</definedName>
    <definedName name="ahfk" localSheetId="3">#REF!</definedName>
    <definedName name="ahfk" localSheetId="0">#REF!</definedName>
    <definedName name="ahfk" localSheetId="2">#REF!</definedName>
    <definedName name="ahfk" localSheetId="4">#REF!</definedName>
    <definedName name="ahfk">#REF!</definedName>
    <definedName name="ahh" localSheetId="0">#REF!</definedName>
    <definedName name="ahh" localSheetId="2">#REF!</definedName>
    <definedName name="ahh" localSheetId="4">#REF!</definedName>
    <definedName name="ahh">#REF!</definedName>
    <definedName name="ass" localSheetId="0">#REF!</definedName>
    <definedName name="ass" localSheetId="2">#REF!</definedName>
    <definedName name="ass" localSheetId="4">#REF!</definedName>
    <definedName name="ass">#REF!</definedName>
    <definedName name="bc" localSheetId="2">#REF!</definedName>
    <definedName name="bc" localSheetId="4">#REF!</definedName>
    <definedName name="bc">#REF!</definedName>
    <definedName name="Beg_Bal" localSheetId="0">#REF!</definedName>
    <definedName name="Beg_Bal" localSheetId="2">#REF!</definedName>
    <definedName name="Beg_Bal" localSheetId="4">#REF!</definedName>
    <definedName name="Beg_Bal">#REF!</definedName>
    <definedName name="c641." localSheetId="0">#REF!</definedName>
    <definedName name="c641." localSheetId="2">#REF!</definedName>
    <definedName name="c641." localSheetId="4">#REF!</definedName>
    <definedName name="c641.">#REF!</definedName>
    <definedName name="cfdc" localSheetId="2">#REF!</definedName>
    <definedName name="cfdc" localSheetId="4">#REF!</definedName>
    <definedName name="cfdc">#REF!</definedName>
    <definedName name="D" localSheetId="2">#REF!</definedName>
    <definedName name="D" localSheetId="4">#REF!</definedName>
    <definedName name="D">#REF!</definedName>
    <definedName name="Data" localSheetId="0">#REF!</definedName>
    <definedName name="Data" localSheetId="2">#REF!</definedName>
    <definedName name="Data" localSheetId="4">#REF!</definedName>
    <definedName name="Data">#REF!</definedName>
    <definedName name="dd" localSheetId="0">#REF!</definedName>
    <definedName name="dd" localSheetId="2">#REF!</definedName>
    <definedName name="dd" localSheetId="4">#REF!</definedName>
    <definedName name="dd">#REF!</definedName>
    <definedName name="ddd" localSheetId="2">#REF!</definedName>
    <definedName name="ddd" localSheetId="4">#REF!</definedName>
    <definedName name="ddd">#REF!</definedName>
    <definedName name="ddddd" localSheetId="2">#REF!</definedName>
    <definedName name="ddddd" localSheetId="4">#REF!</definedName>
    <definedName name="ddddd">#REF!</definedName>
    <definedName name="dde" localSheetId="2">#REF!</definedName>
    <definedName name="dde" localSheetId="4">#REF!</definedName>
    <definedName name="dde">#REF!</definedName>
    <definedName name="detpada" localSheetId="0">#REF!</definedName>
    <definedName name="detpada" localSheetId="2">#REF!</definedName>
    <definedName name="detpada" localSheetId="4">#REF!</definedName>
    <definedName name="detpada">#REF!</definedName>
    <definedName name="df" localSheetId="0">#REF!</definedName>
    <definedName name="df" localSheetId="2">#REF!</definedName>
    <definedName name="df" localSheetId="4">#REF!</definedName>
    <definedName name="df">#REF!</definedName>
    <definedName name="dry" localSheetId="2">#REF!</definedName>
    <definedName name="dry" localSheetId="4">#REF!</definedName>
    <definedName name="dry">#REF!</definedName>
    <definedName name="dwsd">#N/A</definedName>
    <definedName name="electri" localSheetId="3">#REF!</definedName>
    <definedName name="electri" localSheetId="0">#REF!</definedName>
    <definedName name="electri" localSheetId="1">#REF!</definedName>
    <definedName name="electri" localSheetId="2">#REF!</definedName>
    <definedName name="electri" localSheetId="4">#REF!</definedName>
    <definedName name="electri">#REF!</definedName>
    <definedName name="End_Bal" localSheetId="0">#REF!</definedName>
    <definedName name="End_Bal" localSheetId="2">#REF!</definedName>
    <definedName name="End_Bal" localSheetId="4">#REF!</definedName>
    <definedName name="End_Bal">#REF!</definedName>
    <definedName name="er" localSheetId="0">#REF!</definedName>
    <definedName name="er" localSheetId="2">#REF!</definedName>
    <definedName name="er" localSheetId="4">#REF!</definedName>
    <definedName name="er">#REF!</definedName>
    <definedName name="Extra_Pay" localSheetId="0">#REF!</definedName>
    <definedName name="Extra_Pay" localSheetId="2">#REF!</definedName>
    <definedName name="Extra_Pay" localSheetId="4">#REF!</definedName>
    <definedName name="Extra_Pay">#REF!</definedName>
    <definedName name="f">#N/A</definedName>
    <definedName name="fcd" localSheetId="2">#REF!</definedName>
    <definedName name="fcd" localSheetId="4">#REF!</definedName>
    <definedName name="fcd">#REF!</definedName>
    <definedName name="ff" localSheetId="2">#REF!</definedName>
    <definedName name="ff" localSheetId="4">#REF!</definedName>
    <definedName name="ff">#REF!</definedName>
    <definedName name="fhd" localSheetId="3">#REF!</definedName>
    <definedName name="fhd" localSheetId="0">#REF!</definedName>
    <definedName name="fhd" localSheetId="2">#REF!</definedName>
    <definedName name="fhd" localSheetId="4">#REF!</definedName>
    <definedName name="fhd">#REF!</definedName>
    <definedName name="Full_Print" localSheetId="0">#REF!</definedName>
    <definedName name="Full_Print" localSheetId="2">#REF!</definedName>
    <definedName name="Full_Print" localSheetId="4">#REF!</definedName>
    <definedName name="Full_Print">#REF!</definedName>
    <definedName name="g" localSheetId="2">#REF!</definedName>
    <definedName name="g" localSheetId="4">#REF!</definedName>
    <definedName name="g">#REF!</definedName>
    <definedName name="Header_Row" localSheetId="0">ROW(#REF!)</definedName>
    <definedName name="Header_Row" localSheetId="2">ROW(#REF!)</definedName>
    <definedName name="Header_Row" localSheetId="4">ROW(#REF!)</definedName>
    <definedName name="Header_Row">ROW(#REF!)</definedName>
    <definedName name="hha" localSheetId="0">#REF!</definedName>
    <definedName name="hha" localSheetId="2">#REF!</definedName>
    <definedName name="hha" localSheetId="4">#REF!</definedName>
    <definedName name="hha">#REF!</definedName>
    <definedName name="hia" localSheetId="3">#REF!</definedName>
    <definedName name="hia" localSheetId="0">#REF!</definedName>
    <definedName name="hia" localSheetId="2">#REF!</definedName>
    <definedName name="hia" localSheetId="4">#REF!</definedName>
    <definedName name="hia">#REF!</definedName>
    <definedName name="hj" localSheetId="0">#REF!</definedName>
    <definedName name="hj" localSheetId="2">#REF!</definedName>
    <definedName name="hj" localSheetId="4">#REF!</definedName>
    <definedName name="hj">#REF!</definedName>
    <definedName name="hvbglb" localSheetId="2">#REF!</definedName>
    <definedName name="hvbglb" localSheetId="4">#REF!</definedName>
    <definedName name="hvbglb">#REF!</definedName>
    <definedName name="i" localSheetId="0">#REF!</definedName>
    <definedName name="i" localSheetId="2">#REF!</definedName>
    <definedName name="i" localSheetId="4">#REF!</definedName>
    <definedName name="i">#REF!</definedName>
    <definedName name="ins" localSheetId="3">#REF!</definedName>
    <definedName name="ins" localSheetId="0">#REF!</definedName>
    <definedName name="ins" localSheetId="2">#REF!</definedName>
    <definedName name="ins" localSheetId="4">#REF!</definedName>
    <definedName name="ins">#REF!</definedName>
    <definedName name="Int" localSheetId="0">#REF!</definedName>
    <definedName name="Int" localSheetId="2">#REF!</definedName>
    <definedName name="Int" localSheetId="4">#REF!</definedName>
    <definedName name="Int">#REF!</definedName>
    <definedName name="Interest_Rate" localSheetId="0">#REF!</definedName>
    <definedName name="Interest_Rate" localSheetId="2">#REF!</definedName>
    <definedName name="Interest_Rate" localSheetId="4">#REF!</definedName>
    <definedName name="Interest_Rate">#REF!</definedName>
    <definedName name="k404." localSheetId="3">#REF!</definedName>
    <definedName name="k404." localSheetId="0">#REF!</definedName>
    <definedName name="k404." localSheetId="2">#REF!</definedName>
    <definedName name="k404." localSheetId="4">#REF!</definedName>
    <definedName name="k404.">#REF!</definedName>
    <definedName name="kasper" localSheetId="0">#REF!</definedName>
    <definedName name="kasper" localSheetId="2">#REF!</definedName>
    <definedName name="kasper" localSheetId="4">#REF!</definedName>
    <definedName name="kasper">#REF!</definedName>
    <definedName name="Last_Row" localSheetId="0">IF('AR Abstract'!Values_Entered,'AR Abstract'!Header_Row+'AR Abstract'!Number_of_Payments,'AR Abstract'!Header_Row)</definedName>
    <definedName name="Last_Row" localSheetId="1">#N/A</definedName>
    <definedName name="Last_Row" localSheetId="2">#N/A</definedName>
    <definedName name="Last_Row" localSheetId="4">#N/A</definedName>
    <definedName name="Last_Row">#N/A</definedName>
    <definedName name="Loan_Amount" localSheetId="0">#REF!</definedName>
    <definedName name="Loan_Amount" localSheetId="1">#REF!</definedName>
    <definedName name="Loan_Amount" localSheetId="2">#REF!</definedName>
    <definedName name="Loan_Amount" localSheetId="4">#REF!</definedName>
    <definedName name="Loan_Amount">#REF!</definedName>
    <definedName name="Loan_Start" localSheetId="0">#REF!</definedName>
    <definedName name="Loan_Start" localSheetId="2">#REF!</definedName>
    <definedName name="Loan_Start" localSheetId="4">#REF!</definedName>
    <definedName name="Loan_Start">#REF!</definedName>
    <definedName name="Loan_Years" localSheetId="0">#REF!</definedName>
    <definedName name="Loan_Years" localSheetId="2">#REF!</definedName>
    <definedName name="Loan_Years" localSheetId="4">#REF!</definedName>
    <definedName name="Loan_Years">#REF!</definedName>
    <definedName name="Num_Pmt_Per_Year" localSheetId="0">#REF!</definedName>
    <definedName name="Num_Pmt_Per_Year" localSheetId="2">#REF!</definedName>
    <definedName name="Num_Pmt_Per_Year" localSheetId="4">#REF!</definedName>
    <definedName name="Num_Pmt_Per_Year">#REF!</definedName>
    <definedName name="Number_of_Payments" localSheetId="0">MATCH(0.01,'AR Abstract'!End_Bal,-1)+1</definedName>
    <definedName name="Number_of_Payments" localSheetId="1">MATCH(0.01,End_Bal,-1)+1</definedName>
    <definedName name="Number_of_Payments" localSheetId="2">MATCH(0.01,CS!End_Bal,-1)+1</definedName>
    <definedName name="Number_of_Payments" localSheetId="4">MATCH(0.01,'CS (2)'!End_Bal,-1)+1</definedName>
    <definedName name="Number_of_Payments">MATCH(0.01,End_Bal,-1)+1</definedName>
    <definedName name="ododsksmsmdmxosxs" localSheetId="1">#REF!</definedName>
    <definedName name="ododsksmsmdmxosxs" localSheetId="2">#REF!</definedName>
    <definedName name="ododsksmsmdmxosxs" localSheetId="4">#REF!</definedName>
    <definedName name="ododsksmsmdmxosxs">#REF!</definedName>
    <definedName name="Pay_Date" localSheetId="0">#REF!</definedName>
    <definedName name="Pay_Date" localSheetId="1">#REF!</definedName>
    <definedName name="Pay_Date" localSheetId="2">#REF!</definedName>
    <definedName name="Pay_Date" localSheetId="4">#REF!</definedName>
    <definedName name="Pay_Date">#REF!</definedName>
    <definedName name="Pay_Num" localSheetId="0">#REF!</definedName>
    <definedName name="Pay_Num" localSheetId="2">#REF!</definedName>
    <definedName name="Pay_Num" localSheetId="4">#REF!</definedName>
    <definedName name="Pay_Num">#REF!</definedName>
    <definedName name="payment" localSheetId="0">#REF!</definedName>
    <definedName name="payment" localSheetId="2">#REF!</definedName>
    <definedName name="payment" localSheetId="4">#REF!</definedName>
    <definedName name="payment">#REF!</definedName>
    <definedName name="Payment_Date" localSheetId="0">DATE(YEAR('AR Abstract'!Loan_Start),MONTH('AR Abstract'!Loan_Start)+Payment_Number,DAY('AR Abstract'!Loan_Start))</definedName>
    <definedName name="Payment_Date" localSheetId="1">DATE(YEAR(Loan_Start),MONTH(Loan_Start)+Payment_Number,DAY(Loan_Start))</definedName>
    <definedName name="Payment_Date" localSheetId="2">DATE(YEAR(CS!Loan_Start),MONTH(CS!Loan_Start)+Payment_Number,DAY(CS!Loan_Start))</definedName>
    <definedName name="Payment_Date" localSheetId="4">DATE(YEAR('CS (2)'!Loan_Start),MONTH('CS (2)'!Loan_Start)+Payment_Number,DAY('CS (2)'!Loan_Start))</definedName>
    <definedName name="Payment_Date">DATE(YEAR(Loan_Start),MONTH(Loan_Start)+Payment_Number,DAY(Loan_Start))</definedName>
    <definedName name="pc" localSheetId="3">#REF!</definedName>
    <definedName name="pc" localSheetId="0">#REF!</definedName>
    <definedName name="pc" localSheetId="1">#REF!</definedName>
    <definedName name="pc" localSheetId="2">#REF!</definedName>
    <definedName name="pc" localSheetId="4">#REF!</definedName>
    <definedName name="pc">#REF!</definedName>
    <definedName name="PRA" localSheetId="2">#REF!</definedName>
    <definedName name="PRA" localSheetId="4">#REF!</definedName>
    <definedName name="PRA">#REF!</definedName>
    <definedName name="prabhu" localSheetId="2">#REF!</definedName>
    <definedName name="prabhu" localSheetId="4">#REF!</definedName>
    <definedName name="prabhu">#REF!</definedName>
    <definedName name="Princ" localSheetId="0">#REF!</definedName>
    <definedName name="Princ" localSheetId="2">#REF!</definedName>
    <definedName name="Princ" localSheetId="4">#REF!</definedName>
    <definedName name="Princ">#REF!</definedName>
    <definedName name="print" localSheetId="3">#REF!</definedName>
    <definedName name="print" localSheetId="0">#REF!</definedName>
    <definedName name="print" localSheetId="2">#REF!</definedName>
    <definedName name="print" localSheetId="4">#REF!</definedName>
    <definedName name="print">#REF!</definedName>
    <definedName name="_xlnm.Print_Area" localSheetId="3">'Ann-A'!$A$1:$H$45</definedName>
    <definedName name="_xlnm.Print_Area" localSheetId="0">'AR Abstract'!$A$1:$G$52</definedName>
    <definedName name="_xlnm.Print_Area" localSheetId="1">#REF!</definedName>
    <definedName name="_xlnm.Print_Area" localSheetId="2">CS!$A$1:$O$50</definedName>
    <definedName name="_xlnm.Print_Area" localSheetId="4">'CS (2)'!$A$1:$H$45</definedName>
    <definedName name="_xlnm.Print_Area">#REF!</definedName>
    <definedName name="PRINT_AREA_MI" localSheetId="3">#REF!</definedName>
    <definedName name="PRINT_AREA_MI" localSheetId="0">#REF!</definedName>
    <definedName name="PRINT_AREA_MI" localSheetId="2">#REF!</definedName>
    <definedName name="PRINT_AREA_MI" localSheetId="4">#REF!</definedName>
    <definedName name="PRINT_AREA_MI">#REF!</definedName>
    <definedName name="Print_Area_Reset" localSheetId="0">OFFSET('AR Abstract'!Full_Print,0,0,'AR Abstract'!Last_Row)</definedName>
    <definedName name="Print_Area_Reset" localSheetId="1">OFFSET(Full_Print,0,0,Coding!Last_Row)</definedName>
    <definedName name="Print_Area_Reset" localSheetId="2">OFFSET(CS!Full_Print,0,0,CS!Last_Row)</definedName>
    <definedName name="Print_Area_Reset" localSheetId="4">OFFSET('CS (2)'!Full_Print,0,0,'CS (2)'!Last_Row)</definedName>
    <definedName name="Print_Area_Reset">OFFSET(Full_Print,0,0,Last_Row)</definedName>
    <definedName name="_xlnm.Print_Titles" localSheetId="3">'Ann-A'!$4:$5</definedName>
    <definedName name="_xlnm.Print_Titles" localSheetId="0">'AR Abstract'!$A$4:$IV$4</definedName>
    <definedName name="_xlnm.Print_Titles" localSheetId="1">Coding!$4:$4</definedName>
    <definedName name="_xlnm.Print_Titles" localSheetId="2">CS!$3:$4</definedName>
    <definedName name="_xlnm.Print_Titles" localSheetId="4">'CS (2)'!$1:$1</definedName>
    <definedName name="_xlnm.Print_Titles">#REF!</definedName>
    <definedName name="PRINT_TITLES_MI" localSheetId="3">#REF!</definedName>
    <definedName name="PRINT_TITLES_MI" localSheetId="0">#REF!</definedName>
    <definedName name="PRINT_TITLES_MI" localSheetId="2">#REF!</definedName>
    <definedName name="PRINT_TITLES_MI" localSheetId="4">#REF!</definedName>
    <definedName name="PRINT_TITLES_MI">#REF!</definedName>
    <definedName name="ps_app" localSheetId="0">#REF!</definedName>
    <definedName name="ps_app" localSheetId="2">#REF!</definedName>
    <definedName name="ps_app" localSheetId="4">#REF!</definedName>
    <definedName name="ps_app">#REF!</definedName>
    <definedName name="ps_est" localSheetId="0">#REF!</definedName>
    <definedName name="ps_est" localSheetId="2">#REF!</definedName>
    <definedName name="ps_est" localSheetId="4">#REF!</definedName>
    <definedName name="ps_est">#REF!</definedName>
    <definedName name="ps_max" localSheetId="0">#REF!</definedName>
    <definedName name="ps_max" localSheetId="2">#REF!</definedName>
    <definedName name="ps_max" localSheetId="4">#REF!</definedName>
    <definedName name="ps_max">#REF!</definedName>
    <definedName name="ps_paid" localSheetId="0">#REF!</definedName>
    <definedName name="ps_paid" localSheetId="2">#REF!</definedName>
    <definedName name="ps_paid" localSheetId="4">#REF!</definedName>
    <definedName name="ps_paid">#REF!</definedName>
    <definedName name="ps_quo" localSheetId="0">#REF!</definedName>
    <definedName name="ps_quo" localSheetId="2">#REF!</definedName>
    <definedName name="ps_quo" localSheetId="4">#REF!</definedName>
    <definedName name="ps_quo">#REF!</definedName>
    <definedName name="ps_rec" localSheetId="0">#REF!</definedName>
    <definedName name="ps_rec" localSheetId="2">#REF!</definedName>
    <definedName name="ps_rec" localSheetId="4">#REF!</definedName>
    <definedName name="ps_rec">#REF!</definedName>
    <definedName name="pudupet" localSheetId="2">#REF!</definedName>
    <definedName name="pudupet" localSheetId="4">#REF!</definedName>
    <definedName name="pudupet">#REF!</definedName>
    <definedName name="pudupetai" localSheetId="2">#REF!</definedName>
    <definedName name="pudupetai" localSheetId="4">#REF!</definedName>
    <definedName name="pudupetai">#REF!</definedName>
    <definedName name="Q" localSheetId="2">#REF!</definedName>
    <definedName name="Q" localSheetId="4">#REF!</definedName>
    <definedName name="Q">#REF!</definedName>
    <definedName name="QQE" localSheetId="3">#REF!</definedName>
    <definedName name="QQE" localSheetId="0">#REF!</definedName>
    <definedName name="QQE" localSheetId="2">#REF!</definedName>
    <definedName name="QQE" localSheetId="4">#REF!</definedName>
    <definedName name="QQE">#REF!</definedName>
    <definedName name="qs" localSheetId="2">#REF!</definedName>
    <definedName name="qs" localSheetId="4">#REF!</definedName>
    <definedName name="qs">#REF!</definedName>
    <definedName name="QWE" localSheetId="3">#REF!</definedName>
    <definedName name="QWE" localSheetId="0">#REF!</definedName>
    <definedName name="QWE" localSheetId="2">#REF!</definedName>
    <definedName name="QWE" localSheetId="4">#REF!</definedName>
    <definedName name="QWE">#REF!</definedName>
    <definedName name="roya" localSheetId="0">#REF!</definedName>
    <definedName name="roya" localSheetId="2">#REF!</definedName>
    <definedName name="roya" localSheetId="4">#REF!</definedName>
    <definedName name="roya">#REF!</definedName>
    <definedName name="s" localSheetId="2">#REF!</definedName>
    <definedName name="s" localSheetId="4">#REF!</definedName>
    <definedName name="s">#REF!</definedName>
    <definedName name="sasi" localSheetId="2">#REF!</definedName>
    <definedName name="sasi" localSheetId="4">#REF!</definedName>
    <definedName name="sasi">#REF!</definedName>
    <definedName name="Sched_Pay" localSheetId="0">#REF!</definedName>
    <definedName name="Sched_Pay" localSheetId="2">#REF!</definedName>
    <definedName name="Sched_Pay" localSheetId="4">#REF!</definedName>
    <definedName name="Sched_Pay">#REF!</definedName>
    <definedName name="Scheduled_Extra_Payments" localSheetId="0">#REF!</definedName>
    <definedName name="Scheduled_Extra_Payments" localSheetId="2">#REF!</definedName>
    <definedName name="Scheduled_Extra_Payments" localSheetId="4">#REF!</definedName>
    <definedName name="Scheduled_Extra_Payments">#REF!</definedName>
    <definedName name="Scheduled_Interest_Rate" localSheetId="0">#REF!</definedName>
    <definedName name="Scheduled_Interest_Rate" localSheetId="2">#REF!</definedName>
    <definedName name="Scheduled_Interest_Rate" localSheetId="4">#REF!</definedName>
    <definedName name="Scheduled_Interest_Rate">#REF!</definedName>
    <definedName name="Scheduled_Monthly_Payment" localSheetId="0">#REF!</definedName>
    <definedName name="Scheduled_Monthly_Payment" localSheetId="2">#REF!</definedName>
    <definedName name="Scheduled_Monthly_Payment" localSheetId="4">#REF!</definedName>
    <definedName name="Scheduled_Monthly_Payment">#REF!</definedName>
    <definedName name="sheet" localSheetId="0">#REF!</definedName>
    <definedName name="sheet" localSheetId="2">#REF!</definedName>
    <definedName name="sheet" localSheetId="4">#REF!</definedName>
    <definedName name="sheet">#REF!</definedName>
    <definedName name="sss" localSheetId="0">#REF!</definedName>
    <definedName name="sss" localSheetId="2">#REF!</definedName>
    <definedName name="sss" localSheetId="4">#REF!</definedName>
    <definedName name="sss">#REF!</definedName>
    <definedName name="sump" localSheetId="0">#REF!</definedName>
    <definedName name="sump" localSheetId="2">#REF!</definedName>
    <definedName name="sump" localSheetId="4">#REF!</definedName>
    <definedName name="sump">#REF!</definedName>
    <definedName name="tgg" localSheetId="2">#REF!</definedName>
    <definedName name="tgg" localSheetId="4">#REF!</definedName>
    <definedName name="tgg">#REF!</definedName>
    <definedName name="Total_Interest" localSheetId="0">#REF!</definedName>
    <definedName name="Total_Interest" localSheetId="2">#REF!</definedName>
    <definedName name="Total_Interest" localSheetId="4">#REF!</definedName>
    <definedName name="Total_Interest">#REF!</definedName>
    <definedName name="Total_Pay" localSheetId="0">#REF!</definedName>
    <definedName name="Total_Pay" localSheetId="2">#REF!</definedName>
    <definedName name="Total_Pay" localSheetId="4">#REF!</definedName>
    <definedName name="Total_Pay">#REF!</definedName>
    <definedName name="Total_Payment" localSheetId="0">Scheduled_Payment+Extra_Payment</definedName>
    <definedName name="Total_Payment" localSheetId="1">Scheduled_Payment+Extra_Payment</definedName>
    <definedName name="Total_Payment" localSheetId="2">Scheduled_Payment+Extra_Payment</definedName>
    <definedName name="Total_Payment" localSheetId="4">Scheduled_Payment+Extra_Payment</definedName>
    <definedName name="Total_Payment">Scheduled_Payment+Extra_Payment</definedName>
    <definedName name="unit" localSheetId="1">Scheduled_Payment+Extra_Payment</definedName>
    <definedName name="unit" localSheetId="2">Scheduled_Payment+Extra_Payment</definedName>
    <definedName name="unit" localSheetId="4">Scheduled_Payment+Extra_Payment</definedName>
    <definedName name="unit">Scheduled_Payment+Extra_Payment</definedName>
    <definedName name="v_app" localSheetId="0">#REF!</definedName>
    <definedName name="v_app" localSheetId="1">#REF!</definedName>
    <definedName name="v_app" localSheetId="2">#REF!</definedName>
    <definedName name="v_app" localSheetId="4">#REF!</definedName>
    <definedName name="v_app">#REF!</definedName>
    <definedName name="v_est" localSheetId="0">#REF!</definedName>
    <definedName name="v_est" localSheetId="2">#REF!</definedName>
    <definedName name="v_est" localSheetId="4">#REF!</definedName>
    <definedName name="v_est">#REF!</definedName>
    <definedName name="v_paid" localSheetId="0">#REF!</definedName>
    <definedName name="v_paid" localSheetId="2">#REF!</definedName>
    <definedName name="v_paid" localSheetId="4">#REF!</definedName>
    <definedName name="v_paid">#REF!</definedName>
    <definedName name="v_quo" localSheetId="0">#REF!</definedName>
    <definedName name="v_quo" localSheetId="2">#REF!</definedName>
    <definedName name="v_quo" localSheetId="4">#REF!</definedName>
    <definedName name="v_quo">#REF!</definedName>
    <definedName name="v_rec" localSheetId="0">#REF!</definedName>
    <definedName name="v_rec" localSheetId="2">#REF!</definedName>
    <definedName name="v_rec" localSheetId="4">#REF!</definedName>
    <definedName name="v_rec">#REF!</definedName>
    <definedName name="v_tot" localSheetId="0">#REF!</definedName>
    <definedName name="v_tot" localSheetId="2">#REF!</definedName>
    <definedName name="v_tot" localSheetId="4">#REF!</definedName>
    <definedName name="v_tot">#REF!</definedName>
    <definedName name="Values_Entered" localSheetId="0">IF('AR Abstract'!Loan_Amount*'AR Abstract'!Interest_Rate*'AR Abstract'!Loan_Years*'AR Abstract'!Loan_Start&gt;0,1,0)</definedName>
    <definedName name="Values_Entered" localSheetId="1">IF(Coding!Loan_Amount*Interest_Rate*Loan_Years*Loan_Start&gt;0,1,0)</definedName>
    <definedName name="Values_Entered" localSheetId="2">IF(CS!Loan_Amount*CS!Interest_Rate*CS!Loan_Years*CS!Loan_Start&gt;0,1,0)</definedName>
    <definedName name="Values_Entered" localSheetId="4">IF('CS (2)'!Loan_Amount*'CS (2)'!Interest_Rate*'CS (2)'!Loan_Years*'CS (2)'!Loan_Start&gt;0,1,0)</definedName>
    <definedName name="Values_Entered">IF(Loan_Amount*Interest_Rate*Loan_Years*Loan_Start&gt;0,1,0)</definedName>
    <definedName name="vd" localSheetId="2">DATE(YEAR(CS!dde),MONTH(CS!dde)+Payment_Number,DAY(CS!dde))</definedName>
    <definedName name="vd" localSheetId="4">DATE(YEAR('CS (2)'!dde),MONTH('CS (2)'!dde)+Payment_Number,DAY('CS (2)'!dde))</definedName>
    <definedName name="vd">DATE(YEAR(dde),MONTH(dde)+Payment_Number,DAY(dde))</definedName>
    <definedName name="vignesh" localSheetId="0">#REF!</definedName>
    <definedName name="vignesh" localSheetId="1">#REF!</definedName>
    <definedName name="vignesh" localSheetId="2">#REF!</definedName>
    <definedName name="vignesh" localSheetId="4">#REF!</definedName>
    <definedName name="vignesh">#REF!</definedName>
    <definedName name="w" localSheetId="2">#REF!</definedName>
    <definedName name="w" localSheetId="4">#REF!</definedName>
    <definedName name="w">#REF!</definedName>
    <definedName name="www" localSheetId="2">#REF!</definedName>
    <definedName name="www" localSheetId="4">#REF!</definedName>
    <definedName name="www">#REF!</definedName>
    <definedName name="wwwwwwww" localSheetId="2">#REF!</definedName>
    <definedName name="wwwwwwww" localSheetId="4">#REF!</definedName>
    <definedName name="wwwwwwww">#REF!</definedName>
    <definedName name="wwwwwwwwwwwwwwwwww" localSheetId="2">#REF!</definedName>
    <definedName name="wwwwwwwwwwwwwwwwww" localSheetId="4">#REF!</definedName>
    <definedName name="wwwwwwwwwwwwwwwwww">#REF!</definedName>
    <definedName name="xgjhvfxfhkl" localSheetId="0">#REF!</definedName>
    <definedName name="xgjhvfxfhkl" localSheetId="2">#REF!</definedName>
    <definedName name="xgjhvfxfhkl" localSheetId="4">#REF!</definedName>
    <definedName name="xgjhvfxfhkl">#REF!</definedName>
  </definedNames>
  <calcPr calcId="124519"/>
</workbook>
</file>

<file path=xl/calcChain.xml><?xml version="1.0" encoding="utf-8"?>
<calcChain xmlns="http://schemas.openxmlformats.org/spreadsheetml/2006/main">
  <c r="H42" i="5"/>
  <c r="N42"/>
  <c r="L42"/>
  <c r="J42"/>
  <c r="H41"/>
  <c r="N41"/>
  <c r="L41"/>
  <c r="J41"/>
  <c r="H40"/>
  <c r="N40"/>
  <c r="L40"/>
  <c r="J40"/>
  <c r="H39"/>
  <c r="N39"/>
  <c r="L39"/>
  <c r="J39"/>
  <c r="H38"/>
  <c r="N38"/>
  <c r="L38"/>
  <c r="J38"/>
  <c r="H37"/>
  <c r="N37"/>
  <c r="L37"/>
  <c r="J37"/>
  <c r="H36"/>
  <c r="N36"/>
  <c r="L36"/>
  <c r="J36"/>
  <c r="H35"/>
  <c r="N35"/>
  <c r="L35"/>
  <c r="J35"/>
  <c r="H34"/>
  <c r="N34"/>
  <c r="L34"/>
  <c r="J34"/>
  <c r="H33"/>
  <c r="N33"/>
  <c r="L33"/>
  <c r="J33"/>
  <c r="H32"/>
  <c r="N32"/>
  <c r="L32"/>
  <c r="J32"/>
  <c r="H31"/>
  <c r="N31"/>
  <c r="L31"/>
  <c r="J31"/>
  <c r="H30"/>
  <c r="N30"/>
  <c r="L30"/>
  <c r="J30"/>
  <c r="H29"/>
  <c r="N29"/>
  <c r="L29"/>
  <c r="J29"/>
  <c r="H28"/>
  <c r="N28"/>
  <c r="L28"/>
  <c r="J28"/>
  <c r="H27"/>
  <c r="N27"/>
  <c r="L27"/>
  <c r="J27"/>
  <c r="H26"/>
  <c r="N26"/>
  <c r="L26"/>
  <c r="J26"/>
  <c r="H25"/>
  <c r="N25"/>
  <c r="L25"/>
  <c r="J25"/>
  <c r="H24"/>
  <c r="N24"/>
  <c r="L24"/>
  <c r="J24"/>
  <c r="H23"/>
  <c r="N23"/>
  <c r="L23"/>
  <c r="J23"/>
  <c r="H22"/>
  <c r="N22"/>
  <c r="L22"/>
  <c r="J22"/>
  <c r="H21"/>
  <c r="N21"/>
  <c r="L21"/>
  <c r="J21"/>
  <c r="H20"/>
  <c r="N20"/>
  <c r="L20"/>
  <c r="J20"/>
  <c r="H19"/>
  <c r="N19"/>
  <c r="L19"/>
  <c r="J19"/>
  <c r="H18"/>
  <c r="N18"/>
  <c r="L18"/>
  <c r="J18"/>
  <c r="H17"/>
  <c r="N17"/>
  <c r="L17"/>
  <c r="J17"/>
  <c r="H16"/>
  <c r="N16"/>
  <c r="L16"/>
  <c r="J16"/>
  <c r="H15"/>
  <c r="N15"/>
  <c r="L15"/>
  <c r="J15"/>
  <c r="H14"/>
  <c r="N14"/>
  <c r="L14"/>
  <c r="J14"/>
  <c r="H13"/>
  <c r="N13"/>
  <c r="L13"/>
  <c r="J13"/>
  <c r="H12"/>
  <c r="N12"/>
  <c r="L12"/>
  <c r="J12"/>
  <c r="H11"/>
  <c r="N11"/>
  <c r="L11"/>
  <c r="J11"/>
  <c r="H10"/>
  <c r="N10"/>
  <c r="L10"/>
  <c r="J10"/>
  <c r="H9"/>
  <c r="N9"/>
  <c r="L9"/>
  <c r="J9"/>
  <c r="H8"/>
  <c r="N8"/>
  <c r="L8"/>
  <c r="J8"/>
  <c r="H7"/>
  <c r="N7"/>
  <c r="L7"/>
  <c r="J7"/>
  <c r="H5"/>
  <c r="N5"/>
  <c r="L5"/>
  <c r="J5"/>
  <c r="H3"/>
  <c r="N3"/>
  <c r="L3"/>
  <c r="J3"/>
  <c r="H2"/>
  <c r="N2"/>
  <c r="N43" s="1"/>
  <c r="L2"/>
  <c r="J2"/>
  <c r="N6" i="4"/>
  <c r="N7"/>
  <c r="N8"/>
  <c r="N9"/>
  <c r="N10"/>
  <c r="N11"/>
  <c r="N12"/>
  <c r="N13"/>
  <c r="N14"/>
  <c r="N15"/>
  <c r="N16"/>
  <c r="N17"/>
  <c r="N18"/>
  <c r="N19"/>
  <c r="N20"/>
  <c r="N21"/>
  <c r="N22"/>
  <c r="N23"/>
  <c r="N24"/>
  <c r="N25"/>
  <c r="N26"/>
  <c r="N27"/>
  <c r="N28"/>
  <c r="N29"/>
  <c r="N30"/>
  <c r="N31"/>
  <c r="N32"/>
  <c r="N33"/>
  <c r="N34"/>
  <c r="N35"/>
  <c r="N36"/>
  <c r="N37"/>
  <c r="N38"/>
  <c r="N39"/>
  <c r="N40"/>
  <c r="N41"/>
  <c r="N42"/>
  <c r="N43"/>
  <c r="N5"/>
  <c r="O6"/>
  <c r="O7"/>
  <c r="O8"/>
  <c r="O9"/>
  <c r="O10"/>
  <c r="O11"/>
  <c r="O12"/>
  <c r="O13"/>
  <c r="O14"/>
  <c r="O15"/>
  <c r="O16"/>
  <c r="O17"/>
  <c r="O18"/>
  <c r="O19"/>
  <c r="O20"/>
  <c r="O21"/>
  <c r="O22"/>
  <c r="O23"/>
  <c r="O24"/>
  <c r="O25"/>
  <c r="O26"/>
  <c r="O27"/>
  <c r="O28"/>
  <c r="O29"/>
  <c r="O30"/>
  <c r="O31"/>
  <c r="O32"/>
  <c r="O33"/>
  <c r="O34"/>
  <c r="O35"/>
  <c r="O36"/>
  <c r="O37"/>
  <c r="O38"/>
  <c r="O39"/>
  <c r="O40"/>
  <c r="O41"/>
  <c r="O42"/>
  <c r="O43"/>
  <c r="O5"/>
  <c r="I6"/>
  <c r="I7"/>
  <c r="I8"/>
  <c r="I9"/>
  <c r="I10"/>
  <c r="I11"/>
  <c r="I12"/>
  <c r="I13"/>
  <c r="I14"/>
  <c r="I15"/>
  <c r="I16"/>
  <c r="I17"/>
  <c r="I18"/>
  <c r="I19"/>
  <c r="I20"/>
  <c r="I21"/>
  <c r="I22"/>
  <c r="I23"/>
  <c r="I24"/>
  <c r="I25"/>
  <c r="I26"/>
  <c r="I27"/>
  <c r="I28"/>
  <c r="I29"/>
  <c r="I30"/>
  <c r="I31"/>
  <c r="I32"/>
  <c r="I33"/>
  <c r="I34"/>
  <c r="I35"/>
  <c r="I36"/>
  <c r="I37"/>
  <c r="I38"/>
  <c r="I39"/>
  <c r="I40"/>
  <c r="I41"/>
  <c r="I42"/>
  <c r="I43"/>
  <c r="I5"/>
  <c r="G45"/>
  <c r="G46" s="1"/>
  <c r="K6"/>
  <c r="K7"/>
  <c r="K8"/>
  <c r="K9"/>
  <c r="K10"/>
  <c r="K11"/>
  <c r="K12"/>
  <c r="K13"/>
  <c r="K14"/>
  <c r="K15"/>
  <c r="K16"/>
  <c r="K17"/>
  <c r="K18"/>
  <c r="K19"/>
  <c r="K20"/>
  <c r="K21"/>
  <c r="K22"/>
  <c r="K23"/>
  <c r="K24"/>
  <c r="K25"/>
  <c r="K26"/>
  <c r="K27"/>
  <c r="K28"/>
  <c r="K29"/>
  <c r="K30"/>
  <c r="K31"/>
  <c r="K32"/>
  <c r="K33"/>
  <c r="K34"/>
  <c r="K35"/>
  <c r="K36"/>
  <c r="K37"/>
  <c r="K38"/>
  <c r="K39"/>
  <c r="K40"/>
  <c r="K41"/>
  <c r="K42"/>
  <c r="K43"/>
  <c r="K5"/>
  <c r="G43"/>
  <c r="G42"/>
  <c r="G41"/>
  <c r="G40"/>
  <c r="G39"/>
  <c r="G38"/>
  <c r="G37"/>
  <c r="G36"/>
  <c r="G35"/>
  <c r="G34"/>
  <c r="G33"/>
  <c r="G32"/>
  <c r="G31"/>
  <c r="G30"/>
  <c r="G29"/>
  <c r="G28"/>
  <c r="G27"/>
  <c r="G26"/>
  <c r="G25"/>
  <c r="G24"/>
  <c r="G23"/>
  <c r="G22"/>
  <c r="G21"/>
  <c r="G20"/>
  <c r="G19"/>
  <c r="G18"/>
  <c r="G17"/>
  <c r="G16"/>
  <c r="G15"/>
  <c r="G14"/>
  <c r="G13"/>
  <c r="G12"/>
  <c r="G11"/>
  <c r="G10"/>
  <c r="G9"/>
  <c r="G8"/>
  <c r="G7"/>
  <c r="G6"/>
  <c r="G5"/>
  <c r="A2"/>
  <c r="L15" i="2"/>
  <c r="L17"/>
  <c r="L18"/>
  <c r="L16"/>
  <c r="A3" i="3"/>
  <c r="G6"/>
  <c r="G7"/>
  <c r="G8"/>
  <c r="G9"/>
  <c r="G10"/>
  <c r="G11"/>
  <c r="G12"/>
  <c r="G13"/>
  <c r="G14"/>
  <c r="G16"/>
  <c r="G15"/>
  <c r="G17"/>
  <c r="G18"/>
  <c r="G19"/>
  <c r="G20"/>
  <c r="G21"/>
  <c r="G22"/>
  <c r="G23"/>
  <c r="G24"/>
  <c r="G25"/>
  <c r="G26"/>
  <c r="G27"/>
  <c r="G28"/>
  <c r="G29"/>
  <c r="G30"/>
  <c r="G31"/>
  <c r="G32"/>
  <c r="G33"/>
  <c r="G34"/>
  <c r="G35"/>
  <c r="G36"/>
  <c r="G37"/>
  <c r="G38"/>
  <c r="G39"/>
  <c r="G40"/>
  <c r="G41"/>
  <c r="G42"/>
  <c r="G43"/>
  <c r="G5"/>
  <c r="H43" i="5" l="1"/>
  <c r="H44" s="1"/>
  <c r="H45" s="1"/>
  <c r="L43"/>
  <c r="L44" s="1"/>
  <c r="J43"/>
  <c r="J44" s="1"/>
  <c r="J45" s="1"/>
  <c r="N44"/>
  <c r="N45" s="1"/>
  <c r="N44" i="4"/>
  <c r="N45" s="1"/>
  <c r="N46" s="1"/>
  <c r="N47" s="1"/>
  <c r="N48" s="1"/>
  <c r="I44"/>
  <c r="I45" s="1"/>
  <c r="I46" s="1"/>
  <c r="I47" s="1"/>
  <c r="I48" s="1"/>
  <c r="K44"/>
  <c r="K45" s="1"/>
  <c r="K46" s="1"/>
  <c r="K47" s="1"/>
  <c r="K48" s="1"/>
  <c r="G44"/>
  <c r="G44" i="3"/>
  <c r="A2" i="1"/>
  <c r="M59" i="2"/>
  <c r="M52"/>
  <c r="D45"/>
  <c r="C45"/>
  <c r="D44"/>
  <c r="C44"/>
  <c r="G43"/>
  <c r="G42"/>
  <c r="G41"/>
  <c r="G40"/>
  <c r="G39"/>
  <c r="G38"/>
  <c r="G37"/>
  <c r="G36"/>
  <c r="G35"/>
  <c r="G34"/>
  <c r="G33"/>
  <c r="G32"/>
  <c r="G31"/>
  <c r="G30"/>
  <c r="G29"/>
  <c r="G28"/>
  <c r="G27"/>
  <c r="G26"/>
  <c r="G25"/>
  <c r="G24"/>
  <c r="G23"/>
  <c r="G22"/>
  <c r="G21"/>
  <c r="G20"/>
  <c r="G19"/>
  <c r="G18"/>
  <c r="G17"/>
  <c r="G16"/>
  <c r="G15"/>
  <c r="G14"/>
  <c r="G13"/>
  <c r="G12"/>
  <c r="G11"/>
  <c r="G10"/>
  <c r="G9"/>
  <c r="G8"/>
  <c r="G7"/>
  <c r="G6"/>
  <c r="G5"/>
  <c r="G46" s="1"/>
  <c r="L45" i="5" l="1"/>
  <c r="G47" i="2"/>
  <c r="H49"/>
  <c r="G48"/>
  <c r="L46"/>
  <c r="G50" l="1"/>
  <c r="G49"/>
  <c r="G51"/>
  <c r="H52" l="1"/>
  <c r="J52"/>
</calcChain>
</file>

<file path=xl/sharedStrings.xml><?xml version="1.0" encoding="utf-8"?>
<sst xmlns="http://schemas.openxmlformats.org/spreadsheetml/2006/main" count="652" uniqueCount="233">
  <si>
    <t>ANNEXURE TO SCHEDULE - A</t>
  </si>
  <si>
    <t>Sl.No</t>
  </si>
  <si>
    <t>Item No</t>
  </si>
  <si>
    <t>QTY</t>
  </si>
  <si>
    <t>DESCRIPTION OF WORK</t>
  </si>
  <si>
    <t>TNBP NO.</t>
  </si>
  <si>
    <t>RATE IN FIG.
AND IN WORDS</t>
  </si>
  <si>
    <t>UNIT IN FIG.
AND IN WORDS</t>
  </si>
  <si>
    <t>AMOUNT</t>
  </si>
  <si>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
a)  0 to 2m depth.</t>
  </si>
  <si>
    <t>17, 23 &amp; 24</t>
  </si>
  <si>
    <r>
      <t>1m</t>
    </r>
    <r>
      <rPr>
        <vertAlign val="superscript"/>
        <sz val="14"/>
        <rFont val="Times New Roman"/>
        <family val="1"/>
      </rPr>
      <t>3</t>
    </r>
    <r>
      <rPr>
        <sz val="14"/>
        <rFont val="Times New Roman"/>
        <family val="1"/>
      </rPr>
      <t xml:space="preserve">
(One Cubic metre)</t>
    </r>
  </si>
  <si>
    <t>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</si>
  <si>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t>66 &amp;
66A</t>
  </si>
  <si>
    <r>
      <t>1m</t>
    </r>
    <r>
      <rPr>
        <vertAlign val="superscript"/>
        <sz val="14"/>
        <rFont val="Times New Roman"/>
        <family val="1"/>
      </rPr>
      <t>2</t>
    </r>
    <r>
      <rPr>
        <sz val="14"/>
        <rFont val="Times New Roman"/>
        <family val="1"/>
      </rPr>
      <t xml:space="preserve">
(One Square metre)</t>
    </r>
  </si>
  <si>
    <t>3.1.3</t>
  </si>
  <si>
    <r>
      <rPr>
        <b/>
        <sz val="14"/>
        <color indexed="8"/>
        <rFont val="Times New Roman"/>
        <family val="1"/>
      </rPr>
      <t>Plain cement concrete 1:5:10</t>
    </r>
    <r>
      <rPr>
        <sz val="14"/>
        <color indexed="8"/>
        <rFont val="Times New Roman"/>
        <family val="1"/>
      </rPr>
      <t xml:space="preserve"> (One of cement, five of crushed stone sand and ten of hard broken stone Jelly) for foundation using 40 mm gauge hard broken stone jelly inclusive of shoring, strutting and bailing out water wherever necessary ramming, curing etc., complete in all respects complying with relevant standard specifications and as directed by the departmental officers.</t>
    </r>
  </si>
  <si>
    <t>3.2.3</t>
  </si>
  <si>
    <r>
      <t>Plain cement concrete 1:2:4</t>
    </r>
    <r>
      <rPr>
        <sz val="14"/>
        <rFont val="Times New Roman"/>
        <family val="1"/>
      </rPr>
      <t xml:space="preserve"> (One of cement two of crushed stone sand and four of Hard Broken Stone jelly) using 20mm gauge  hard broken stone jelly excluding  shuttering  and centering but including laying, curing  and finishing with relevant standard specifications in </t>
    </r>
    <r>
      <rPr>
        <b/>
        <sz val="14"/>
        <rFont val="Times New Roman"/>
        <family val="1"/>
      </rPr>
      <t>foundation and basement</t>
    </r>
    <r>
      <rPr>
        <sz val="14"/>
        <rFont val="Times New Roman"/>
        <family val="1"/>
      </rPr>
      <t xml:space="preserve">, and other </t>
    </r>
    <r>
      <rPr>
        <b/>
        <sz val="14"/>
        <rFont val="Times New Roman"/>
        <family val="1"/>
      </rPr>
      <t>similar works</t>
    </r>
    <r>
      <rPr>
        <sz val="14"/>
        <rFont val="Times New Roman"/>
        <family val="1"/>
      </rPr>
      <t xml:space="preserve"> &amp; as directed by the departmental officers.</t>
    </r>
  </si>
  <si>
    <r>
      <t>1m</t>
    </r>
    <r>
      <rPr>
        <vertAlign val="superscript"/>
        <sz val="14"/>
        <rFont val="Times New Roman"/>
        <family val="1"/>
      </rPr>
      <t>3</t>
    </r>
    <r>
      <rPr>
        <sz val="14"/>
        <rFont val="Times New Roman"/>
        <family val="1"/>
      </rPr>
      <t xml:space="preserve">
( One Cubic metre )</t>
    </r>
  </si>
  <si>
    <t>6.2.2</t>
  </si>
  <si>
    <t>Brick work in CM 1:5 (One of cement and five of crushed stone sand) using chamber burnt bricks of size 9”x4½”x3” (23x11.4x7.5 cm) in foundation and basement including dewatering wherever necessary proper setting, curing etc., complete with relevant standard specifications.</t>
  </si>
  <si>
    <t>31 &amp;
31-C</t>
  </si>
  <si>
    <r>
      <t>1m</t>
    </r>
    <r>
      <rPr>
        <vertAlign val="superscript"/>
        <sz val="14"/>
        <color indexed="8"/>
        <rFont val="Times New Roman"/>
        <family val="1"/>
      </rPr>
      <t>2</t>
    </r>
    <r>
      <rPr>
        <sz val="14"/>
        <color indexed="8"/>
        <rFont val="Times New Roman"/>
        <family val="1"/>
      </rPr>
      <t xml:space="preserve">
(One Square metre)</t>
    </r>
  </si>
  <si>
    <t>33.2.1</t>
  </si>
  <si>
    <r>
      <rPr>
        <b/>
        <sz val="14"/>
        <color indexed="8"/>
        <rFont val="Times New Roman"/>
        <family val="1"/>
      </rPr>
      <t>Plastering with CM 1:5</t>
    </r>
    <r>
      <rPr>
        <sz val="14"/>
        <color indexed="8"/>
        <rFont val="Times New Roman"/>
        <family val="1"/>
      </rPr>
      <t xml:space="preserve"> (One of cement and five of crushed stone sand) </t>
    </r>
    <r>
      <rPr>
        <b/>
        <sz val="14"/>
        <color indexed="8"/>
        <rFont val="Times New Roman"/>
        <family val="1"/>
      </rPr>
      <t>12mm thick</t>
    </r>
    <r>
      <rPr>
        <sz val="14"/>
        <color indexed="8"/>
        <rFont val="Times New Roman"/>
        <family val="1"/>
      </rPr>
      <t xml:space="preserve"> finished with neat cement including providing band cornice, ceiling cornice, curing, scaffolding, etc., complete in all respects and complying with relevant standard specifications.</t>
    </r>
  </si>
  <si>
    <t>56 &amp; 57</t>
  </si>
  <si>
    <r>
      <t>1m</t>
    </r>
    <r>
      <rPr>
        <vertAlign val="superscript"/>
        <sz val="14"/>
        <rFont val="Times New Roman"/>
        <family val="1"/>
      </rPr>
      <t>2</t>
    </r>
    <r>
      <rPr>
        <sz val="14"/>
        <rFont val="Times New Roman"/>
        <family val="1"/>
      </rPr>
      <t xml:space="preserve">
( One Square metre )</t>
    </r>
  </si>
  <si>
    <t>65A</t>
  </si>
  <si>
    <r>
      <t>1m</t>
    </r>
    <r>
      <rPr>
        <vertAlign val="superscript"/>
        <sz val="14"/>
        <rFont val="Times New Roman"/>
        <family val="1"/>
      </rPr>
      <t xml:space="preserve">2
</t>
    </r>
    <r>
      <rPr>
        <sz val="14"/>
        <rFont val="Times New Roman"/>
        <family val="1"/>
      </rPr>
      <t xml:space="preserve"> (One Square metre)</t>
    </r>
  </si>
  <si>
    <t>1 No. 
(One Number)</t>
  </si>
  <si>
    <t>1 No.
 ( One Number)</t>
  </si>
  <si>
    <t>Tamil Nadu Police Housing Corporation Limited</t>
  </si>
  <si>
    <t>Name of Work: Special Repair works for Providing restructuring works to newly formed canteen bulding at Chengalpattu in Chengalpattu District</t>
  </si>
  <si>
    <t>ABSTRACT</t>
  </si>
  <si>
    <t>SI. NO</t>
  </si>
  <si>
    <t>Item no</t>
  </si>
  <si>
    <t xml:space="preserve">DESCRIPTION </t>
  </si>
  <si>
    <t>RATE</t>
  </si>
  <si>
    <t>PER</t>
  </si>
  <si>
    <t>Earth work excavation for foundation in all soils and sub-soils  to the required depth. (Including Refilling)
a)  0 to 2m depth.</t>
  </si>
  <si>
    <t>1 Cum</t>
  </si>
  <si>
    <t xml:space="preserve">Painting the new Iron work and other similar works such as PVC /ASTM Pipes, Kerb Stone and grills with two coats of approved first class synthetic enamel ready mixed paint </t>
  </si>
  <si>
    <t>1 Kg</t>
  </si>
  <si>
    <t>1 No</t>
  </si>
  <si>
    <t xml:space="preserve">Plain cement concrete 1:5:10 (One of cement, five of crushed stone sand and ten of hard broken stone Jelly) for foundation </t>
  </si>
  <si>
    <t>Plain Cement concrete 1:2:4(One of Cement and two of crushed stone sand and four of aggregate) 
a. In Foundation and basement</t>
  </si>
  <si>
    <t>10.2.2</t>
  </si>
  <si>
    <t>1 Sqm</t>
  </si>
  <si>
    <t>21.5.2.2</t>
  </si>
  <si>
    <t>Supplying and fixing of PVC doors of required overall size (Single leaf) with PVC door frame</t>
  </si>
  <si>
    <t xml:space="preserve">Flooring with a bed of CC 1:5:10 (one of cement, five of crushed stone sand and ten of hard broken stone jelly) </t>
  </si>
  <si>
    <t xml:space="preserve">Plastering with CM 1:5 (One of cement and five of crushed stone sand) 12mm thick </t>
  </si>
  <si>
    <t xml:space="preserve">Plastering with CM 1:4 (one of cement and four of crushed stone sand) 20mm thick </t>
  </si>
  <si>
    <t xml:space="preserve">Supplying and fixing of 110mm dia PVC (SWR) pipe for Rain water down  fall pipe </t>
  </si>
  <si>
    <t>1 Rmt</t>
  </si>
  <si>
    <t>65.1.1</t>
  </si>
  <si>
    <t>Wiring with 1.5 1 Sqmm PVC insulated single core multi strand fire retardant flexible copper cable with ISI mark confirming IS: 694:1990 for Fan point .(Open wiring)</t>
  </si>
  <si>
    <t>Supply and delivery of following Electric Ceiling fan
a) 48” Electric fan 1200mm sweep</t>
  </si>
  <si>
    <t>207.3.7</t>
  </si>
  <si>
    <t xml:space="preserve">Painting the false ceiling/walls One coats with 1st class ready mixed Plastic Emulsion paint </t>
  </si>
  <si>
    <t>Painting the Old wood work and other similar works with one coats of approved first class synthetic enamel ready mixed paint</t>
  </si>
  <si>
    <t>216.3.4</t>
  </si>
  <si>
    <t>Supply, fabricating and erection of MS square pipe</t>
  </si>
  <si>
    <t>di rate</t>
  </si>
  <si>
    <t>sor</t>
  </si>
  <si>
    <r>
      <t xml:space="preserve">Supplying and fixing to </t>
    </r>
    <r>
      <rPr>
        <b/>
        <sz val="14"/>
        <color indexed="8"/>
        <rFont val="Times New Roman"/>
        <family val="1"/>
      </rPr>
      <t xml:space="preserve"> Fly Proof Mesh</t>
    </r>
    <r>
      <rPr>
        <sz val="14"/>
        <color indexed="8"/>
        <rFont val="Times New Roman"/>
        <family val="1"/>
      </rPr>
      <t xml:space="preserve"> verandah enclosure</t>
    </r>
    <r>
      <rPr>
        <b/>
        <sz val="14"/>
        <color indexed="8"/>
        <rFont val="Times New Roman"/>
        <family val="1"/>
      </rPr>
      <t xml:space="preserve"> </t>
    </r>
    <r>
      <rPr>
        <sz val="14"/>
        <color indexed="8"/>
        <rFont val="Times New Roman"/>
        <family val="1"/>
      </rPr>
      <t xml:space="preserve"> labour for fixing in position </t>
    </r>
  </si>
  <si>
    <t>343.2.2</t>
  </si>
  <si>
    <t>Providing powder coated G.I Sheet with 0.47 mm thick</t>
  </si>
  <si>
    <t>956.2.1</t>
  </si>
  <si>
    <t>956.2.2</t>
  </si>
  <si>
    <t>956.2.3</t>
  </si>
  <si>
    <t>956.2.4</t>
  </si>
  <si>
    <t>956.2.5</t>
  </si>
  <si>
    <t>956.2.6</t>
  </si>
  <si>
    <t>956.2.7</t>
  </si>
  <si>
    <t>956.2.8</t>
  </si>
  <si>
    <t>956.2.9</t>
  </si>
  <si>
    <t>956.3.1</t>
  </si>
  <si>
    <t>956.3.2</t>
  </si>
  <si>
    <t>956.3.3</t>
  </si>
  <si>
    <t>956.3.4</t>
  </si>
  <si>
    <t>956.3.5</t>
  </si>
  <si>
    <t>956.3.6</t>
  </si>
  <si>
    <t>956.3.7</t>
  </si>
  <si>
    <t>956.3.8</t>
  </si>
  <si>
    <t>956.3.9</t>
  </si>
  <si>
    <t>SUB TOTAL - II</t>
  </si>
  <si>
    <t>Rs.</t>
  </si>
  <si>
    <t>GST @ 18%</t>
  </si>
  <si>
    <t>Labour welfare fund @ 1%</t>
  </si>
  <si>
    <t>As per PWD Norms</t>
  </si>
  <si>
    <t>Supervision charges @ 7.5%</t>
  </si>
  <si>
    <t>TOTAL</t>
  </si>
  <si>
    <t>SAY</t>
  </si>
  <si>
    <t>6,99,500/-</t>
  </si>
  <si>
    <t xml:space="preserve">             AE</t>
  </si>
  <si>
    <t xml:space="preserve">                                 Asst. Exe. Engineer</t>
  </si>
  <si>
    <t>Executive Engineer</t>
  </si>
  <si>
    <t xml:space="preserve">  Chennai Division - II</t>
  </si>
  <si>
    <t>1 No.
 ( One Number )</t>
  </si>
  <si>
    <r>
      <rPr>
        <b/>
        <sz val="14"/>
        <color theme="1"/>
        <rFont val="Times New Roman"/>
        <family val="1"/>
      </rPr>
      <t xml:space="preserve">Electrical arrangemet </t>
    </r>
    <r>
      <rPr>
        <sz val="14"/>
        <color theme="1"/>
        <rFont val="Times New Roman"/>
        <family val="1"/>
      </rPr>
      <t xml:space="preserve">
Charges for assembling and fixing of ceiling fan  (Excluding cost of fan)</t>
    </r>
  </si>
  <si>
    <r>
      <rPr>
        <b/>
        <sz val="14"/>
        <color theme="1"/>
        <rFont val="Times New Roman"/>
        <family val="1"/>
      </rPr>
      <t>Annexure</t>
    </r>
    <r>
      <rPr>
        <sz val="14"/>
        <color theme="1"/>
        <rFont val="Times New Roman"/>
        <family val="1"/>
      </rPr>
      <t xml:space="preserve">
Supply and filling in foundation and basement with stone dust in layers of 150mm</t>
    </r>
  </si>
  <si>
    <r>
      <rPr>
        <b/>
        <sz val="14"/>
        <color indexed="8"/>
        <rFont val="Times New Roman"/>
        <family val="1"/>
      </rPr>
      <t xml:space="preserve">Annexure </t>
    </r>
    <r>
      <rPr>
        <sz val="14"/>
        <color indexed="8"/>
        <rFont val="Times New Roman"/>
        <family val="1"/>
      </rPr>
      <t xml:space="preserve">
Supply and </t>
    </r>
    <r>
      <rPr>
        <b/>
        <sz val="14"/>
        <color indexed="8"/>
        <rFont val="Times New Roman"/>
        <family val="1"/>
      </rPr>
      <t xml:space="preserve">filling in foundation and basement with Stone dust </t>
    </r>
    <r>
      <rPr>
        <sz val="14"/>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</si>
  <si>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t>Brick partition wall in Cement Mortar 1:4 (One of cement and four of crushed stone sand) 114mm thick for super structure in the following  floors using chamber burnt bricks of size 9”x4½”x3” (23x11.4x7.5cm)  including labour for fixing the doors, windows and ventilator frames in position, fixing of hold fasts, scaffoldings,curing etc., complete in all respect complying with relevant standard specifications and drawings.
a. In Foundation and basement</t>
  </si>
  <si>
    <t>28 &amp;
39-H</t>
  </si>
  <si>
    <r>
      <t>1m</t>
    </r>
    <r>
      <rPr>
        <b/>
        <vertAlign val="superscript"/>
        <sz val="14"/>
        <rFont val="Times New Roman"/>
        <family val="1"/>
      </rPr>
      <t>3</t>
    </r>
    <r>
      <rPr>
        <b/>
        <sz val="14"/>
        <rFont val="Times New Roman"/>
        <family val="1"/>
      </rPr>
      <t xml:space="preserve"> 
</t>
    </r>
    <r>
      <rPr>
        <sz val="14"/>
        <rFont val="Times New Roman"/>
        <family val="1"/>
      </rPr>
      <t>(One Cubic metre)</t>
    </r>
  </si>
  <si>
    <r>
      <t>Flooring with a bed of CC 1:5:10</t>
    </r>
    <r>
      <rPr>
        <sz val="14"/>
        <rFont val="Times New Roman"/>
        <family val="1"/>
      </rPr>
      <t xml:space="preserve">  (one of cement, five of  crushed stone sand and ten of hard broken stone jelly) using 40mm size hard broken stone jelly and top  left rough to receive the floor finish with required slopes including ramming, curing etc.,  all complete complying with relevant standard specifications.</t>
    </r>
  </si>
  <si>
    <r>
      <t xml:space="preserve">Supplying and fixing of 110mm dia PVC SWR pipe with ISI mark confirming to IS 13952:1992- type 'A'  for </t>
    </r>
    <r>
      <rPr>
        <b/>
        <sz val="14"/>
        <color indexed="8"/>
        <rFont val="Times New Roman"/>
        <family val="1"/>
      </rPr>
      <t>Rain water down fall pipe</t>
    </r>
    <r>
      <rPr>
        <sz val="14"/>
        <color indexed="8"/>
        <rFont val="Times New Roman"/>
        <family val="1"/>
      </rPr>
      <t xml:space="preserve"> with relevant specials such as gratings, shoes, bends, offsets confirming to IS 14735 including  jointing with seal ring confirming IS 5382 with leaving a gap about 10mm to allow thermal expansion with necessary  clamps, teak wood plugs, etc., of approved quality and including fixing C.I. gratings at the junction of parapet and floor or roof slab etc., including finishing etc., complete complying with relevant standard specifications.</t>
    </r>
  </si>
  <si>
    <t>1 Rmt 
(One Running Metre)</t>
  </si>
  <si>
    <t>Supply, fabricating and erection of MS square pipe of following size with thickness of 3mm and 2.5mm of approved quality as per specification and drawings with necessary bolts, fasteners and welding arrangements for joints and providing anti-corrosive coating by cleaning the rebars using the rust remover etc., including cost of materials, hire charges for required tools and plants, making charges, gas cutting, labour charges for necessary machineries, iron works for trusses and cost of lifting charges in all floors, power supply etc., all complete and as directed by the departmental officers.</t>
  </si>
  <si>
    <r>
      <t>Supply and fixing of Water CO</t>
    </r>
    <r>
      <rPr>
        <vertAlign val="subscript"/>
        <sz val="14"/>
        <color theme="1"/>
        <rFont val="Times New Roman"/>
        <family val="1"/>
      </rPr>
      <t>2</t>
    </r>
    <r>
      <rPr>
        <sz val="14"/>
        <color theme="1"/>
        <rFont val="Times New Roman"/>
        <family val="1"/>
      </rPr>
      <t xml:space="preserve"> Stored Pressure Type 9litres capacity Fire Extinguisher </t>
    </r>
  </si>
  <si>
    <t>Supply and fixing of Galvanium Roof sheet of 0.47mm thick  over MS purlin  including cost of all materials, cutting, welding &amp; labour charges, fixing in position necessary screws, nuts, scaffolding etc., all complete, as directed by the departmental officers. (The Material quality &amp; brand should be got approved from the Executive Engineer before use).</t>
  </si>
  <si>
    <t>Supply and fixing of 4 nos fire buckets made out of 40 x 40 x 6 mm ms angel</t>
  </si>
  <si>
    <t>Supply and delivey of  19 Inch Monitor with Supporting Hdmi, Vga Input, Glossy Panel, Slim Design &amp; Wall Mountable</t>
  </si>
  <si>
    <t xml:space="preserve">Installation and Termination Charges for  2 MP resolution Fixed Bullet Camera and all acessories etc., all Complete and  as directed by the departmental officers </t>
  </si>
  <si>
    <t>1 Job. 
(One Job)</t>
  </si>
  <si>
    <t>Supply of High quality imaging with 2 MP resolution Fixed Bullet Camera,</t>
  </si>
  <si>
    <t xml:space="preserve">Installation and Termination Charges for  2 MP resolution Fixed Bullet Camera </t>
  </si>
  <si>
    <t>Supply and delivey of 8 Channel NVR, Up to 8-ch IP camera</t>
  </si>
  <si>
    <t>Supply and delivey of Surveillance 1TB Hard disk</t>
  </si>
  <si>
    <t xml:space="preserve">Supplying and laying of  cat 6e with approved make(ISI) </t>
  </si>
  <si>
    <t xml:space="preserve">supplay and delivery of Baskets of size 2'x1'1/2"x 1' </t>
  </si>
  <si>
    <t>supplay and delivery of Baskets of size 2'x1'1/2"x 1' including cost of  materials etc., all complete and as directed by the departmental officers. (The brand &amp; quality should be got approved from EE before use).</t>
  </si>
  <si>
    <t>Supply and fixing of 4 nos fire buckets made out of 40 x 40 x 6 mm ms angel tc  complete complying with standard specifications and as directed by Department Officers.  (The brand should be got approved from the Executive Engineer before use.)</t>
  </si>
  <si>
    <t xml:space="preserve">Supplying and fixing of Steel Bero of size3' x 1'4" ' x 5'5" with  3 side covering using 16 G angle and 16G plate of powder coated </t>
  </si>
  <si>
    <t>Supply and delivey of 8-Port Gigabit Unmandged PoE Switch,  providing 8 × Gigabit PoE ports, 1 × Gigabit RJ45 port, 1 × Gigabit SFP fiber optical port,</t>
  </si>
  <si>
    <t>Supplay and delivery of Slotted angle steel rack  size 6.5 x 1.5 x 3 (H x L x B) made of 16gauge slotted angle with 18 gauge CR sheet plate 5 plate</t>
  </si>
  <si>
    <t>Supplay and delivery of Slotted angle steel rack  size 6.5 x1 x 3 (H x L x B ) made of 16gauge slotted angle with 18 gauge CR sheet plate 5 plate</t>
  </si>
  <si>
    <t xml:space="preserve">Supplay and delivery of Steel Executive table size 6 x 3 x 2.5 ( L x B x H ) making oneside 3 drawers and oneside one drawer and cupboard. </t>
  </si>
  <si>
    <t>Supplay and delivery of  Steel S type PVC wire netted chair</t>
  </si>
  <si>
    <t>Supplay and delivery of Movable Display Made of 18mm novapan to a size of  7 x 3 x 1.5 ( H x B x L) making 5 compartment wthi glass sliding door.</t>
  </si>
  <si>
    <t xml:space="preserve">Supplay and delivery of Steel cash table size of  5 x 3 x 2.5 ( L x B x H ) making one side 3 drawers and one side drawer and cupboard </t>
  </si>
  <si>
    <r>
      <t>Supply and fixing of fire extinguisher  Co</t>
    </r>
    <r>
      <rPr>
        <vertAlign val="subscript"/>
        <sz val="14"/>
        <color theme="1"/>
        <rFont val="Times New Roman"/>
        <family val="1"/>
      </rPr>
      <t>2</t>
    </r>
    <r>
      <rPr>
        <sz val="14"/>
        <color theme="1"/>
        <rFont val="Times New Roman"/>
        <family val="1"/>
      </rPr>
      <t>, 4.5 kg .confirming to TAC Norms</t>
    </r>
  </si>
  <si>
    <t>Brick work in CM 1:5 (One of cement and five of crushed stone sand) using chamber burnt bricks of size 9”x4½”x3” (23x11.4x7.5 cm) in foundation and basement</t>
  </si>
  <si>
    <t>Brick partition wall in Cement Mortar 1:4 (One of cement and four of crushed stone sand) 114mm thick for super structure in the following  floors using chamber burnt bricks of size 9”x4½”x3” (23x11.4x7.5cm)
a) In foundation and basement</t>
  </si>
  <si>
    <t>TENDER CODING SHEET (Rates to be filled up by the Tenderer in this coding sheet)</t>
  </si>
  <si>
    <t>DESCRIPTION</t>
  </si>
  <si>
    <t>UNIT</t>
  </si>
  <si>
    <t>Rate exclusive of GST in Figures and in Words</t>
  </si>
  <si>
    <t>Total Amount .</t>
  </si>
  <si>
    <t>( Rupees --------------------------------------------------------------------------------------------------------Only)</t>
  </si>
  <si>
    <t>Note: The items not furnished with Quantity are deemed to be deleted.</t>
  </si>
  <si>
    <t>S. No</t>
  </si>
  <si>
    <t xml:space="preserve">Supplying and fixing to  Fly Proof Mesh verandah enclosure  labour for fixing in position </t>
  </si>
  <si>
    <r>
      <rPr>
        <b/>
        <u/>
        <sz val="14"/>
        <rFont val="Times New Roman"/>
        <family val="1"/>
      </rPr>
      <t>Electrical arrangement</t>
    </r>
    <r>
      <rPr>
        <sz val="14"/>
        <rFont val="Times New Roman"/>
        <family val="1"/>
      </rPr>
      <t xml:space="preserve">
Charges for assembling and fixing of ceiling fan of different sweep with necessary connections and fixing of fan regulator on the existing board etc., all complete (Excluding cost of fan)</t>
    </r>
  </si>
  <si>
    <t>Providing and fixing factory made unplasticized polyvinyl chloride (UPVC) Door Frame of size 50X47mm with a wall thickness of 5mm, made out  extruded 5mm  rigid  UPVC  foam  sheet,  mitred at  two corners and joined with 2 nos of 150mm long brackets of 15X15mm M.S square tube. The two vertical and horizontal door profiles are to be reinforced with 19X19mm M.S Square tube of 19 gauge with primer coat. The door frame shall be fixed to the wall using 65/100mm long M.S screw through the frame by using PVC fasteners. A minimum of 4 nos screws to be provided for each vertical member &amp; minimum 2 nos for horizontal member etc., and providing and fixing 30mm thick factory made door shutter with unplasticized polyvinyl chloride (UPVC)  solid panel foam sheet , structured with M.S. tube of 19 gauge thickness and size 19X19mm for styles &amp; 15mmX15mm for top &amp; bottom rails. Panelling of 5mm thick UPVC One Side Printed Lamination single sheet to be fitted in the M.S. frame welded / sealed to the styles and rails covered with  5mm  thick 75mm wide UPVC sheet for top rail, lock rail and bottom rail on either side and 10mm (5mm X 2 Nos) thick, 20mm wide cross UPVC sheet as gap  insert for top rail &amp; bottom rail and  joined  together  with  PVC solvent cement  adhesive.  An  additional  5mm  thick  PVC strip of 20mm width is to be stuck on the interior side of the 'C' Channel using PVC solvent cement adhesive including cost  and labour charges for  fixing  of 3 nos 4” SS butt hinges and Aluminium furniture fittings such as 1 No 4" Tower bolt, 1 No 5" Aldrop, 2 Nos 6" flat 'D' type Handle etc are included the fitting provided shall bear ISI marks.  (The quality and brand of door shutter and furniture fittings should be got approved from the Executive Engineer before use)</t>
  </si>
  <si>
    <t>56 31-c&amp; 57</t>
  </si>
  <si>
    <t>Plastering the top of flooring in CM 1:4 (One of cement and four of crushed stone sand) 20mm thick including surface rendered smooth including providing proper slopes, thread lining, curing and 150mm wide skirting alround with the same cement mortar etc., complete in all respects.</t>
  </si>
  <si>
    <r>
      <t>Wiring with</t>
    </r>
    <r>
      <rPr>
        <b/>
        <sz val="14"/>
        <color indexed="8"/>
        <rFont val="Times New Roman"/>
        <family val="1"/>
      </rPr>
      <t xml:space="preserve"> 1.5 sqmm PVC insulated single core multi strand fire retardant flexible copper cable with ISI mark confirming to IS: 694/1990</t>
    </r>
    <r>
      <rPr>
        <sz val="14"/>
        <color indexed="8"/>
        <rFont val="Times New Roman"/>
        <family val="1"/>
      </rPr>
      <t xml:space="preserve">, 1.1.k.v. grade cable with continuous earth by means of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 1.1.k.v. grade cable in </t>
    </r>
    <r>
      <rPr>
        <b/>
        <sz val="14"/>
        <color indexed="8"/>
        <rFont val="Times New Roman"/>
        <family val="1"/>
      </rPr>
      <t>Surface run of</t>
    </r>
    <r>
      <rPr>
        <sz val="14"/>
        <color indexed="8"/>
        <rFont val="Times New Roman"/>
        <family val="1"/>
      </rPr>
      <t xml:space="preserve"> PVC rigid conduit pipe heavy duty with ISI mark with suitable size</t>
    </r>
    <r>
      <rPr>
        <b/>
        <sz val="14"/>
        <color indexed="8"/>
        <rFont val="Times New Roman"/>
        <family val="1"/>
      </rPr>
      <t xml:space="preserve"> TW Switch Box of (300 x 200 x 75mm)  </t>
    </r>
    <r>
      <rPr>
        <sz val="14"/>
        <color indexed="8"/>
        <rFont val="Times New Roman"/>
        <family val="1"/>
      </rPr>
      <t xml:space="preserve">concealed and covered with 3mm thick laminated hylem sheet for </t>
    </r>
    <r>
      <rPr>
        <b/>
        <sz val="14"/>
        <color indexed="8"/>
        <rFont val="Times New Roman"/>
        <family val="1"/>
      </rPr>
      <t>Fan point</t>
    </r>
    <r>
      <rPr>
        <sz val="14"/>
        <color indexed="8"/>
        <rFont val="Times New Roman"/>
        <family val="1"/>
      </rPr>
      <t xml:space="preserve"> controlled by 5 Amps flush type switch including circuit mains, cost of all materials, specials, etc., all complete </t>
    </r>
    <r>
      <rPr>
        <b/>
        <sz val="14"/>
        <color indexed="8"/>
        <rFont val="Times New Roman"/>
        <family val="1"/>
      </rPr>
      <t>(Open wiring)</t>
    </r>
  </si>
  <si>
    <t xml:space="preserve">Painting the old walls with one coats  of 1st class ready mixed plastic emulsion paint of best approved quality colour and shade including thorough scrapping the old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</si>
  <si>
    <t xml:space="preserve">Painting the old walls with one coats  of 1st class ready mixed plastic emulsion paint of best approved quality colour and shade including thorough scrapping </t>
  </si>
  <si>
    <t>Painting the old wood work with two coats of approved Ist class synthetic enamel paint including thorough scrapping the old paint using sand paper as required by the departmental officers including cost of material, labour for painting, supplying etc., all complete as directed by the departmental officers. (The paint quality and shade should be got approved by Executive Engineer before using.)</t>
  </si>
  <si>
    <r>
      <t xml:space="preserve">Supply and delivery of following Electric </t>
    </r>
    <r>
      <rPr>
        <b/>
        <sz val="14"/>
        <color indexed="8"/>
        <rFont val="Times New Roman"/>
        <family val="1"/>
      </rPr>
      <t>Ceiling fan</t>
    </r>
    <r>
      <rPr>
        <sz val="14"/>
        <color indexed="8"/>
        <rFont val="Times New Roman"/>
        <family val="1"/>
      </rPr>
      <t xml:space="preserve"> with </t>
    </r>
    <r>
      <rPr>
        <b/>
        <sz val="14"/>
        <color indexed="8"/>
        <rFont val="Times New Roman"/>
        <family val="1"/>
      </rPr>
      <t>ISI</t>
    </r>
    <r>
      <rPr>
        <sz val="14"/>
        <color indexed="8"/>
        <rFont val="Times New Roman"/>
        <family val="1"/>
      </rPr>
      <t xml:space="preserve"> mark with blades and double ball bearing, capacitor,etc., complete with 300mm down rod, canopies, capacitor, shackleblades with  dimmer electronic regulator suitable for operation on 230 Volts 50 HTZ single phase AC supply conforming to ISS No.374/79 and provided with insulation . (The brand should be got approved from the Executive Engineer before supply made).
a) 48" Ceiling Fan 5 Star Rated (without Regulator)</t>
    </r>
  </si>
  <si>
    <t>Supplying and fixing verandah enclosure Fly Proof Mesh  or gate including one coat of primer and labour for fixing in position and  hire charges of tools and plants  etc. all complete and as directed by the departmental officers (The quality of Fly Proof Mesh should be got approved from the Executive Engineer before use)</t>
  </si>
  <si>
    <t xml:space="preserve">Supply of High quality imaging with 2 MP resolution Fixed Bullet Camera,  Efficient H.265+ compression technology, Clear imaging against strong back light due to DWDR technology, Advanced infrared technology with long IR range,,  Water and dust resistant (IP67)   including cost of materials and all acessories   etc., all complete and as per complying with relavent standard specification and as directed by the departmental officer </t>
  </si>
  <si>
    <t xml:space="preserve">Supplying and laying of  cat 6e cable with approved make(ISI) including cost of labour charge for laying   etc., all complete and as per complying with relavent standard specification and as directed by the departmental officer </t>
  </si>
  <si>
    <r>
      <t>Supply and fixing of Water CO</t>
    </r>
    <r>
      <rPr>
        <vertAlign val="subscript"/>
        <sz val="14"/>
        <color indexed="8"/>
        <rFont val="Times New Roman"/>
        <family val="1"/>
      </rPr>
      <t>2</t>
    </r>
    <r>
      <rPr>
        <sz val="14"/>
        <color indexed="8"/>
        <rFont val="Times New Roman"/>
        <family val="1"/>
      </rPr>
      <t xml:space="preserve"> Stored Pressure Type 9 litres capacity Fire Extinguisher as per new IS 15683 complete with control valve, gun metal cap, pressure gauge, operation sticker, discharges hose, wall mounting bracket, safety clip, etc., as directed by Departmental Officers.</t>
    </r>
  </si>
  <si>
    <r>
      <t>Supply and fixing of fire extinguisher  Co</t>
    </r>
    <r>
      <rPr>
        <vertAlign val="subscript"/>
        <sz val="14"/>
        <color theme="1"/>
        <rFont val="Times New Roman"/>
        <family val="1"/>
      </rPr>
      <t>2</t>
    </r>
    <r>
      <rPr>
        <sz val="14"/>
        <color theme="1"/>
        <rFont val="Times New Roman"/>
        <family val="1"/>
      </rPr>
      <t>, 4.5 kg .confirming to TAC Norms etc  complete complying with standard specifications and as directed by Department Officers.  (The brand should be got approved from the Executive Engineer before use.)</t>
    </r>
  </si>
  <si>
    <t>Supply and delivery of Plastic Chairs Nilkamal /equivalent PVC with Arm chair CHR 2061 for study table area. etc  complete complying with standard specifications and as directed by Department Officers.  (The brand should be got approved from the Executive Engineer before use.)</t>
  </si>
  <si>
    <t>Supply and delivery of Plastic Chairs Nilkamal /equivalent PVC with Arm chair CHR 2061 1</t>
  </si>
  <si>
    <t xml:space="preserve">Supply and delivery of Plastic Chairs Nilkamal /equivalent PVC with Arm chair CHR 2061 </t>
  </si>
  <si>
    <t>Electrical arrangement 
Charges for assembling and fixing of ceiling fan  (Excluding cost of fan)</t>
  </si>
  <si>
    <t>Annexure
Supply and filling in foundation and basement with stone dust in layers of 150mm thickness</t>
  </si>
  <si>
    <t>Plain Cement concrete 1:2:4(One of cement and two of crushed stone sand and four of aggregate) 
a. In Foundation and basement</t>
  </si>
  <si>
    <t>Plastering the top of flooring in CM 1:4 (One of cement and four of crushed stone sand) 20mm thick</t>
  </si>
  <si>
    <t>Wiring with 1.5 Sqmm PVC insulated single core multi strand fire retardant flexible copper cable with ISI mark confirming IS: 694:1990 for Fan point .(Open wiring)</t>
  </si>
  <si>
    <t>Supply and delivery of following Electric Ceiling fan
a) 48" Ceiling Fan 5 Star Rated (without Regulator)</t>
  </si>
  <si>
    <t xml:space="preserve">1 Job. 
</t>
  </si>
  <si>
    <t>Installation and Termination Charges for  2 MP resolution Fixed Bullet Camera and all acessories</t>
  </si>
  <si>
    <t>Supply and delivery of Slotted angle steel rack  size 6'.6" x 1'.6" x 3' (H x L x B) made of 16gauge slotted angle with 18 gauge CR sheet plate 5 plate etc  complete complying with standard specifications and as directed by Department Officers.  (The brand should be got approved from the Executive Engineer before use.)</t>
  </si>
  <si>
    <t>Supplying and fixing of Steel Bero of size3' x 1'4" ' x 5'6" with  3 side covering using 16 G angle and 16G plate of powder coated including labour charges for assembling and fixing the steel Bero including cost of necessary materials tools and plants etc., all complete and as directed by the departmental officers. (The brand &amp; quality should be got approved from EE before use).</t>
  </si>
  <si>
    <t>Supply and delivery of 8 Channel NVR, Up to 8-ch IP camera</t>
  </si>
  <si>
    <t>Supply and delivery of 8-Port Gigabit Unmandged PoE Switch,  providing 8 × Gigabit PoE ports, 1 × Gigabit RJ45 port, 1 × Gigabit SFP fiber optical port,</t>
  </si>
  <si>
    <t>Supply and delivery of Surveillance 1TB Hard disk</t>
  </si>
  <si>
    <t>Supply and delivery of  19 Inch Monitor with Supporting Hdmi, Vga Input, Glossy Panel, Slim Design &amp; Wall Mountable</t>
  </si>
  <si>
    <t xml:space="preserve">Supply and delivery of 8 Channel NVR, Up to 8-ch IP camera inputs,  H.265+/H.265/H.264+/H.264 video formats, Up to 1-ch@8 MP/3-ch@4 MP/6-ch@1080p decoding capacity, Up to 80 Mbps incoming bandwidth, 1 SATA interface  including cost of materials and all acessories   etc., all complete and as per complying with relavent standard specification and as directed by the departmental officer </t>
  </si>
  <si>
    <t xml:space="preserve">Supply and delivery of 8-Port Gigabit Unmandged PoE Switch,  providing 8 × Gigabit PoE ports, 1 × Gigabit RJ45 port, 1 × Gigabit SFP fiber optical port,  IEEE 802.3at/af standard. including cost of materials and all acessories   etc., all complete and as per complying with relavent standard specification and as directed by the departmental officer </t>
  </si>
  <si>
    <t xml:space="preserve">Supply and delivery of Surveillance 1TB Hard disk  including cost of Hard disk   etc., all complete and as per complying with relavent standard specification and as directed by the departmental officer </t>
  </si>
  <si>
    <t xml:space="preserve">Supply and delivery of  19 Inch Monitor with Supporting HDMI, VGA Input, Glossy Panel, Slim Design &amp; Wall Mountable  including cost of Monitor   etc., all complete and as per complying with relavent standard specification and as directed by the departmental officer </t>
  </si>
  <si>
    <t xml:space="preserve">Supplying and laying of  Cat 6e cable with approved make(ISI) </t>
  </si>
  <si>
    <r>
      <t>Supply and fixing of Water CO</t>
    </r>
    <r>
      <rPr>
        <vertAlign val="subscript"/>
        <sz val="14"/>
        <rFont val="Times New Roman"/>
        <family val="1"/>
      </rPr>
      <t>2</t>
    </r>
    <r>
      <rPr>
        <sz val="14"/>
        <rFont val="Times New Roman"/>
        <family val="1"/>
      </rPr>
      <t xml:space="preserve"> Stored Pressure Type 9litres capacity Fire Extinguisher </t>
    </r>
  </si>
  <si>
    <r>
      <t>Supply and fixing of fire extinguisher  Co</t>
    </r>
    <r>
      <rPr>
        <vertAlign val="subscript"/>
        <sz val="14"/>
        <rFont val="Times New Roman"/>
        <family val="1"/>
      </rPr>
      <t>2</t>
    </r>
    <r>
      <rPr>
        <sz val="14"/>
        <rFont val="Times New Roman"/>
        <family val="1"/>
      </rPr>
      <t>, 4.5 kg .confirming to TAC Norms</t>
    </r>
  </si>
  <si>
    <t>Supply and delivery of Slotted angle steel rack  size 6'.6" x 1' x 3' ( H x L x B ) made of 16gauge slotted angle with 18 gauge CR sheet plate 5 plate etc  complete complying with standard specifications and as directed by Department Officers.  (The brand should be got approved from the Executive Engineer before use.)</t>
  </si>
  <si>
    <t>Supply and delivery of  Steel S type  PVC wire netted chair etc  complete complying with standard specifications and as directed by Department Officers.  (The brand should be got approved from the Executive Engineer before use.)</t>
  </si>
  <si>
    <t>Supply and delivery of Slotted angle steel rack  size 6'.6" x 1'.6" x 3' (H x L x B) made of 16gauge slotted angle with 18 gauge CR sheet plate 5 plate</t>
  </si>
  <si>
    <t>Supply and delivery of Slotted angle steel rack  size 6'.6" x 1' x 3' ( H x L x B ) made of 16gauge slotted angle with 18 gauge CR sheet plate 5 plate</t>
  </si>
  <si>
    <t>Supply and delivery of Steel Executive table size 6' x 3' x 2'.6" ( L x B x H ) making oneside 3 drawers and oneside one drawer and cupboard. etc  complete complying with standard specifications and as directed by Department Officers.  (The brand should be got approved from the Executive Engineer before use.)</t>
  </si>
  <si>
    <t>Supply and delivery of Steel Executive table size 6' x 3' x 2'.6" ( L x B x H ) making oneside 3 drawers and oneside one drawer and cupboard.</t>
  </si>
  <si>
    <t>Supply and delivery of  Steel S type PVC wire netted chair</t>
  </si>
  <si>
    <t>Supply and delivery of Movable Display Made of 18mm novapan to a size of  7' x 3' x 1'.6" ( H x B x L) making 5 compartment with glass sliding door. etc  complete complying with standard specifications and as directed by Department Officers.  (The brand should be got approved from the Executive Engineer before use.)</t>
  </si>
  <si>
    <t>Supply and delivery of Movable Display Made of 18mm novapan to a size of  7' x 3' x 1'.6" ( H x B x L) making 5 compartment with glass sliding door</t>
  </si>
  <si>
    <t>Supply and delivery of Steel cash table size of  5' x 3' x 2'.5" ( L x B x H ) making one side 3 drawers and one side drawer and cupboard etc  complete complying with standard specifications and as directed by Department Officers.  (The brand should be got approved from the Executive Engineer before use.)</t>
  </si>
  <si>
    <t>Supply and delivery of Steel cash table size of  5' x 3' x 2'.5" ( L x B x H ) making one side 3 drawers and one side drawer and cupboard</t>
  </si>
  <si>
    <t xml:space="preserve">Supplying and delivery of Steel Bero of size3' x 1'4" ' x 5'6" with  3 side covering using 16 G angle and 16G plate of powder coated </t>
  </si>
  <si>
    <t xml:space="preserve">Supply and delivery of Baskets of size 2'x1'1/2"x 1' </t>
  </si>
  <si>
    <t>Providing and fixing factory made unplasticized polyvinyl chloride (UPVC) Door Frame</t>
  </si>
  <si>
    <t>Rate</t>
  </si>
  <si>
    <t>Amount</t>
  </si>
  <si>
    <t>Total Amount Rs.</t>
  </si>
  <si>
    <t>Excess / Less amount</t>
  </si>
  <si>
    <t>Excess / Less percentage</t>
  </si>
  <si>
    <r>
      <t>Supply and fixing of Water CO</t>
    </r>
    <r>
      <rPr>
        <vertAlign val="subscript"/>
        <sz val="18"/>
        <rFont val="Arial"/>
        <family val="2"/>
      </rPr>
      <t>2</t>
    </r>
    <r>
      <rPr>
        <sz val="18"/>
        <rFont val="Arial"/>
        <family val="2"/>
      </rPr>
      <t xml:space="preserve"> Stored Pressure Type 9litres capacity Fire Extinguisher </t>
    </r>
  </si>
  <si>
    <r>
      <t>Supply and fixing of fire extinguisher  Co</t>
    </r>
    <r>
      <rPr>
        <vertAlign val="subscript"/>
        <sz val="18"/>
        <rFont val="Arial"/>
        <family val="2"/>
      </rPr>
      <t>2</t>
    </r>
    <r>
      <rPr>
        <sz val="18"/>
        <rFont val="Arial"/>
        <family val="2"/>
      </rPr>
      <t>, 4.5 kg .confirming to TAC Norms</t>
    </r>
  </si>
  <si>
    <t>Estimate rate
(As per PWD SR 2022-2023</t>
  </si>
  <si>
    <t>Wiring with 1.5 Sqmm PVC insulated single core multi strand fire retardant flexible copper cable with ISI mark confirming IS: 694:1990 for Fa+C23n point. (Open wiring)</t>
  </si>
  <si>
    <t>Ab-
Sub</t>
  </si>
  <si>
    <t>Thiru. R. Suresh Babu,
Cheyyar - 604 407.
(1).</t>
  </si>
  <si>
    <t>M/s. M.M. Engineers,
Thiruvallur Taluk &amp; Dist.
(1).</t>
  </si>
  <si>
    <t>REVISED COMPARATIVE STATEMENT</t>
  </si>
  <si>
    <t>The valid, single and negotiated tenderer of M/s. M.M. Engineers,
Thiruvallur Taluk &amp; Dist vide Lr. 
Dt:    .11.2022</t>
  </si>
  <si>
    <t>RR</t>
  </si>
  <si>
    <t>Superintending Engineer
Chennai Circle / TNPHC Ltd.,</t>
  </si>
  <si>
    <r>
      <rPr>
        <b/>
        <u/>
        <sz val="18"/>
        <rFont val="Arial"/>
        <family val="2"/>
      </rPr>
      <t>Submitted :</t>
    </r>
    <r>
      <rPr>
        <sz val="18"/>
        <rFont val="Arial"/>
        <family val="2"/>
      </rPr>
      <t xml:space="preserve">
                       The valid, single and negotiated tender of </t>
    </r>
    <r>
      <rPr>
        <b/>
        <sz val="18"/>
        <rFont val="Arial"/>
        <family val="2"/>
      </rPr>
      <t>M/s. M.M. Engineers, Thiruvallur Taluk &amp; Dist,</t>
    </r>
    <r>
      <rPr>
        <sz val="18"/>
        <rFont val="Arial"/>
        <family val="2"/>
      </rPr>
      <t xml:space="preserve"> for a value of </t>
    </r>
    <r>
      <rPr>
        <b/>
        <sz val="18"/>
        <rFont val="Arial"/>
        <family val="2"/>
      </rPr>
      <t xml:space="preserve">Rs.6,32,049.06 </t>
    </r>
    <r>
      <rPr>
        <sz val="18"/>
        <rFont val="Arial"/>
        <family val="2"/>
      </rPr>
      <t xml:space="preserve">(with GST at 18%) which is </t>
    </r>
    <r>
      <rPr>
        <b/>
        <sz val="18"/>
        <rFont val="Arial"/>
        <family val="2"/>
      </rPr>
      <t>(-)</t>
    </r>
    <r>
      <rPr>
        <sz val="18"/>
        <rFont val="Arial"/>
        <family val="2"/>
      </rPr>
      <t xml:space="preserve"> </t>
    </r>
    <r>
      <rPr>
        <b/>
        <sz val="18"/>
        <rFont val="Arial"/>
        <family val="2"/>
      </rPr>
      <t xml:space="preserve">Rs.12,594.04 </t>
    </r>
    <r>
      <rPr>
        <sz val="18"/>
        <rFont val="Arial"/>
        <family val="2"/>
      </rPr>
      <t xml:space="preserve">or at </t>
    </r>
    <r>
      <rPr>
        <b/>
        <sz val="18"/>
        <rFont val="Arial"/>
        <family val="2"/>
      </rPr>
      <t>(-)1.95%</t>
    </r>
    <r>
      <rPr>
        <sz val="18"/>
        <rFont val="Arial"/>
        <family val="2"/>
      </rPr>
      <t xml:space="preserve"> less than the estimate value for </t>
    </r>
    <r>
      <rPr>
        <b/>
        <sz val="18"/>
        <rFont val="Arial"/>
        <family val="2"/>
      </rPr>
      <t xml:space="preserve">Rs.6,44,643.10 </t>
    </r>
    <r>
      <rPr>
        <sz val="18"/>
        <rFont val="Arial"/>
        <family val="2"/>
      </rPr>
      <t>(with GST at 18%) as per PWD SR 2022-2023 may be accepted by the Superintending Engineer / Chennai Circle.</t>
    </r>
  </si>
  <si>
    <t>TNBP
NO</t>
  </si>
  <si>
    <t>Charges for assembling and fixing of ceiling fan of different sweep with necessary connections and fixing of fan regulator on the existing board etc., all complete (Excluding cost of fan)</t>
  </si>
  <si>
    <t>Electrical arrangement</t>
  </si>
  <si>
    <t xml:space="preserve">Annexure </t>
  </si>
  <si>
    <t>1 Rmt
(One Running metre)</t>
  </si>
  <si>
    <r>
      <t>1m</t>
    </r>
    <r>
      <rPr>
        <vertAlign val="superscript"/>
        <sz val="13"/>
        <color indexed="8"/>
        <rFont val="Arial"/>
        <family val="2"/>
      </rPr>
      <t>2</t>
    </r>
    <r>
      <rPr>
        <sz val="13"/>
        <color indexed="8"/>
        <rFont val="Arial"/>
        <family val="2"/>
      </rPr>
      <t xml:space="preserve">
(One Square metre)</t>
    </r>
  </si>
  <si>
    <t>1 Kg 
(One Kilogram)</t>
  </si>
  <si>
    <r>
      <t>1m</t>
    </r>
    <r>
      <rPr>
        <b/>
        <vertAlign val="superscript"/>
        <sz val="11"/>
        <rFont val="Times New Roman"/>
        <family val="1"/>
      </rPr>
      <t>3</t>
    </r>
    <r>
      <rPr>
        <b/>
        <sz val="11"/>
        <rFont val="Times New Roman"/>
        <family val="1"/>
      </rPr>
      <t xml:space="preserve"> 
</t>
    </r>
    <r>
      <rPr>
        <sz val="11"/>
        <rFont val="Times New Roman"/>
        <family val="1"/>
      </rPr>
      <t>(One Cubic metre)</t>
    </r>
  </si>
  <si>
    <r>
      <t>1m</t>
    </r>
    <r>
      <rPr>
        <vertAlign val="superscript"/>
        <sz val="11"/>
        <color indexed="8"/>
        <rFont val="Times New Roman"/>
        <family val="1"/>
      </rPr>
      <t>2</t>
    </r>
    <r>
      <rPr>
        <sz val="11"/>
        <color indexed="8"/>
        <rFont val="Times New Roman"/>
        <family val="1"/>
      </rPr>
      <t xml:space="preserve">
(One Square metre)</t>
    </r>
  </si>
  <si>
    <r>
      <t xml:space="preserve">Supply and </t>
    </r>
    <r>
      <rPr>
        <b/>
        <sz val="11"/>
        <color indexed="8"/>
        <rFont val="Times New Roman"/>
        <family val="1"/>
      </rPr>
      <t xml:space="preserve">filling in foundation and basement with Stone dust </t>
    </r>
    <r>
      <rPr>
        <sz val="11"/>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</si>
  <si>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r>
      <rPr>
        <b/>
        <sz val="11"/>
        <color indexed="8"/>
        <rFont val="Times New Roman"/>
        <family val="1"/>
      </rPr>
      <t>Plain cement concrete 1:5:10</t>
    </r>
    <r>
      <rPr>
        <sz val="11"/>
        <color indexed="8"/>
        <rFont val="Times New Roman"/>
        <family val="1"/>
      </rPr>
      <t xml:space="preserve"> (One of cement, five of crushed stone sand and ten of hard broken stone Jelly) for foundation using 40 mm gauge hard broken stone jelly inclusive of shoring, strutting and bailing out water wherever necessary ramming, curing etc., complete in all respects complying with relevant standard specifications and as directed by the departmental officers.</t>
    </r>
  </si>
  <si>
    <r>
      <t>Plain cement concrete 1:2:4</t>
    </r>
    <r>
      <rPr>
        <sz val="11"/>
        <rFont val="Times New Roman"/>
        <family val="1"/>
      </rPr>
      <t xml:space="preserve"> (One of cement two of crushed stone sand and four of Hard Broken Stone jelly) using 20mm gauge  hard broken stone jelly excluding  shuttering  and centering but including laying, curing  and finishing with relevant standard specifications in </t>
    </r>
    <r>
      <rPr>
        <b/>
        <sz val="11"/>
        <rFont val="Times New Roman"/>
        <family val="1"/>
      </rPr>
      <t>foundation and basement</t>
    </r>
    <r>
      <rPr>
        <sz val="11"/>
        <rFont val="Times New Roman"/>
        <family val="1"/>
      </rPr>
      <t xml:space="preserve">, and other </t>
    </r>
    <r>
      <rPr>
        <b/>
        <sz val="11"/>
        <rFont val="Times New Roman"/>
        <family val="1"/>
      </rPr>
      <t>similar works</t>
    </r>
    <r>
      <rPr>
        <sz val="11"/>
        <rFont val="Times New Roman"/>
        <family val="1"/>
      </rPr>
      <t xml:space="preserve"> &amp; as directed by the departmental officers.</t>
    </r>
  </si>
  <si>
    <r>
      <t>Flooring with a bed of CC 1:5:10</t>
    </r>
    <r>
      <rPr>
        <sz val="11"/>
        <rFont val="Times New Roman"/>
        <family val="1"/>
      </rPr>
      <t xml:space="preserve">  (one of cement, five of  crushed stone sand and ten of hard broken stone jelly) using 40mm size hard broken stone jelly and top  left rough to receive the floor finish with required slopes including ramming, curing etc.,  all complete complying with relevant standard specifications.</t>
    </r>
  </si>
  <si>
    <r>
      <rPr>
        <b/>
        <sz val="11"/>
        <color indexed="8"/>
        <rFont val="Times New Roman"/>
        <family val="1"/>
      </rPr>
      <t>Plastering with CM 1:5</t>
    </r>
    <r>
      <rPr>
        <sz val="11"/>
        <color indexed="8"/>
        <rFont val="Times New Roman"/>
        <family val="1"/>
      </rPr>
      <t xml:space="preserve"> (One of cement and five of crushed stone sand) </t>
    </r>
    <r>
      <rPr>
        <b/>
        <sz val="11"/>
        <color indexed="8"/>
        <rFont val="Times New Roman"/>
        <family val="1"/>
      </rPr>
      <t>12mm thick</t>
    </r>
    <r>
      <rPr>
        <sz val="11"/>
        <color indexed="8"/>
        <rFont val="Times New Roman"/>
        <family val="1"/>
      </rPr>
      <t xml:space="preserve"> finished with neat cement including providing band cornice, ceiling cornice, curing, scaffolding, etc., complete in all respects and complying with relevant standard specifications.</t>
    </r>
  </si>
  <si>
    <r>
      <t xml:space="preserve">Supplying and fixing of 110mm dia PVC SWR pipe with ISI mark confirming to IS 13952:1992- type 'A'  for </t>
    </r>
    <r>
      <rPr>
        <b/>
        <sz val="11"/>
        <color indexed="8"/>
        <rFont val="Times New Roman"/>
        <family val="1"/>
      </rPr>
      <t>Rain water down fall pipe</t>
    </r>
    <r>
      <rPr>
        <sz val="11"/>
        <color indexed="8"/>
        <rFont val="Times New Roman"/>
        <family val="1"/>
      </rPr>
      <t xml:space="preserve"> with relevant specials such as gratings, shoes, bends, offsets confirming to IS 14735 including  jointing with seal ring confirming IS 5382 with leaving a gap about 10mm to allow thermal expansion with necessary  clamps, teak wood plugs, etc., of approved quality and including fixing C.I. gratings at the junction of parapet and floor or roof slab etc., including finishing etc., complete complying with relevant standard specifications.</t>
    </r>
  </si>
  <si>
    <r>
      <t>Wiring with</t>
    </r>
    <r>
      <rPr>
        <b/>
        <sz val="11"/>
        <color indexed="8"/>
        <rFont val="Times New Roman"/>
        <family val="1"/>
      </rPr>
      <t xml:space="preserve"> 1.5 sqmm PVC insulated single core multi strand fire retardant flexible copper cable with ISI mark confirming to IS: 694/1990</t>
    </r>
    <r>
      <rPr>
        <sz val="11"/>
        <color indexed="8"/>
        <rFont val="Times New Roman"/>
        <family val="1"/>
      </rPr>
      <t xml:space="preserve">, 1.1.k.v. grade cable with continuous earth by means of </t>
    </r>
    <r>
      <rPr>
        <b/>
        <sz val="11"/>
        <color indexed="8"/>
        <rFont val="Times New Roman"/>
        <family val="1"/>
      </rPr>
      <t>1.5 sqmm PVC insulated single core multi strand fire retardant flexible copper cable with ISI mark confirming to IS: 694/1990</t>
    </r>
    <r>
      <rPr>
        <sz val="11"/>
        <color indexed="8"/>
        <rFont val="Times New Roman"/>
        <family val="1"/>
      </rPr>
      <t xml:space="preserve">, 1.1.k.v. grade cable in </t>
    </r>
    <r>
      <rPr>
        <b/>
        <sz val="11"/>
        <color indexed="8"/>
        <rFont val="Times New Roman"/>
        <family val="1"/>
      </rPr>
      <t>Surface run of</t>
    </r>
    <r>
      <rPr>
        <sz val="11"/>
        <color indexed="8"/>
        <rFont val="Times New Roman"/>
        <family val="1"/>
      </rPr>
      <t xml:space="preserve"> PVC rigid conduit pipe heavy duty with ISI mark with suitable size</t>
    </r>
    <r>
      <rPr>
        <b/>
        <sz val="11"/>
        <color indexed="8"/>
        <rFont val="Times New Roman"/>
        <family val="1"/>
      </rPr>
      <t xml:space="preserve"> TW Switch Box of (300 x 200 x 75mm)  </t>
    </r>
    <r>
      <rPr>
        <sz val="11"/>
        <color indexed="8"/>
        <rFont val="Times New Roman"/>
        <family val="1"/>
      </rPr>
      <t xml:space="preserve">concealed and covered with 3mm thick laminated hylem sheet for </t>
    </r>
    <r>
      <rPr>
        <b/>
        <sz val="11"/>
        <color indexed="8"/>
        <rFont val="Times New Roman"/>
        <family val="1"/>
      </rPr>
      <t>Fan point</t>
    </r>
    <r>
      <rPr>
        <sz val="11"/>
        <color indexed="8"/>
        <rFont val="Times New Roman"/>
        <family val="1"/>
      </rPr>
      <t xml:space="preserve"> controlled by 5 Amps flush type switch including circuit mains, cost of all materials, specials, etc., all complete </t>
    </r>
    <r>
      <rPr>
        <b/>
        <sz val="11"/>
        <color indexed="8"/>
        <rFont val="Times New Roman"/>
        <family val="1"/>
      </rPr>
      <t>(Open wiring)</t>
    </r>
  </si>
  <si>
    <r>
      <t xml:space="preserve">Supply and delivery of following Electric </t>
    </r>
    <r>
      <rPr>
        <b/>
        <sz val="11"/>
        <color indexed="8"/>
        <rFont val="Times New Roman"/>
        <family val="1"/>
      </rPr>
      <t>Ceiling fan</t>
    </r>
    <r>
      <rPr>
        <sz val="11"/>
        <color indexed="8"/>
        <rFont val="Times New Roman"/>
        <family val="1"/>
      </rPr>
      <t xml:space="preserve"> with </t>
    </r>
    <r>
      <rPr>
        <b/>
        <sz val="11"/>
        <color indexed="8"/>
        <rFont val="Times New Roman"/>
        <family val="1"/>
      </rPr>
      <t>ISI</t>
    </r>
    <r>
      <rPr>
        <sz val="11"/>
        <color indexed="8"/>
        <rFont val="Times New Roman"/>
        <family val="1"/>
      </rPr>
      <t xml:space="preserve"> mark with blades and double ball bearing, capacitor,etc., complete with 300mm down rod, canopies, capacitor, shackleblades with  dimmer electronic regulator suitable for operation on 230 Volts 50 HTZ single phase AC supply conforming to ISS No.374/79 and provided with insulation . (The brand should be got approved from the Executive Engineer before supply made).
a) 48" Ceiling Fan 5 Star Rated (without Regulator)</t>
    </r>
  </si>
  <si>
    <r>
      <t>Supply and fixing of Water CO</t>
    </r>
    <r>
      <rPr>
        <vertAlign val="subscript"/>
        <sz val="11"/>
        <color indexed="8"/>
        <rFont val="Times New Roman"/>
        <family val="1"/>
      </rPr>
      <t>2</t>
    </r>
    <r>
      <rPr>
        <sz val="11"/>
        <color indexed="8"/>
        <rFont val="Times New Roman"/>
        <family val="1"/>
      </rPr>
      <t xml:space="preserve"> Stored Pressure Type 9 litres capacity Fire Extinguisher as per new IS 15683 complete with control valve, gun metal cap, pressure gauge, operation sticker, discharges hose, wall mounting bracket, safety clip, etc., as directed by Departmental Officers.</t>
    </r>
  </si>
  <si>
    <r>
      <t>Supply and fixing of fire extinguisher  Co</t>
    </r>
    <r>
      <rPr>
        <vertAlign val="subscript"/>
        <sz val="11"/>
        <color theme="1"/>
        <rFont val="Times New Roman"/>
        <family val="1"/>
      </rPr>
      <t>2</t>
    </r>
    <r>
      <rPr>
        <sz val="11"/>
        <color theme="1"/>
        <rFont val="Times New Roman"/>
        <family val="1"/>
      </rPr>
      <t>, 4.5 kg .confirming to TAC Norms etc  complete complying with standard specifications and as directed by Department Officers.  (The brand should be got approved from the Executive Engineer before use.)</t>
    </r>
  </si>
</sst>
</file>

<file path=xl/styles.xml><?xml version="1.0" encoding="utf-8"?>
<styleSheet xmlns="http://schemas.openxmlformats.org/spreadsheetml/2006/main">
  <numFmts count="34">
    <numFmt numFmtId="5" formatCode="&quot;₹&quot;\ #,##0;&quot;₹&quot;\ \-#,##0"/>
    <numFmt numFmtId="44" formatCode="_ &quot;₹&quot;\ * #,##0.00_ ;_ &quot;₹&quot;\ * \-#,##0.00_ ;_ &quot;₹&quot;\ * &quot;-&quot;??_ ;_ @_ "/>
    <numFmt numFmtId="43" formatCode="_ * #,##0.00_ ;_ * \-#,##0.00_ ;_ * &quot;-&quot;??_ ;_ @_ "/>
    <numFmt numFmtId="164" formatCode="&quot;$&quot;#,##0_);[Red]\(&quot;$&quot;#,##0\)"/>
    <numFmt numFmtId="165" formatCode="_(&quot;$&quot;* #,##0_);_(&quot;$&quot;* \(#,##0\);_(&quot;$&quot;* &quot;-&quot;_);_(@_)"/>
    <numFmt numFmtId="166" formatCode="_(* #,##0.00_);_(* \(#,##0.00\);_(* &quot;-&quot;??_);_(@_)"/>
    <numFmt numFmtId="167" formatCode="0.00_)"/>
    <numFmt numFmtId="168" formatCode="0.0"/>
    <numFmt numFmtId="169" formatCode="0_)"/>
    <numFmt numFmtId="170" formatCode="#,##0.0"/>
    <numFmt numFmtId="171" formatCode="0.0_)"/>
    <numFmt numFmtId="172" formatCode="&quot;Rs.&quot;\ #,##0.00;[Red]&quot;Rs.&quot;\ \-#,##0.00"/>
    <numFmt numFmtId="173" formatCode="&quot;Rs.&quot;\ #,##0;&quot;Rs.&quot;\ \-#,##0"/>
    <numFmt numFmtId="174" formatCode="_-&quot;€&quot;* #,##0.00_-;\-&quot;€&quot;* #,##0.00_-;_-&quot;€&quot;* &quot;-&quot;??_-;_-@_-"/>
    <numFmt numFmtId="175" formatCode="_ &quot;Rs.&quot;\ * #,##0_ ;_ &quot;Rs.&quot;\ * \-#,##0_ ;_ &quot;Rs.&quot;\ * &quot;-&quot;_ ;_ @_ "/>
    <numFmt numFmtId="176" formatCode="_(&quot;$&quot;* #,##0.00_);_(&quot;$&quot;* \(#,##0.00\);_(&quot;$&quot;* &quot;-&quot;??_);_(@_)"/>
    <numFmt numFmtId="177" formatCode="0.000"/>
    <numFmt numFmtId="178" formatCode="&quot;L.&quot;\ #,##0;[Red]\-&quot;L.&quot;\ #,##0"/>
    <numFmt numFmtId="179" formatCode="#,##0.0000_);\(#,##0.0000\)"/>
    <numFmt numFmtId="180" formatCode="_-* #,##0\ &quot;F&quot;_-;\-* #,##0\ &quot;F&quot;_-;_-* &quot;-&quot;\ &quot;F&quot;_-;_-@_-"/>
    <numFmt numFmtId="181" formatCode="0.00000_)"/>
    <numFmt numFmtId="182" formatCode="_-* #,##0\ _F_-;\-* #,##0\ _F_-;_-* &quot;-&quot;\ _F_-;_-@_-"/>
    <numFmt numFmtId="183" formatCode="&quot;\&quot;#,##0.00;[Red]\-&quot;\&quot;#,##0.00"/>
    <numFmt numFmtId="184" formatCode="0.00_);\(0.00\)"/>
    <numFmt numFmtId="185" formatCode="_([$€-2]* #,##0.00_);_([$€-2]* \(#,##0.00\);_([$€-2]* &quot;-&quot;??_)"/>
    <numFmt numFmtId="186" formatCode="_-* #,##0.00\ _F_-;\-* #,##0.00\ _F_-;_-* &quot;-&quot;??\ _F_-;_-@_-"/>
    <numFmt numFmtId="187" formatCode="_ * #,##0_)\ &quot;$&quot;_ ;_ * \(#,##0\)\ &quot;$&quot;_ ;_ * &quot;-&quot;_)\ &quot;$&quot;_ ;_ @_ "/>
    <numFmt numFmtId="188" formatCode="_ * #,##0.00_)\ &quot;$&quot;_ ;_ * \(#,##0.00\)\ &quot;$&quot;_ ;_ * &quot;-&quot;??_)\ &quot;$&quot;_ ;_ @_ "/>
    <numFmt numFmtId="189" formatCode="0.0000000000"/>
    <numFmt numFmtId="190" formatCode="_ [$₹-4009]\ * #,##0.00_ ;_ [$₹-4009]\ * \-#,##0.00_ ;_ [$₹-4009]\ * &quot;-&quot;??_ ;_ @_ "/>
    <numFmt numFmtId="191" formatCode="&quot;$&quot;#,##0.00_);\(&quot;$&quot;#,##0.00\)"/>
    <numFmt numFmtId="192" formatCode="0.000_)"/>
    <numFmt numFmtId="193" formatCode="\$#,##0_);\(\$#,##0\)"/>
    <numFmt numFmtId="194" formatCode="0.000000_)"/>
  </numFmts>
  <fonts count="94">
    <font>
      <sz val="11"/>
      <color theme="1"/>
      <name val="Calibri"/>
      <family val="2"/>
      <scheme val="minor"/>
    </font>
    <font>
      <sz val="11"/>
      <color theme="1"/>
      <name val="Calibri"/>
      <family val="2"/>
      <scheme val="minor"/>
    </font>
    <font>
      <sz val="12"/>
      <name val="Helv"/>
    </font>
    <font>
      <sz val="14"/>
      <name val="Times New Roman"/>
      <family val="1"/>
    </font>
    <font>
      <b/>
      <sz val="14"/>
      <color indexed="8"/>
      <name val="Times New Roman"/>
      <family val="1"/>
    </font>
    <font>
      <b/>
      <u/>
      <sz val="14"/>
      <color indexed="8"/>
      <name val="Times New Roman"/>
      <family val="1"/>
    </font>
    <font>
      <sz val="10"/>
      <name val="Arial"/>
      <family val="2"/>
    </font>
    <font>
      <sz val="14"/>
      <color theme="1"/>
      <name val="Times New Roman"/>
      <family val="1"/>
    </font>
    <font>
      <vertAlign val="superscript"/>
      <sz val="14"/>
      <name val="Times New Roman"/>
      <family val="1"/>
    </font>
    <font>
      <b/>
      <sz val="14"/>
      <name val="Times New Roman"/>
      <family val="1"/>
    </font>
    <font>
      <sz val="14"/>
      <color indexed="8"/>
      <name val="Times New Roman"/>
      <family val="1"/>
    </font>
    <font>
      <vertAlign val="superscript"/>
      <sz val="14"/>
      <color indexed="8"/>
      <name val="Times New Roman"/>
      <family val="1"/>
    </font>
    <font>
      <sz val="11"/>
      <color indexed="8"/>
      <name val="Calibri"/>
      <family val="2"/>
    </font>
    <font>
      <sz val="9"/>
      <name val="Times New Roman"/>
      <family val="1"/>
    </font>
    <font>
      <sz val="8"/>
      <name val="Arial"/>
      <family val="2"/>
    </font>
    <font>
      <u/>
      <sz val="11"/>
      <color theme="10"/>
      <name val="Calibri"/>
      <family val="2"/>
    </font>
    <font>
      <b/>
      <i/>
      <sz val="16"/>
      <name val="Helv"/>
    </font>
    <font>
      <sz val="12"/>
      <name val="Times New Roman"/>
      <family val="1"/>
    </font>
    <font>
      <sz val="11"/>
      <color rgb="FF000000"/>
      <name val="Calibri"/>
      <family val="2"/>
    </font>
    <font>
      <sz val="12"/>
      <name val="Helv"/>
      <family val="2"/>
    </font>
    <font>
      <sz val="10"/>
      <name val="Helv"/>
      <charset val="204"/>
    </font>
    <font>
      <b/>
      <sz val="11"/>
      <name val="Times New Roman"/>
      <family val="1"/>
    </font>
    <font>
      <b/>
      <u/>
      <sz val="14"/>
      <name val="Times New Roman"/>
      <family val="1"/>
    </font>
    <font>
      <b/>
      <sz val="14"/>
      <color theme="1"/>
      <name val="Times New Roman"/>
      <family val="1"/>
    </font>
    <font>
      <b/>
      <vertAlign val="superscript"/>
      <sz val="14"/>
      <name val="Times New Roman"/>
      <family val="1"/>
    </font>
    <font>
      <vertAlign val="subscript"/>
      <sz val="14"/>
      <color theme="1"/>
      <name val="Times New Roman"/>
      <family val="1"/>
    </font>
    <font>
      <b/>
      <sz val="14"/>
      <color theme="0"/>
      <name val="Times New Roman"/>
      <family val="1"/>
    </font>
    <font>
      <sz val="14"/>
      <color theme="0"/>
      <name val="Times New Roman"/>
      <family val="1"/>
    </font>
    <font>
      <sz val="12"/>
      <color theme="1"/>
      <name val="Times New Roman"/>
      <family val="2"/>
    </font>
    <font>
      <sz val="13"/>
      <color indexed="8"/>
      <name val="Arial"/>
      <family val="2"/>
    </font>
    <font>
      <vertAlign val="superscript"/>
      <sz val="13"/>
      <color indexed="8"/>
      <name val="Arial"/>
      <family val="2"/>
    </font>
    <font>
      <vertAlign val="subscript"/>
      <sz val="14"/>
      <color indexed="8"/>
      <name val="Times New Roman"/>
      <family val="1"/>
    </font>
    <font>
      <vertAlign val="subscript"/>
      <sz val="14"/>
      <name val="Times New Roman"/>
      <family val="1"/>
    </font>
    <font>
      <sz val="12"/>
      <color theme="1"/>
      <name val="Calibri"/>
      <family val="2"/>
      <scheme val="minor"/>
    </font>
    <font>
      <b/>
      <sz val="20"/>
      <name val="Arial"/>
      <family val="2"/>
    </font>
    <font>
      <sz val="11"/>
      <name val="?? ??"/>
      <family val="1"/>
      <charset val="128"/>
    </font>
    <font>
      <sz val="14"/>
      <name val="Terminal"/>
      <family val="3"/>
      <charset val="128"/>
    </font>
    <font>
      <sz val="10"/>
      <name val="Helv"/>
      <family val="2"/>
    </font>
    <font>
      <sz val="14"/>
      <name val="AngsanaUPC"/>
      <family val="1"/>
    </font>
    <font>
      <sz val="12"/>
      <name val="Arial"/>
      <family val="2"/>
    </font>
    <font>
      <sz val="12"/>
      <name val="¹ÙÅÁÃ¼"/>
      <charset val="129"/>
    </font>
    <font>
      <sz val="9"/>
      <name val="Bookman Old Style"/>
      <family val="1"/>
    </font>
    <font>
      <sz val="12"/>
      <name val="HP-TIMES"/>
    </font>
    <font>
      <sz val="10"/>
      <color indexed="10"/>
      <name val="Arial"/>
      <family val="2"/>
    </font>
    <font>
      <sz val="12"/>
      <name val="Gill Sans"/>
      <family val="2"/>
    </font>
    <font>
      <b/>
      <sz val="12"/>
      <name val="Arial"/>
      <family val="2"/>
    </font>
    <font>
      <u/>
      <sz val="10"/>
      <color indexed="12"/>
      <name val="Arial"/>
      <family val="2"/>
    </font>
    <font>
      <u/>
      <sz val="7.5"/>
      <color indexed="12"/>
      <name val="Arial"/>
      <family val="2"/>
    </font>
    <font>
      <u/>
      <sz val="9"/>
      <color indexed="12"/>
      <name val="Arial"/>
      <family val="2"/>
    </font>
    <font>
      <b/>
      <sz val="14"/>
      <name val="HP-TIMES"/>
    </font>
    <font>
      <sz val="7"/>
      <name val="Small Fonts"/>
      <family val="2"/>
    </font>
    <font>
      <b/>
      <sz val="10"/>
      <name val="Arial CE"/>
      <family val="2"/>
      <charset val="238"/>
    </font>
    <font>
      <u/>
      <sz val="9"/>
      <color indexed="36"/>
      <name val="Arial"/>
      <family val="2"/>
    </font>
    <font>
      <sz val="10"/>
      <name val="MS Sans Serif"/>
      <family val="2"/>
    </font>
    <font>
      <sz val="12"/>
      <name val="Univers (WN)"/>
    </font>
    <font>
      <sz val="10"/>
      <name val="Helv"/>
    </font>
    <font>
      <sz val="24"/>
      <color indexed="13"/>
      <name val="Helv"/>
    </font>
    <font>
      <sz val="12"/>
      <name val="華康粗圓體"/>
      <family val="3"/>
      <charset val="136"/>
    </font>
    <font>
      <sz val="11"/>
      <name val="ＭＳ 明朝"/>
      <family val="1"/>
      <charset val="128"/>
    </font>
    <font>
      <sz val="10"/>
      <name val="ＭＳ ゴシック"/>
      <family val="3"/>
      <charset val="128"/>
    </font>
    <font>
      <b/>
      <sz val="18"/>
      <name val="Arial"/>
      <family val="2"/>
    </font>
    <font>
      <sz val="18"/>
      <color theme="1"/>
      <name val="Arial"/>
      <family val="2"/>
    </font>
    <font>
      <sz val="18"/>
      <name val="Arial"/>
      <family val="2"/>
    </font>
    <font>
      <sz val="18"/>
      <color indexed="8"/>
      <name val="Arial"/>
      <family val="2"/>
    </font>
    <font>
      <vertAlign val="subscript"/>
      <sz val="18"/>
      <name val="Arial"/>
      <family val="2"/>
    </font>
    <font>
      <b/>
      <sz val="18"/>
      <color theme="1"/>
      <name val="Arial"/>
      <family val="2"/>
    </font>
    <font>
      <b/>
      <sz val="15"/>
      <color indexed="56"/>
      <name val="Calibri"/>
      <family val="2"/>
    </font>
    <font>
      <b/>
      <sz val="13"/>
      <color indexed="56"/>
      <name val="Calibri"/>
      <family val="2"/>
    </font>
    <font>
      <b/>
      <sz val="11"/>
      <color indexed="56"/>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sz val="10"/>
      <name val="Arial"/>
      <family val="2"/>
      <charset val="204"/>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Helv"/>
      <charset val="134"/>
    </font>
    <font>
      <sz val="11"/>
      <color indexed="8"/>
      <name val="Calibri"/>
      <family val="2"/>
      <scheme val="minor"/>
    </font>
    <font>
      <b/>
      <u/>
      <sz val="18"/>
      <name val="Arial"/>
      <family val="2"/>
    </font>
    <font>
      <sz val="11"/>
      <name val="Times New Roman"/>
      <family val="1"/>
    </font>
    <font>
      <sz val="11"/>
      <color theme="1"/>
      <name val="Times New Roman"/>
      <family val="1"/>
    </font>
    <font>
      <b/>
      <vertAlign val="superscript"/>
      <sz val="11"/>
      <name val="Times New Roman"/>
      <family val="1"/>
    </font>
    <font>
      <sz val="11"/>
      <color indexed="8"/>
      <name val="Times New Roman"/>
      <family val="1"/>
    </font>
    <font>
      <vertAlign val="superscript"/>
      <sz val="11"/>
      <color indexed="8"/>
      <name val="Times New Roman"/>
      <family val="1"/>
    </font>
    <font>
      <b/>
      <sz val="11"/>
      <color indexed="8"/>
      <name val="Times New Roman"/>
      <family val="1"/>
    </font>
    <font>
      <vertAlign val="subscript"/>
      <sz val="11"/>
      <color indexed="8"/>
      <name val="Times New Roman"/>
      <family val="1"/>
    </font>
    <font>
      <vertAlign val="subscript"/>
      <sz val="11"/>
      <color theme="1"/>
      <name val="Times New Roman"/>
      <family val="1"/>
    </font>
  </fonts>
  <fills count="2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theme="3" tint="0.79998168889431442"/>
        <bgColor indexed="64"/>
      </patternFill>
    </fill>
    <fill>
      <patternFill patternType="solid">
        <fgColor indexed="9"/>
        <bgColor indexed="64"/>
      </patternFill>
    </fill>
    <fill>
      <patternFill patternType="solid">
        <fgColor indexed="13"/>
      </patternFill>
    </fill>
    <fill>
      <patternFill patternType="solid">
        <fgColor indexed="1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style="thin">
        <color indexed="8"/>
      </left>
      <right style="thin">
        <color indexed="8"/>
      </right>
      <top style="double">
        <color indexed="8"/>
      </top>
      <bottom style="thin">
        <color indexed="8"/>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2233">
    <xf numFmtId="0" fontId="0" fillId="0" borderId="0"/>
    <xf numFmtId="0" fontId="2" fillId="0" borderId="0"/>
    <xf numFmtId="0" fontId="6" fillId="0" borderId="0"/>
    <xf numFmtId="0" fontId="1" fillId="0" borderId="0"/>
    <xf numFmtId="0" fontId="2" fillId="0" borderId="0"/>
    <xf numFmtId="0" fontId="6" fillId="0" borderId="0"/>
    <xf numFmtId="167" fontId="2" fillId="0" borderId="0"/>
    <xf numFmtId="164" fontId="12"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38" fontId="14" fillId="3" borderId="0" applyNumberFormat="0" applyBorder="0" applyAlignment="0" applyProtection="0"/>
    <xf numFmtId="0" fontId="15" fillId="0" borderId="0" applyNumberFormat="0" applyFill="0" applyBorder="0" applyAlignment="0" applyProtection="0">
      <alignment vertical="top"/>
      <protection locked="0"/>
    </xf>
    <xf numFmtId="10" fontId="14" fillId="4" borderId="4" applyNumberFormat="0" applyBorder="0" applyAlignment="0" applyProtection="0"/>
    <xf numFmtId="167" fontId="16" fillId="0" borderId="0"/>
    <xf numFmtId="165" fontId="2" fillId="0" borderId="0"/>
    <xf numFmtId="0" fontId="6" fillId="0" borderId="0"/>
    <xf numFmtId="173" fontId="2" fillId="0" borderId="0"/>
    <xf numFmtId="0" fontId="6" fillId="0" borderId="0"/>
    <xf numFmtId="0" fontId="1" fillId="0" borderId="0"/>
    <xf numFmtId="0" fontId="6" fillId="0" borderId="0"/>
    <xf numFmtId="0" fontId="6" fillId="0" borderId="0"/>
    <xf numFmtId="0" fontId="1" fillId="0" borderId="0"/>
    <xf numFmtId="0" fontId="2" fillId="0" borderId="0"/>
    <xf numFmtId="0" fontId="6" fillId="0" borderId="0"/>
    <xf numFmtId="0" fontId="17" fillId="0" borderId="0"/>
    <xf numFmtId="173" fontId="2" fillId="0" borderId="0"/>
    <xf numFmtId="5" fontId="2" fillId="0" borderId="0"/>
    <xf numFmtId="0" fontId="6" fillId="0" borderId="0"/>
    <xf numFmtId="167" fontId="2" fillId="0" borderId="0"/>
    <xf numFmtId="167" fontId="2" fillId="0" borderId="0"/>
    <xf numFmtId="0" fontId="2" fillId="0" borderId="0"/>
    <xf numFmtId="0" fontId="1" fillId="0" borderId="0"/>
    <xf numFmtId="167" fontId="2" fillId="0" borderId="0"/>
    <xf numFmtId="0" fontId="6" fillId="0" borderId="0"/>
    <xf numFmtId="0" fontId="6" fillId="0" borderId="0"/>
    <xf numFmtId="0" fontId="6" fillId="0" borderId="0"/>
    <xf numFmtId="0" fontId="1" fillId="0" borderId="0"/>
    <xf numFmtId="0" fontId="1" fillId="0" borderId="0"/>
    <xf numFmtId="44" fontId="2" fillId="0" borderId="0"/>
    <xf numFmtId="44" fontId="2" fillId="0" borderId="0"/>
    <xf numFmtId="44" fontId="2" fillId="0" borderId="0"/>
    <xf numFmtId="174" fontId="2" fillId="0" borderId="0"/>
    <xf numFmtId="0" fontId="1" fillId="0" borderId="0"/>
    <xf numFmtId="0" fontId="18" fillId="0" borderId="0"/>
    <xf numFmtId="0" fontId="6" fillId="0" borderId="0"/>
    <xf numFmtId="0" fontId="13" fillId="0" borderId="0"/>
    <xf numFmtId="0" fontId="13" fillId="0" borderId="0"/>
    <xf numFmtId="175" fontId="19" fillId="0" borderId="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0" fillId="0" borderId="0"/>
    <xf numFmtId="40" fontId="21" fillId="0" borderId="0"/>
    <xf numFmtId="0" fontId="6"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28" fillId="0" borderId="0"/>
    <xf numFmtId="0" fontId="6" fillId="0" borderId="0"/>
    <xf numFmtId="0" fontId="1" fillId="0" borderId="0"/>
    <xf numFmtId="0" fontId="1" fillId="0" borderId="0"/>
    <xf numFmtId="0" fontId="1" fillId="0" borderId="0"/>
    <xf numFmtId="0" fontId="1" fillId="0" borderId="0"/>
    <xf numFmtId="170" fontId="6" fillId="0" borderId="0" applyFont="0" applyFill="0" applyBorder="0" applyAlignment="0" applyProtection="0"/>
    <xf numFmtId="178"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0" fontId="35" fillId="0" borderId="0" applyFont="0" applyFill="0" applyBorder="0" applyAlignment="0" applyProtection="0"/>
    <xf numFmtId="38" fontId="35" fillId="0" borderId="0" applyFont="0" applyFill="0" applyBorder="0" applyAlignment="0" applyProtection="0"/>
    <xf numFmtId="0" fontId="36" fillId="0" borderId="0"/>
    <xf numFmtId="0" fontId="20" fillId="0" borderId="0"/>
    <xf numFmtId="0" fontId="20" fillId="0" borderId="0"/>
    <xf numFmtId="0" fontId="37" fillId="0" borderId="0"/>
    <xf numFmtId="0" fontId="6" fillId="0" borderId="0"/>
    <xf numFmtId="0" fontId="6" fillId="0" borderId="0"/>
    <xf numFmtId="9" fontId="38" fillId="0" borderId="0"/>
    <xf numFmtId="9" fontId="38" fillId="0" borderId="0"/>
    <xf numFmtId="9" fontId="38" fillId="0" borderId="0"/>
    <xf numFmtId="9" fontId="38" fillId="0" borderId="0"/>
    <xf numFmtId="0" fontId="14" fillId="0" borderId="0" applyNumberFormat="0" applyAlignment="0"/>
    <xf numFmtId="179"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82" fontId="38" fillId="0" borderId="0" applyFont="0" applyFill="0" applyBorder="0" applyAlignment="0" applyProtection="0"/>
    <xf numFmtId="0" fontId="39" fillId="0" borderId="0"/>
    <xf numFmtId="0" fontId="40"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83" fontId="6" fillId="0" borderId="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84" fontId="6" fillId="0" borderId="0" applyFill="0" applyBorder="0" applyAlignment="0" applyProtection="0"/>
    <xf numFmtId="166" fontId="6" fillId="0" borderId="0" applyFont="0" applyFill="0" applyBorder="0" applyAlignment="0" applyProtection="0"/>
    <xf numFmtId="166" fontId="41" fillId="0" borderId="0" applyFont="0" applyFill="0" applyBorder="0" applyAlignment="0" applyProtection="0"/>
    <xf numFmtId="166" fontId="41" fillId="0" borderId="0" applyFont="0" applyFill="0" applyBorder="0" applyAlignment="0" applyProtection="0"/>
    <xf numFmtId="166" fontId="41" fillId="0" borderId="0" applyFont="0" applyFill="0" applyBorder="0" applyAlignment="0" applyProtection="0"/>
    <xf numFmtId="166" fontId="41"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0" fontId="42" fillId="0" borderId="0"/>
    <xf numFmtId="0" fontId="42" fillId="0" borderId="8"/>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170" fontId="43" fillId="0" borderId="9">
      <alignment horizontal="right"/>
    </xf>
    <xf numFmtId="170" fontId="43" fillId="0" borderId="9">
      <alignment horizontal="right"/>
    </xf>
    <xf numFmtId="170" fontId="43" fillId="0" borderId="9">
      <alignment horizontal="right"/>
    </xf>
    <xf numFmtId="170" fontId="43" fillId="0" borderId="9">
      <alignment horizontal="right"/>
    </xf>
    <xf numFmtId="2" fontId="44" fillId="0" borderId="4">
      <alignment horizontal="center" vertical="top" wrapText="1"/>
    </xf>
    <xf numFmtId="0" fontId="45" fillId="0" borderId="10" applyNumberFormat="0" applyAlignment="0" applyProtection="0">
      <alignment horizontal="left" vertical="center"/>
    </xf>
    <xf numFmtId="0" fontId="45" fillId="0" borderId="2">
      <alignment horizontal="left" vertical="center"/>
    </xf>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177" fontId="44" fillId="0" borderId="4">
      <alignment horizontal="right" vertical="center" wrapText="1"/>
    </xf>
    <xf numFmtId="0" fontId="49" fillId="7" borderId="8"/>
    <xf numFmtId="0" fontId="39" fillId="0" borderId="0"/>
    <xf numFmtId="182"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8" fontId="6" fillId="0" borderId="0" applyFont="0" applyFill="0" applyBorder="0" applyAlignment="0" applyProtection="0"/>
    <xf numFmtId="37" fontId="50" fillId="0" borderId="0"/>
    <xf numFmtId="37" fontId="50" fillId="0" borderId="0"/>
    <xf numFmtId="37" fontId="50" fillId="0" borderId="0"/>
    <xf numFmtId="37" fontId="50" fillId="0" borderId="0"/>
    <xf numFmtId="189" fontId="6" fillId="0" borderId="0"/>
    <xf numFmtId="189" fontId="6" fillId="0" borderId="0"/>
    <xf numFmtId="189" fontId="6" fillId="0" borderId="0"/>
    <xf numFmtId="167" fontId="16" fillId="0" borderId="0"/>
    <xf numFmtId="167" fontId="16" fillId="0" borderId="0"/>
    <xf numFmtId="173" fontId="2" fillId="0" borderId="0"/>
    <xf numFmtId="0" fontId="6" fillId="0" borderId="0"/>
    <xf numFmtId="173" fontId="2" fillId="0" borderId="0"/>
    <xf numFmtId="173" fontId="2" fillId="0" borderId="0"/>
    <xf numFmtId="190" fontId="2" fillId="0" borderId="0"/>
    <xf numFmtId="168" fontId="2" fillId="0" borderId="0"/>
    <xf numFmtId="190" fontId="2" fillId="0" borderId="0"/>
    <xf numFmtId="0" fontId="2" fillId="0" borderId="0"/>
    <xf numFmtId="0" fontId="33" fillId="0" borderId="0"/>
    <xf numFmtId="168" fontId="2" fillId="0" borderId="0"/>
    <xf numFmtId="0" fontId="2" fillId="0" borderId="0"/>
    <xf numFmtId="0" fontId="6" fillId="0" borderId="0"/>
    <xf numFmtId="0" fontId="6" fillId="0" borderId="0"/>
    <xf numFmtId="0" fontId="6" fillId="0" borderId="0"/>
    <xf numFmtId="0" fontId="6" fillId="0" borderId="0"/>
    <xf numFmtId="167" fontId="2" fillId="0" borderId="0"/>
    <xf numFmtId="167" fontId="2"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190" fontId="2" fillId="0" borderId="0"/>
    <xf numFmtId="173" fontId="2" fillId="0" borderId="0"/>
    <xf numFmtId="173" fontId="2" fillId="0" borderId="0"/>
    <xf numFmtId="167" fontId="2" fillId="0" borderId="0"/>
    <xf numFmtId="167" fontId="2" fillId="0" borderId="0"/>
    <xf numFmtId="181" fontId="2" fillId="0" borderId="0"/>
    <xf numFmtId="0" fontId="1" fillId="0" borderId="0"/>
    <xf numFmtId="0" fontId="6" fillId="0" borderId="0"/>
    <xf numFmtId="0" fontId="6" fillId="0" borderId="0"/>
    <xf numFmtId="0" fontId="2" fillId="0" borderId="0"/>
    <xf numFmtId="167" fontId="2" fillId="0" borderId="0"/>
    <xf numFmtId="0" fontId="2" fillId="0" borderId="0"/>
    <xf numFmtId="0" fontId="17" fillId="0" borderId="0"/>
    <xf numFmtId="0" fontId="1" fillId="0" borderId="0"/>
    <xf numFmtId="190" fontId="2" fillId="0" borderId="0"/>
    <xf numFmtId="0" fontId="17" fillId="0" borderId="0"/>
    <xf numFmtId="0" fontId="2" fillId="0" borderId="0"/>
    <xf numFmtId="0" fontId="6" fillId="0" borderId="0"/>
    <xf numFmtId="0" fontId="6" fillId="0" borderId="0"/>
    <xf numFmtId="0" fontId="12" fillId="0" borderId="0"/>
    <xf numFmtId="0" fontId="6" fillId="0" borderId="0"/>
    <xf numFmtId="0" fontId="6" fillId="0" borderId="0"/>
    <xf numFmtId="0" fontId="6" fillId="0" borderId="0"/>
    <xf numFmtId="0" fontId="6" fillId="0" borderId="0"/>
    <xf numFmtId="181" fontId="2" fillId="0" borderId="0"/>
    <xf numFmtId="181" fontId="2" fillId="0" borderId="0"/>
    <xf numFmtId="0" fontId="2" fillId="0" borderId="0"/>
    <xf numFmtId="0" fontId="12" fillId="0" borderId="0"/>
    <xf numFmtId="5" fontId="2" fillId="0" borderId="0"/>
    <xf numFmtId="0" fontId="41" fillId="0" borderId="0"/>
    <xf numFmtId="0" fontId="41" fillId="0" borderId="0"/>
    <xf numFmtId="0" fontId="6" fillId="0" borderId="0"/>
    <xf numFmtId="0" fontId="6" fillId="0" borderId="0"/>
    <xf numFmtId="0" fontId="6" fillId="0" borderId="0">
      <alignment vertical="center"/>
    </xf>
    <xf numFmtId="0" fontId="17" fillId="0" borderId="0"/>
    <xf numFmtId="0" fontId="17" fillId="0" borderId="0"/>
    <xf numFmtId="167" fontId="2" fillId="0" borderId="0"/>
    <xf numFmtId="0" fontId="6" fillId="0" borderId="0"/>
    <xf numFmtId="167" fontId="2" fillId="0" borderId="0"/>
    <xf numFmtId="14" fontId="6" fillId="0" borderId="0"/>
    <xf numFmtId="0" fontId="6" fillId="0" borderId="0"/>
    <xf numFmtId="0" fontId="6" fillId="0" borderId="0"/>
    <xf numFmtId="14" fontId="6" fillId="0" borderId="0"/>
    <xf numFmtId="14" fontId="6" fillId="0" borderId="0"/>
    <xf numFmtId="0" fontId="6" fillId="0" borderId="0"/>
    <xf numFmtId="0" fontId="6" fillId="0" borderId="0"/>
    <xf numFmtId="0" fontId="6" fillId="0" borderId="0"/>
    <xf numFmtId="0" fontId="6" fillId="0" borderId="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51" fillId="0" borderId="0" applyFont="0"/>
    <xf numFmtId="0" fontId="42" fillId="0" borderId="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3" fillId="0" borderId="0"/>
    <xf numFmtId="0" fontId="54" fillId="0" borderId="0"/>
    <xf numFmtId="14" fontId="20" fillId="0" borderId="0"/>
    <xf numFmtId="0" fontId="55" fillId="0" borderId="0"/>
    <xf numFmtId="0" fontId="55" fillId="0" borderId="0"/>
    <xf numFmtId="0" fontId="42" fillId="0" borderId="8"/>
    <xf numFmtId="0" fontId="56" fillId="8" borderId="0"/>
    <xf numFmtId="0" fontId="49" fillId="0" borderId="11"/>
    <xf numFmtId="0" fontId="49" fillId="0" borderId="8"/>
    <xf numFmtId="167" fontId="2" fillId="0" borderId="0"/>
    <xf numFmtId="0" fontId="57" fillId="0" borderId="0"/>
    <xf numFmtId="40" fontId="58" fillId="0" borderId="0" applyFont="0" applyFill="0" applyBorder="0" applyAlignment="0" applyProtection="0"/>
    <xf numFmtId="38" fontId="58" fillId="0" borderId="0" applyFont="0" applyFill="0" applyBorder="0" applyAlignment="0" applyProtection="0"/>
    <xf numFmtId="0" fontId="59" fillId="0" borderId="0"/>
    <xf numFmtId="178" fontId="6" fillId="0" borderId="0" applyFont="0" applyFill="0" applyBorder="0" applyAlignment="0" applyProtection="0"/>
    <xf numFmtId="170" fontId="6" fillId="0" borderId="0" applyFont="0" applyFill="0" applyBorder="0" applyAlignment="0" applyProtection="0"/>
    <xf numFmtId="0" fontId="6" fillId="0" borderId="0"/>
    <xf numFmtId="0" fontId="6" fillId="0" borderId="0"/>
    <xf numFmtId="0" fontId="2" fillId="0" borderId="0"/>
    <xf numFmtId="0" fontId="17" fillId="0" borderId="0"/>
    <xf numFmtId="190" fontId="2" fillId="0" borderId="0"/>
    <xf numFmtId="0" fontId="1" fillId="0" borderId="0"/>
    <xf numFmtId="0" fontId="17" fillId="0" borderId="0"/>
    <xf numFmtId="0" fontId="2" fillId="0" borderId="0"/>
    <xf numFmtId="167" fontId="2" fillId="0" borderId="0"/>
    <xf numFmtId="0" fontId="2" fillId="0" borderId="0"/>
    <xf numFmtId="167" fontId="2" fillId="0" borderId="0"/>
    <xf numFmtId="167" fontId="2" fillId="0" borderId="0"/>
    <xf numFmtId="173" fontId="2" fillId="0" borderId="0"/>
    <xf numFmtId="190" fontId="2" fillId="0" borderId="0"/>
    <xf numFmtId="0" fontId="6" fillId="0" borderId="0"/>
    <xf numFmtId="0" fontId="17" fillId="0" borderId="0"/>
    <xf numFmtId="167" fontId="2" fillId="0" borderId="0"/>
    <xf numFmtId="167" fontId="2" fillId="0" borderId="0"/>
    <xf numFmtId="0" fontId="6" fillId="0" borderId="0"/>
    <xf numFmtId="168" fontId="2" fillId="0" borderId="0"/>
    <xf numFmtId="190" fontId="2" fillId="0" borderId="0"/>
    <xf numFmtId="173" fontId="2" fillId="0" borderId="0"/>
    <xf numFmtId="173" fontId="2" fillId="0" borderId="0"/>
    <xf numFmtId="0" fontId="6" fillId="0" borderId="0"/>
    <xf numFmtId="173" fontId="2" fillId="0" borderId="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89" fontId="6" fillId="0" borderId="0"/>
    <xf numFmtId="166" fontId="6" fillId="0" borderId="0" applyFont="0" applyFill="0" applyBorder="0" applyAlignment="0" applyProtection="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189" fontId="6" fillId="0" borderId="0"/>
    <xf numFmtId="166" fontId="6" fillId="0" borderId="0" applyFont="0" applyFill="0" applyBorder="0" applyAlignment="0" applyProtection="0"/>
    <xf numFmtId="173" fontId="2" fillId="0" borderId="0"/>
    <xf numFmtId="0" fontId="6" fillId="0" borderId="0"/>
    <xf numFmtId="173" fontId="2" fillId="0" borderId="0"/>
    <xf numFmtId="173" fontId="2" fillId="0" borderId="0"/>
    <xf numFmtId="190" fontId="2" fillId="0" borderId="0"/>
    <xf numFmtId="168" fontId="2" fillId="0" borderId="0"/>
    <xf numFmtId="166"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0" fontId="6" fillId="0" borderId="0"/>
    <xf numFmtId="167" fontId="2" fillId="0" borderId="0"/>
    <xf numFmtId="167" fontId="2" fillId="0" borderId="0"/>
    <xf numFmtId="0" fontId="17" fillId="0" borderId="0"/>
    <xf numFmtId="0" fontId="6" fillId="0" borderId="0"/>
    <xf numFmtId="190" fontId="2" fillId="0" borderId="0"/>
    <xf numFmtId="173" fontId="2" fillId="0" borderId="0"/>
    <xf numFmtId="167" fontId="2" fillId="0" borderId="0"/>
    <xf numFmtId="167" fontId="2" fillId="0" borderId="0"/>
    <xf numFmtId="0" fontId="2" fillId="0" borderId="0"/>
    <xf numFmtId="167" fontId="2" fillId="0" borderId="0"/>
    <xf numFmtId="0" fontId="2" fillId="0" borderId="0"/>
    <xf numFmtId="0" fontId="17" fillId="0" borderId="0"/>
    <xf numFmtId="0" fontId="1" fillId="0" borderId="0"/>
    <xf numFmtId="190" fontId="2" fillId="0" borderId="0"/>
    <xf numFmtId="0" fontId="17" fillId="0" borderId="0"/>
    <xf numFmtId="0" fontId="2" fillId="0" borderId="0"/>
    <xf numFmtId="0" fontId="6" fillId="0" borderId="0"/>
    <xf numFmtId="0" fontId="6" fillId="0" borderId="0"/>
    <xf numFmtId="5" fontId="2" fillId="0" borderId="0"/>
    <xf numFmtId="0" fontId="41" fillId="0" borderId="0"/>
    <xf numFmtId="0" fontId="41" fillId="0" borderId="0"/>
    <xf numFmtId="0" fontId="6" fillId="0" borderId="0"/>
    <xf numFmtId="0" fontId="17" fillId="0" borderId="0"/>
    <xf numFmtId="0" fontId="17" fillId="0" borderId="0"/>
    <xf numFmtId="167" fontId="2" fillId="0" borderId="0"/>
    <xf numFmtId="0" fontId="6" fillId="0" borderId="0"/>
    <xf numFmtId="167" fontId="2" fillId="0" borderId="0"/>
    <xf numFmtId="14" fontId="6" fillId="0" borderId="0"/>
    <xf numFmtId="0" fontId="6" fillId="0" borderId="0"/>
    <xf numFmtId="14" fontId="6" fillId="0" borderId="0"/>
    <xf numFmtId="0" fontId="6" fillId="0" borderId="0"/>
    <xf numFmtId="0" fontId="6" fillId="0" borderId="0"/>
    <xf numFmtId="5" fontId="2" fillId="0" borderId="0"/>
    <xf numFmtId="0" fontId="41" fillId="0" borderId="0"/>
    <xf numFmtId="0" fontId="41" fillId="0" borderId="0"/>
    <xf numFmtId="0" fontId="6" fillId="0" borderId="0"/>
    <xf numFmtId="0" fontId="17" fillId="0" borderId="0"/>
    <xf numFmtId="0" fontId="17" fillId="0" borderId="0"/>
    <xf numFmtId="167" fontId="2" fillId="0" borderId="0"/>
    <xf numFmtId="0" fontId="6" fillId="0" borderId="0"/>
    <xf numFmtId="167" fontId="2" fillId="0" borderId="0"/>
    <xf numFmtId="14" fontId="6" fillId="0" borderId="0"/>
    <xf numFmtId="0" fontId="6" fillId="0" borderId="0"/>
    <xf numFmtId="14" fontId="6" fillId="0" borderId="0"/>
    <xf numFmtId="0" fontId="6" fillId="0" borderId="0"/>
    <xf numFmtId="0" fontId="6" fillId="0" borderId="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9"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6"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3"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4"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0"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1" fillId="3" borderId="13"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0" fontId="72" fillId="27" borderId="14" applyNumberFormat="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7"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7" fontId="1" fillId="0" borderId="0" applyFont="0" applyFill="0" applyBorder="0" applyAlignment="0" applyProtection="0"/>
    <xf numFmtId="43" fontId="6" fillId="0" borderId="0" applyFont="0" applyFill="0" applyBorder="0" applyAlignment="0" applyProtection="0"/>
    <xf numFmtId="166" fontId="41" fillId="0" borderId="0" applyFont="0" applyFill="0" applyBorder="0" applyAlignment="0" applyProtection="0"/>
    <xf numFmtId="166" fontId="1"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0" fontId="42" fillId="0" borderId="8"/>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2" fontId="44" fillId="0" borderId="4">
      <alignment horizontal="center" vertical="top" wrapText="1"/>
    </xf>
    <xf numFmtId="2" fontId="44" fillId="0" borderId="4">
      <alignment horizontal="center" vertical="top" wrapText="1"/>
    </xf>
    <xf numFmtId="2" fontId="44" fillId="0" borderId="4">
      <alignment horizontal="center" vertical="top" wrapText="1"/>
    </xf>
    <xf numFmtId="2" fontId="44" fillId="0" borderId="4">
      <alignment horizontal="center" vertical="top" wrapText="1"/>
    </xf>
    <xf numFmtId="2" fontId="44" fillId="0" borderId="4">
      <alignment horizontal="center" vertical="top" wrapText="1"/>
    </xf>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74" fillId="11" borderId="0" applyNumberFormat="0" applyBorder="0" applyAlignment="0" applyProtection="0"/>
    <xf numFmtId="0" fontId="45" fillId="0" borderId="2">
      <alignment horizontal="left" vertical="center"/>
    </xf>
    <xf numFmtId="0" fontId="45" fillId="0" borderId="2">
      <alignment horizontal="left" vertical="center"/>
    </xf>
    <xf numFmtId="0" fontId="45" fillId="0" borderId="2">
      <alignment horizontal="left" vertical="center"/>
    </xf>
    <xf numFmtId="0" fontId="45" fillId="0" borderId="2">
      <alignment horizontal="left" vertical="center"/>
    </xf>
    <xf numFmtId="0" fontId="45" fillId="0" borderId="2">
      <alignment horizontal="left" vertical="center"/>
    </xf>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7" fillId="0" borderId="16"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4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0" fontId="14" fillId="4" borderId="4" applyNumberFormat="0" applyBorder="0" applyAlignment="0" applyProtection="0"/>
    <xf numFmtId="10" fontId="14" fillId="4" borderId="4" applyNumberFormat="0" applyBorder="0" applyAlignment="0" applyProtection="0"/>
    <xf numFmtId="10" fontId="14" fillId="4" borderId="4" applyNumberFormat="0" applyBorder="0" applyAlignment="0" applyProtection="0"/>
    <xf numFmtId="10" fontId="14" fillId="4" borderId="4" applyNumberFormat="0" applyBorder="0" applyAlignment="0" applyProtection="0"/>
    <xf numFmtId="10" fontId="14" fillId="4" borderId="4" applyNumberFormat="0" applyBorder="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0" fontId="75" fillId="14" borderId="13" applyNumberFormat="0" applyAlignment="0" applyProtection="0"/>
    <xf numFmtId="177" fontId="44" fillId="0" borderId="4">
      <alignment horizontal="right" vertical="center" wrapText="1"/>
    </xf>
    <xf numFmtId="177" fontId="44" fillId="0" borderId="4">
      <alignment horizontal="right" vertical="center" wrapText="1"/>
    </xf>
    <xf numFmtId="177" fontId="44" fillId="0" borderId="4">
      <alignment horizontal="right" vertical="center" wrapText="1"/>
    </xf>
    <xf numFmtId="177" fontId="44" fillId="0" borderId="4">
      <alignment horizontal="right" vertical="center" wrapText="1"/>
    </xf>
    <xf numFmtId="177" fontId="44" fillId="0" borderId="4">
      <alignment horizontal="right" vertical="center" wrapText="1"/>
    </xf>
    <xf numFmtId="0" fontId="49" fillId="7" borderId="8"/>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6" fillId="0" borderId="18" applyNumberFormat="0" applyFill="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0" fontId="77" fillId="28" borderId="0" applyNumberFormat="0" applyBorder="0" applyAlignment="0" applyProtection="0"/>
    <xf numFmtId="189" fontId="6" fillId="0" borderId="0"/>
    <xf numFmtId="167" fontId="16" fillId="0" borderId="0"/>
    <xf numFmtId="189" fontId="6" fillId="0" borderId="0"/>
    <xf numFmtId="189" fontId="6" fillId="0" borderId="0"/>
    <xf numFmtId="167" fontId="16" fillId="0" borderId="0"/>
    <xf numFmtId="167" fontId="16" fillId="0" borderId="0"/>
    <xf numFmtId="173" fontId="2" fillId="0" borderId="0"/>
    <xf numFmtId="0" fontId="6" fillId="0" borderId="0"/>
    <xf numFmtId="193" fontId="2"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193" fontId="2" fillId="0" borderId="0"/>
    <xf numFmtId="165" fontId="2"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165" fontId="2" fillId="0" borderId="0"/>
    <xf numFmtId="173" fontId="2" fillId="0" borderId="0"/>
    <xf numFmtId="167" fontId="2" fillId="0" borderId="0"/>
    <xf numFmtId="173" fontId="2" fillId="0" borderId="0"/>
    <xf numFmtId="167" fontId="2" fillId="0" borderId="0"/>
    <xf numFmtId="0" fontId="17" fillId="0" borderId="0"/>
    <xf numFmtId="0" fontId="2" fillId="0" borderId="0"/>
    <xf numFmtId="0" fontId="2" fillId="0" borderId="0"/>
    <xf numFmtId="0" fontId="2" fillId="0" borderId="0"/>
    <xf numFmtId="0" fontId="17" fillId="0" borderId="0"/>
    <xf numFmtId="173" fontId="2" fillId="0" borderId="0"/>
    <xf numFmtId="0" fontId="84" fillId="0" borderId="0"/>
    <xf numFmtId="0" fontId="1"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6" fillId="0" borderId="0"/>
    <xf numFmtId="0" fontId="1" fillId="0" borderId="0"/>
    <xf numFmtId="181" fontId="2" fillId="0" borderId="0"/>
    <xf numFmtId="181" fontId="2" fillId="0" borderId="0"/>
    <xf numFmtId="0" fontId="6" fillId="0" borderId="0"/>
    <xf numFmtId="181" fontId="2" fillId="0" borderId="0"/>
    <xf numFmtId="0" fontId="84" fillId="0" borderId="0"/>
    <xf numFmtId="0" fontId="1" fillId="0" borderId="0"/>
    <xf numFmtId="0" fontId="6" fillId="0" borderId="0"/>
    <xf numFmtId="181" fontId="2" fillId="0" borderId="0"/>
    <xf numFmtId="0" fontId="1" fillId="0" borderId="0"/>
    <xf numFmtId="0" fontId="84" fillId="0" borderId="0"/>
    <xf numFmtId="190" fontId="2" fillId="0" borderId="0"/>
    <xf numFmtId="168" fontId="2" fillId="0" borderId="0"/>
    <xf numFmtId="190" fontId="2" fillId="0" borderId="0"/>
    <xf numFmtId="168" fontId="2" fillId="0" borderId="0"/>
    <xf numFmtId="168" fontId="2" fillId="0" borderId="0"/>
    <xf numFmtId="190" fontId="2" fillId="0" borderId="0"/>
    <xf numFmtId="0" fontId="1" fillId="0" borderId="0"/>
    <xf numFmtId="190" fontId="2" fillId="0" borderId="0"/>
    <xf numFmtId="190" fontId="2" fillId="0" borderId="0"/>
    <xf numFmtId="0" fontId="1" fillId="0" borderId="0"/>
    <xf numFmtId="0" fontId="84" fillId="0" borderId="0"/>
    <xf numFmtId="190" fontId="2" fillId="0" borderId="0"/>
    <xf numFmtId="190" fontId="2" fillId="0" borderId="0"/>
    <xf numFmtId="0" fontId="2" fillId="0" borderId="0"/>
    <xf numFmtId="173" fontId="2" fillId="0" borderId="0"/>
    <xf numFmtId="167" fontId="2" fillId="0" borderId="0"/>
    <xf numFmtId="173" fontId="2" fillId="0" borderId="0"/>
    <xf numFmtId="0" fontId="2" fillId="0" borderId="0"/>
    <xf numFmtId="0" fontId="6" fillId="0" borderId="0"/>
    <xf numFmtId="176" fontId="2" fillId="0" borderId="0"/>
    <xf numFmtId="165" fontId="2" fillId="0" borderId="0"/>
    <xf numFmtId="0" fontId="6" fillId="0" borderId="0"/>
    <xf numFmtId="166" fontId="2" fillId="0" borderId="0"/>
    <xf numFmtId="0" fontId="6" fillId="0" borderId="0"/>
    <xf numFmtId="166" fontId="2" fillId="0" borderId="0"/>
    <xf numFmtId="0" fontId="2" fillId="0" borderId="0"/>
    <xf numFmtId="167" fontId="2" fillId="0" borderId="0"/>
    <xf numFmtId="0" fontId="2" fillId="0" borderId="0"/>
    <xf numFmtId="0" fontId="2" fillId="0" borderId="0"/>
    <xf numFmtId="0" fontId="6" fillId="0" borderId="0"/>
    <xf numFmtId="167" fontId="2" fillId="0" borderId="0"/>
    <xf numFmtId="167" fontId="83" fillId="0" borderId="0"/>
    <xf numFmtId="167" fontId="2" fillId="0" borderId="0"/>
    <xf numFmtId="0" fontId="6" fillId="0" borderId="0"/>
    <xf numFmtId="0" fontId="6" fillId="0" borderId="0"/>
    <xf numFmtId="0" fontId="6" fillId="0" borderId="0"/>
    <xf numFmtId="167" fontId="2" fillId="0" borderId="0"/>
    <xf numFmtId="167" fontId="83" fillId="0" borderId="0"/>
    <xf numFmtId="167" fontId="2" fillId="0" borderId="0"/>
    <xf numFmtId="0" fontId="6" fillId="0" borderId="0"/>
    <xf numFmtId="0" fontId="6" fillId="0" borderId="0"/>
    <xf numFmtId="0" fontId="6" fillId="0" borderId="0"/>
    <xf numFmtId="167" fontId="2" fillId="0" borderId="0"/>
    <xf numFmtId="167" fontId="2" fillId="0" borderId="0"/>
    <xf numFmtId="0" fontId="2" fillId="0" borderId="0"/>
    <xf numFmtId="0" fontId="6" fillId="0" borderId="0"/>
    <xf numFmtId="0" fontId="6" fillId="0" borderId="0"/>
    <xf numFmtId="0" fontId="6" fillId="0" borderId="0"/>
    <xf numFmtId="0" fontId="2" fillId="0" borderId="0"/>
    <xf numFmtId="167" fontId="2" fillId="0" borderId="0"/>
    <xf numFmtId="0" fontId="2" fillId="0" borderId="0"/>
    <xf numFmtId="0" fontId="2" fillId="0" borderId="0"/>
    <xf numFmtId="0" fontId="2" fillId="0" borderId="0"/>
    <xf numFmtId="167" fontId="2" fillId="0" borderId="0"/>
    <xf numFmtId="0" fontId="6" fillId="0" borderId="0"/>
    <xf numFmtId="0" fontId="6" fillId="0" borderId="0"/>
    <xf numFmtId="0" fontId="1" fillId="0" borderId="0"/>
    <xf numFmtId="0" fontId="6" fillId="0" borderId="0"/>
    <xf numFmtId="0" fontId="6" fillId="0" borderId="0"/>
    <xf numFmtId="0" fontId="2" fillId="0" borderId="0"/>
    <xf numFmtId="167" fontId="83" fillId="0" borderId="0"/>
    <xf numFmtId="0" fontId="6" fillId="0" borderId="0"/>
    <xf numFmtId="0" fontId="6" fillId="0" borderId="0"/>
    <xf numFmtId="167" fontId="83" fillId="0" borderId="0"/>
    <xf numFmtId="0" fontId="1" fillId="0" borderId="0"/>
    <xf numFmtId="0" fontId="1" fillId="0" borderId="0"/>
    <xf numFmtId="167" fontId="2" fillId="0" borderId="0"/>
    <xf numFmtId="168" fontId="2" fillId="0" borderId="0"/>
    <xf numFmtId="0" fontId="2" fillId="0" borderId="0"/>
    <xf numFmtId="0" fontId="2" fillId="0" borderId="0"/>
    <xf numFmtId="167" fontId="2" fillId="0" borderId="0"/>
    <xf numFmtId="0" fontId="6" fillId="0" borderId="0"/>
    <xf numFmtId="167" fontId="2" fillId="0" borderId="0"/>
    <xf numFmtId="167" fontId="2" fillId="0" borderId="0"/>
    <xf numFmtId="0" fontId="6" fillId="0" borderId="0"/>
    <xf numFmtId="0" fontId="6" fillId="0" borderId="0"/>
    <xf numFmtId="0" fontId="6" fillId="0" borderId="0"/>
    <xf numFmtId="167" fontId="83" fillId="0" borderId="0"/>
    <xf numFmtId="0" fontId="6" fillId="0" borderId="0"/>
    <xf numFmtId="0" fontId="6" fillId="0" borderId="0"/>
    <xf numFmtId="167" fontId="83" fillId="0" borderId="0"/>
    <xf numFmtId="0" fontId="2" fillId="0" borderId="0"/>
    <xf numFmtId="0" fontId="2" fillId="0" borderId="0"/>
    <xf numFmtId="0" fontId="17" fillId="0" borderId="0"/>
    <xf numFmtId="0" fontId="6" fillId="0" borderId="0"/>
    <xf numFmtId="0" fontId="1"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1" fillId="0" borderId="0"/>
    <xf numFmtId="0" fontId="1" fillId="0" borderId="0"/>
    <xf numFmtId="0" fontId="6" fillId="0" borderId="0"/>
    <xf numFmtId="5" fontId="2" fillId="0" borderId="0"/>
    <xf numFmtId="0" fontId="6" fillId="0" borderId="0"/>
    <xf numFmtId="0" fontId="6" fillId="0" borderId="0"/>
    <xf numFmtId="0" fontId="1" fillId="0" borderId="0"/>
    <xf numFmtId="0" fontId="6" fillId="0" borderId="0"/>
    <xf numFmtId="0" fontId="1" fillId="0" borderId="0"/>
    <xf numFmtId="5" fontId="2" fillId="0" borderId="0"/>
    <xf numFmtId="5" fontId="2" fillId="0" borderId="0"/>
    <xf numFmtId="0" fontId="1" fillId="0" borderId="0"/>
    <xf numFmtId="0" fontId="1" fillId="0" borderId="0"/>
    <xf numFmtId="0" fontId="17" fillId="0" borderId="0"/>
    <xf numFmtId="0" fontId="1" fillId="0" borderId="0"/>
    <xf numFmtId="0" fontId="6" fillId="0" borderId="0"/>
    <xf numFmtId="190" fontId="2" fillId="0" borderId="0"/>
    <xf numFmtId="173" fontId="2" fillId="0" borderId="0"/>
    <xf numFmtId="191" fontId="2" fillId="0" borderId="0"/>
    <xf numFmtId="194" fontId="2" fillId="0" borderId="0"/>
    <xf numFmtId="0" fontId="6" fillId="0" borderId="0"/>
    <xf numFmtId="0" fontId="6" fillId="0" borderId="0"/>
    <xf numFmtId="0" fontId="6" fillId="0" borderId="0"/>
    <xf numFmtId="194" fontId="2" fillId="0" borderId="0"/>
    <xf numFmtId="0" fontId="6" fillId="0" borderId="0"/>
    <xf numFmtId="173" fontId="2" fillId="0" borderId="0"/>
    <xf numFmtId="190" fontId="2" fillId="0" borderId="0"/>
    <xf numFmtId="190" fontId="2" fillId="0" borderId="0"/>
    <xf numFmtId="171" fontId="2" fillId="0" borderId="0"/>
    <xf numFmtId="191" fontId="2" fillId="0" borderId="0"/>
    <xf numFmtId="173" fontId="2" fillId="0" borderId="0"/>
    <xf numFmtId="173" fontId="2" fillId="0" borderId="0"/>
    <xf numFmtId="167" fontId="2" fillId="0" borderId="0"/>
    <xf numFmtId="5" fontId="2" fillId="0" borderId="0"/>
    <xf numFmtId="167" fontId="2" fillId="0" borderId="0"/>
    <xf numFmtId="0" fontId="6" fillId="0" borderId="0"/>
    <xf numFmtId="167" fontId="2" fillId="0" borderId="0"/>
    <xf numFmtId="0" fontId="6" fillId="0" borderId="0"/>
    <xf numFmtId="0" fontId="1" fillId="0" borderId="0"/>
    <xf numFmtId="0" fontId="6" fillId="0" borderId="0"/>
    <xf numFmtId="0" fontId="1" fillId="0" borderId="0"/>
    <xf numFmtId="5" fontId="2" fillId="0" borderId="0"/>
    <xf numFmtId="5" fontId="2" fillId="0" borderId="0"/>
    <xf numFmtId="167" fontId="2" fillId="0" borderId="0"/>
    <xf numFmtId="173" fontId="2" fillId="0" borderId="0"/>
    <xf numFmtId="167" fontId="2" fillId="0" borderId="0"/>
    <xf numFmtId="0" fontId="6" fillId="0" borderId="0"/>
    <xf numFmtId="167" fontId="2" fillId="0" borderId="0"/>
    <xf numFmtId="0" fontId="6" fillId="0" borderId="0"/>
    <xf numFmtId="0" fontId="2" fillId="0" borderId="0"/>
    <xf numFmtId="0" fontId="6" fillId="0" borderId="0"/>
    <xf numFmtId="173" fontId="2" fillId="0" borderId="0"/>
    <xf numFmtId="0" fontId="2" fillId="0" borderId="0"/>
    <xf numFmtId="5" fontId="2" fillId="0" borderId="0"/>
    <xf numFmtId="181" fontId="2" fillId="0" borderId="0"/>
    <xf numFmtId="0" fontId="1" fillId="0" borderId="0"/>
    <xf numFmtId="181" fontId="2" fillId="0" borderId="0"/>
    <xf numFmtId="0" fontId="1" fillId="0" borderId="0"/>
    <xf numFmtId="0" fontId="2" fillId="0" borderId="0"/>
    <xf numFmtId="181" fontId="2" fillId="0" borderId="0"/>
    <xf numFmtId="0" fontId="1" fillId="0" borderId="0"/>
    <xf numFmtId="5" fontId="2" fillId="0" borderId="0"/>
    <xf numFmtId="0" fontId="2"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167" fontId="2" fillId="0" borderId="0"/>
    <xf numFmtId="0" fontId="1" fillId="0" borderId="0"/>
    <xf numFmtId="0" fontId="1" fillId="0" borderId="0"/>
    <xf numFmtId="0" fontId="6" fillId="0" borderId="0"/>
    <xf numFmtId="167" fontId="2" fillId="0" borderId="0"/>
    <xf numFmtId="0" fontId="2" fillId="0" borderId="0"/>
    <xf numFmtId="167" fontId="2" fillId="0" borderId="0"/>
    <xf numFmtId="0" fontId="2" fillId="0" borderId="0"/>
    <xf numFmtId="167" fontId="2" fillId="0" borderId="0"/>
    <xf numFmtId="167" fontId="2" fillId="0" borderId="0"/>
    <xf numFmtId="0" fontId="2" fillId="0" borderId="0"/>
    <xf numFmtId="167" fontId="2" fillId="0" borderId="0"/>
    <xf numFmtId="0" fontId="2" fillId="0" borderId="0"/>
    <xf numFmtId="0" fontId="2" fillId="0" borderId="0"/>
    <xf numFmtId="167" fontId="2" fillId="0" borderId="0"/>
    <xf numFmtId="167" fontId="2" fillId="0" borderId="0"/>
    <xf numFmtId="0" fontId="6" fillId="0" borderId="0"/>
    <xf numFmtId="0" fontId="2" fillId="0" borderId="0"/>
    <xf numFmtId="0" fontId="2" fillId="0" borderId="0"/>
    <xf numFmtId="0" fontId="6" fillId="0" borderId="0"/>
    <xf numFmtId="0" fontId="6" fillId="0" borderId="0"/>
    <xf numFmtId="0" fontId="17" fillId="0" borderId="0"/>
    <xf numFmtId="0" fontId="1" fillId="0" borderId="0"/>
    <xf numFmtId="167" fontId="2" fillId="0" borderId="0"/>
    <xf numFmtId="0" fontId="1" fillId="0" borderId="0"/>
    <xf numFmtId="0" fontId="1" fillId="0" borderId="0"/>
    <xf numFmtId="0" fontId="6" fillId="0" borderId="0"/>
    <xf numFmtId="0" fontId="6" fillId="0" borderId="0"/>
    <xf numFmtId="167" fontId="2" fillId="0" borderId="0"/>
    <xf numFmtId="167" fontId="2" fillId="0" borderId="0"/>
    <xf numFmtId="190" fontId="2" fillId="0" borderId="0"/>
    <xf numFmtId="0" fontId="6" fillId="0" borderId="0"/>
    <xf numFmtId="190" fontId="2" fillId="0" borderId="0"/>
    <xf numFmtId="190" fontId="2" fillId="0" borderId="0"/>
    <xf numFmtId="0" fontId="6" fillId="0" borderId="0"/>
    <xf numFmtId="0" fontId="6" fillId="0" borderId="0"/>
    <xf numFmtId="192" fontId="2" fillId="0" borderId="0"/>
    <xf numFmtId="167" fontId="2" fillId="0" borderId="0"/>
    <xf numFmtId="0" fontId="17" fillId="0" borderId="0"/>
    <xf numFmtId="0" fontId="17" fillId="0" borderId="0"/>
    <xf numFmtId="192" fontId="2" fillId="0" borderId="0"/>
    <xf numFmtId="167" fontId="2" fillId="0" borderId="0"/>
    <xf numFmtId="167" fontId="2" fillId="0" borderId="0"/>
    <xf numFmtId="0" fontId="17" fillId="0" borderId="0"/>
    <xf numFmtId="169" fontId="2" fillId="0" borderId="0"/>
    <xf numFmtId="0" fontId="17" fillId="0" borderId="0"/>
    <xf numFmtId="181" fontId="2" fillId="0" borderId="0"/>
    <xf numFmtId="0" fontId="17" fillId="0" borderId="0"/>
    <xf numFmtId="181" fontId="2" fillId="0" borderId="0"/>
    <xf numFmtId="43" fontId="2" fillId="0" borderId="0"/>
    <xf numFmtId="0" fontId="6" fillId="0" borderId="0"/>
    <xf numFmtId="181" fontId="2" fillId="0" borderId="0"/>
    <xf numFmtId="181" fontId="2" fillId="0" borderId="0"/>
    <xf numFmtId="169" fontId="2" fillId="0" borderId="0"/>
    <xf numFmtId="0" fontId="6" fillId="0" borderId="0"/>
    <xf numFmtId="168"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167" fontId="2" fillId="0" borderId="0"/>
    <xf numFmtId="0" fontId="6" fillId="0" borderId="0"/>
    <xf numFmtId="0" fontId="6" fillId="0" borderId="0"/>
    <xf numFmtId="0" fontId="6" fillId="0" borderId="0"/>
    <xf numFmtId="167" fontId="2" fillId="0" borderId="0"/>
    <xf numFmtId="0" fontId="1" fillId="0" borderId="0"/>
    <xf numFmtId="0" fontId="6" fillId="0" borderId="0"/>
    <xf numFmtId="167" fontId="2" fillId="0" borderId="0"/>
    <xf numFmtId="167" fontId="2" fillId="0" borderId="0"/>
    <xf numFmtId="0" fontId="1" fillId="0" borderId="0"/>
    <xf numFmtId="167" fontId="2" fillId="0" borderId="0"/>
    <xf numFmtId="167" fontId="2" fillId="0" borderId="0"/>
    <xf numFmtId="0" fontId="2" fillId="0" borderId="0"/>
    <xf numFmtId="0" fontId="6" fillId="0" borderId="0"/>
    <xf numFmtId="0" fontId="6" fillId="0" borderId="0"/>
    <xf numFmtId="0" fontId="12" fillId="0" borderId="0"/>
    <xf numFmtId="0" fontId="12" fillId="0" borderId="0"/>
    <xf numFmtId="0" fontId="12" fillId="0" borderId="0"/>
    <xf numFmtId="0" fontId="6" fillId="0" borderId="0"/>
    <xf numFmtId="0" fontId="2" fillId="0" borderId="0"/>
    <xf numFmtId="0" fontId="12" fillId="0" borderId="0"/>
    <xf numFmtId="0" fontId="12" fillId="0" borderId="0"/>
    <xf numFmtId="0" fontId="2" fillId="0" borderId="0"/>
    <xf numFmtId="0" fontId="78" fillId="0" borderId="0"/>
    <xf numFmtId="0" fontId="6" fillId="0" borderId="0"/>
    <xf numFmtId="0" fontId="6" fillId="0" borderId="0"/>
    <xf numFmtId="0" fontId="78" fillId="0" borderId="0"/>
    <xf numFmtId="167" fontId="2" fillId="0" borderId="0"/>
    <xf numFmtId="0" fontId="2" fillId="0" borderId="0"/>
    <xf numFmtId="167"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5" fontId="2" fillId="0" borderId="0"/>
    <xf numFmtId="44" fontId="2" fillId="0" borderId="0"/>
    <xf numFmtId="5" fontId="2" fillId="0" borderId="0"/>
    <xf numFmtId="5" fontId="2" fillId="0" borderId="0"/>
    <xf numFmtId="167" fontId="2" fillId="0" borderId="0"/>
    <xf numFmtId="0" fontId="17" fillId="0" borderId="0"/>
    <xf numFmtId="44" fontId="2" fillId="0" borderId="0"/>
    <xf numFmtId="167" fontId="2" fillId="0" borderId="0"/>
    <xf numFmtId="44" fontId="2" fillId="0" borderId="0"/>
    <xf numFmtId="0" fontId="41" fillId="0" borderId="0"/>
    <xf numFmtId="44" fontId="2" fillId="0" borderId="0"/>
    <xf numFmtId="0" fontId="41" fillId="0" borderId="0"/>
    <xf numFmtId="0" fontId="41" fillId="0" borderId="0"/>
    <xf numFmtId="0" fontId="41" fillId="0" borderId="0"/>
    <xf numFmtId="44" fontId="2" fillId="0" borderId="0"/>
    <xf numFmtId="44" fontId="2" fillId="0" borderId="0"/>
    <xf numFmtId="0" fontId="41" fillId="0" borderId="0"/>
    <xf numFmtId="0" fontId="2" fillId="0" borderId="0"/>
    <xf numFmtId="0" fontId="1" fillId="0" borderId="0"/>
    <xf numFmtId="0" fontId="1" fillId="0" borderId="0"/>
    <xf numFmtId="0" fontId="1" fillId="0" borderId="0"/>
    <xf numFmtId="0" fontId="1" fillId="0" borderId="0"/>
    <xf numFmtId="0" fontId="2" fillId="0" borderId="0"/>
    <xf numFmtId="44" fontId="2" fillId="0" borderId="0"/>
    <xf numFmtId="0" fontId="6" fillId="0" borderId="0"/>
    <xf numFmtId="167" fontId="2" fillId="0" borderId="0"/>
    <xf numFmtId="0" fontId="6" fillId="0" borderId="0"/>
    <xf numFmtId="0" fontId="41" fillId="0" borderId="0"/>
    <xf numFmtId="0" fontId="6" fillId="0" borderId="0"/>
    <xf numFmtId="0" fontId="41" fillId="0" borderId="0"/>
    <xf numFmtId="0" fontId="6" fillId="0" borderId="0"/>
    <xf numFmtId="0" fontId="41" fillId="0" borderId="0"/>
    <xf numFmtId="167" fontId="2" fillId="0" borderId="0"/>
    <xf numFmtId="0" fontId="6" fillId="0" borderId="0"/>
    <xf numFmtId="174" fontId="2" fillId="0" borderId="0"/>
    <xf numFmtId="167" fontId="2" fillId="0" borderId="0"/>
    <xf numFmtId="0" fontId="6" fillId="0" borderId="0"/>
    <xf numFmtId="0" fontId="6" fillId="0" borderId="0"/>
    <xf numFmtId="0" fontId="6" fillId="0" borderId="0"/>
    <xf numFmtId="0" fontId="6" fillId="0" borderId="0"/>
    <xf numFmtId="167" fontId="2" fillId="0" borderId="0"/>
    <xf numFmtId="0" fontId="17" fillId="0" borderId="0"/>
    <xf numFmtId="0" fontId="1" fillId="0" borderId="0"/>
    <xf numFmtId="0" fontId="6" fillId="0" borderId="0">
      <alignment vertical="center"/>
    </xf>
    <xf numFmtId="0" fontId="6" fillId="0" borderId="0">
      <alignment vertical="center"/>
    </xf>
    <xf numFmtId="0" fontId="6" fillId="0" borderId="0">
      <alignment vertical="center"/>
    </xf>
    <xf numFmtId="0" fontId="1" fillId="0" borderId="0"/>
    <xf numFmtId="0" fontId="17" fillId="0" borderId="0"/>
    <xf numFmtId="0" fontId="2" fillId="0" borderId="0"/>
    <xf numFmtId="0" fontId="1" fillId="0" borderId="0"/>
    <xf numFmtId="0" fontId="1" fillId="0" borderId="0"/>
    <xf numFmtId="0" fontId="2" fillId="0" borderId="0"/>
    <xf numFmtId="0" fontId="17" fillId="0" borderId="0"/>
    <xf numFmtId="0" fontId="6" fillId="0" borderId="0"/>
    <xf numFmtId="0" fontId="17" fillId="0" borderId="0"/>
    <xf numFmtId="0" fontId="1" fillId="0" borderId="0"/>
    <xf numFmtId="0" fontId="17" fillId="0" borderId="0"/>
    <xf numFmtId="192" fontId="2" fillId="0" borderId="0"/>
    <xf numFmtId="192" fontId="2" fillId="0" borderId="0"/>
    <xf numFmtId="167" fontId="2" fillId="0" borderId="0"/>
    <xf numFmtId="0" fontId="1" fillId="0" borderId="0"/>
    <xf numFmtId="0" fontId="1" fillId="0" borderId="0"/>
    <xf numFmtId="167" fontId="2" fillId="0" borderId="0"/>
    <xf numFmtId="167" fontId="2" fillId="0" borderId="0"/>
    <xf numFmtId="0" fontId="6" fillId="0" borderId="0"/>
    <xf numFmtId="167" fontId="2" fillId="0" borderId="0"/>
    <xf numFmtId="0" fontId="6" fillId="0" borderId="0"/>
    <xf numFmtId="167" fontId="2" fillId="0" borderId="0"/>
    <xf numFmtId="0" fontId="17" fillId="0" borderId="0"/>
    <xf numFmtId="0" fontId="1" fillId="0" borderId="0"/>
    <xf numFmtId="0" fontId="6" fillId="0" borderId="0"/>
    <xf numFmtId="0" fontId="18" fillId="0" borderId="0"/>
    <xf numFmtId="0" fontId="6" fillId="0" borderId="0"/>
    <xf numFmtId="0" fontId="1" fillId="0" borderId="0"/>
    <xf numFmtId="0" fontId="6" fillId="0" borderId="0"/>
    <xf numFmtId="0" fontId="1" fillId="0" borderId="0"/>
    <xf numFmtId="0" fontId="6" fillId="0" borderId="0"/>
    <xf numFmtId="0" fontId="2" fillId="0" borderId="0"/>
    <xf numFmtId="0" fontId="1" fillId="0" borderId="0"/>
    <xf numFmtId="0" fontId="1" fillId="0" borderId="0"/>
    <xf numFmtId="0" fontId="1" fillId="0" borderId="0"/>
    <xf numFmtId="0" fontId="18" fillId="0" borderId="0"/>
    <xf numFmtId="0" fontId="2" fillId="0" borderId="0"/>
    <xf numFmtId="0" fontId="18" fillId="0" borderId="0"/>
    <xf numFmtId="167" fontId="2" fillId="0" borderId="0"/>
    <xf numFmtId="14" fontId="6" fillId="0" borderId="0"/>
    <xf numFmtId="0" fontId="6" fillId="0" borderId="0"/>
    <xf numFmtId="14" fontId="6" fillId="0" borderId="0"/>
    <xf numFmtId="0" fontId="6" fillId="0" borderId="0"/>
    <xf numFmtId="0" fontId="6" fillId="0" borderId="0"/>
    <xf numFmtId="14" fontId="6" fillId="0" borderId="0"/>
    <xf numFmtId="14" fontId="6" fillId="0" borderId="0"/>
    <xf numFmtId="0" fontId="1" fillId="0" borderId="0"/>
    <xf numFmtId="14" fontId="6" fillId="0" borderId="0"/>
    <xf numFmtId="0" fontId="1" fillId="0" borderId="0"/>
    <xf numFmtId="14" fontId="6" fillId="0" borderId="0"/>
    <xf numFmtId="14" fontId="6" fillId="0" borderId="0"/>
    <xf numFmtId="0" fontId="1" fillId="0" borderId="0"/>
    <xf numFmtId="0" fontId="13" fillId="0" borderId="0"/>
    <xf numFmtId="14" fontId="6" fillId="0" borderId="0"/>
    <xf numFmtId="0" fontId="1" fillId="0" borderId="0"/>
    <xf numFmtId="14" fontId="6" fillId="0" borderId="0"/>
    <xf numFmtId="14" fontId="6" fillId="0" borderId="0"/>
    <xf numFmtId="14" fontId="6" fillId="0" borderId="0"/>
    <xf numFmtId="0" fontId="1" fillId="0" borderId="0"/>
    <xf numFmtId="0" fontId="1" fillId="0" borderId="0"/>
    <xf numFmtId="167" fontId="2" fillId="0" borderId="0"/>
    <xf numFmtId="14" fontId="6" fillId="0" borderId="0"/>
    <xf numFmtId="14" fontId="6" fillId="0" borderId="0"/>
    <xf numFmtId="14" fontId="6" fillId="0" borderId="0"/>
    <xf numFmtId="167" fontId="2" fillId="0" borderId="0"/>
    <xf numFmtId="0" fontId="1" fillId="0" borderId="0"/>
    <xf numFmtId="167" fontId="2" fillId="0" borderId="0"/>
    <xf numFmtId="14" fontId="6" fillId="0" borderId="0"/>
    <xf numFmtId="167" fontId="2" fillId="0" borderId="0"/>
    <xf numFmtId="14" fontId="6" fillId="0" borderId="0"/>
    <xf numFmtId="167" fontId="83" fillId="0" borderId="0"/>
    <xf numFmtId="0" fontId="1" fillId="0" borderId="0"/>
    <xf numFmtId="167" fontId="83" fillId="0" borderId="0"/>
    <xf numFmtId="0" fontId="13" fillId="0" borderId="0"/>
    <xf numFmtId="0" fontId="1" fillId="0" borderId="0"/>
    <xf numFmtId="0" fontId="6" fillId="0" borderId="0"/>
    <xf numFmtId="0" fontId="6" fillId="0" borderId="0"/>
    <xf numFmtId="167" fontId="19" fillId="0" borderId="0"/>
    <xf numFmtId="0" fontId="6" fillId="0" borderId="0"/>
    <xf numFmtId="0" fontId="6" fillId="0" borderId="0"/>
    <xf numFmtId="0" fontId="6" fillId="0" borderId="0"/>
    <xf numFmtId="167" fontId="19" fillId="0" borderId="0"/>
    <xf numFmtId="0" fontId="1" fillId="0" borderId="0"/>
    <xf numFmtId="0" fontId="1" fillId="0" borderId="0"/>
    <xf numFmtId="0" fontId="6" fillId="0" borderId="0"/>
    <xf numFmtId="0" fontId="6" fillId="0" borderId="0"/>
    <xf numFmtId="0" fontId="6" fillId="0" borderId="0"/>
    <xf numFmtId="0" fontId="1" fillId="0" borderId="0"/>
    <xf numFmtId="0" fontId="6" fillId="0" borderId="0"/>
    <xf numFmtId="167" fontId="19" fillId="0" borderId="0"/>
    <xf numFmtId="0" fontId="1" fillId="0" borderId="0"/>
    <xf numFmtId="0" fontId="6" fillId="0" borderId="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2" fillId="4" borderId="19" applyNumberFormat="0" applyFon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0" fontId="79" fillId="3" borderId="2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1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0" fontId="20" fillId="0" borderId="0"/>
    <xf numFmtId="14" fontId="20" fillId="0" borderId="0"/>
    <xf numFmtId="14" fontId="20" fillId="0" borderId="0"/>
    <xf numFmtId="14" fontId="20" fillId="0" borderId="0"/>
    <xf numFmtId="0" fontId="20" fillId="0" borderId="0"/>
    <xf numFmtId="0" fontId="17" fillId="0" borderId="4">
      <alignment horizontal="left" vertical="center"/>
    </xf>
    <xf numFmtId="0" fontId="20" fillId="0" borderId="0"/>
    <xf numFmtId="0" fontId="20" fillId="0" borderId="0"/>
    <xf numFmtId="0" fontId="17" fillId="0" borderId="4">
      <alignment horizontal="left" vertical="center"/>
    </xf>
    <xf numFmtId="0" fontId="42" fillId="0" borderId="8"/>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49" fillId="0" borderId="8"/>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166" fontId="6"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43" fontId="6"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7" fontId="1" fillId="0" borderId="0" applyFont="0" applyFill="0" applyBorder="0" applyAlignment="0" applyProtection="0"/>
    <xf numFmtId="166" fontId="6" fillId="0" borderId="0" applyFont="0" applyFill="0" applyBorder="0" applyAlignment="0" applyProtection="0"/>
    <xf numFmtId="167" fontId="1" fillId="0" borderId="0" applyFont="0" applyFill="0" applyBorder="0" applyAlignment="0" applyProtection="0"/>
    <xf numFmtId="43" fontId="6" fillId="0" borderId="0" applyFont="0" applyFill="0" applyBorder="0" applyAlignment="0" applyProtection="0"/>
    <xf numFmtId="0" fontId="4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89" fontId="6" fillId="0" borderId="0"/>
    <xf numFmtId="167" fontId="16" fillId="0" borderId="0"/>
    <xf numFmtId="189" fontId="6" fillId="0" borderId="0"/>
    <xf numFmtId="167" fontId="16" fillId="0" borderId="0"/>
    <xf numFmtId="167" fontId="16" fillId="0" borderId="0"/>
    <xf numFmtId="173" fontId="2" fillId="0" borderId="0"/>
    <xf numFmtId="0" fontId="6" fillId="0" borderId="0"/>
    <xf numFmtId="193" fontId="2" fillId="0" borderId="0"/>
    <xf numFmtId="0" fontId="6" fillId="0" borderId="0"/>
    <xf numFmtId="193" fontId="2" fillId="0" borderId="0"/>
    <xf numFmtId="0" fontId="1" fillId="0" borderId="0"/>
    <xf numFmtId="0" fontId="6" fillId="0" borderId="0"/>
    <xf numFmtId="0" fontId="1" fillId="0" borderId="0"/>
    <xf numFmtId="173" fontId="2" fillId="0" borderId="0"/>
    <xf numFmtId="167" fontId="2" fillId="0" borderId="0"/>
    <xf numFmtId="173" fontId="2" fillId="0" borderId="0"/>
    <xf numFmtId="167" fontId="2" fillId="0" borderId="0"/>
    <xf numFmtId="0" fontId="17" fillId="0" borderId="0"/>
    <xf numFmtId="0" fontId="2" fillId="0" borderId="0"/>
    <xf numFmtId="0" fontId="2" fillId="0" borderId="0"/>
    <xf numFmtId="0" fontId="17" fillId="0" borderId="0"/>
    <xf numFmtId="173" fontId="2" fillId="0" borderId="0"/>
    <xf numFmtId="0" fontId="84" fillId="0" borderId="0"/>
    <xf numFmtId="0" fontId="1" fillId="0" borderId="0"/>
    <xf numFmtId="0" fontId="6" fillId="0" borderId="0"/>
    <xf numFmtId="0" fontId="1" fillId="0" borderId="0"/>
    <xf numFmtId="0" fontId="6" fillId="0" borderId="0"/>
    <xf numFmtId="0" fontId="1" fillId="0" borderId="0"/>
    <xf numFmtId="190" fontId="2" fillId="0" borderId="0"/>
    <xf numFmtId="168" fontId="2" fillId="0" borderId="0"/>
    <xf numFmtId="190" fontId="2" fillId="0" borderId="0"/>
    <xf numFmtId="168" fontId="2" fillId="0" borderId="0"/>
    <xf numFmtId="190" fontId="2" fillId="0" borderId="0"/>
    <xf numFmtId="0" fontId="1" fillId="0" borderId="0"/>
    <xf numFmtId="190" fontId="2" fillId="0" borderId="0"/>
    <xf numFmtId="0" fontId="1" fillId="0" borderId="0"/>
    <xf numFmtId="0" fontId="84" fillId="0" borderId="0"/>
    <xf numFmtId="0" fontId="6" fillId="0" borderId="0"/>
    <xf numFmtId="0" fontId="1" fillId="0" borderId="0"/>
    <xf numFmtId="0" fontId="6" fillId="0" borderId="0"/>
    <xf numFmtId="0" fontId="1" fillId="0" borderId="0"/>
    <xf numFmtId="0" fontId="1" fillId="0" borderId="0"/>
    <xf numFmtId="167" fontId="2" fillId="0" borderId="0"/>
    <xf numFmtId="168" fontId="2" fillId="0" borderId="0"/>
    <xf numFmtId="0" fontId="2" fillId="0" borderId="0"/>
    <xf numFmtId="0" fontId="2" fillId="0" borderId="0"/>
    <xf numFmtId="167" fontId="2" fillId="0" borderId="0"/>
    <xf numFmtId="0" fontId="6" fillId="0" borderId="0"/>
    <xf numFmtId="167" fontId="2" fillId="0" borderId="0"/>
    <xf numFmtId="0" fontId="6" fillId="0" borderId="0"/>
    <xf numFmtId="0" fontId="6" fillId="0" borderId="0"/>
    <xf numFmtId="0" fontId="17" fillId="0" borderId="0"/>
    <xf numFmtId="0" fontId="6" fillId="0" borderId="0"/>
    <xf numFmtId="0" fontId="1" fillId="0" borderId="0"/>
    <xf numFmtId="0" fontId="1" fillId="0" borderId="0"/>
    <xf numFmtId="0" fontId="6" fillId="0" borderId="0"/>
    <xf numFmtId="5" fontId="2" fillId="0" borderId="0"/>
    <xf numFmtId="0" fontId="6" fillId="0" borderId="0"/>
    <xf numFmtId="5" fontId="2" fillId="0" borderId="0"/>
    <xf numFmtId="0" fontId="1" fillId="0" borderId="0"/>
    <xf numFmtId="190" fontId="2" fillId="0" borderId="0"/>
    <xf numFmtId="173" fontId="2" fillId="0" borderId="0"/>
    <xf numFmtId="191" fontId="2" fillId="0" borderId="0"/>
    <xf numFmtId="194" fontId="2" fillId="0" borderId="0"/>
    <xf numFmtId="0" fontId="6" fillId="0" borderId="0"/>
    <xf numFmtId="0" fontId="6" fillId="0" borderId="0"/>
    <xf numFmtId="194" fontId="2" fillId="0" borderId="0"/>
    <xf numFmtId="173" fontId="2" fillId="0" borderId="0"/>
    <xf numFmtId="190" fontId="2" fillId="0" borderId="0"/>
    <xf numFmtId="173" fontId="2" fillId="0" borderId="0"/>
    <xf numFmtId="167" fontId="2" fillId="0" borderId="0"/>
    <xf numFmtId="5" fontId="2" fillId="0" borderId="0"/>
    <xf numFmtId="167" fontId="2" fillId="0" borderId="0"/>
    <xf numFmtId="0" fontId="6" fillId="0" borderId="0"/>
    <xf numFmtId="5" fontId="2" fillId="0" borderId="0"/>
    <xf numFmtId="167" fontId="2" fillId="0" borderId="0"/>
    <xf numFmtId="173" fontId="2" fillId="0" borderId="0"/>
    <xf numFmtId="167" fontId="2" fillId="0" borderId="0"/>
    <xf numFmtId="0" fontId="6" fillId="0" borderId="0"/>
    <xf numFmtId="173" fontId="2" fillId="0" borderId="0"/>
    <xf numFmtId="0" fontId="2" fillId="0" borderId="0"/>
    <xf numFmtId="0" fontId="2" fillId="0" borderId="0"/>
    <xf numFmtId="167" fontId="2" fillId="0" borderId="0"/>
    <xf numFmtId="0" fontId="2" fillId="0" borderId="0"/>
    <xf numFmtId="167" fontId="2" fillId="0" borderId="0"/>
    <xf numFmtId="0" fontId="2" fillId="0" borderId="0"/>
    <xf numFmtId="167" fontId="2" fillId="0" borderId="0"/>
    <xf numFmtId="0" fontId="2" fillId="0" borderId="0"/>
    <xf numFmtId="167" fontId="2" fillId="0" borderId="0"/>
    <xf numFmtId="167" fontId="2" fillId="0" borderId="0"/>
    <xf numFmtId="0" fontId="2" fillId="0" borderId="0"/>
    <xf numFmtId="0" fontId="17" fillId="0" borderId="0"/>
    <xf numFmtId="0" fontId="1" fillId="0" borderId="0"/>
    <xf numFmtId="167" fontId="2" fillId="0" borderId="0"/>
    <xf numFmtId="0" fontId="1" fillId="0" borderId="0"/>
    <xf numFmtId="167" fontId="2" fillId="0" borderId="0"/>
    <xf numFmtId="167" fontId="2" fillId="0" borderId="0"/>
    <xf numFmtId="190" fontId="2" fillId="0" borderId="0"/>
    <xf numFmtId="0" fontId="6" fillId="0" borderId="0"/>
    <xf numFmtId="190" fontId="2" fillId="0" borderId="0"/>
    <xf numFmtId="0" fontId="6" fillId="0" borderId="0"/>
    <xf numFmtId="192" fontId="2" fillId="0" borderId="0"/>
    <xf numFmtId="167" fontId="2" fillId="0" borderId="0"/>
    <xf numFmtId="0" fontId="17" fillId="0" borderId="0"/>
    <xf numFmtId="167" fontId="2" fillId="0" borderId="0"/>
    <xf numFmtId="0" fontId="17" fillId="0" borderId="0"/>
    <xf numFmtId="169" fontId="2" fillId="0" borderId="0"/>
    <xf numFmtId="0" fontId="17" fillId="0" borderId="0"/>
    <xf numFmtId="181" fontId="2" fillId="0" borderId="0"/>
    <xf numFmtId="169" fontId="2" fillId="0" borderId="0"/>
    <xf numFmtId="0" fontId="6" fillId="0" borderId="0"/>
    <xf numFmtId="168" fontId="2" fillId="0" borderId="0"/>
    <xf numFmtId="0" fontId="2" fillId="0" borderId="0"/>
    <xf numFmtId="0" fontId="6" fillId="0" borderId="0"/>
    <xf numFmtId="0" fontId="2" fillId="0" borderId="0"/>
    <xf numFmtId="0" fontId="6" fillId="0" borderId="0"/>
    <xf numFmtId="0" fontId="6" fillId="0" borderId="0"/>
    <xf numFmtId="0" fontId="6" fillId="0" borderId="0"/>
    <xf numFmtId="167" fontId="2" fillId="0" borderId="0"/>
    <xf numFmtId="0" fontId="6" fillId="0" borderId="0"/>
    <xf numFmtId="167" fontId="2" fillId="0" borderId="0"/>
    <xf numFmtId="0" fontId="1" fillId="0" borderId="0"/>
    <xf numFmtId="0" fontId="6" fillId="0" borderId="0"/>
    <xf numFmtId="167" fontId="2" fillId="0" borderId="0"/>
    <xf numFmtId="167" fontId="2" fillId="0" borderId="0"/>
    <xf numFmtId="167" fontId="2" fillId="0" borderId="0"/>
    <xf numFmtId="0" fontId="6" fillId="0" borderId="0"/>
    <xf numFmtId="0" fontId="78" fillId="0" borderId="0"/>
    <xf numFmtId="0" fontId="6" fillId="0" borderId="0"/>
    <xf numFmtId="0" fontId="78" fillId="0" borderId="0"/>
    <xf numFmtId="167" fontId="2" fillId="0" borderId="0"/>
    <xf numFmtId="5" fontId="2" fillId="0" borderId="0"/>
    <xf numFmtId="44" fontId="2" fillId="0" borderId="0"/>
    <xf numFmtId="5" fontId="2" fillId="0" borderId="0"/>
    <xf numFmtId="44" fontId="2" fillId="0" borderId="0"/>
    <xf numFmtId="167" fontId="2" fillId="0" borderId="0"/>
    <xf numFmtId="44" fontId="2" fillId="0" borderId="0"/>
    <xf numFmtId="0" fontId="41" fillId="0" borderId="0"/>
    <xf numFmtId="44" fontId="2" fillId="0" borderId="0"/>
    <xf numFmtId="0" fontId="41" fillId="0" borderId="0"/>
    <xf numFmtId="44" fontId="2" fillId="0" borderId="0"/>
    <xf numFmtId="44" fontId="2" fillId="0" borderId="0"/>
    <xf numFmtId="0" fontId="41" fillId="0" borderId="0"/>
    <xf numFmtId="0" fontId="2" fillId="0" borderId="0"/>
    <xf numFmtId="0" fontId="1" fillId="0" borderId="0"/>
    <xf numFmtId="0" fontId="2" fillId="0" borderId="0"/>
    <xf numFmtId="0" fontId="6" fillId="0" borderId="0"/>
    <xf numFmtId="167" fontId="2" fillId="0" borderId="0"/>
    <xf numFmtId="0" fontId="6" fillId="0" borderId="0"/>
    <xf numFmtId="0" fontId="41" fillId="0" borderId="0"/>
    <xf numFmtId="167" fontId="2" fillId="0" borderId="0"/>
    <xf numFmtId="0" fontId="6" fillId="0" borderId="0"/>
    <xf numFmtId="174" fontId="2" fillId="0" borderId="0"/>
    <xf numFmtId="0" fontId="17" fillId="0" borderId="0"/>
    <xf numFmtId="0" fontId="17" fillId="0" borderId="0"/>
    <xf numFmtId="192" fontId="2" fillId="0" borderId="0"/>
    <xf numFmtId="192" fontId="2" fillId="0" borderId="0"/>
    <xf numFmtId="167" fontId="2" fillId="0" borderId="0"/>
    <xf numFmtId="0" fontId="1" fillId="0" borderId="0"/>
    <xf numFmtId="0" fontId="1" fillId="0" borderId="0"/>
    <xf numFmtId="167" fontId="2" fillId="0" borderId="0"/>
    <xf numFmtId="167" fontId="2" fillId="0" borderId="0"/>
    <xf numFmtId="0" fontId="6" fillId="0" borderId="0"/>
    <xf numFmtId="167" fontId="2" fillId="0" borderId="0"/>
    <xf numFmtId="0" fontId="6" fillId="0" borderId="0"/>
    <xf numFmtId="0" fontId="18" fillId="0" borderId="0"/>
    <xf numFmtId="0" fontId="6" fillId="0" borderId="0"/>
    <xf numFmtId="0" fontId="1" fillId="0" borderId="0"/>
    <xf numFmtId="0" fontId="18" fillId="0" borderId="0"/>
    <xf numFmtId="0" fontId="2" fillId="0" borderId="0"/>
    <xf numFmtId="0" fontId="18" fillId="0" borderId="0"/>
    <xf numFmtId="167" fontId="2" fillId="0" borderId="0"/>
    <xf numFmtId="14" fontId="6" fillId="0" borderId="0"/>
    <xf numFmtId="0" fontId="6" fillId="0" borderId="0"/>
    <xf numFmtId="14" fontId="6" fillId="0" borderId="0"/>
    <xf numFmtId="0" fontId="6" fillId="0" borderId="0"/>
    <xf numFmtId="14" fontId="6" fillId="0" borderId="0"/>
    <xf numFmtId="0" fontId="1" fillId="0" borderId="0"/>
    <xf numFmtId="0" fontId="1" fillId="0" borderId="0"/>
    <xf numFmtId="14" fontId="6" fillId="0" borderId="0"/>
    <xf numFmtId="0" fontId="1" fillId="0" borderId="0"/>
    <xf numFmtId="0" fontId="13" fillId="0" borderId="0"/>
    <xf numFmtId="14" fontId="6" fillId="0" borderId="0"/>
    <xf numFmtId="0" fontId="1" fillId="0" borderId="0"/>
    <xf numFmtId="14" fontId="6" fillId="0" borderId="0"/>
    <xf numFmtId="0" fontId="1" fillId="0" borderId="0"/>
    <xf numFmtId="0" fontId="1" fillId="0" borderId="0"/>
    <xf numFmtId="0" fontId="1" fillId="0" borderId="0"/>
    <xf numFmtId="167" fontId="2" fillId="0" borderId="0"/>
    <xf numFmtId="14" fontId="6" fillId="0" borderId="0"/>
    <xf numFmtId="0" fontId="1" fillId="0" borderId="0"/>
    <xf numFmtId="167" fontId="83" fillId="0" borderId="0"/>
    <xf numFmtId="0" fontId="13" fillId="0" borderId="0"/>
    <xf numFmtId="0" fontId="1" fillId="0" borderId="0"/>
    <xf numFmtId="0" fontId="6" fillId="0" borderId="0"/>
    <xf numFmtId="0" fontId="6" fillId="0" borderId="0"/>
    <xf numFmtId="167" fontId="19" fillId="0" borderId="0"/>
    <xf numFmtId="0" fontId="6" fillId="0" borderId="0"/>
    <xf numFmtId="167" fontId="19" fillId="0" borderId="0"/>
    <xf numFmtId="0" fontId="1" fillId="0" borderId="0"/>
    <xf numFmtId="0" fontId="1" fillId="0" borderId="0"/>
    <xf numFmtId="0" fontId="6" fillId="0" borderId="0"/>
    <xf numFmtId="0" fontId="1" fillId="0" borderId="0"/>
    <xf numFmtId="0" fontId="6" fillId="0" borderId="0"/>
    <xf numFmtId="167" fontId="19" fillId="0" borderId="0"/>
  </cellStyleXfs>
  <cellXfs count="298">
    <xf numFmtId="0" fontId="0" fillId="0" borderId="0" xfId="0"/>
    <xf numFmtId="3" fontId="3" fillId="0" borderId="0" xfId="1" applyNumberFormat="1" applyFont="1" applyAlignment="1">
      <alignment horizontal="center" vertical="top"/>
    </xf>
    <xf numFmtId="167" fontId="3" fillId="0" borderId="0" xfId="1" applyNumberFormat="1" applyFont="1" applyAlignment="1">
      <alignment horizontal="center" vertical="top"/>
    </xf>
    <xf numFmtId="167" fontId="3" fillId="0" borderId="0" xfId="1" applyNumberFormat="1" applyFont="1"/>
    <xf numFmtId="3" fontId="4" fillId="0" borderId="4" xfId="2" applyNumberFormat="1" applyFont="1" applyBorder="1" applyAlignment="1">
      <alignment horizontal="center" vertical="top" wrapText="1"/>
    </xf>
    <xf numFmtId="4" fontId="4" fillId="0" borderId="4" xfId="2" applyNumberFormat="1" applyFont="1" applyBorder="1" applyAlignment="1">
      <alignment horizontal="center" vertical="top" wrapText="1"/>
    </xf>
    <xf numFmtId="4" fontId="4" fillId="0" borderId="4" xfId="2" applyNumberFormat="1" applyFont="1" applyBorder="1" applyAlignment="1">
      <alignment horizontal="center" vertical="center" wrapText="1"/>
    </xf>
    <xf numFmtId="4" fontId="4" fillId="0" borderId="4" xfId="1" applyNumberFormat="1" applyFont="1" applyBorder="1" applyAlignment="1">
      <alignment horizontal="center" vertical="center" wrapText="1"/>
    </xf>
    <xf numFmtId="3" fontId="4" fillId="0" borderId="4" xfId="2" applyNumberFormat="1" applyFont="1" applyBorder="1" applyAlignment="1">
      <alignment horizontal="center" vertical="center" wrapText="1"/>
    </xf>
    <xf numFmtId="0" fontId="3" fillId="0" borderId="4" xfId="0" applyFont="1" applyBorder="1" applyAlignment="1">
      <alignment horizontal="center" vertical="top"/>
    </xf>
    <xf numFmtId="168" fontId="3" fillId="2" borderId="4" xfId="0" applyNumberFormat="1" applyFont="1" applyFill="1" applyBorder="1" applyAlignment="1">
      <alignment horizontal="center" vertical="top"/>
    </xf>
    <xf numFmtId="0" fontId="7" fillId="0" borderId="4" xfId="0" applyFont="1" applyBorder="1"/>
    <xf numFmtId="0" fontId="3" fillId="0" borderId="4" xfId="0" applyFont="1" applyBorder="1" applyAlignment="1">
      <alignment horizontal="justify" vertical="top" wrapText="1"/>
    </xf>
    <xf numFmtId="0" fontId="7" fillId="0" borderId="4" xfId="0" applyFont="1" applyBorder="1" applyAlignment="1">
      <alignment horizontal="center" vertical="top" wrapText="1"/>
    </xf>
    <xf numFmtId="0" fontId="3" fillId="0" borderId="4" xfId="0" applyFont="1" applyBorder="1" applyAlignment="1">
      <alignment horizontal="center" vertical="top" wrapText="1"/>
    </xf>
    <xf numFmtId="0" fontId="7" fillId="0" borderId="0" xfId="0" applyFont="1"/>
    <xf numFmtId="0" fontId="9" fillId="0" borderId="4" xfId="0" applyFont="1" applyBorder="1" applyAlignment="1">
      <alignment horizontal="justify" vertical="top" wrapText="1"/>
    </xf>
    <xf numFmtId="0" fontId="3" fillId="0" borderId="4" xfId="3" applyFont="1" applyBorder="1" applyAlignment="1">
      <alignment horizontal="center" vertical="top"/>
    </xf>
    <xf numFmtId="1" fontId="3" fillId="2" borderId="4" xfId="3" applyNumberFormat="1" applyFont="1" applyFill="1" applyBorder="1" applyAlignment="1">
      <alignment horizontal="center" vertical="top"/>
    </xf>
    <xf numFmtId="0" fontId="7" fillId="0" borderId="4" xfId="3" applyFont="1" applyBorder="1"/>
    <xf numFmtId="2" fontId="3" fillId="0" borderId="4" xfId="3" applyNumberFormat="1" applyFont="1" applyBorder="1" applyAlignment="1">
      <alignment horizontal="justify" vertical="top" wrapText="1"/>
    </xf>
    <xf numFmtId="0" fontId="7" fillId="0" borderId="4" xfId="3" applyFont="1" applyBorder="1" applyAlignment="1">
      <alignment horizontal="center" vertical="top" wrapText="1"/>
    </xf>
    <xf numFmtId="0" fontId="3" fillId="0" borderId="4" xfId="3" applyFont="1" applyBorder="1" applyAlignment="1">
      <alignment horizontal="center" vertical="top" wrapText="1"/>
    </xf>
    <xf numFmtId="0" fontId="7" fillId="0" borderId="0" xfId="3" applyFont="1"/>
    <xf numFmtId="0" fontId="3" fillId="0" borderId="4" xfId="3" applyFont="1" applyBorder="1" applyAlignment="1">
      <alignment horizontal="justify" vertical="top" wrapText="1"/>
    </xf>
    <xf numFmtId="4" fontId="10" fillId="0" borderId="4" xfId="1" applyNumberFormat="1" applyFont="1" applyBorder="1" applyAlignment="1">
      <alignment horizontal="center" vertical="center" wrapText="1"/>
    </xf>
    <xf numFmtId="4" fontId="3" fillId="0" borderId="4" xfId="1" applyNumberFormat="1" applyFont="1" applyBorder="1" applyAlignment="1">
      <alignment horizontal="center" vertical="center" wrapText="1"/>
    </xf>
    <xf numFmtId="3" fontId="10" fillId="0" borderId="4" xfId="2" applyNumberFormat="1" applyFont="1" applyBorder="1" applyAlignment="1">
      <alignment horizontal="center" vertical="top" wrapText="1"/>
    </xf>
    <xf numFmtId="4" fontId="10" fillId="0" borderId="4" xfId="2" applyNumberFormat="1" applyFont="1" applyBorder="1" applyAlignment="1">
      <alignment horizontal="center" vertical="top" wrapText="1"/>
    </xf>
    <xf numFmtId="4" fontId="10" fillId="0" borderId="4" xfId="2" applyNumberFormat="1" applyFont="1" applyBorder="1" applyAlignment="1">
      <alignment horizontal="center" vertical="center" wrapText="1"/>
    </xf>
    <xf numFmtId="4" fontId="10" fillId="0" borderId="4" xfId="2" applyNumberFormat="1" applyFont="1" applyBorder="1" applyAlignment="1">
      <alignment horizontal="justify" vertical="top" wrapText="1"/>
    </xf>
    <xf numFmtId="3" fontId="4" fillId="0" borderId="4" xfId="1" applyNumberFormat="1" applyFont="1" applyBorder="1" applyAlignment="1">
      <alignment horizontal="center" vertical="center" wrapText="1"/>
    </xf>
    <xf numFmtId="3" fontId="3" fillId="0" borderId="4" xfId="1" applyNumberFormat="1" applyFont="1" applyBorder="1" applyAlignment="1">
      <alignment horizontal="center" vertical="top" wrapText="1"/>
    </xf>
    <xf numFmtId="4" fontId="3" fillId="0" borderId="4" xfId="0" applyNumberFormat="1" applyFont="1" applyBorder="1" applyAlignment="1">
      <alignment horizontal="center" vertical="center" wrapText="1"/>
    </xf>
    <xf numFmtId="3" fontId="10" fillId="0" borderId="5" xfId="2" applyNumberFormat="1" applyFont="1" applyBorder="1" applyAlignment="1">
      <alignment horizontal="center" vertical="top" wrapText="1"/>
    </xf>
    <xf numFmtId="3" fontId="10" fillId="0" borderId="6" xfId="2" applyNumberFormat="1" applyFont="1" applyBorder="1" applyAlignment="1">
      <alignment horizontal="center" vertical="top" wrapText="1"/>
    </xf>
    <xf numFmtId="170" fontId="10" fillId="0" borderId="4" xfId="2" applyNumberFormat="1" applyFont="1" applyBorder="1" applyAlignment="1">
      <alignment horizontal="center" vertical="top" wrapText="1"/>
    </xf>
    <xf numFmtId="4" fontId="10" fillId="0" borderId="4" xfId="2" applyNumberFormat="1" applyFont="1" applyBorder="1" applyAlignment="1">
      <alignment vertical="top" wrapText="1"/>
    </xf>
    <xf numFmtId="167" fontId="3" fillId="0" borderId="4" xfId="1" applyNumberFormat="1" applyFont="1" applyBorder="1"/>
    <xf numFmtId="171" fontId="10" fillId="0" borderId="4" xfId="1" applyNumberFormat="1" applyFont="1" applyBorder="1" applyAlignment="1">
      <alignment horizontal="center" vertical="top"/>
    </xf>
    <xf numFmtId="167" fontId="10" fillId="0" borderId="4" xfId="1" applyNumberFormat="1" applyFont="1" applyBorder="1" applyAlignment="1">
      <alignment horizontal="justify" vertical="top" wrapText="1"/>
    </xf>
    <xf numFmtId="3" fontId="10" fillId="0" borderId="4" xfId="1" applyNumberFormat="1" applyFont="1" applyBorder="1" applyAlignment="1">
      <alignment horizontal="center" vertical="top" wrapText="1"/>
    </xf>
    <xf numFmtId="171" fontId="10" fillId="0" borderId="4" xfId="1" applyNumberFormat="1" applyFont="1" applyFill="1" applyBorder="1" applyAlignment="1">
      <alignment horizontal="center" vertical="top"/>
    </xf>
    <xf numFmtId="167" fontId="10" fillId="0" borderId="4" xfId="1" applyNumberFormat="1" applyFont="1" applyBorder="1"/>
    <xf numFmtId="0" fontId="3" fillId="0" borderId="4" xfId="0" applyFont="1" applyBorder="1" applyAlignment="1">
      <alignment wrapText="1"/>
    </xf>
    <xf numFmtId="0" fontId="3" fillId="0" borderId="4" xfId="2" applyFont="1" applyBorder="1" applyAlignment="1">
      <alignment horizontal="justify" vertical="top" wrapText="1"/>
    </xf>
    <xf numFmtId="169" fontId="3" fillId="0" borderId="4" xfId="1" applyNumberFormat="1" applyFont="1" applyBorder="1" applyAlignment="1">
      <alignment horizontal="center" vertical="center"/>
    </xf>
    <xf numFmtId="4" fontId="3" fillId="0" borderId="4" xfId="1" applyNumberFormat="1" applyFont="1" applyFill="1" applyBorder="1" applyAlignment="1">
      <alignment horizontal="center" vertical="center" wrapText="1"/>
    </xf>
    <xf numFmtId="0" fontId="10" fillId="0" borderId="4" xfId="1" applyFont="1" applyBorder="1" applyAlignment="1">
      <alignment horizontal="justify" vertical="top" wrapText="1"/>
    </xf>
    <xf numFmtId="168" fontId="3" fillId="0" borderId="4" xfId="2" applyNumberFormat="1" applyFont="1" applyFill="1" applyBorder="1" applyAlignment="1">
      <alignment horizontal="center" vertical="top" wrapText="1"/>
    </xf>
    <xf numFmtId="167" fontId="3" fillId="0" borderId="4" xfId="1" applyNumberFormat="1" applyFont="1" applyFill="1" applyBorder="1" applyAlignment="1">
      <alignment vertical="top"/>
    </xf>
    <xf numFmtId="0" fontId="7" fillId="0" borderId="4" xfId="2" applyFont="1" applyFill="1" applyBorder="1" applyAlignment="1">
      <alignment horizontal="justify" vertical="top" wrapText="1"/>
    </xf>
    <xf numFmtId="167" fontId="3" fillId="0" borderId="4" xfId="1" applyNumberFormat="1" applyFont="1" applyFill="1" applyBorder="1" applyAlignment="1">
      <alignment horizontal="center" vertical="center"/>
    </xf>
    <xf numFmtId="4" fontId="10" fillId="0" borderId="4" xfId="5" applyNumberFormat="1" applyFont="1" applyBorder="1" applyAlignment="1">
      <alignment horizontal="center" vertical="center" wrapText="1"/>
    </xf>
    <xf numFmtId="1" fontId="3" fillId="0" borderId="4" xfId="2" applyNumberFormat="1" applyFont="1" applyFill="1" applyBorder="1" applyAlignment="1">
      <alignment horizontal="center" vertical="top" wrapText="1"/>
    </xf>
    <xf numFmtId="1" fontId="3" fillId="0" borderId="5" xfId="2" applyNumberFormat="1" applyFont="1" applyFill="1" applyBorder="1" applyAlignment="1">
      <alignment horizontal="center" vertical="top" wrapText="1"/>
    </xf>
    <xf numFmtId="167" fontId="3" fillId="0" borderId="5" xfId="1" applyNumberFormat="1" applyFont="1" applyFill="1" applyBorder="1" applyAlignment="1">
      <alignment vertical="top"/>
    </xf>
    <xf numFmtId="167" fontId="3" fillId="0" borderId="5" xfId="1" applyNumberFormat="1" applyFont="1" applyFill="1" applyBorder="1" applyAlignment="1">
      <alignment horizontal="center" vertical="center"/>
    </xf>
    <xf numFmtId="167" fontId="3" fillId="0" borderId="5" xfId="1" applyNumberFormat="1" applyFont="1" applyBorder="1"/>
    <xf numFmtId="167" fontId="10" fillId="0" borderId="5" xfId="1" applyNumberFormat="1" applyFont="1" applyBorder="1"/>
    <xf numFmtId="167" fontId="10" fillId="0" borderId="5" xfId="1" applyNumberFormat="1" applyFont="1" applyBorder="1" applyAlignment="1">
      <alignment horizontal="center" vertical="top"/>
    </xf>
    <xf numFmtId="3" fontId="10" fillId="0" borderId="4" xfId="5" applyNumberFormat="1" applyFont="1" applyBorder="1" applyAlignment="1">
      <alignment horizontal="center" vertical="top" wrapText="1"/>
    </xf>
    <xf numFmtId="3" fontId="4" fillId="0" borderId="4" xfId="5" applyNumberFormat="1" applyFont="1" applyBorder="1" applyAlignment="1">
      <alignment horizontal="center" vertical="center" wrapText="1"/>
    </xf>
    <xf numFmtId="3" fontId="4" fillId="0" borderId="4" xfId="6" applyNumberFormat="1" applyFont="1" applyBorder="1" applyAlignment="1">
      <alignment horizontal="center" vertical="center" wrapText="1"/>
    </xf>
    <xf numFmtId="167" fontId="3" fillId="0" borderId="0" xfId="6" applyNumberFormat="1" applyFont="1"/>
    <xf numFmtId="0" fontId="3" fillId="0" borderId="4" xfId="5" applyFont="1" applyBorder="1" applyAlignment="1">
      <alignment horizontal="justify" vertical="top" wrapText="1"/>
    </xf>
    <xf numFmtId="0" fontId="3" fillId="0" borderId="4" xfId="1" applyNumberFormat="1" applyFont="1" applyBorder="1" applyAlignment="1">
      <alignment horizontal="center" vertical="center" wrapText="1"/>
    </xf>
    <xf numFmtId="0" fontId="10" fillId="0" borderId="4" xfId="2" applyFont="1" applyBorder="1" applyAlignment="1">
      <alignment horizontal="justify" vertical="top" wrapText="1"/>
    </xf>
    <xf numFmtId="0" fontId="3" fillId="0" borderId="0" xfId="53" applyFont="1" applyAlignment="1">
      <alignment vertical="center"/>
    </xf>
    <xf numFmtId="0" fontId="3" fillId="0" borderId="0" xfId="53" applyFont="1" applyAlignment="1">
      <alignment horizontal="justify" vertical="center"/>
    </xf>
    <xf numFmtId="169" fontId="23" fillId="5" borderId="4" xfId="6" applyNumberFormat="1" applyFont="1" applyFill="1" applyBorder="1" applyAlignment="1">
      <alignment horizontal="center" vertical="center" wrapText="1"/>
    </xf>
    <xf numFmtId="167" fontId="23" fillId="5" borderId="4" xfId="6" applyFont="1" applyFill="1" applyBorder="1" applyAlignment="1">
      <alignment horizontal="center" vertical="center"/>
    </xf>
    <xf numFmtId="167" fontId="23" fillId="5" borderId="5" xfId="6" applyFont="1" applyFill="1" applyBorder="1" applyAlignment="1">
      <alignment horizontal="center" vertical="center"/>
    </xf>
    <xf numFmtId="0" fontId="7" fillId="0" borderId="4" xfId="53" applyFont="1" applyFill="1" applyBorder="1" applyAlignment="1">
      <alignment horizontal="center" vertical="center" wrapText="1"/>
    </xf>
    <xf numFmtId="2" fontId="7" fillId="6" borderId="4" xfId="53" applyNumberFormat="1" applyFont="1" applyFill="1" applyBorder="1" applyAlignment="1">
      <alignment horizontal="center" vertical="center"/>
    </xf>
    <xf numFmtId="0" fontId="7" fillId="0" borderId="4" xfId="37" applyFont="1" applyBorder="1" applyAlignment="1">
      <alignment horizontal="left" vertical="top" wrapText="1"/>
    </xf>
    <xf numFmtId="2" fontId="7" fillId="0" borderId="4" xfId="53" applyNumberFormat="1" applyFont="1" applyFill="1" applyBorder="1" applyAlignment="1">
      <alignment horizontal="center" vertical="center"/>
    </xf>
    <xf numFmtId="0" fontId="7" fillId="6" borderId="4" xfId="53" applyFont="1" applyFill="1" applyBorder="1" applyAlignment="1">
      <alignment horizontal="center" vertical="center"/>
    </xf>
    <xf numFmtId="4" fontId="7" fillId="0" borderId="4" xfId="2" applyNumberFormat="1" applyFont="1" applyBorder="1" applyAlignment="1">
      <alignment horizontal="left" vertical="top" wrapText="1"/>
    </xf>
    <xf numFmtId="0" fontId="3" fillId="0" borderId="4" xfId="37" applyFont="1" applyBorder="1" applyAlignment="1">
      <alignment horizontal="justify" vertical="top" wrapText="1"/>
    </xf>
    <xf numFmtId="0" fontId="7" fillId="0" borderId="4" xfId="54" applyFont="1" applyBorder="1" applyAlignment="1">
      <alignment horizontal="left" vertical="top" wrapText="1"/>
    </xf>
    <xf numFmtId="2" fontId="7" fillId="0" borderId="4" xfId="53" applyNumberFormat="1" applyFont="1" applyBorder="1" applyAlignment="1">
      <alignment horizontal="center" vertical="center"/>
    </xf>
    <xf numFmtId="2" fontId="3" fillId="0" borderId="4" xfId="53" applyNumberFormat="1" applyFont="1" applyFill="1" applyBorder="1" applyAlignment="1">
      <alignment horizontal="center" vertical="center"/>
    </xf>
    <xf numFmtId="1" fontId="7" fillId="0" borderId="4" xfId="53" applyNumberFormat="1" applyFont="1" applyFill="1" applyBorder="1" applyAlignment="1">
      <alignment horizontal="center" vertical="center" wrapText="1"/>
    </xf>
    <xf numFmtId="167" fontId="7" fillId="0" borderId="4" xfId="6" applyFont="1" applyBorder="1" applyAlignment="1">
      <alignment horizontal="center" vertical="center"/>
    </xf>
    <xf numFmtId="167" fontId="23" fillId="0" borderId="4" xfId="6" applyFont="1" applyBorder="1" applyAlignment="1">
      <alignment horizontal="right" vertical="top"/>
    </xf>
    <xf numFmtId="167" fontId="7" fillId="0" borderId="4" xfId="6" applyFont="1" applyFill="1" applyBorder="1" applyAlignment="1">
      <alignment horizontal="center" vertical="center"/>
    </xf>
    <xf numFmtId="167" fontId="23" fillId="0" borderId="4" xfId="6" applyFont="1" applyBorder="1" applyAlignment="1">
      <alignment horizontal="center" vertical="center"/>
    </xf>
    <xf numFmtId="2" fontId="23" fillId="0" borderId="4" xfId="6" applyNumberFormat="1" applyFont="1" applyBorder="1" applyAlignment="1">
      <alignment horizontal="center" vertical="center"/>
    </xf>
    <xf numFmtId="167" fontId="7" fillId="0" borderId="0" xfId="6" applyFont="1"/>
    <xf numFmtId="167" fontId="3" fillId="0" borderId="0" xfId="6" applyFont="1"/>
    <xf numFmtId="167" fontId="3" fillId="2" borderId="4" xfId="6" applyFont="1" applyFill="1" applyBorder="1" applyAlignment="1">
      <alignment vertical="top" wrapText="1"/>
    </xf>
    <xf numFmtId="2" fontId="7" fillId="0" borderId="4" xfId="6" applyNumberFormat="1" applyFont="1" applyBorder="1" applyAlignment="1">
      <alignment horizontal="center" vertical="center"/>
    </xf>
    <xf numFmtId="0" fontId="3" fillId="2" borderId="4" xfId="2" applyFont="1" applyFill="1" applyBorder="1" applyAlignment="1">
      <alignment horizontal="left" vertical="top" wrapText="1"/>
    </xf>
    <xf numFmtId="169" fontId="7" fillId="0" borderId="4" xfId="6" applyNumberFormat="1" applyFont="1" applyFill="1" applyBorder="1" applyAlignment="1">
      <alignment horizontal="center" vertical="center"/>
    </xf>
    <xf numFmtId="167" fontId="7" fillId="0" borderId="4" xfId="6" applyFont="1" applyFill="1" applyBorder="1" applyAlignment="1">
      <alignment horizontal="center" vertical="center" wrapText="1"/>
    </xf>
    <xf numFmtId="0" fontId="3" fillId="0" borderId="0" xfId="53" applyFont="1" applyFill="1" applyBorder="1" applyAlignment="1">
      <alignment vertical="center"/>
    </xf>
    <xf numFmtId="0" fontId="3" fillId="0" borderId="0" xfId="53" applyFont="1" applyBorder="1" applyAlignment="1">
      <alignment horizontal="right" vertical="center"/>
    </xf>
    <xf numFmtId="0" fontId="3" fillId="0" borderId="0" xfId="53" applyFont="1" applyBorder="1" applyAlignment="1">
      <alignment horizontal="left" vertical="top"/>
    </xf>
    <xf numFmtId="0" fontId="3" fillId="0" borderId="0" xfId="53" applyFont="1" applyFill="1" applyBorder="1" applyAlignment="1">
      <alignment horizontal="center" vertical="center"/>
    </xf>
    <xf numFmtId="0" fontId="3" fillId="0" borderId="0" xfId="53" applyFont="1" applyBorder="1" applyAlignment="1">
      <alignment horizontal="center" vertical="center"/>
    </xf>
    <xf numFmtId="2" fontId="3" fillId="0" borderId="0" xfId="53" applyNumberFormat="1" applyFont="1" applyBorder="1" applyAlignment="1">
      <alignment vertical="center"/>
    </xf>
    <xf numFmtId="2" fontId="3" fillId="0" borderId="0" xfId="53" applyNumberFormat="1" applyFont="1" applyAlignment="1">
      <alignment vertical="center"/>
    </xf>
    <xf numFmtId="0" fontId="3" fillId="0" borderId="0" xfId="53" applyFont="1" applyBorder="1" applyAlignment="1">
      <alignment vertical="center"/>
    </xf>
    <xf numFmtId="0" fontId="23" fillId="0" borderId="0" xfId="24" applyFont="1" applyBorder="1" applyAlignment="1">
      <alignment vertical="top"/>
    </xf>
    <xf numFmtId="0" fontId="7" fillId="0" borderId="0" xfId="24" applyFont="1" applyFill="1" applyBorder="1" applyAlignment="1">
      <alignment horizontal="center"/>
    </xf>
    <xf numFmtId="0" fontId="7" fillId="0" borderId="0" xfId="24" applyFont="1" applyFill="1" applyBorder="1" applyAlignment="1">
      <alignment vertical="center"/>
    </xf>
    <xf numFmtId="0" fontId="7" fillId="0" borderId="0" xfId="24" applyFont="1" applyBorder="1" applyAlignment="1">
      <alignment vertical="center"/>
    </xf>
    <xf numFmtId="0" fontId="7" fillId="0" borderId="0" xfId="24" applyFont="1" applyBorder="1" applyAlignment="1">
      <alignment vertical="top"/>
    </xf>
    <xf numFmtId="0" fontId="7" fillId="0" borderId="0" xfId="24" applyFont="1" applyFill="1" applyBorder="1" applyAlignment="1">
      <alignment horizontal="center" vertical="center"/>
    </xf>
    <xf numFmtId="0" fontId="7" fillId="0" borderId="0" xfId="24" applyFont="1"/>
    <xf numFmtId="0" fontId="7" fillId="0" borderId="0" xfId="24" applyFont="1" applyAlignment="1">
      <alignment vertical="center"/>
    </xf>
    <xf numFmtId="0" fontId="3" fillId="0" borderId="0" xfId="53" applyFont="1" applyFill="1" applyAlignment="1">
      <alignment vertical="center"/>
    </xf>
    <xf numFmtId="0" fontId="3" fillId="0" borderId="0" xfId="53" applyFont="1" applyAlignment="1">
      <alignment horizontal="right" vertical="center"/>
    </xf>
    <xf numFmtId="0" fontId="3" fillId="0" borderId="0" xfId="53" applyFont="1" applyAlignment="1">
      <alignment horizontal="left" vertical="top"/>
    </xf>
    <xf numFmtId="0" fontId="3" fillId="0" borderId="0" xfId="53" applyFont="1" applyFill="1" applyAlignment="1">
      <alignment horizontal="center" vertical="center"/>
    </xf>
    <xf numFmtId="0" fontId="3" fillId="0" borderId="0" xfId="53" applyFont="1" applyAlignment="1">
      <alignment horizontal="center" vertical="center"/>
    </xf>
    <xf numFmtId="1" fontId="3" fillId="0" borderId="4" xfId="0" applyNumberFormat="1" applyFont="1" applyBorder="1" applyAlignment="1">
      <alignment horizontal="center" vertical="top"/>
    </xf>
    <xf numFmtId="4" fontId="3" fillId="0" borderId="4" xfId="0" applyNumberFormat="1" applyFont="1" applyBorder="1" applyAlignment="1">
      <alignment horizontal="center" vertical="top" wrapText="1"/>
    </xf>
    <xf numFmtId="169" fontId="3" fillId="0" borderId="4" xfId="5" applyNumberFormat="1" applyFont="1" applyBorder="1" applyAlignment="1">
      <alignment horizontal="center" vertical="top" wrapText="1"/>
    </xf>
    <xf numFmtId="170" fontId="3" fillId="0" borderId="4" xfId="5" applyNumberFormat="1" applyFont="1" applyBorder="1" applyAlignment="1">
      <alignment horizontal="center" vertical="top" wrapText="1"/>
    </xf>
    <xf numFmtId="4" fontId="3" fillId="0" borderId="4" xfId="5" applyNumberFormat="1" applyFont="1" applyBorder="1" applyAlignment="1">
      <alignment vertical="top" wrapText="1"/>
    </xf>
    <xf numFmtId="4" fontId="3" fillId="0" borderId="4" xfId="6" applyNumberFormat="1" applyFont="1" applyBorder="1" applyAlignment="1">
      <alignment horizontal="center" vertical="center" wrapText="1"/>
    </xf>
    <xf numFmtId="167" fontId="3" fillId="0" borderId="4" xfId="6" applyNumberFormat="1" applyFont="1" applyBorder="1"/>
    <xf numFmtId="3" fontId="9" fillId="0" borderId="4" xfId="6" applyNumberFormat="1" applyFont="1" applyBorder="1" applyAlignment="1">
      <alignment horizontal="center" vertical="center" wrapText="1"/>
    </xf>
    <xf numFmtId="170" fontId="10" fillId="0" borderId="5" xfId="2" applyNumberFormat="1" applyFont="1" applyBorder="1" applyAlignment="1">
      <alignment horizontal="center" vertical="top" wrapText="1"/>
    </xf>
    <xf numFmtId="167" fontId="10" fillId="0" borderId="5" xfId="22" applyNumberFormat="1" applyFont="1" applyBorder="1" applyAlignment="1">
      <alignment vertical="top" wrapText="1"/>
    </xf>
    <xf numFmtId="167" fontId="10" fillId="0" borderId="5" xfId="22" applyNumberFormat="1" applyFont="1" applyBorder="1" applyAlignment="1">
      <alignment vertical="center" wrapText="1"/>
    </xf>
    <xf numFmtId="167" fontId="10" fillId="0" borderId="5" xfId="22" applyNumberFormat="1" applyFont="1" applyBorder="1" applyAlignment="1">
      <alignment wrapText="1"/>
    </xf>
    <xf numFmtId="4" fontId="10" fillId="0" borderId="5" xfId="22" applyNumberFormat="1" applyFont="1" applyBorder="1" applyAlignment="1">
      <alignment horizontal="center" vertical="center" wrapText="1"/>
    </xf>
    <xf numFmtId="167" fontId="10" fillId="0" borderId="5" xfId="22" applyNumberFormat="1" applyFont="1" applyBorder="1"/>
    <xf numFmtId="167" fontId="3" fillId="0" borderId="0" xfId="22" applyNumberFormat="1" applyFont="1"/>
    <xf numFmtId="170" fontId="10" fillId="0" borderId="6" xfId="2" applyNumberFormat="1" applyFont="1" applyBorder="1" applyAlignment="1">
      <alignment vertical="top" wrapText="1"/>
    </xf>
    <xf numFmtId="167" fontId="10" fillId="0" borderId="6" xfId="22" applyNumberFormat="1" applyFont="1" applyBorder="1" applyAlignment="1">
      <alignment vertical="top" wrapText="1"/>
    </xf>
    <xf numFmtId="167" fontId="10" fillId="0" borderId="6" xfId="22" applyNumberFormat="1" applyFont="1" applyBorder="1" applyAlignment="1">
      <alignment vertical="center" wrapText="1"/>
    </xf>
    <xf numFmtId="167" fontId="10" fillId="0" borderId="6" xfId="22" applyNumberFormat="1" applyFont="1" applyBorder="1" applyAlignment="1">
      <alignment wrapText="1"/>
    </xf>
    <xf numFmtId="4" fontId="10" fillId="0" borderId="6" xfId="22" applyNumberFormat="1" applyFont="1" applyBorder="1" applyAlignment="1">
      <alignment vertical="center" wrapText="1"/>
    </xf>
    <xf numFmtId="167" fontId="10" fillId="0" borderId="6" xfId="22" applyNumberFormat="1" applyFont="1" applyBorder="1"/>
    <xf numFmtId="3" fontId="4" fillId="0" borderId="4" xfId="0" applyNumberFormat="1" applyFont="1" applyBorder="1" applyAlignment="1">
      <alignment horizontal="center" vertical="center" wrapText="1"/>
    </xf>
    <xf numFmtId="171" fontId="10" fillId="0" borderId="4" xfId="14" applyNumberFormat="1" applyFont="1" applyBorder="1" applyAlignment="1">
      <alignment horizontal="center" vertical="top"/>
    </xf>
    <xf numFmtId="167" fontId="10" fillId="0" borderId="4" xfId="14" applyNumberFormat="1" applyFont="1" applyBorder="1"/>
    <xf numFmtId="167" fontId="10" fillId="0" borderId="4" xfId="14" applyNumberFormat="1" applyFont="1" applyBorder="1" applyAlignment="1">
      <alignment horizontal="justify" vertical="top" wrapText="1"/>
    </xf>
    <xf numFmtId="4" fontId="10" fillId="0" borderId="4" xfId="14" applyNumberFormat="1" applyFont="1" applyBorder="1" applyAlignment="1">
      <alignment horizontal="center" vertical="center" wrapText="1"/>
    </xf>
    <xf numFmtId="167" fontId="3" fillId="0" borderId="4" xfId="14" applyNumberFormat="1" applyFont="1" applyBorder="1"/>
    <xf numFmtId="167" fontId="3" fillId="0" borderId="0" xfId="14" applyNumberFormat="1" applyFont="1"/>
    <xf numFmtId="171" fontId="10" fillId="0" borderId="4" xfId="26" applyNumberFormat="1" applyFont="1" applyFill="1" applyBorder="1" applyAlignment="1">
      <alignment horizontal="center" vertical="top"/>
    </xf>
    <xf numFmtId="167" fontId="10" fillId="0" borderId="4" xfId="26" applyNumberFormat="1" applyFont="1" applyBorder="1"/>
    <xf numFmtId="167" fontId="10" fillId="0" borderId="4" xfId="26" applyNumberFormat="1" applyFont="1" applyBorder="1" applyAlignment="1">
      <alignment horizontal="justify" vertical="top" wrapText="1"/>
    </xf>
    <xf numFmtId="4" fontId="10" fillId="0" borderId="4" xfId="26" applyNumberFormat="1" applyFont="1" applyBorder="1" applyAlignment="1">
      <alignment horizontal="center" vertical="center" wrapText="1"/>
    </xf>
    <xf numFmtId="167" fontId="3" fillId="0" borderId="4" xfId="26" applyNumberFormat="1" applyFont="1" applyBorder="1"/>
    <xf numFmtId="167" fontId="3" fillId="0" borderId="0" xfId="26" applyNumberFormat="1" applyFont="1"/>
    <xf numFmtId="4" fontId="10" fillId="0" borderId="4" xfId="22" applyNumberFormat="1" applyFont="1" applyBorder="1" applyAlignment="1">
      <alignment horizontal="center" vertical="center" wrapText="1"/>
    </xf>
    <xf numFmtId="4" fontId="10" fillId="0" borderId="4" xfId="22" applyNumberFormat="1" applyFont="1" applyBorder="1" applyAlignment="1">
      <alignment vertical="top" wrapText="1"/>
    </xf>
    <xf numFmtId="167" fontId="10" fillId="0" borderId="4" xfId="22" applyNumberFormat="1" applyFont="1" applyBorder="1"/>
    <xf numFmtId="2" fontId="3" fillId="0" borderId="4" xfId="1" applyNumberFormat="1" applyFont="1" applyBorder="1" applyAlignment="1">
      <alignment horizontal="center" vertical="center"/>
    </xf>
    <xf numFmtId="0" fontId="10" fillId="0" borderId="5" xfId="2" applyFont="1" applyFill="1" applyBorder="1" applyAlignment="1">
      <alignment horizontal="center" vertical="top" wrapText="1"/>
    </xf>
    <xf numFmtId="0" fontId="10" fillId="0" borderId="4" xfId="6" applyNumberFormat="1" applyFont="1" applyBorder="1" applyAlignment="1">
      <alignment horizontal="center" vertical="top"/>
    </xf>
    <xf numFmtId="0" fontId="10" fillId="0" borderId="4" xfId="2" applyFont="1" applyBorder="1" applyAlignment="1">
      <alignment vertical="top" wrapText="1"/>
    </xf>
    <xf numFmtId="3" fontId="10" fillId="0" borderId="4" xfId="22" applyNumberFormat="1" applyFont="1" applyBorder="1" applyAlignment="1">
      <alignment horizontal="center" vertical="center" wrapText="1"/>
    </xf>
    <xf numFmtId="167" fontId="3" fillId="0" borderId="4" xfId="22" applyNumberFormat="1" applyFont="1" applyBorder="1"/>
    <xf numFmtId="0" fontId="7" fillId="0" borderId="4" xfId="53" applyFont="1" applyFill="1" applyBorder="1" applyAlignment="1">
      <alignment horizontal="center" vertical="top" wrapText="1"/>
    </xf>
    <xf numFmtId="168" fontId="3" fillId="0" borderId="4" xfId="0" applyNumberFormat="1" applyFont="1" applyBorder="1" applyAlignment="1">
      <alignment horizontal="justify" vertical="top" wrapText="1"/>
    </xf>
    <xf numFmtId="0" fontId="7" fillId="0" borderId="4" xfId="37" applyFont="1" applyBorder="1" applyAlignment="1">
      <alignment horizontal="justify" vertical="top" wrapText="1"/>
    </xf>
    <xf numFmtId="0" fontId="7" fillId="0" borderId="0" xfId="55" applyFont="1"/>
    <xf numFmtId="0" fontId="9" fillId="0" borderId="4" xfId="20" applyFont="1" applyBorder="1" applyAlignment="1">
      <alignment horizontal="center" vertical="center" wrapText="1"/>
    </xf>
    <xf numFmtId="0" fontId="9" fillId="0" borderId="4" xfId="2" applyFont="1" applyBorder="1" applyAlignment="1">
      <alignment horizontal="center" vertical="center" wrapText="1"/>
    </xf>
    <xf numFmtId="0" fontId="3" fillId="0" borderId="4" xfId="55" applyFont="1" applyBorder="1" applyAlignment="1">
      <alignment horizontal="center" vertical="top"/>
    </xf>
    <xf numFmtId="0" fontId="3" fillId="0" borderId="4" xfId="55" applyFont="1" applyBorder="1" applyAlignment="1">
      <alignment horizontal="justify" vertical="top" wrapText="1"/>
    </xf>
    <xf numFmtId="2" fontId="9" fillId="0" borderId="4" xfId="55" applyNumberFormat="1" applyFont="1" applyBorder="1" applyAlignment="1">
      <alignment horizontal="center" vertical="top"/>
    </xf>
    <xf numFmtId="0" fontId="9" fillId="0" borderId="4" xfId="55" applyFont="1" applyBorder="1" applyAlignment="1">
      <alignment horizontal="center" vertical="top"/>
    </xf>
    <xf numFmtId="2" fontId="26" fillId="0" borderId="4" xfId="55" applyNumberFormat="1" applyFont="1" applyBorder="1" applyAlignment="1">
      <alignment horizontal="right" vertical="top"/>
    </xf>
    <xf numFmtId="0" fontId="3" fillId="0" borderId="4" xfId="56" applyFont="1" applyFill="1" applyBorder="1" applyAlignment="1">
      <alignment vertical="top" wrapText="1"/>
    </xf>
    <xf numFmtId="0" fontId="3" fillId="0" borderId="4" xfId="55" applyFont="1" applyBorder="1" applyAlignment="1">
      <alignment horizontal="left" vertical="top" wrapText="1"/>
    </xf>
    <xf numFmtId="0" fontId="3" fillId="2" borderId="4" xfId="55" applyFont="1" applyFill="1" applyBorder="1" applyAlignment="1">
      <alignment horizontal="left" vertical="top" wrapText="1"/>
    </xf>
    <xf numFmtId="0" fontId="3" fillId="0" borderId="4" xfId="55" applyFont="1" applyFill="1" applyBorder="1" applyAlignment="1">
      <alignment horizontal="left" vertical="top" wrapText="1"/>
    </xf>
    <xf numFmtId="0" fontId="7" fillId="0" borderId="4" xfId="55" applyFont="1" applyBorder="1" applyAlignment="1">
      <alignment vertical="top" wrapText="1"/>
    </xf>
    <xf numFmtId="0" fontId="10" fillId="0" borderId="4" xfId="55" applyFont="1" applyBorder="1" applyAlignment="1">
      <alignment horizontal="justify" vertical="top" wrapText="1"/>
    </xf>
    <xf numFmtId="0" fontId="7" fillId="0" borderId="4" xfId="55" applyFont="1" applyBorder="1"/>
    <xf numFmtId="2" fontId="9" fillId="0" borderId="4" xfId="20" applyNumberFormat="1" applyFont="1" applyBorder="1" applyAlignment="1">
      <alignment horizontal="right" vertical="center" wrapText="1"/>
    </xf>
    <xf numFmtId="2" fontId="27" fillId="0" borderId="4" xfId="55" applyNumberFormat="1" applyFont="1" applyFill="1" applyBorder="1" applyAlignment="1">
      <alignment horizontal="center" vertical="center"/>
    </xf>
    <xf numFmtId="4" fontId="3" fillId="0" borderId="4" xfId="56" applyNumberFormat="1" applyFont="1" applyFill="1" applyBorder="1" applyAlignment="1">
      <alignment vertical="top" wrapText="1"/>
    </xf>
    <xf numFmtId="1" fontId="3" fillId="0" borderId="4" xfId="55" applyNumberFormat="1" applyFont="1" applyBorder="1" applyAlignment="1">
      <alignment horizontal="center" vertical="top"/>
    </xf>
    <xf numFmtId="168" fontId="3" fillId="0" borderId="4" xfId="0" applyNumberFormat="1" applyFont="1" applyBorder="1" applyAlignment="1">
      <alignment horizontal="center" vertical="top"/>
    </xf>
    <xf numFmtId="4" fontId="29" fillId="0" borderId="4" xfId="0" applyNumberFormat="1" applyFont="1" applyBorder="1" applyAlignment="1">
      <alignment horizontal="center" vertical="center" wrapText="1"/>
    </xf>
    <xf numFmtId="4" fontId="9" fillId="0" borderId="4" xfId="55" applyNumberFormat="1" applyFont="1" applyBorder="1" applyAlignment="1">
      <alignment horizontal="center" vertical="top" wrapText="1"/>
    </xf>
    <xf numFmtId="0" fontId="60" fillId="0" borderId="4" xfId="2" applyFont="1" applyBorder="1" applyAlignment="1">
      <alignment horizontal="center" vertical="center" wrapText="1"/>
    </xf>
    <xf numFmtId="0" fontId="60" fillId="0" borderId="4" xfId="20" applyFont="1" applyBorder="1" applyAlignment="1">
      <alignment horizontal="center" vertical="center" wrapText="1"/>
    </xf>
    <xf numFmtId="0" fontId="61" fillId="0" borderId="4" xfId="55" applyFont="1" applyBorder="1"/>
    <xf numFmtId="0" fontId="62" fillId="0" borderId="4" xfId="55" applyFont="1" applyBorder="1" applyAlignment="1">
      <alignment horizontal="center" vertical="top"/>
    </xf>
    <xf numFmtId="0" fontId="62" fillId="0" borderId="4" xfId="55" applyFont="1" applyBorder="1" applyAlignment="1">
      <alignment horizontal="justify" vertical="top" wrapText="1"/>
    </xf>
    <xf numFmtId="2" fontId="62" fillId="0" borderId="4" xfId="55" applyNumberFormat="1" applyFont="1" applyBorder="1" applyAlignment="1">
      <alignment horizontal="right" vertical="top"/>
    </xf>
    <xf numFmtId="4" fontId="62" fillId="0" borderId="4" xfId="56" applyNumberFormat="1" applyFont="1" applyFill="1" applyBorder="1" applyAlignment="1">
      <alignment vertical="top" wrapText="1"/>
    </xf>
    <xf numFmtId="0" fontId="62" fillId="0" borderId="4" xfId="56" applyFont="1" applyFill="1" applyBorder="1" applyAlignment="1">
      <alignment vertical="top" wrapText="1"/>
    </xf>
    <xf numFmtId="0" fontId="62" fillId="0" borderId="4" xfId="55" applyFont="1" applyBorder="1" applyAlignment="1">
      <alignment horizontal="left" vertical="top" wrapText="1"/>
    </xf>
    <xf numFmtId="0" fontId="63" fillId="0" borderId="4" xfId="55" applyFont="1" applyBorder="1" applyAlignment="1">
      <alignment horizontal="justify" vertical="top" wrapText="1"/>
    </xf>
    <xf numFmtId="1" fontId="62" fillId="0" borderId="4" xfId="55" applyNumberFormat="1" applyFont="1" applyBorder="1" applyAlignment="1">
      <alignment horizontal="center" vertical="top"/>
    </xf>
    <xf numFmtId="0" fontId="61" fillId="0" borderId="4" xfId="55" applyFont="1" applyBorder="1" applyAlignment="1">
      <alignment vertical="top" wrapText="1"/>
    </xf>
    <xf numFmtId="0" fontId="62" fillId="2" borderId="4" xfId="55" applyFont="1" applyFill="1" applyBorder="1" applyAlignment="1">
      <alignment horizontal="left" vertical="top" wrapText="1"/>
    </xf>
    <xf numFmtId="0" fontId="62" fillId="0" borderId="4" xfId="2" applyFont="1" applyBorder="1" applyAlignment="1">
      <alignment horizontal="justify" vertical="top" wrapText="1"/>
    </xf>
    <xf numFmtId="0" fontId="63" fillId="0" borderId="4" xfId="2" applyFont="1" applyBorder="1" applyAlignment="1">
      <alignment vertical="top" wrapText="1"/>
    </xf>
    <xf numFmtId="0" fontId="62" fillId="0" borderId="4" xfId="55" applyFont="1" applyFill="1" applyBorder="1" applyAlignment="1">
      <alignment horizontal="left" vertical="top" wrapText="1"/>
    </xf>
    <xf numFmtId="2" fontId="60" fillId="0" borderId="4" xfId="199" applyNumberFormat="1" applyFont="1" applyBorder="1" applyAlignment="1">
      <alignment horizontal="center" vertical="center" wrapText="1"/>
    </xf>
    <xf numFmtId="2" fontId="62" fillId="0" borderId="4" xfId="20" applyNumberFormat="1" applyFont="1" applyBorder="1" applyAlignment="1">
      <alignment horizontal="right" vertical="center" wrapText="1"/>
    </xf>
    <xf numFmtId="0" fontId="60" fillId="0" borderId="4" xfId="247" applyFont="1" applyBorder="1" applyAlignment="1">
      <alignment horizontal="center" vertical="center" wrapText="1"/>
    </xf>
    <xf numFmtId="2" fontId="60" fillId="0" borderId="4" xfId="250" applyNumberFormat="1" applyFont="1" applyBorder="1" applyAlignment="1">
      <alignment horizontal="center" vertical="center" wrapText="1"/>
    </xf>
    <xf numFmtId="2" fontId="61" fillId="0" borderId="4" xfId="55" applyNumberFormat="1" applyFont="1" applyBorder="1" applyAlignment="1">
      <alignment vertical="top"/>
    </xf>
    <xf numFmtId="2" fontId="62" fillId="0" borderId="4" xfId="55" applyNumberFormat="1" applyFont="1" applyFill="1" applyBorder="1" applyAlignment="1">
      <alignment horizontal="right" vertical="top"/>
    </xf>
    <xf numFmtId="2" fontId="60" fillId="0" borderId="4" xfId="55" applyNumberFormat="1" applyFont="1" applyFill="1" applyBorder="1" applyAlignment="1">
      <alignment horizontal="right" vertical="top"/>
    </xf>
    <xf numFmtId="0" fontId="34" fillId="0" borderId="0" xfId="2" applyFont="1" applyBorder="1" applyAlignment="1">
      <alignment vertical="center" wrapText="1"/>
    </xf>
    <xf numFmtId="0" fontId="60" fillId="0" borderId="4" xfId="20" applyFont="1" applyBorder="1" applyAlignment="1">
      <alignment horizontal="center" vertical="center" wrapText="1"/>
    </xf>
    <xf numFmtId="2" fontId="62" fillId="0" borderId="4" xfId="55" applyNumberFormat="1" applyFont="1" applyBorder="1" applyAlignment="1">
      <alignment horizontal="center" vertical="top"/>
    </xf>
    <xf numFmtId="4" fontId="62" fillId="0" borderId="4" xfId="55" applyNumberFormat="1" applyFont="1" applyBorder="1" applyAlignment="1">
      <alignment horizontal="center" vertical="top" wrapText="1"/>
    </xf>
    <xf numFmtId="0" fontId="60" fillId="0" borderId="4" xfId="20" applyFont="1" applyBorder="1" applyAlignment="1">
      <alignment horizontal="center" vertical="center" wrapText="1"/>
    </xf>
    <xf numFmtId="2" fontId="65" fillId="0" borderId="4" xfId="55" applyNumberFormat="1" applyFont="1" applyBorder="1" applyAlignment="1">
      <alignment horizontal="center" vertical="center"/>
    </xf>
    <xf numFmtId="0" fontId="60" fillId="0" borderId="4" xfId="1542" applyNumberFormat="1" applyFont="1" applyBorder="1" applyAlignment="1">
      <alignment horizontal="center" vertical="center"/>
    </xf>
    <xf numFmtId="0" fontId="60" fillId="0" borderId="4" xfId="1861" applyFont="1" applyBorder="1" applyAlignment="1">
      <alignment horizontal="center" vertical="center" wrapText="1"/>
    </xf>
    <xf numFmtId="0" fontId="60" fillId="0" borderId="0" xfId="1415" applyNumberFormat="1" applyFont="1" applyBorder="1" applyAlignment="1">
      <alignment wrapText="1"/>
    </xf>
    <xf numFmtId="0" fontId="62" fillId="0" borderId="0" xfId="1415" applyNumberFormat="1" applyFont="1" applyAlignment="1">
      <alignment horizontal="right"/>
    </xf>
    <xf numFmtId="0" fontId="62" fillId="0" borderId="0" xfId="1415" applyNumberFormat="1" applyFont="1"/>
    <xf numFmtId="0" fontId="21" fillId="0" borderId="4" xfId="20" applyFont="1" applyBorder="1" applyAlignment="1">
      <alignment horizontal="center" vertical="center" wrapText="1"/>
    </xf>
    <xf numFmtId="0" fontId="21" fillId="0" borderId="4" xfId="1861" applyFont="1" applyBorder="1" applyAlignment="1">
      <alignment horizontal="center" vertical="center" wrapText="1"/>
    </xf>
    <xf numFmtId="0" fontId="21" fillId="0" borderId="4" xfId="1542" applyNumberFormat="1" applyFont="1" applyBorder="1" applyAlignment="1">
      <alignment horizontal="center" vertical="center"/>
    </xf>
    <xf numFmtId="0" fontId="86" fillId="0" borderId="4" xfId="55" applyFont="1" applyBorder="1" applyAlignment="1">
      <alignment horizontal="center" vertical="top"/>
    </xf>
    <xf numFmtId="2" fontId="86" fillId="0" borderId="4" xfId="55" applyNumberFormat="1" applyFont="1" applyBorder="1" applyAlignment="1">
      <alignment horizontal="center" vertical="top"/>
    </xf>
    <xf numFmtId="0" fontId="86" fillId="0" borderId="4" xfId="0" applyFont="1" applyBorder="1" applyAlignment="1">
      <alignment horizontal="justify" vertical="top" wrapText="1"/>
    </xf>
    <xf numFmtId="0" fontId="87" fillId="0" borderId="4" xfId="0" applyFont="1" applyBorder="1" applyAlignment="1">
      <alignment horizontal="center" vertical="top" wrapText="1"/>
    </xf>
    <xf numFmtId="2" fontId="87" fillId="0" borderId="4" xfId="55" applyNumberFormat="1" applyFont="1" applyBorder="1" applyAlignment="1">
      <alignment horizontal="center" vertical="center"/>
    </xf>
    <xf numFmtId="4" fontId="86" fillId="0" borderId="4" xfId="0" applyNumberFormat="1" applyFont="1" applyBorder="1" applyAlignment="1">
      <alignment horizontal="center" vertical="center" wrapText="1"/>
    </xf>
    <xf numFmtId="2" fontId="86" fillId="0" borderId="4" xfId="3" applyNumberFormat="1" applyFont="1" applyBorder="1" applyAlignment="1">
      <alignment horizontal="justify" vertical="top" wrapText="1"/>
    </xf>
    <xf numFmtId="0" fontId="87" fillId="0" borderId="4" xfId="3" applyFont="1" applyBorder="1" applyAlignment="1">
      <alignment horizontal="center" vertical="top" wrapText="1"/>
    </xf>
    <xf numFmtId="4" fontId="89" fillId="0" borderId="4" xfId="0" applyNumberFormat="1" applyFont="1" applyBorder="1" applyAlignment="1">
      <alignment horizontal="center" vertical="center" wrapText="1"/>
    </xf>
    <xf numFmtId="2" fontId="21" fillId="0" borderId="4" xfId="3" applyNumberFormat="1" applyFont="1" applyBorder="1" applyAlignment="1">
      <alignment horizontal="justify" vertical="top" wrapText="1"/>
    </xf>
    <xf numFmtId="0" fontId="86" fillId="0" borderId="4" xfId="55" applyFont="1" applyBorder="1" applyAlignment="1">
      <alignment horizontal="center" vertical="center"/>
    </xf>
    <xf numFmtId="0" fontId="86" fillId="0" borderId="4" xfId="55" applyFont="1" applyBorder="1" applyAlignment="1">
      <alignment horizontal="justify" vertical="top" wrapText="1"/>
    </xf>
    <xf numFmtId="4" fontId="89" fillId="0" borderId="4" xfId="1" applyNumberFormat="1" applyFont="1" applyBorder="1" applyAlignment="1">
      <alignment horizontal="center" vertical="center" wrapText="1"/>
    </xf>
    <xf numFmtId="0" fontId="21" fillId="0" borderId="4" xfId="0" applyFont="1" applyBorder="1" applyAlignment="1">
      <alignment horizontal="justify" vertical="top" wrapText="1"/>
    </xf>
    <xf numFmtId="2" fontId="86" fillId="0" borderId="4" xfId="55" applyNumberFormat="1" applyFont="1" applyBorder="1" applyAlignment="1">
      <alignment horizontal="center" vertical="center"/>
    </xf>
    <xf numFmtId="4" fontId="89" fillId="0" borderId="4" xfId="2" applyNumberFormat="1" applyFont="1" applyBorder="1" applyAlignment="1">
      <alignment horizontal="justify" vertical="top" wrapText="1"/>
    </xf>
    <xf numFmtId="4" fontId="86" fillId="0" borderId="4" xfId="56" applyNumberFormat="1" applyFont="1" applyFill="1" applyBorder="1" applyAlignment="1">
      <alignment vertical="top" wrapText="1"/>
    </xf>
    <xf numFmtId="3" fontId="86" fillId="0" borderId="4" xfId="1" applyNumberFormat="1" applyFont="1" applyBorder="1" applyAlignment="1">
      <alignment horizontal="center" vertical="top" wrapText="1"/>
    </xf>
    <xf numFmtId="0" fontId="86" fillId="0" borderId="4" xfId="0" applyFont="1" applyBorder="1" applyAlignment="1">
      <alignment horizontal="center" vertical="top" wrapText="1"/>
    </xf>
    <xf numFmtId="0" fontId="86" fillId="0" borderId="4" xfId="3" applyFont="1" applyBorder="1" applyAlignment="1">
      <alignment horizontal="justify" vertical="top" wrapText="1"/>
    </xf>
    <xf numFmtId="0" fontId="86" fillId="0" borderId="4" xfId="5" applyFont="1" applyBorder="1" applyAlignment="1">
      <alignment horizontal="justify" vertical="top" wrapText="1"/>
    </xf>
    <xf numFmtId="4" fontId="86" fillId="0" borderId="4" xfId="6" applyNumberFormat="1" applyFont="1" applyBorder="1" applyAlignment="1">
      <alignment horizontal="center" vertical="center" wrapText="1"/>
    </xf>
    <xf numFmtId="0" fontId="86" fillId="0" borderId="4" xfId="56" applyFont="1" applyFill="1" applyBorder="1" applyAlignment="1">
      <alignment vertical="top" wrapText="1"/>
    </xf>
    <xf numFmtId="167" fontId="89" fillId="0" borderId="4" xfId="1" applyNumberFormat="1" applyFont="1" applyBorder="1" applyAlignment="1">
      <alignment horizontal="justify" vertical="top" wrapText="1"/>
    </xf>
    <xf numFmtId="3" fontId="89" fillId="0" borderId="4" xfId="1" applyNumberFormat="1" applyFont="1" applyBorder="1" applyAlignment="1">
      <alignment horizontal="center" vertical="top" wrapText="1"/>
    </xf>
    <xf numFmtId="167" fontId="89" fillId="0" borderId="4" xfId="14" applyNumberFormat="1" applyFont="1" applyBorder="1" applyAlignment="1">
      <alignment horizontal="justify" vertical="top" wrapText="1"/>
    </xf>
    <xf numFmtId="0" fontId="86" fillId="0" borderId="4" xfId="55" applyFont="1" applyBorder="1" applyAlignment="1">
      <alignment horizontal="left" vertical="top" wrapText="1"/>
    </xf>
    <xf numFmtId="167" fontId="89" fillId="0" borderId="4" xfId="26" applyNumberFormat="1" applyFont="1" applyBorder="1" applyAlignment="1">
      <alignment horizontal="justify" vertical="top" wrapText="1"/>
    </xf>
    <xf numFmtId="0" fontId="89" fillId="0" borderId="4" xfId="55" applyFont="1" applyBorder="1" applyAlignment="1">
      <alignment horizontal="justify" vertical="top" wrapText="1"/>
    </xf>
    <xf numFmtId="0" fontId="89" fillId="0" borderId="4" xfId="1" applyFont="1" applyBorder="1" applyAlignment="1">
      <alignment horizontal="justify" vertical="top" wrapText="1"/>
    </xf>
    <xf numFmtId="169" fontId="86" fillId="0" borderId="4" xfId="1" applyNumberFormat="1" applyFont="1" applyBorder="1" applyAlignment="1">
      <alignment horizontal="center" vertical="center"/>
    </xf>
    <xf numFmtId="2" fontId="86" fillId="0" borderId="4" xfId="1" applyNumberFormat="1" applyFont="1" applyBorder="1" applyAlignment="1">
      <alignment horizontal="center" vertical="center"/>
    </xf>
    <xf numFmtId="0" fontId="87" fillId="0" borderId="4" xfId="2" applyFont="1" applyFill="1" applyBorder="1" applyAlignment="1">
      <alignment horizontal="justify" vertical="top" wrapText="1"/>
    </xf>
    <xf numFmtId="4" fontId="89" fillId="0" borderId="4" xfId="5" applyNumberFormat="1" applyFont="1" applyBorder="1" applyAlignment="1">
      <alignment horizontal="center" vertical="center" wrapText="1"/>
    </xf>
    <xf numFmtId="1" fontId="86" fillId="0" borderId="4" xfId="55" applyNumberFormat="1" applyFont="1" applyBorder="1" applyAlignment="1">
      <alignment horizontal="center" vertical="top"/>
    </xf>
    <xf numFmtId="0" fontId="86" fillId="0" borderId="4" xfId="2" applyFont="1" applyBorder="1" applyAlignment="1">
      <alignment horizontal="justify" vertical="top" wrapText="1"/>
    </xf>
    <xf numFmtId="0" fontId="87" fillId="0" borderId="4" xfId="55" applyFont="1" applyBorder="1" applyAlignment="1">
      <alignment vertical="top" wrapText="1"/>
    </xf>
    <xf numFmtId="168" fontId="86" fillId="0" borderId="4" xfId="0" applyNumberFormat="1" applyFont="1" applyBorder="1" applyAlignment="1">
      <alignment horizontal="justify" vertical="top" wrapText="1"/>
    </xf>
    <xf numFmtId="0" fontId="86" fillId="2" borderId="4" xfId="55" applyFont="1" applyFill="1" applyBorder="1" applyAlignment="1">
      <alignment horizontal="left" vertical="top" wrapText="1"/>
    </xf>
    <xf numFmtId="0" fontId="89" fillId="0" borderId="4" xfId="2" applyFont="1" applyBorder="1" applyAlignment="1">
      <alignment horizontal="justify" vertical="top" wrapText="1"/>
    </xf>
    <xf numFmtId="0" fontId="87" fillId="0" borderId="4" xfId="37" applyFont="1" applyBorder="1" applyAlignment="1">
      <alignment horizontal="justify" vertical="top" wrapText="1"/>
    </xf>
    <xf numFmtId="0" fontId="89" fillId="0" borderId="4" xfId="2" applyFont="1" applyBorder="1" applyAlignment="1">
      <alignment vertical="top" wrapText="1"/>
    </xf>
    <xf numFmtId="0" fontId="86" fillId="0" borderId="4" xfId="55" applyFont="1" applyFill="1" applyBorder="1" applyAlignment="1">
      <alignment horizontal="left" vertical="top" wrapText="1"/>
    </xf>
    <xf numFmtId="0" fontId="87" fillId="0" borderId="4" xfId="55" applyFont="1" applyBorder="1"/>
    <xf numFmtId="0" fontId="21" fillId="0" borderId="4" xfId="247" applyFont="1" applyBorder="1" applyAlignment="1">
      <alignment horizontal="center" vertical="center" wrapText="1"/>
    </xf>
    <xf numFmtId="2" fontId="21" fillId="0" borderId="4" xfId="55" applyNumberFormat="1" applyFont="1" applyFill="1" applyBorder="1" applyAlignment="1">
      <alignment horizontal="center" vertical="center"/>
    </xf>
    <xf numFmtId="2" fontId="86" fillId="0" borderId="4" xfId="55" applyNumberFormat="1" applyFont="1" applyFill="1" applyBorder="1" applyAlignment="1">
      <alignment horizontal="center" vertical="center"/>
    </xf>
    <xf numFmtId="0" fontId="23" fillId="0" borderId="0" xfId="24" applyFont="1" applyBorder="1" applyAlignment="1">
      <alignment horizontal="center" vertical="center"/>
    </xf>
    <xf numFmtId="0" fontId="22" fillId="0" borderId="4" xfId="53" applyFont="1" applyBorder="1" applyAlignment="1">
      <alignment horizontal="center" vertical="center"/>
    </xf>
    <xf numFmtId="0" fontId="9" fillId="0" borderId="4" xfId="53" applyFont="1" applyBorder="1" applyAlignment="1">
      <alignment horizontal="justify" vertical="center" wrapText="1"/>
    </xf>
    <xf numFmtId="167" fontId="7" fillId="0" borderId="4" xfId="6" applyFont="1" applyBorder="1" applyAlignment="1">
      <alignment horizontal="center" vertical="center"/>
    </xf>
    <xf numFmtId="0" fontId="23" fillId="0" borderId="0" xfId="24" applyFont="1" applyBorder="1" applyAlignment="1">
      <alignment horizontal="left" vertical="center"/>
    </xf>
    <xf numFmtId="0" fontId="23" fillId="0" borderId="0" xfId="24" applyFont="1" applyBorder="1" applyAlignment="1">
      <alignment horizontal="center"/>
    </xf>
    <xf numFmtId="0" fontId="22" fillId="0" borderId="0" xfId="20" applyFont="1" applyBorder="1" applyAlignment="1">
      <alignment horizontal="center" vertical="center" wrapText="1"/>
    </xf>
    <xf numFmtId="0" fontId="9" fillId="0" borderId="4" xfId="2" applyFont="1" applyBorder="1" applyAlignment="1">
      <alignment horizontal="center" vertical="center" wrapText="1"/>
    </xf>
    <xf numFmtId="0" fontId="9" fillId="0" borderId="4" xfId="20" applyFont="1" applyBorder="1" applyAlignment="1">
      <alignment horizontal="center" vertical="center" wrapText="1"/>
    </xf>
    <xf numFmtId="0" fontId="9" fillId="0" borderId="0" xfId="2" applyFont="1" applyBorder="1" applyAlignment="1">
      <alignment horizontal="left" vertical="top" wrapText="1"/>
    </xf>
    <xf numFmtId="168" fontId="9" fillId="0" borderId="0" xfId="2" applyNumberFormat="1" applyFont="1" applyBorder="1" applyAlignment="1">
      <alignment horizontal="justify" vertical="top" wrapText="1"/>
    </xf>
    <xf numFmtId="0" fontId="62" fillId="0" borderId="12" xfId="1415" applyNumberFormat="1" applyFont="1" applyBorder="1" applyAlignment="1">
      <alignment horizontal="justify" vertical="top" wrapText="1"/>
    </xf>
    <xf numFmtId="0" fontId="60" fillId="0" borderId="0" xfId="1415" applyNumberFormat="1" applyFont="1" applyBorder="1" applyAlignment="1">
      <alignment horizontal="center" wrapText="1"/>
    </xf>
    <xf numFmtId="0" fontId="60" fillId="0" borderId="7" xfId="2" applyFont="1" applyBorder="1" applyAlignment="1">
      <alignment horizontal="center" vertical="center" wrapText="1"/>
    </xf>
    <xf numFmtId="0" fontId="60" fillId="0" borderId="0" xfId="2" applyFont="1" applyBorder="1" applyAlignment="1">
      <alignment horizontal="center" vertical="center" wrapText="1"/>
    </xf>
    <xf numFmtId="0" fontId="60" fillId="0" borderId="7" xfId="20" applyFont="1" applyBorder="1" applyAlignment="1">
      <alignment horizontal="center" vertical="center" wrapText="1"/>
    </xf>
    <xf numFmtId="0" fontId="60" fillId="0" borderId="0" xfId="20" applyFont="1" applyBorder="1" applyAlignment="1">
      <alignment horizontal="center" vertical="center" wrapText="1"/>
    </xf>
    <xf numFmtId="0" fontId="60" fillId="0" borderId="4" xfId="20" applyFont="1" applyBorder="1" applyAlignment="1">
      <alignment horizontal="center" vertical="center" wrapText="1"/>
    </xf>
    <xf numFmtId="0" fontId="65" fillId="0" borderId="5" xfId="209" applyFont="1" applyBorder="1" applyAlignment="1">
      <alignment horizontal="center" vertical="center" wrapText="1"/>
    </xf>
    <xf numFmtId="0" fontId="65" fillId="0" borderId="6" xfId="209" applyFont="1" applyBorder="1" applyAlignment="1">
      <alignment horizontal="center" vertical="center" wrapText="1"/>
    </xf>
    <xf numFmtId="0" fontId="60" fillId="0" borderId="1" xfId="20" applyFont="1" applyBorder="1" applyAlignment="1">
      <alignment horizontal="center" vertical="center" wrapText="1"/>
    </xf>
    <xf numFmtId="0" fontId="60" fillId="0" borderId="3" xfId="20" applyFont="1" applyBorder="1" applyAlignment="1">
      <alignment horizontal="center" vertical="center" wrapText="1"/>
    </xf>
    <xf numFmtId="0" fontId="60" fillId="0" borderId="4" xfId="1480" applyNumberFormat="1" applyFont="1" applyBorder="1" applyAlignment="1">
      <alignment horizontal="center" vertical="center" wrapText="1"/>
    </xf>
    <xf numFmtId="167" fontId="4" fillId="0" borderId="1" xfId="1" applyNumberFormat="1" applyFont="1" applyBorder="1" applyAlignment="1">
      <alignment horizontal="center" vertical="center" wrapText="1"/>
    </xf>
    <xf numFmtId="167" fontId="3" fillId="0" borderId="2" xfId="1" applyNumberFormat="1" applyFont="1" applyBorder="1" applyAlignment="1">
      <alignment wrapText="1"/>
    </xf>
    <xf numFmtId="167" fontId="3" fillId="0" borderId="3" xfId="1" applyNumberFormat="1" applyFont="1" applyBorder="1" applyAlignment="1">
      <alignment wrapText="1"/>
    </xf>
    <xf numFmtId="167" fontId="5" fillId="0" borderId="1" xfId="1" applyNumberFormat="1" applyFont="1" applyBorder="1" applyAlignment="1">
      <alignment horizontal="center" vertical="center" wrapText="1"/>
    </xf>
    <xf numFmtId="4" fontId="10" fillId="0" borderId="5" xfId="2" applyNumberFormat="1" applyFont="1" applyBorder="1" applyAlignment="1">
      <alignment horizontal="justify" vertical="top" wrapText="1"/>
    </xf>
    <xf numFmtId="4" fontId="10" fillId="0" borderId="6" xfId="2" applyNumberFormat="1" applyFont="1" applyBorder="1" applyAlignment="1">
      <alignment horizontal="justify" vertical="top" wrapText="1"/>
    </xf>
  </cellXfs>
  <cellStyles count="2233">
    <cellStyle name="??" xfId="67"/>
    <cellStyle name="?? [0.00]_laroux" xfId="68"/>
    <cellStyle name="?? 2" xfId="69"/>
    <cellStyle name="?? 3" xfId="70"/>
    <cellStyle name="?? 4" xfId="71"/>
    <cellStyle name="???? [0.00]_laroux" xfId="72"/>
    <cellStyle name="????_laroux" xfId="73"/>
    <cellStyle name="??_??" xfId="74"/>
    <cellStyle name="_Pri Sch 7216" xfId="75"/>
    <cellStyle name="_Pri Sch 7220" xfId="76"/>
    <cellStyle name="_Pri Sch 7403" xfId="77"/>
    <cellStyle name="•W_Electrical" xfId="78"/>
    <cellStyle name="0,0_x000d_&#10;NA_x000d_&#10;" xfId="79"/>
    <cellStyle name="20% - Accent1 10" xfId="369"/>
    <cellStyle name="20% - Accent1 10 2" xfId="370"/>
    <cellStyle name="20% - Accent1 11" xfId="371"/>
    <cellStyle name="20% - Accent1 2" xfId="372"/>
    <cellStyle name="20% - Accent1 2 2" xfId="373"/>
    <cellStyle name="20% - Accent1 2 3" xfId="374"/>
    <cellStyle name="20% - Accent1 3" xfId="375"/>
    <cellStyle name="20% - Accent1 3 2" xfId="376"/>
    <cellStyle name="20% - Accent1 3 3" xfId="377"/>
    <cellStyle name="20% - Accent1 4" xfId="378"/>
    <cellStyle name="20% - Accent1 4 2" xfId="379"/>
    <cellStyle name="20% - Accent1 4 3" xfId="380"/>
    <cellStyle name="20% - Accent1 5" xfId="381"/>
    <cellStyle name="20% - Accent1 5 2" xfId="382"/>
    <cellStyle name="20% - Accent1 5 3" xfId="383"/>
    <cellStyle name="20% - Accent1 6" xfId="384"/>
    <cellStyle name="20% - Accent1 6 2" xfId="385"/>
    <cellStyle name="20% - Accent1 6 3" xfId="386"/>
    <cellStyle name="20% - Accent1 7" xfId="387"/>
    <cellStyle name="20% - Accent1 7 2" xfId="388"/>
    <cellStyle name="20% - Accent1 7 3" xfId="389"/>
    <cellStyle name="20% - Accent1 8" xfId="390"/>
    <cellStyle name="20% - Accent1 8 2" xfId="391"/>
    <cellStyle name="20% - Accent1 8 3" xfId="392"/>
    <cellStyle name="20% - Accent1 9" xfId="393"/>
    <cellStyle name="20% - Accent1 9 2" xfId="394"/>
    <cellStyle name="20% - Accent1 9 3" xfId="395"/>
    <cellStyle name="20% - Accent2 10" xfId="396"/>
    <cellStyle name="20% - Accent2 10 2" xfId="397"/>
    <cellStyle name="20% - Accent2 11" xfId="398"/>
    <cellStyle name="20% - Accent2 2" xfId="399"/>
    <cellStyle name="20% - Accent2 2 2" xfId="400"/>
    <cellStyle name="20% - Accent2 2 3" xfId="401"/>
    <cellStyle name="20% - Accent2 3" xfId="402"/>
    <cellStyle name="20% - Accent2 3 2" xfId="403"/>
    <cellStyle name="20% - Accent2 3 3" xfId="404"/>
    <cellStyle name="20% - Accent2 4" xfId="405"/>
    <cellStyle name="20% - Accent2 4 2" xfId="406"/>
    <cellStyle name="20% - Accent2 4 3" xfId="407"/>
    <cellStyle name="20% - Accent2 5" xfId="408"/>
    <cellStyle name="20% - Accent2 5 2" xfId="409"/>
    <cellStyle name="20% - Accent2 5 3" xfId="410"/>
    <cellStyle name="20% - Accent2 6" xfId="411"/>
    <cellStyle name="20% - Accent2 6 2" xfId="412"/>
    <cellStyle name="20% - Accent2 6 3" xfId="413"/>
    <cellStyle name="20% - Accent2 7" xfId="414"/>
    <cellStyle name="20% - Accent2 7 2" xfId="415"/>
    <cellStyle name="20% - Accent2 7 3" xfId="416"/>
    <cellStyle name="20% - Accent2 8" xfId="417"/>
    <cellStyle name="20% - Accent2 8 2" xfId="418"/>
    <cellStyle name="20% - Accent2 8 3" xfId="419"/>
    <cellStyle name="20% - Accent2 9" xfId="420"/>
    <cellStyle name="20% - Accent2 9 2" xfId="421"/>
    <cellStyle name="20% - Accent2 9 3" xfId="422"/>
    <cellStyle name="20% - Accent3 10" xfId="423"/>
    <cellStyle name="20% - Accent3 10 2" xfId="424"/>
    <cellStyle name="20% - Accent3 11" xfId="425"/>
    <cellStyle name="20% - Accent3 2" xfId="426"/>
    <cellStyle name="20% - Accent3 2 2" xfId="427"/>
    <cellStyle name="20% - Accent3 2 3" xfId="428"/>
    <cellStyle name="20% - Accent3 3" xfId="429"/>
    <cellStyle name="20% - Accent3 3 2" xfId="430"/>
    <cellStyle name="20% - Accent3 3 3" xfId="431"/>
    <cellStyle name="20% - Accent3 4" xfId="432"/>
    <cellStyle name="20% - Accent3 4 2" xfId="433"/>
    <cellStyle name="20% - Accent3 4 3" xfId="434"/>
    <cellStyle name="20% - Accent3 5" xfId="435"/>
    <cellStyle name="20% - Accent3 5 2" xfId="436"/>
    <cellStyle name="20% - Accent3 5 3" xfId="437"/>
    <cellStyle name="20% - Accent3 6" xfId="438"/>
    <cellStyle name="20% - Accent3 6 2" xfId="439"/>
    <cellStyle name="20% - Accent3 6 3" xfId="440"/>
    <cellStyle name="20% - Accent3 7" xfId="441"/>
    <cellStyle name="20% - Accent3 7 2" xfId="442"/>
    <cellStyle name="20% - Accent3 7 3" xfId="443"/>
    <cellStyle name="20% - Accent3 8" xfId="444"/>
    <cellStyle name="20% - Accent3 8 2" xfId="445"/>
    <cellStyle name="20% - Accent3 8 3" xfId="446"/>
    <cellStyle name="20% - Accent3 9" xfId="447"/>
    <cellStyle name="20% - Accent3 9 2" xfId="448"/>
    <cellStyle name="20% - Accent3 9 3" xfId="449"/>
    <cellStyle name="20% - Accent4 10" xfId="450"/>
    <cellStyle name="20% - Accent4 10 2" xfId="451"/>
    <cellStyle name="20% - Accent4 11" xfId="452"/>
    <cellStyle name="20% - Accent4 2" xfId="453"/>
    <cellStyle name="20% - Accent4 2 2" xfId="454"/>
    <cellStyle name="20% - Accent4 2 3" xfId="455"/>
    <cellStyle name="20% - Accent4 3" xfId="456"/>
    <cellStyle name="20% - Accent4 3 2" xfId="457"/>
    <cellStyle name="20% - Accent4 3 3" xfId="458"/>
    <cellStyle name="20% - Accent4 4" xfId="459"/>
    <cellStyle name="20% - Accent4 4 2" xfId="460"/>
    <cellStyle name="20% - Accent4 4 3" xfId="461"/>
    <cellStyle name="20% - Accent4 5" xfId="462"/>
    <cellStyle name="20% - Accent4 5 2" xfId="463"/>
    <cellStyle name="20% - Accent4 5 3" xfId="464"/>
    <cellStyle name="20% - Accent4 6" xfId="465"/>
    <cellStyle name="20% - Accent4 6 2" xfId="466"/>
    <cellStyle name="20% - Accent4 6 3" xfId="467"/>
    <cellStyle name="20% - Accent4 7" xfId="468"/>
    <cellStyle name="20% - Accent4 7 2" xfId="469"/>
    <cellStyle name="20% - Accent4 7 3" xfId="470"/>
    <cellStyle name="20% - Accent4 8" xfId="471"/>
    <cellStyle name="20% - Accent4 8 2" xfId="472"/>
    <cellStyle name="20% - Accent4 8 3" xfId="473"/>
    <cellStyle name="20% - Accent4 9" xfId="474"/>
    <cellStyle name="20% - Accent4 9 2" xfId="475"/>
    <cellStyle name="20% - Accent4 9 3" xfId="476"/>
    <cellStyle name="20% - Accent5 10" xfId="477"/>
    <cellStyle name="20% - Accent5 10 2" xfId="478"/>
    <cellStyle name="20% - Accent5 11" xfId="479"/>
    <cellStyle name="20% - Accent5 2" xfId="480"/>
    <cellStyle name="20% - Accent5 2 2" xfId="481"/>
    <cellStyle name="20% - Accent5 2 3" xfId="482"/>
    <cellStyle name="20% - Accent5 3" xfId="483"/>
    <cellStyle name="20% - Accent5 3 2" xfId="484"/>
    <cellStyle name="20% - Accent5 3 3" xfId="485"/>
    <cellStyle name="20% - Accent5 4" xfId="486"/>
    <cellStyle name="20% - Accent5 4 2" xfId="487"/>
    <cellStyle name="20% - Accent5 4 3" xfId="488"/>
    <cellStyle name="20% - Accent5 5" xfId="489"/>
    <cellStyle name="20% - Accent5 5 2" xfId="490"/>
    <cellStyle name="20% - Accent5 5 3" xfId="491"/>
    <cellStyle name="20% - Accent5 6" xfId="492"/>
    <cellStyle name="20% - Accent5 6 2" xfId="493"/>
    <cellStyle name="20% - Accent5 6 3" xfId="494"/>
    <cellStyle name="20% - Accent5 7" xfId="495"/>
    <cellStyle name="20% - Accent5 7 2" xfId="496"/>
    <cellStyle name="20% - Accent5 7 3" xfId="497"/>
    <cellStyle name="20% - Accent5 8" xfId="498"/>
    <cellStyle name="20% - Accent5 8 2" xfId="499"/>
    <cellStyle name="20% - Accent5 8 3" xfId="500"/>
    <cellStyle name="20% - Accent5 9" xfId="501"/>
    <cellStyle name="20% - Accent5 9 2" xfId="502"/>
    <cellStyle name="20% - Accent5 9 3" xfId="503"/>
    <cellStyle name="20% - Accent6 10" xfId="504"/>
    <cellStyle name="20% - Accent6 10 2" xfId="505"/>
    <cellStyle name="20% - Accent6 11" xfId="506"/>
    <cellStyle name="20% - Accent6 2" xfId="507"/>
    <cellStyle name="20% - Accent6 2 2" xfId="508"/>
    <cellStyle name="20% - Accent6 2 3" xfId="509"/>
    <cellStyle name="20% - Accent6 3" xfId="510"/>
    <cellStyle name="20% - Accent6 3 2" xfId="511"/>
    <cellStyle name="20% - Accent6 3 3" xfId="512"/>
    <cellStyle name="20% - Accent6 4" xfId="513"/>
    <cellStyle name="20% - Accent6 4 2" xfId="514"/>
    <cellStyle name="20% - Accent6 4 3" xfId="515"/>
    <cellStyle name="20% - Accent6 5" xfId="516"/>
    <cellStyle name="20% - Accent6 5 2" xfId="517"/>
    <cellStyle name="20% - Accent6 5 3" xfId="518"/>
    <cellStyle name="20% - Accent6 6" xfId="519"/>
    <cellStyle name="20% - Accent6 6 2" xfId="520"/>
    <cellStyle name="20% - Accent6 6 3" xfId="521"/>
    <cellStyle name="20% - Accent6 7" xfId="522"/>
    <cellStyle name="20% - Accent6 7 2" xfId="523"/>
    <cellStyle name="20% - Accent6 7 3" xfId="524"/>
    <cellStyle name="20% - Accent6 8" xfId="525"/>
    <cellStyle name="20% - Accent6 8 2" xfId="526"/>
    <cellStyle name="20% - Accent6 8 3" xfId="527"/>
    <cellStyle name="20% - Accent6 9" xfId="528"/>
    <cellStyle name="20% - Accent6 9 2" xfId="529"/>
    <cellStyle name="20% - Accent6 9 3" xfId="530"/>
    <cellStyle name="40% - Accent1 10" xfId="531"/>
    <cellStyle name="40% - Accent1 10 2" xfId="532"/>
    <cellStyle name="40% - Accent1 11" xfId="533"/>
    <cellStyle name="40% - Accent1 2" xfId="534"/>
    <cellStyle name="40% - Accent1 2 2" xfId="535"/>
    <cellStyle name="40% - Accent1 2 3" xfId="536"/>
    <cellStyle name="40% - Accent1 3" xfId="537"/>
    <cellStyle name="40% - Accent1 3 2" xfId="538"/>
    <cellStyle name="40% - Accent1 3 3" xfId="539"/>
    <cellStyle name="40% - Accent1 4" xfId="540"/>
    <cellStyle name="40% - Accent1 4 2" xfId="541"/>
    <cellStyle name="40% - Accent1 4 3" xfId="542"/>
    <cellStyle name="40% - Accent1 5" xfId="543"/>
    <cellStyle name="40% - Accent1 5 2" xfId="544"/>
    <cellStyle name="40% - Accent1 5 3" xfId="545"/>
    <cellStyle name="40% - Accent1 6" xfId="546"/>
    <cellStyle name="40% - Accent1 6 2" xfId="547"/>
    <cellStyle name="40% - Accent1 6 3" xfId="548"/>
    <cellStyle name="40% - Accent1 7" xfId="549"/>
    <cellStyle name="40% - Accent1 7 2" xfId="550"/>
    <cellStyle name="40% - Accent1 7 3" xfId="551"/>
    <cellStyle name="40% - Accent1 8" xfId="552"/>
    <cellStyle name="40% - Accent1 8 2" xfId="553"/>
    <cellStyle name="40% - Accent1 8 3" xfId="554"/>
    <cellStyle name="40% - Accent1 9" xfId="555"/>
    <cellStyle name="40% - Accent1 9 2" xfId="556"/>
    <cellStyle name="40% - Accent1 9 3" xfId="557"/>
    <cellStyle name="40% - Accent2 10" xfId="558"/>
    <cellStyle name="40% - Accent2 10 2" xfId="559"/>
    <cellStyle name="40% - Accent2 11" xfId="560"/>
    <cellStyle name="40% - Accent2 2" xfId="561"/>
    <cellStyle name="40% - Accent2 2 2" xfId="562"/>
    <cellStyle name="40% - Accent2 2 3" xfId="563"/>
    <cellStyle name="40% - Accent2 3" xfId="564"/>
    <cellStyle name="40% - Accent2 3 2" xfId="565"/>
    <cellStyle name="40% - Accent2 3 3" xfId="566"/>
    <cellStyle name="40% - Accent2 4" xfId="567"/>
    <cellStyle name="40% - Accent2 4 2" xfId="568"/>
    <cellStyle name="40% - Accent2 4 3" xfId="569"/>
    <cellStyle name="40% - Accent2 5" xfId="570"/>
    <cellStyle name="40% - Accent2 5 2" xfId="571"/>
    <cellStyle name="40% - Accent2 5 3" xfId="572"/>
    <cellStyle name="40% - Accent2 6" xfId="573"/>
    <cellStyle name="40% - Accent2 6 2" xfId="574"/>
    <cellStyle name="40% - Accent2 6 3" xfId="575"/>
    <cellStyle name="40% - Accent2 7" xfId="576"/>
    <cellStyle name="40% - Accent2 7 2" xfId="577"/>
    <cellStyle name="40% - Accent2 7 3" xfId="578"/>
    <cellStyle name="40% - Accent2 8" xfId="579"/>
    <cellStyle name="40% - Accent2 8 2" xfId="580"/>
    <cellStyle name="40% - Accent2 8 3" xfId="581"/>
    <cellStyle name="40% - Accent2 9" xfId="582"/>
    <cellStyle name="40% - Accent2 9 2" xfId="583"/>
    <cellStyle name="40% - Accent2 9 3" xfId="584"/>
    <cellStyle name="40% - Accent3 10" xfId="585"/>
    <cellStyle name="40% - Accent3 10 2" xfId="586"/>
    <cellStyle name="40% - Accent3 11" xfId="587"/>
    <cellStyle name="40% - Accent3 2" xfId="588"/>
    <cellStyle name="40% - Accent3 2 2" xfId="589"/>
    <cellStyle name="40% - Accent3 2 3" xfId="590"/>
    <cellStyle name="40% - Accent3 3" xfId="591"/>
    <cellStyle name="40% - Accent3 3 2" xfId="592"/>
    <cellStyle name="40% - Accent3 3 3" xfId="593"/>
    <cellStyle name="40% - Accent3 4" xfId="594"/>
    <cellStyle name="40% - Accent3 4 2" xfId="595"/>
    <cellStyle name="40% - Accent3 4 3" xfId="596"/>
    <cellStyle name="40% - Accent3 5" xfId="597"/>
    <cellStyle name="40% - Accent3 5 2" xfId="598"/>
    <cellStyle name="40% - Accent3 5 3" xfId="599"/>
    <cellStyle name="40% - Accent3 6" xfId="600"/>
    <cellStyle name="40% - Accent3 6 2" xfId="601"/>
    <cellStyle name="40% - Accent3 6 3" xfId="602"/>
    <cellStyle name="40% - Accent3 7" xfId="603"/>
    <cellStyle name="40% - Accent3 7 2" xfId="604"/>
    <cellStyle name="40% - Accent3 7 3" xfId="605"/>
    <cellStyle name="40% - Accent3 8" xfId="606"/>
    <cellStyle name="40% - Accent3 8 2" xfId="607"/>
    <cellStyle name="40% - Accent3 8 3" xfId="608"/>
    <cellStyle name="40% - Accent3 9" xfId="609"/>
    <cellStyle name="40% - Accent3 9 2" xfId="610"/>
    <cellStyle name="40% - Accent3 9 3" xfId="611"/>
    <cellStyle name="40% - Accent4 10" xfId="612"/>
    <cellStyle name="40% - Accent4 10 2" xfId="613"/>
    <cellStyle name="40% - Accent4 11" xfId="614"/>
    <cellStyle name="40% - Accent4 2" xfId="615"/>
    <cellStyle name="40% - Accent4 2 2" xfId="616"/>
    <cellStyle name="40% - Accent4 2 3" xfId="617"/>
    <cellStyle name="40% - Accent4 3" xfId="618"/>
    <cellStyle name="40% - Accent4 3 2" xfId="619"/>
    <cellStyle name="40% - Accent4 3 3" xfId="620"/>
    <cellStyle name="40% - Accent4 4" xfId="621"/>
    <cellStyle name="40% - Accent4 4 2" xfId="622"/>
    <cellStyle name="40% - Accent4 4 3" xfId="623"/>
    <cellStyle name="40% - Accent4 5" xfId="624"/>
    <cellStyle name="40% - Accent4 5 2" xfId="625"/>
    <cellStyle name="40% - Accent4 5 3" xfId="626"/>
    <cellStyle name="40% - Accent4 6" xfId="627"/>
    <cellStyle name="40% - Accent4 6 2" xfId="628"/>
    <cellStyle name="40% - Accent4 6 3" xfId="629"/>
    <cellStyle name="40% - Accent4 7" xfId="630"/>
    <cellStyle name="40% - Accent4 7 2" xfId="631"/>
    <cellStyle name="40% - Accent4 7 3" xfId="632"/>
    <cellStyle name="40% - Accent4 8" xfId="633"/>
    <cellStyle name="40% - Accent4 8 2" xfId="634"/>
    <cellStyle name="40% - Accent4 8 3" xfId="635"/>
    <cellStyle name="40% - Accent4 9" xfId="636"/>
    <cellStyle name="40% - Accent4 9 2" xfId="637"/>
    <cellStyle name="40% - Accent4 9 3" xfId="638"/>
    <cellStyle name="40% - Accent5 10" xfId="639"/>
    <cellStyle name="40% - Accent5 10 2" xfId="640"/>
    <cellStyle name="40% - Accent5 11" xfId="641"/>
    <cellStyle name="40% - Accent5 2" xfId="642"/>
    <cellStyle name="40% - Accent5 2 2" xfId="643"/>
    <cellStyle name="40% - Accent5 2 3" xfId="644"/>
    <cellStyle name="40% - Accent5 3" xfId="645"/>
    <cellStyle name="40% - Accent5 3 2" xfId="646"/>
    <cellStyle name="40% - Accent5 3 3" xfId="647"/>
    <cellStyle name="40% - Accent5 4" xfId="648"/>
    <cellStyle name="40% - Accent5 4 2" xfId="649"/>
    <cellStyle name="40% - Accent5 4 3" xfId="650"/>
    <cellStyle name="40% - Accent5 5" xfId="651"/>
    <cellStyle name="40% - Accent5 5 2" xfId="652"/>
    <cellStyle name="40% - Accent5 5 3" xfId="653"/>
    <cellStyle name="40% - Accent5 6" xfId="654"/>
    <cellStyle name="40% - Accent5 6 2" xfId="655"/>
    <cellStyle name="40% - Accent5 6 3" xfId="656"/>
    <cellStyle name="40% - Accent5 7" xfId="657"/>
    <cellStyle name="40% - Accent5 7 2" xfId="658"/>
    <cellStyle name="40% - Accent5 7 3" xfId="659"/>
    <cellStyle name="40% - Accent5 8" xfId="660"/>
    <cellStyle name="40% - Accent5 8 2" xfId="661"/>
    <cellStyle name="40% - Accent5 8 3" xfId="662"/>
    <cellStyle name="40% - Accent5 9" xfId="663"/>
    <cellStyle name="40% - Accent5 9 2" xfId="664"/>
    <cellStyle name="40% - Accent5 9 3" xfId="665"/>
    <cellStyle name="40% - Accent6 10" xfId="666"/>
    <cellStyle name="40% - Accent6 10 2" xfId="667"/>
    <cellStyle name="40% - Accent6 11" xfId="668"/>
    <cellStyle name="40% - Accent6 2" xfId="669"/>
    <cellStyle name="40% - Accent6 2 2" xfId="670"/>
    <cellStyle name="40% - Accent6 2 3" xfId="671"/>
    <cellStyle name="40% - Accent6 3" xfId="672"/>
    <cellStyle name="40% - Accent6 3 2" xfId="673"/>
    <cellStyle name="40% - Accent6 3 3" xfId="674"/>
    <cellStyle name="40% - Accent6 4" xfId="675"/>
    <cellStyle name="40% - Accent6 4 2" xfId="676"/>
    <cellStyle name="40% - Accent6 4 3" xfId="677"/>
    <cellStyle name="40% - Accent6 5" xfId="678"/>
    <cellStyle name="40% - Accent6 5 2" xfId="679"/>
    <cellStyle name="40% - Accent6 5 3" xfId="680"/>
    <cellStyle name="40% - Accent6 6" xfId="681"/>
    <cellStyle name="40% - Accent6 6 2" xfId="682"/>
    <cellStyle name="40% - Accent6 6 3" xfId="683"/>
    <cellStyle name="40% - Accent6 7" xfId="684"/>
    <cellStyle name="40% - Accent6 7 2" xfId="685"/>
    <cellStyle name="40% - Accent6 7 3" xfId="686"/>
    <cellStyle name="40% - Accent6 8" xfId="687"/>
    <cellStyle name="40% - Accent6 8 2" xfId="688"/>
    <cellStyle name="40% - Accent6 8 3" xfId="689"/>
    <cellStyle name="40% - Accent6 9" xfId="690"/>
    <cellStyle name="40% - Accent6 9 2" xfId="691"/>
    <cellStyle name="40% - Accent6 9 3" xfId="692"/>
    <cellStyle name="60% - Accent1 10" xfId="693"/>
    <cellStyle name="60% - Accent1 10 2" xfId="694"/>
    <cellStyle name="60% - Accent1 11" xfId="695"/>
    <cellStyle name="60% - Accent1 2" xfId="696"/>
    <cellStyle name="60% - Accent1 2 2" xfId="697"/>
    <cellStyle name="60% - Accent1 2 3" xfId="698"/>
    <cellStyle name="60% - Accent1 3" xfId="699"/>
    <cellStyle name="60% - Accent1 3 2" xfId="700"/>
    <cellStyle name="60% - Accent1 3 3" xfId="701"/>
    <cellStyle name="60% - Accent1 4" xfId="702"/>
    <cellStyle name="60% - Accent1 4 2" xfId="703"/>
    <cellStyle name="60% - Accent1 4 3" xfId="704"/>
    <cellStyle name="60% - Accent1 5" xfId="705"/>
    <cellStyle name="60% - Accent1 5 2" xfId="706"/>
    <cellStyle name="60% - Accent1 5 3" xfId="707"/>
    <cellStyle name="60% - Accent1 6" xfId="708"/>
    <cellStyle name="60% - Accent1 6 2" xfId="709"/>
    <cellStyle name="60% - Accent1 6 3" xfId="710"/>
    <cellStyle name="60% - Accent1 7" xfId="711"/>
    <cellStyle name="60% - Accent1 7 2" xfId="712"/>
    <cellStyle name="60% - Accent1 7 3" xfId="713"/>
    <cellStyle name="60% - Accent1 8" xfId="714"/>
    <cellStyle name="60% - Accent1 8 2" xfId="715"/>
    <cellStyle name="60% - Accent1 8 3" xfId="716"/>
    <cellStyle name="60% - Accent1 9" xfId="717"/>
    <cellStyle name="60% - Accent1 9 2" xfId="718"/>
    <cellStyle name="60% - Accent1 9 3" xfId="719"/>
    <cellStyle name="60% - Accent2 10" xfId="720"/>
    <cellStyle name="60% - Accent2 10 2" xfId="721"/>
    <cellStyle name="60% - Accent2 11" xfId="722"/>
    <cellStyle name="60% - Accent2 2" xfId="723"/>
    <cellStyle name="60% - Accent2 2 2" xfId="724"/>
    <cellStyle name="60% - Accent2 2 3" xfId="725"/>
    <cellStyle name="60% - Accent2 3" xfId="726"/>
    <cellStyle name="60% - Accent2 3 2" xfId="727"/>
    <cellStyle name="60% - Accent2 3 3" xfId="728"/>
    <cellStyle name="60% - Accent2 4" xfId="729"/>
    <cellStyle name="60% - Accent2 4 2" xfId="730"/>
    <cellStyle name="60% - Accent2 4 3" xfId="731"/>
    <cellStyle name="60% - Accent2 5" xfId="732"/>
    <cellStyle name="60% - Accent2 5 2" xfId="733"/>
    <cellStyle name="60% - Accent2 5 3" xfId="734"/>
    <cellStyle name="60% - Accent2 6" xfId="735"/>
    <cellStyle name="60% - Accent2 6 2" xfId="736"/>
    <cellStyle name="60% - Accent2 6 3" xfId="737"/>
    <cellStyle name="60% - Accent2 7" xfId="738"/>
    <cellStyle name="60% - Accent2 7 2" xfId="739"/>
    <cellStyle name="60% - Accent2 7 3" xfId="740"/>
    <cellStyle name="60% - Accent2 8" xfId="741"/>
    <cellStyle name="60% - Accent2 8 2" xfId="742"/>
    <cellStyle name="60% - Accent2 8 3" xfId="743"/>
    <cellStyle name="60% - Accent2 9" xfId="744"/>
    <cellStyle name="60% - Accent2 9 2" xfId="745"/>
    <cellStyle name="60% - Accent2 9 3" xfId="746"/>
    <cellStyle name="60% - Accent3 10" xfId="747"/>
    <cellStyle name="60% - Accent3 10 2" xfId="748"/>
    <cellStyle name="60% - Accent3 11" xfId="749"/>
    <cellStyle name="60% - Accent3 2" xfId="750"/>
    <cellStyle name="60% - Accent3 2 2" xfId="751"/>
    <cellStyle name="60% - Accent3 2 3" xfId="752"/>
    <cellStyle name="60% - Accent3 3" xfId="753"/>
    <cellStyle name="60% - Accent3 3 2" xfId="754"/>
    <cellStyle name="60% - Accent3 3 3" xfId="755"/>
    <cellStyle name="60% - Accent3 4" xfId="756"/>
    <cellStyle name="60% - Accent3 4 2" xfId="757"/>
    <cellStyle name="60% - Accent3 4 3" xfId="758"/>
    <cellStyle name="60% - Accent3 5" xfId="759"/>
    <cellStyle name="60% - Accent3 5 2" xfId="760"/>
    <cellStyle name="60% - Accent3 5 3" xfId="761"/>
    <cellStyle name="60% - Accent3 6" xfId="762"/>
    <cellStyle name="60% - Accent3 6 2" xfId="763"/>
    <cellStyle name="60% - Accent3 6 3" xfId="764"/>
    <cellStyle name="60% - Accent3 7" xfId="765"/>
    <cellStyle name="60% - Accent3 7 2" xfId="766"/>
    <cellStyle name="60% - Accent3 7 3" xfId="767"/>
    <cellStyle name="60% - Accent3 8" xfId="768"/>
    <cellStyle name="60% - Accent3 8 2" xfId="769"/>
    <cellStyle name="60% - Accent3 8 3" xfId="770"/>
    <cellStyle name="60% - Accent3 9" xfId="771"/>
    <cellStyle name="60% - Accent3 9 2" xfId="772"/>
    <cellStyle name="60% - Accent3 9 3" xfId="773"/>
    <cellStyle name="60% - Accent4 10" xfId="774"/>
    <cellStyle name="60% - Accent4 10 2" xfId="775"/>
    <cellStyle name="60% - Accent4 11" xfId="776"/>
    <cellStyle name="60% - Accent4 2" xfId="777"/>
    <cellStyle name="60% - Accent4 2 2" xfId="778"/>
    <cellStyle name="60% - Accent4 2 3" xfId="779"/>
    <cellStyle name="60% - Accent4 3" xfId="780"/>
    <cellStyle name="60% - Accent4 3 2" xfId="781"/>
    <cellStyle name="60% - Accent4 3 3" xfId="782"/>
    <cellStyle name="60% - Accent4 4" xfId="783"/>
    <cellStyle name="60% - Accent4 4 2" xfId="784"/>
    <cellStyle name="60% - Accent4 4 3" xfId="785"/>
    <cellStyle name="60% - Accent4 5" xfId="786"/>
    <cellStyle name="60% - Accent4 5 2" xfId="787"/>
    <cellStyle name="60% - Accent4 5 3" xfId="788"/>
    <cellStyle name="60% - Accent4 6" xfId="789"/>
    <cellStyle name="60% - Accent4 6 2" xfId="790"/>
    <cellStyle name="60% - Accent4 6 3" xfId="791"/>
    <cellStyle name="60% - Accent4 7" xfId="792"/>
    <cellStyle name="60% - Accent4 7 2" xfId="793"/>
    <cellStyle name="60% - Accent4 7 3" xfId="794"/>
    <cellStyle name="60% - Accent4 8" xfId="795"/>
    <cellStyle name="60% - Accent4 8 2" xfId="796"/>
    <cellStyle name="60% - Accent4 8 3" xfId="797"/>
    <cellStyle name="60% - Accent4 9" xfId="798"/>
    <cellStyle name="60% - Accent4 9 2" xfId="799"/>
    <cellStyle name="60% - Accent4 9 3" xfId="800"/>
    <cellStyle name="60% - Accent5 10" xfId="801"/>
    <cellStyle name="60% - Accent5 10 2" xfId="802"/>
    <cellStyle name="60% - Accent5 11" xfId="803"/>
    <cellStyle name="60% - Accent5 2" xfId="804"/>
    <cellStyle name="60% - Accent5 2 2" xfId="805"/>
    <cellStyle name="60% - Accent5 2 3" xfId="806"/>
    <cellStyle name="60% - Accent5 3" xfId="807"/>
    <cellStyle name="60% - Accent5 3 2" xfId="808"/>
    <cellStyle name="60% - Accent5 3 3" xfId="809"/>
    <cellStyle name="60% - Accent5 4" xfId="810"/>
    <cellStyle name="60% - Accent5 4 2" xfId="811"/>
    <cellStyle name="60% - Accent5 4 3" xfId="812"/>
    <cellStyle name="60% - Accent5 5" xfId="813"/>
    <cellStyle name="60% - Accent5 5 2" xfId="814"/>
    <cellStyle name="60% - Accent5 5 3" xfId="815"/>
    <cellStyle name="60% - Accent5 6" xfId="816"/>
    <cellStyle name="60% - Accent5 6 2" xfId="817"/>
    <cellStyle name="60% - Accent5 6 3" xfId="818"/>
    <cellStyle name="60% - Accent5 7" xfId="819"/>
    <cellStyle name="60% - Accent5 7 2" xfId="820"/>
    <cellStyle name="60% - Accent5 7 3" xfId="821"/>
    <cellStyle name="60% - Accent5 8" xfId="822"/>
    <cellStyle name="60% - Accent5 8 2" xfId="823"/>
    <cellStyle name="60% - Accent5 8 3" xfId="824"/>
    <cellStyle name="60% - Accent5 9" xfId="825"/>
    <cellStyle name="60% - Accent5 9 2" xfId="826"/>
    <cellStyle name="60% - Accent5 9 3" xfId="827"/>
    <cellStyle name="60% - Accent6 10" xfId="828"/>
    <cellStyle name="60% - Accent6 10 2" xfId="829"/>
    <cellStyle name="60% - Accent6 11" xfId="830"/>
    <cellStyle name="60% - Accent6 2" xfId="831"/>
    <cellStyle name="60% - Accent6 2 2" xfId="832"/>
    <cellStyle name="60% - Accent6 2 3" xfId="833"/>
    <cellStyle name="60% - Accent6 3" xfId="834"/>
    <cellStyle name="60% - Accent6 3 2" xfId="835"/>
    <cellStyle name="60% - Accent6 3 3" xfId="836"/>
    <cellStyle name="60% - Accent6 4" xfId="837"/>
    <cellStyle name="60% - Accent6 4 2" xfId="838"/>
    <cellStyle name="60% - Accent6 4 3" xfId="839"/>
    <cellStyle name="60% - Accent6 5" xfId="840"/>
    <cellStyle name="60% - Accent6 5 2" xfId="841"/>
    <cellStyle name="60% - Accent6 5 3" xfId="842"/>
    <cellStyle name="60% - Accent6 6" xfId="843"/>
    <cellStyle name="60% - Accent6 6 2" xfId="844"/>
    <cellStyle name="60% - Accent6 6 3" xfId="845"/>
    <cellStyle name="60% - Accent6 7" xfId="846"/>
    <cellStyle name="60% - Accent6 7 2" xfId="847"/>
    <cellStyle name="60% - Accent6 7 3" xfId="848"/>
    <cellStyle name="60% - Accent6 8" xfId="849"/>
    <cellStyle name="60% - Accent6 8 2" xfId="850"/>
    <cellStyle name="60% - Accent6 8 3" xfId="851"/>
    <cellStyle name="60% - Accent6 9" xfId="852"/>
    <cellStyle name="60% - Accent6 9 2" xfId="853"/>
    <cellStyle name="60% - Accent6 9 3" xfId="854"/>
    <cellStyle name="75" xfId="80"/>
    <cellStyle name="75 2" xfId="81"/>
    <cellStyle name="75 3" xfId="82"/>
    <cellStyle name="75 4" xfId="83"/>
    <cellStyle name="Accent1 10" xfId="855"/>
    <cellStyle name="Accent1 10 2" xfId="856"/>
    <cellStyle name="Accent1 11" xfId="857"/>
    <cellStyle name="Accent1 2" xfId="858"/>
    <cellStyle name="Accent1 2 2" xfId="859"/>
    <cellStyle name="Accent1 2 3" xfId="860"/>
    <cellStyle name="Accent1 3" xfId="861"/>
    <cellStyle name="Accent1 3 2" xfId="862"/>
    <cellStyle name="Accent1 3 3" xfId="863"/>
    <cellStyle name="Accent1 4" xfId="864"/>
    <cellStyle name="Accent1 4 2" xfId="865"/>
    <cellStyle name="Accent1 4 3" xfId="866"/>
    <cellStyle name="Accent1 5" xfId="867"/>
    <cellStyle name="Accent1 5 2" xfId="868"/>
    <cellStyle name="Accent1 5 3" xfId="869"/>
    <cellStyle name="Accent1 6" xfId="870"/>
    <cellStyle name="Accent1 6 2" xfId="871"/>
    <cellStyle name="Accent1 6 3" xfId="872"/>
    <cellStyle name="Accent1 7" xfId="873"/>
    <cellStyle name="Accent1 7 2" xfId="874"/>
    <cellStyle name="Accent1 7 3" xfId="875"/>
    <cellStyle name="Accent1 8" xfId="876"/>
    <cellStyle name="Accent1 8 2" xfId="877"/>
    <cellStyle name="Accent1 8 3" xfId="878"/>
    <cellStyle name="Accent1 9" xfId="879"/>
    <cellStyle name="Accent1 9 2" xfId="880"/>
    <cellStyle name="Accent1 9 3" xfId="881"/>
    <cellStyle name="Accent2 10" xfId="882"/>
    <cellStyle name="Accent2 10 2" xfId="883"/>
    <cellStyle name="Accent2 11" xfId="884"/>
    <cellStyle name="Accent2 2" xfId="885"/>
    <cellStyle name="Accent2 2 2" xfId="886"/>
    <cellStyle name="Accent2 2 3" xfId="887"/>
    <cellStyle name="Accent2 3" xfId="888"/>
    <cellStyle name="Accent2 3 2" xfId="889"/>
    <cellStyle name="Accent2 3 3" xfId="890"/>
    <cellStyle name="Accent2 4" xfId="891"/>
    <cellStyle name="Accent2 4 2" xfId="892"/>
    <cellStyle name="Accent2 4 3" xfId="893"/>
    <cellStyle name="Accent2 5" xfId="894"/>
    <cellStyle name="Accent2 5 2" xfId="895"/>
    <cellStyle name="Accent2 5 3" xfId="896"/>
    <cellStyle name="Accent2 6" xfId="897"/>
    <cellStyle name="Accent2 6 2" xfId="898"/>
    <cellStyle name="Accent2 6 3" xfId="899"/>
    <cellStyle name="Accent2 7" xfId="900"/>
    <cellStyle name="Accent2 7 2" xfId="901"/>
    <cellStyle name="Accent2 7 3" xfId="902"/>
    <cellStyle name="Accent2 8" xfId="903"/>
    <cellStyle name="Accent2 8 2" xfId="904"/>
    <cellStyle name="Accent2 8 3" xfId="905"/>
    <cellStyle name="Accent2 9" xfId="906"/>
    <cellStyle name="Accent2 9 2" xfId="907"/>
    <cellStyle name="Accent2 9 3" xfId="908"/>
    <cellStyle name="Accent3 10" xfId="909"/>
    <cellStyle name="Accent3 10 2" xfId="910"/>
    <cellStyle name="Accent3 11" xfId="911"/>
    <cellStyle name="Accent3 2" xfId="912"/>
    <cellStyle name="Accent3 2 2" xfId="913"/>
    <cellStyle name="Accent3 2 3" xfId="914"/>
    <cellStyle name="Accent3 3" xfId="915"/>
    <cellStyle name="Accent3 3 2" xfId="916"/>
    <cellStyle name="Accent3 3 3" xfId="917"/>
    <cellStyle name="Accent3 4" xfId="918"/>
    <cellStyle name="Accent3 4 2" xfId="919"/>
    <cellStyle name="Accent3 4 3" xfId="920"/>
    <cellStyle name="Accent3 5" xfId="921"/>
    <cellStyle name="Accent3 5 2" xfId="922"/>
    <cellStyle name="Accent3 5 3" xfId="923"/>
    <cellStyle name="Accent3 6" xfId="924"/>
    <cellStyle name="Accent3 6 2" xfId="925"/>
    <cellStyle name="Accent3 6 3" xfId="926"/>
    <cellStyle name="Accent3 7" xfId="927"/>
    <cellStyle name="Accent3 7 2" xfId="928"/>
    <cellStyle name="Accent3 7 3" xfId="929"/>
    <cellStyle name="Accent3 8" xfId="930"/>
    <cellStyle name="Accent3 8 2" xfId="931"/>
    <cellStyle name="Accent3 8 3" xfId="932"/>
    <cellStyle name="Accent3 9" xfId="933"/>
    <cellStyle name="Accent3 9 2" xfId="934"/>
    <cellStyle name="Accent3 9 3" xfId="935"/>
    <cellStyle name="Accent4 10" xfId="936"/>
    <cellStyle name="Accent4 10 2" xfId="937"/>
    <cellStyle name="Accent4 11" xfId="938"/>
    <cellStyle name="Accent4 2" xfId="939"/>
    <cellStyle name="Accent4 2 2" xfId="940"/>
    <cellStyle name="Accent4 2 3" xfId="941"/>
    <cellStyle name="Accent4 3" xfId="942"/>
    <cellStyle name="Accent4 3 2" xfId="943"/>
    <cellStyle name="Accent4 3 3" xfId="944"/>
    <cellStyle name="Accent4 4" xfId="945"/>
    <cellStyle name="Accent4 4 2" xfId="946"/>
    <cellStyle name="Accent4 4 3" xfId="947"/>
    <cellStyle name="Accent4 5" xfId="948"/>
    <cellStyle name="Accent4 5 2" xfId="949"/>
    <cellStyle name="Accent4 5 3" xfId="950"/>
    <cellStyle name="Accent4 6" xfId="951"/>
    <cellStyle name="Accent4 6 2" xfId="952"/>
    <cellStyle name="Accent4 6 3" xfId="953"/>
    <cellStyle name="Accent4 7" xfId="954"/>
    <cellStyle name="Accent4 7 2" xfId="955"/>
    <cellStyle name="Accent4 7 3" xfId="956"/>
    <cellStyle name="Accent4 8" xfId="957"/>
    <cellStyle name="Accent4 8 2" xfId="958"/>
    <cellStyle name="Accent4 8 3" xfId="959"/>
    <cellStyle name="Accent4 9" xfId="960"/>
    <cellStyle name="Accent4 9 2" xfId="961"/>
    <cellStyle name="Accent4 9 3" xfId="962"/>
    <cellStyle name="Accent5 10" xfId="963"/>
    <cellStyle name="Accent5 10 2" xfId="964"/>
    <cellStyle name="Accent5 11" xfId="965"/>
    <cellStyle name="Accent5 2" xfId="966"/>
    <cellStyle name="Accent5 2 2" xfId="967"/>
    <cellStyle name="Accent5 2 3" xfId="968"/>
    <cellStyle name="Accent5 3" xfId="969"/>
    <cellStyle name="Accent5 3 2" xfId="970"/>
    <cellStyle name="Accent5 3 3" xfId="971"/>
    <cellStyle name="Accent5 4" xfId="972"/>
    <cellStyle name="Accent5 4 2" xfId="973"/>
    <cellStyle name="Accent5 4 3" xfId="974"/>
    <cellStyle name="Accent5 5" xfId="975"/>
    <cellStyle name="Accent5 5 2" xfId="976"/>
    <cellStyle name="Accent5 5 3" xfId="977"/>
    <cellStyle name="Accent5 6" xfId="978"/>
    <cellStyle name="Accent5 6 2" xfId="979"/>
    <cellStyle name="Accent5 6 3" xfId="980"/>
    <cellStyle name="Accent5 7" xfId="981"/>
    <cellStyle name="Accent5 7 2" xfId="982"/>
    <cellStyle name="Accent5 7 3" xfId="983"/>
    <cellStyle name="Accent5 8" xfId="984"/>
    <cellStyle name="Accent5 8 2" xfId="985"/>
    <cellStyle name="Accent5 8 3" xfId="986"/>
    <cellStyle name="Accent5 9" xfId="987"/>
    <cellStyle name="Accent5 9 2" xfId="988"/>
    <cellStyle name="Accent5 9 3" xfId="989"/>
    <cellStyle name="Accent6 10" xfId="990"/>
    <cellStyle name="Accent6 10 2" xfId="991"/>
    <cellStyle name="Accent6 11" xfId="992"/>
    <cellStyle name="Accent6 2" xfId="993"/>
    <cellStyle name="Accent6 2 2" xfId="994"/>
    <cellStyle name="Accent6 2 3" xfId="995"/>
    <cellStyle name="Accent6 3" xfId="996"/>
    <cellStyle name="Accent6 3 2" xfId="997"/>
    <cellStyle name="Accent6 3 3" xfId="998"/>
    <cellStyle name="Accent6 4" xfId="999"/>
    <cellStyle name="Accent6 4 2" xfId="1000"/>
    <cellStyle name="Accent6 4 3" xfId="1001"/>
    <cellStyle name="Accent6 5" xfId="1002"/>
    <cellStyle name="Accent6 5 2" xfId="1003"/>
    <cellStyle name="Accent6 5 3" xfId="1004"/>
    <cellStyle name="Accent6 6" xfId="1005"/>
    <cellStyle name="Accent6 6 2" xfId="1006"/>
    <cellStyle name="Accent6 6 3" xfId="1007"/>
    <cellStyle name="Accent6 7" xfId="1008"/>
    <cellStyle name="Accent6 7 2" xfId="1009"/>
    <cellStyle name="Accent6 7 3" xfId="1010"/>
    <cellStyle name="Accent6 8" xfId="1011"/>
    <cellStyle name="Accent6 8 2" xfId="1012"/>
    <cellStyle name="Accent6 8 3" xfId="1013"/>
    <cellStyle name="Accent6 9" xfId="1014"/>
    <cellStyle name="Accent6 9 2" xfId="1015"/>
    <cellStyle name="Accent6 9 3" xfId="1016"/>
    <cellStyle name="active" xfId="84"/>
    <cellStyle name="ÅëÈ­ [0]_±âÅ¸" xfId="85"/>
    <cellStyle name="ÅëÈ­_±âÅ¸" xfId="86"/>
    <cellStyle name="ÄÞ¸¶ [0]_±âÅ¸" xfId="87"/>
    <cellStyle name="ÄÞ¸¶_±âÅ¸" xfId="88"/>
    <cellStyle name="Bad 10" xfId="1017"/>
    <cellStyle name="Bad 10 2" xfId="1018"/>
    <cellStyle name="Bad 11" xfId="1019"/>
    <cellStyle name="Bad 2" xfId="1020"/>
    <cellStyle name="Bad 2 2" xfId="1021"/>
    <cellStyle name="Bad 2 3" xfId="1022"/>
    <cellStyle name="Bad 3" xfId="1023"/>
    <cellStyle name="Bad 3 2" xfId="1024"/>
    <cellStyle name="Bad 3 3" xfId="1025"/>
    <cellStyle name="Bad 4" xfId="1026"/>
    <cellStyle name="Bad 4 2" xfId="1027"/>
    <cellStyle name="Bad 4 3" xfId="1028"/>
    <cellStyle name="Bad 5" xfId="1029"/>
    <cellStyle name="Bad 5 2" xfId="1030"/>
    <cellStyle name="Bad 5 3" xfId="1031"/>
    <cellStyle name="Bad 6" xfId="1032"/>
    <cellStyle name="Bad 6 2" xfId="1033"/>
    <cellStyle name="Bad 6 3" xfId="1034"/>
    <cellStyle name="Bad 7" xfId="1035"/>
    <cellStyle name="Bad 7 2" xfId="1036"/>
    <cellStyle name="Bad 7 3" xfId="1037"/>
    <cellStyle name="Bad 8" xfId="1038"/>
    <cellStyle name="Bad 8 2" xfId="1039"/>
    <cellStyle name="Bad 8 3" xfId="1040"/>
    <cellStyle name="Bad 9" xfId="1041"/>
    <cellStyle name="Bad 9 2" xfId="1042"/>
    <cellStyle name="Bad 9 3" xfId="1043"/>
    <cellStyle name="br" xfId="89"/>
    <cellStyle name="Ç¥ÁØ_¿¬°£´©°è¿¹»ó" xfId="90"/>
    <cellStyle name="Calculation 10" xfId="1044"/>
    <cellStyle name="Calculation 10 2" xfId="1045"/>
    <cellStyle name="Calculation 11" xfId="1046"/>
    <cellStyle name="Calculation 2" xfId="1047"/>
    <cellStyle name="Calculation 2 2" xfId="1048"/>
    <cellStyle name="Calculation 2 3" xfId="1049"/>
    <cellStyle name="Calculation 3" xfId="1050"/>
    <cellStyle name="Calculation 3 2" xfId="1051"/>
    <cellStyle name="Calculation 3 3" xfId="1052"/>
    <cellStyle name="Calculation 4" xfId="1053"/>
    <cellStyle name="Calculation 4 2" xfId="1054"/>
    <cellStyle name="Calculation 4 3" xfId="1055"/>
    <cellStyle name="Calculation 5" xfId="1056"/>
    <cellStyle name="Calculation 5 2" xfId="1057"/>
    <cellStyle name="Calculation 5 3" xfId="1058"/>
    <cellStyle name="Calculation 6" xfId="1059"/>
    <cellStyle name="Calculation 6 2" xfId="1060"/>
    <cellStyle name="Calculation 6 3" xfId="1061"/>
    <cellStyle name="Calculation 7" xfId="1062"/>
    <cellStyle name="Calculation 7 2" xfId="1063"/>
    <cellStyle name="Calculation 7 3" xfId="1064"/>
    <cellStyle name="Calculation 8" xfId="1065"/>
    <cellStyle name="Calculation 8 2" xfId="1066"/>
    <cellStyle name="Calculation 8 3" xfId="1067"/>
    <cellStyle name="Calculation 9" xfId="1068"/>
    <cellStyle name="Calculation 9 2" xfId="1069"/>
    <cellStyle name="Calculation 9 3" xfId="1070"/>
    <cellStyle name="Check Cell 10" xfId="1071"/>
    <cellStyle name="Check Cell 10 2" xfId="1072"/>
    <cellStyle name="Check Cell 11" xfId="1073"/>
    <cellStyle name="Check Cell 2" xfId="1074"/>
    <cellStyle name="Check Cell 2 2" xfId="1075"/>
    <cellStyle name="Check Cell 2 3" xfId="1076"/>
    <cellStyle name="Check Cell 3" xfId="1077"/>
    <cellStyle name="Check Cell 3 2" xfId="1078"/>
    <cellStyle name="Check Cell 3 3" xfId="1079"/>
    <cellStyle name="Check Cell 4" xfId="1080"/>
    <cellStyle name="Check Cell 4 2" xfId="1081"/>
    <cellStyle name="Check Cell 4 3" xfId="1082"/>
    <cellStyle name="Check Cell 5" xfId="1083"/>
    <cellStyle name="Check Cell 5 2" xfId="1084"/>
    <cellStyle name="Check Cell 5 3" xfId="1085"/>
    <cellStyle name="Check Cell 6" xfId="1086"/>
    <cellStyle name="Check Cell 6 2" xfId="1087"/>
    <cellStyle name="Check Cell 6 3" xfId="1088"/>
    <cellStyle name="Check Cell 7" xfId="1089"/>
    <cellStyle name="Check Cell 7 2" xfId="1090"/>
    <cellStyle name="Check Cell 7 3" xfId="1091"/>
    <cellStyle name="Check Cell 8" xfId="1092"/>
    <cellStyle name="Check Cell 8 2" xfId="1093"/>
    <cellStyle name="Check Cell 8 3" xfId="1094"/>
    <cellStyle name="Check Cell 9" xfId="1095"/>
    <cellStyle name="Check Cell 9 2" xfId="1096"/>
    <cellStyle name="Check Cell 9 3" xfId="1097"/>
    <cellStyle name="Comma  - Style1" xfId="91"/>
    <cellStyle name="Comma  - Style1 2" xfId="92"/>
    <cellStyle name="Comma  - Style1 3" xfId="93"/>
    <cellStyle name="Comma  - Style1 4" xfId="94"/>
    <cellStyle name="Comma  - Style2" xfId="95"/>
    <cellStyle name="Comma  - Style2 2" xfId="96"/>
    <cellStyle name="Comma  - Style2 3" xfId="97"/>
    <cellStyle name="Comma  - Style2 4" xfId="98"/>
    <cellStyle name="Comma  - Style3" xfId="99"/>
    <cellStyle name="Comma  - Style3 2" xfId="100"/>
    <cellStyle name="Comma  - Style3 3" xfId="101"/>
    <cellStyle name="Comma  - Style3 4" xfId="102"/>
    <cellStyle name="Comma  - Style4" xfId="103"/>
    <cellStyle name="Comma  - Style4 2" xfId="104"/>
    <cellStyle name="Comma  - Style4 3" xfId="105"/>
    <cellStyle name="Comma  - Style4 4" xfId="106"/>
    <cellStyle name="Comma  - Style5" xfId="107"/>
    <cellStyle name="Comma  - Style5 2" xfId="108"/>
    <cellStyle name="Comma  - Style5 3" xfId="109"/>
    <cellStyle name="Comma  - Style5 4" xfId="110"/>
    <cellStyle name="Comma  - Style6" xfId="111"/>
    <cellStyle name="Comma  - Style6 2" xfId="112"/>
    <cellStyle name="Comma  - Style6 3" xfId="113"/>
    <cellStyle name="Comma  - Style6 4" xfId="114"/>
    <cellStyle name="Comma  - Style7" xfId="115"/>
    <cellStyle name="Comma  - Style7 2" xfId="116"/>
    <cellStyle name="Comma  - Style7 3" xfId="117"/>
    <cellStyle name="Comma  - Style7 4" xfId="118"/>
    <cellStyle name="Comma  - Style8" xfId="119"/>
    <cellStyle name="Comma  - Style8 2" xfId="120"/>
    <cellStyle name="Comma  - Style8 3" xfId="121"/>
    <cellStyle name="Comma  - Style8 4" xfId="122"/>
    <cellStyle name="Comma 10" xfId="7"/>
    <cellStyle name="Comma 2" xfId="8"/>
    <cellStyle name="Comma 2 10" xfId="321"/>
    <cellStyle name="Comma 2 10 2" xfId="1099"/>
    <cellStyle name="Comma 2 10 3" xfId="2004"/>
    <cellStyle name="Comma 2 11" xfId="1098"/>
    <cellStyle name="Comma 2 11 2" xfId="1100"/>
    <cellStyle name="Comma 2 11 3" xfId="2005"/>
    <cellStyle name="Comma 2 12" xfId="2003"/>
    <cellStyle name="Comma 2 2" xfId="9"/>
    <cellStyle name="Comma 2 2 2" xfId="124"/>
    <cellStyle name="Comma 2 2 2 2" xfId="1102"/>
    <cellStyle name="Comma 2 2 2 2 2" xfId="1103"/>
    <cellStyle name="Comma 2 2 2 2 3" xfId="2008"/>
    <cellStyle name="Comma 2 2 2 3" xfId="1104"/>
    <cellStyle name="Comma 2 2 2 4" xfId="1105"/>
    <cellStyle name="Comma 2 2 2 5" xfId="2007"/>
    <cellStyle name="Comma 2 2 3" xfId="305"/>
    <cellStyle name="Comma 2 2 4" xfId="320"/>
    <cellStyle name="Comma 2 2 4 2" xfId="1106"/>
    <cellStyle name="Comma 2 2 4 3" xfId="2009"/>
    <cellStyle name="Comma 2 2 5" xfId="1101"/>
    <cellStyle name="Comma 2 2 5 2" xfId="1107"/>
    <cellStyle name="Comma 2 2 5 3" xfId="2010"/>
    <cellStyle name="Comma 2 2 6" xfId="2006"/>
    <cellStyle name="Comma 2 3" xfId="123"/>
    <cellStyle name="Comma 2 3 2" xfId="125"/>
    <cellStyle name="Comma 2 3 2 2" xfId="1109"/>
    <cellStyle name="Comma 2 3 2 2 2" xfId="1110"/>
    <cellStyle name="Comma 2 3 2 2 3" xfId="2013"/>
    <cellStyle name="Comma 2 3 2 3" xfId="1111"/>
    <cellStyle name="Comma 2 3 2 4" xfId="1112"/>
    <cellStyle name="Comma 2 3 2 5" xfId="2012"/>
    <cellStyle name="Comma 2 3 3" xfId="306"/>
    <cellStyle name="Comma 2 3 4" xfId="319"/>
    <cellStyle name="Comma 2 3 4 2" xfId="1113"/>
    <cellStyle name="Comma 2 3 4 3" xfId="2014"/>
    <cellStyle name="Comma 2 3 5" xfId="1108"/>
    <cellStyle name="Comma 2 3 5 2" xfId="1114"/>
    <cellStyle name="Comma 2 3 5 3" xfId="2015"/>
    <cellStyle name="Comma 2 3 6" xfId="2011"/>
    <cellStyle name="Comma 2 4" xfId="126"/>
    <cellStyle name="Comma 2 5" xfId="127"/>
    <cellStyle name="Comma 2 6" xfId="128"/>
    <cellStyle name="Comma 2 7" xfId="129"/>
    <cellStyle name="Comma 2 8" xfId="130"/>
    <cellStyle name="Comma 2 8 2" xfId="1115"/>
    <cellStyle name="Comma 2 9" xfId="304"/>
    <cellStyle name="Comma 2 9 2" xfId="1116"/>
    <cellStyle name="Comma 2 9 2 2" xfId="1117"/>
    <cellStyle name="Comma 2 9 2 3" xfId="2017"/>
    <cellStyle name="Comma 2 9 3" xfId="1118"/>
    <cellStyle name="Comma 2 9 4" xfId="2016"/>
    <cellStyle name="Comma 2_1. Summary_cost_1" xfId="131"/>
    <cellStyle name="Comma 3 2" xfId="132"/>
    <cellStyle name="Comma 3 2 2" xfId="1120"/>
    <cellStyle name="Comma 3 2 2 2" xfId="1121"/>
    <cellStyle name="Comma 3 2 2 3" xfId="2020"/>
    <cellStyle name="Comma 3 2 3" xfId="1122"/>
    <cellStyle name="Comma 3 2 4" xfId="1123"/>
    <cellStyle name="Comma 3 2 5" xfId="2019"/>
    <cellStyle name="Comma 3 3" xfId="308"/>
    <cellStyle name="Comma 3 4" xfId="312"/>
    <cellStyle name="Comma 3 4 2" xfId="1124"/>
    <cellStyle name="Comma 3 4 3" xfId="2021"/>
    <cellStyle name="Comma 3 5" xfId="1119"/>
    <cellStyle name="Comma 3 5 2" xfId="1125"/>
    <cellStyle name="Comma 3 5 3" xfId="2022"/>
    <cellStyle name="Comma 3 6" xfId="2018"/>
    <cellStyle name="Comma 4" xfId="133"/>
    <cellStyle name="Comma 4 2" xfId="134"/>
    <cellStyle name="Comma 4 3" xfId="135"/>
    <cellStyle name="Comma 4 4" xfId="136"/>
    <cellStyle name="Comma 4 5" xfId="1126"/>
    <cellStyle name="Comma 9" xfId="1127"/>
    <cellStyle name="Currency 2" xfId="137"/>
    <cellStyle name="Currency 2 2" xfId="138"/>
    <cellStyle name="Currency 3" xfId="1128"/>
    <cellStyle name="Currency 4" xfId="1129"/>
    <cellStyle name="Custom - Style8" xfId="139"/>
    <cellStyle name="Data   - Style2" xfId="140"/>
    <cellStyle name="Data   - Style2 2" xfId="1130"/>
    <cellStyle name="Euro" xfId="141"/>
    <cellStyle name="Euro 2" xfId="142"/>
    <cellStyle name="Euro 3" xfId="143"/>
    <cellStyle name="Euro 4" xfId="144"/>
    <cellStyle name="Excel Built-in Normal" xfId="145"/>
    <cellStyle name="Excel Built-in Normal 2" xfId="146"/>
    <cellStyle name="Excel Built-in Normal 3" xfId="147"/>
    <cellStyle name="Excel Built-in Normal 4" xfId="148"/>
    <cellStyle name="Excel Built-in Normal 5" xfId="149"/>
    <cellStyle name="Explanatory Text 10" xfId="1131"/>
    <cellStyle name="Explanatory Text 10 2" xfId="1132"/>
    <cellStyle name="Explanatory Text 11" xfId="1133"/>
    <cellStyle name="Explanatory Text 2" xfId="1134"/>
    <cellStyle name="Explanatory Text 2 2" xfId="1135"/>
    <cellStyle name="Explanatory Text 2 3" xfId="1136"/>
    <cellStyle name="Explanatory Text 3" xfId="1137"/>
    <cellStyle name="Explanatory Text 3 2" xfId="1138"/>
    <cellStyle name="Explanatory Text 3 3" xfId="1139"/>
    <cellStyle name="Explanatory Text 4" xfId="1140"/>
    <cellStyle name="Explanatory Text 4 2" xfId="1141"/>
    <cellStyle name="Explanatory Text 4 3" xfId="1142"/>
    <cellStyle name="Explanatory Text 5" xfId="1143"/>
    <cellStyle name="Explanatory Text 5 2" xfId="1144"/>
    <cellStyle name="Explanatory Text 5 3" xfId="1145"/>
    <cellStyle name="Explanatory Text 6" xfId="1146"/>
    <cellStyle name="Explanatory Text 6 2" xfId="1147"/>
    <cellStyle name="Explanatory Text 6 3" xfId="1148"/>
    <cellStyle name="Explanatory Text 7" xfId="1149"/>
    <cellStyle name="Explanatory Text 7 2" xfId="1150"/>
    <cellStyle name="Explanatory Text 7 3" xfId="1151"/>
    <cellStyle name="Explanatory Text 8" xfId="1152"/>
    <cellStyle name="Explanatory Text 8 2" xfId="1153"/>
    <cellStyle name="Explanatory Text 8 3" xfId="1154"/>
    <cellStyle name="Explanatory Text 9" xfId="1155"/>
    <cellStyle name="Explanatory Text 9 2" xfId="1156"/>
    <cellStyle name="Explanatory Text 9 3" xfId="1157"/>
    <cellStyle name="Formula" xfId="150"/>
    <cellStyle name="Formula 2" xfId="151"/>
    <cellStyle name="Formula 3" xfId="152"/>
    <cellStyle name="Formula 4" xfId="153"/>
    <cellStyle name="GOKUL" xfId="154"/>
    <cellStyle name="GOKUL 2" xfId="1158"/>
    <cellStyle name="GOKUL 2 2" xfId="1159"/>
    <cellStyle name="GOKUL 3" xfId="1160"/>
    <cellStyle name="GOKUL 3 2" xfId="1161"/>
    <cellStyle name="GOKUL 4" xfId="1162"/>
    <cellStyle name="Good 10" xfId="1163"/>
    <cellStyle name="Good 10 2" xfId="1164"/>
    <cellStyle name="Good 11" xfId="1165"/>
    <cellStyle name="Good 2" xfId="1166"/>
    <cellStyle name="Good 2 2" xfId="1167"/>
    <cellStyle name="Good 2 3" xfId="1168"/>
    <cellStyle name="Good 3" xfId="1169"/>
    <cellStyle name="Good 3 2" xfId="1170"/>
    <cellStyle name="Good 3 3" xfId="1171"/>
    <cellStyle name="Good 4" xfId="1172"/>
    <cellStyle name="Good 4 2" xfId="1173"/>
    <cellStyle name="Good 4 3" xfId="1174"/>
    <cellStyle name="Good 5" xfId="1175"/>
    <cellStyle name="Good 5 2" xfId="1176"/>
    <cellStyle name="Good 5 3" xfId="1177"/>
    <cellStyle name="Good 6" xfId="1178"/>
    <cellStyle name="Good 6 2" xfId="1179"/>
    <cellStyle name="Good 6 3" xfId="1180"/>
    <cellStyle name="Good 7" xfId="1181"/>
    <cellStyle name="Good 7 2" xfId="1182"/>
    <cellStyle name="Good 7 3" xfId="1183"/>
    <cellStyle name="Good 8" xfId="1184"/>
    <cellStyle name="Good 8 2" xfId="1185"/>
    <cellStyle name="Good 8 3" xfId="1186"/>
    <cellStyle name="Good 9" xfId="1187"/>
    <cellStyle name="Good 9 2" xfId="1188"/>
    <cellStyle name="Good 9 3" xfId="1189"/>
    <cellStyle name="Grey" xfId="10"/>
    <cellStyle name="Header1" xfId="155"/>
    <cellStyle name="Header2" xfId="156"/>
    <cellStyle name="Header2 2" xfId="1190"/>
    <cellStyle name="Header2 2 2" xfId="1191"/>
    <cellStyle name="Header2 3" xfId="1192"/>
    <cellStyle name="Header2 3 2" xfId="1193"/>
    <cellStyle name="Header2 4" xfId="1194"/>
    <cellStyle name="Heading 1 10" xfId="1195"/>
    <cellStyle name="Heading 1 10 2" xfId="1196"/>
    <cellStyle name="Heading 1 11" xfId="1197"/>
    <cellStyle name="Heading 1 2" xfId="1198"/>
    <cellStyle name="Heading 1 2 2" xfId="1199"/>
    <cellStyle name="Heading 1 2 3" xfId="1200"/>
    <cellStyle name="Heading 1 3" xfId="1201"/>
    <cellStyle name="Heading 1 3 2" xfId="1202"/>
    <cellStyle name="Heading 1 3 3" xfId="1203"/>
    <cellStyle name="Heading 1 4" xfId="1204"/>
    <cellStyle name="Heading 1 4 2" xfId="1205"/>
    <cellStyle name="Heading 1 4 3" xfId="1206"/>
    <cellStyle name="Heading 1 5" xfId="1207"/>
    <cellStyle name="Heading 1 5 2" xfId="1208"/>
    <cellStyle name="Heading 1 5 3" xfId="1209"/>
    <cellStyle name="Heading 1 6" xfId="1210"/>
    <cellStyle name="Heading 1 6 2" xfId="1211"/>
    <cellStyle name="Heading 1 6 3" xfId="1212"/>
    <cellStyle name="Heading 1 7" xfId="1213"/>
    <cellStyle name="Heading 1 7 2" xfId="1214"/>
    <cellStyle name="Heading 1 7 3" xfId="1215"/>
    <cellStyle name="Heading 1 8" xfId="1216"/>
    <cellStyle name="Heading 1 8 2" xfId="1217"/>
    <cellStyle name="Heading 1 8 3" xfId="1218"/>
    <cellStyle name="Heading 1 9" xfId="1219"/>
    <cellStyle name="Heading 1 9 2" xfId="1220"/>
    <cellStyle name="Heading 1 9 3" xfId="1221"/>
    <cellStyle name="Heading 2 10" xfId="1222"/>
    <cellStyle name="Heading 2 10 2" xfId="1223"/>
    <cellStyle name="Heading 2 11" xfId="1224"/>
    <cellStyle name="Heading 2 2" xfId="1225"/>
    <cellStyle name="Heading 2 2 2" xfId="1226"/>
    <cellStyle name="Heading 2 2 3" xfId="1227"/>
    <cellStyle name="Heading 2 3" xfId="1228"/>
    <cellStyle name="Heading 2 3 2" xfId="1229"/>
    <cellStyle name="Heading 2 3 3" xfId="1230"/>
    <cellStyle name="Heading 2 4" xfId="1231"/>
    <cellStyle name="Heading 2 4 2" xfId="1232"/>
    <cellStyle name="Heading 2 4 3" xfId="1233"/>
    <cellStyle name="Heading 2 5" xfId="1234"/>
    <cellStyle name="Heading 2 5 2" xfId="1235"/>
    <cellStyle name="Heading 2 5 3" xfId="1236"/>
    <cellStyle name="Heading 2 6" xfId="1237"/>
    <cellStyle name="Heading 2 6 2" xfId="1238"/>
    <cellStyle name="Heading 2 6 3" xfId="1239"/>
    <cellStyle name="Heading 2 7" xfId="1240"/>
    <cellStyle name="Heading 2 7 2" xfId="1241"/>
    <cellStyle name="Heading 2 7 3" xfId="1242"/>
    <cellStyle name="Heading 2 8" xfId="1243"/>
    <cellStyle name="Heading 2 8 2" xfId="1244"/>
    <cellStyle name="Heading 2 8 3" xfId="1245"/>
    <cellStyle name="Heading 2 9" xfId="1246"/>
    <cellStyle name="Heading 2 9 2" xfId="1247"/>
    <cellStyle name="Heading 2 9 3" xfId="1248"/>
    <cellStyle name="Heading 3 10" xfId="1249"/>
    <cellStyle name="Heading 3 10 2" xfId="1250"/>
    <cellStyle name="Heading 3 11" xfId="1251"/>
    <cellStyle name="Heading 3 2" xfId="1252"/>
    <cellStyle name="Heading 3 2 2" xfId="1253"/>
    <cellStyle name="Heading 3 2 3" xfId="1254"/>
    <cellStyle name="Heading 3 3" xfId="1255"/>
    <cellStyle name="Heading 3 3 2" xfId="1256"/>
    <cellStyle name="Heading 3 3 3" xfId="1257"/>
    <cellStyle name="Heading 3 4" xfId="1258"/>
    <cellStyle name="Heading 3 4 2" xfId="1259"/>
    <cellStyle name="Heading 3 4 3" xfId="1260"/>
    <cellStyle name="Heading 3 5" xfId="1261"/>
    <cellStyle name="Heading 3 5 2" xfId="1262"/>
    <cellStyle name="Heading 3 5 3" xfId="1263"/>
    <cellStyle name="Heading 3 6" xfId="1264"/>
    <cellStyle name="Heading 3 6 2" xfId="1265"/>
    <cellStyle name="Heading 3 6 3" xfId="1266"/>
    <cellStyle name="Heading 3 7" xfId="1267"/>
    <cellStyle name="Heading 3 7 2" xfId="1268"/>
    <cellStyle name="Heading 3 7 3" xfId="1269"/>
    <cellStyle name="Heading 3 8" xfId="1270"/>
    <cellStyle name="Heading 3 8 2" xfId="1271"/>
    <cellStyle name="Heading 3 8 3" xfId="1272"/>
    <cellStyle name="Heading 3 9" xfId="1273"/>
    <cellStyle name="Heading 3 9 2" xfId="1274"/>
    <cellStyle name="Heading 3 9 3" xfId="1275"/>
    <cellStyle name="Heading 4 10" xfId="1276"/>
    <cellStyle name="Heading 4 10 2" xfId="1277"/>
    <cellStyle name="Heading 4 11" xfId="1278"/>
    <cellStyle name="Heading 4 2" xfId="1279"/>
    <cellStyle name="Heading 4 2 2" xfId="1280"/>
    <cellStyle name="Heading 4 2 3" xfId="1281"/>
    <cellStyle name="Heading 4 3" xfId="1282"/>
    <cellStyle name="Heading 4 3 2" xfId="1283"/>
    <cellStyle name="Heading 4 3 3" xfId="1284"/>
    <cellStyle name="Heading 4 4" xfId="1285"/>
    <cellStyle name="Heading 4 4 2" xfId="1286"/>
    <cellStyle name="Heading 4 4 3" xfId="1287"/>
    <cellStyle name="Heading 4 5" xfId="1288"/>
    <cellStyle name="Heading 4 5 2" xfId="1289"/>
    <cellStyle name="Heading 4 5 3" xfId="1290"/>
    <cellStyle name="Heading 4 6" xfId="1291"/>
    <cellStyle name="Heading 4 6 2" xfId="1292"/>
    <cellStyle name="Heading 4 6 3" xfId="1293"/>
    <cellStyle name="Heading 4 7" xfId="1294"/>
    <cellStyle name="Heading 4 7 2" xfId="1295"/>
    <cellStyle name="Heading 4 7 3" xfId="1296"/>
    <cellStyle name="Heading 4 8" xfId="1297"/>
    <cellStyle name="Heading 4 8 2" xfId="1298"/>
    <cellStyle name="Heading 4 8 3" xfId="1299"/>
    <cellStyle name="Heading 4 9" xfId="1300"/>
    <cellStyle name="Heading 4 9 2" xfId="1301"/>
    <cellStyle name="Heading 4 9 3" xfId="1302"/>
    <cellStyle name="Hyperlink 2" xfId="11"/>
    <cellStyle name="Hyperlink 2 2" xfId="157"/>
    <cellStyle name="Hyperlink 2 2 2" xfId="1304"/>
    <cellStyle name="Hyperlink 2 2 2 2" xfId="1305"/>
    <cellStyle name="Hyperlink 2 2 2 3" xfId="2025"/>
    <cellStyle name="Hyperlink 2 2 3" xfId="1306"/>
    <cellStyle name="Hyperlink 2 2 4" xfId="2024"/>
    <cellStyle name="Hyperlink 2 3" xfId="310"/>
    <cellStyle name="Hyperlink 2 4" xfId="309"/>
    <cellStyle name="Hyperlink 2 4 2" xfId="1307"/>
    <cellStyle name="Hyperlink 2 4 3" xfId="2026"/>
    <cellStyle name="Hyperlink 2 5" xfId="1303"/>
    <cellStyle name="Hyperlink 2 5 2" xfId="1308"/>
    <cellStyle name="Hyperlink 2 5 3" xfId="2027"/>
    <cellStyle name="Hyperlink 2 6" xfId="2023"/>
    <cellStyle name="Hyperlink 3" xfId="158"/>
    <cellStyle name="Hypertextový odkaz" xfId="159"/>
    <cellStyle name="Hypertextový odkaz 2" xfId="160"/>
    <cellStyle name="Hypertextový odkaz 3" xfId="161"/>
    <cellStyle name="Hypertextový odkaz 4" xfId="162"/>
    <cellStyle name="Input [yellow]" xfId="12"/>
    <cellStyle name="Input [yellow] 2" xfId="1309"/>
    <cellStyle name="Input [yellow] 2 2" xfId="1310"/>
    <cellStyle name="Input [yellow] 3" xfId="1311"/>
    <cellStyle name="Input [yellow] 3 2" xfId="1312"/>
    <cellStyle name="Input [yellow] 4" xfId="1313"/>
    <cellStyle name="Input 10" xfId="1314"/>
    <cellStyle name="Input 10 2" xfId="1315"/>
    <cellStyle name="Input 11" xfId="1316"/>
    <cellStyle name="Input 2" xfId="1317"/>
    <cellStyle name="Input 2 2" xfId="1318"/>
    <cellStyle name="Input 2 3" xfId="1319"/>
    <cellStyle name="Input 3" xfId="1320"/>
    <cellStyle name="Input 3 2" xfId="1321"/>
    <cellStyle name="Input 3 3" xfId="1322"/>
    <cellStyle name="Input 4" xfId="1323"/>
    <cellStyle name="Input 4 2" xfId="1324"/>
    <cellStyle name="Input 4 3" xfId="1325"/>
    <cellStyle name="Input 5" xfId="1326"/>
    <cellStyle name="Input 5 2" xfId="1327"/>
    <cellStyle name="Input 5 3" xfId="1328"/>
    <cellStyle name="Input 6" xfId="1329"/>
    <cellStyle name="Input 6 2" xfId="1330"/>
    <cellStyle name="Input 6 3" xfId="1331"/>
    <cellStyle name="Input 7" xfId="1332"/>
    <cellStyle name="Input 7 2" xfId="1333"/>
    <cellStyle name="Input 7 3" xfId="1334"/>
    <cellStyle name="Input 8" xfId="1335"/>
    <cellStyle name="Input 8 2" xfId="1336"/>
    <cellStyle name="Input 8 3" xfId="1337"/>
    <cellStyle name="Input 9" xfId="1338"/>
    <cellStyle name="Input 9 2" xfId="1339"/>
    <cellStyle name="Input 9 3" xfId="1340"/>
    <cellStyle name="jugal" xfId="163"/>
    <cellStyle name="jugal 2" xfId="1341"/>
    <cellStyle name="jugal 2 2" xfId="1342"/>
    <cellStyle name="jugal 3" xfId="1343"/>
    <cellStyle name="jugal 3 2" xfId="1344"/>
    <cellStyle name="jugal 4" xfId="1345"/>
    <cellStyle name="Labels - Style3" xfId="164"/>
    <cellStyle name="Labels - Style3 2" xfId="1346"/>
    <cellStyle name="Linked Cell 10" xfId="1347"/>
    <cellStyle name="Linked Cell 10 2" xfId="1348"/>
    <cellStyle name="Linked Cell 11" xfId="1349"/>
    <cellStyle name="Linked Cell 2" xfId="1350"/>
    <cellStyle name="Linked Cell 2 2" xfId="1351"/>
    <cellStyle name="Linked Cell 2 3" xfId="1352"/>
    <cellStyle name="Linked Cell 3" xfId="1353"/>
    <cellStyle name="Linked Cell 3 2" xfId="1354"/>
    <cellStyle name="Linked Cell 3 3" xfId="1355"/>
    <cellStyle name="Linked Cell 4" xfId="1356"/>
    <cellStyle name="Linked Cell 4 2" xfId="1357"/>
    <cellStyle name="Linked Cell 4 3" xfId="1358"/>
    <cellStyle name="Linked Cell 5" xfId="1359"/>
    <cellStyle name="Linked Cell 5 2" xfId="1360"/>
    <cellStyle name="Linked Cell 5 3" xfId="1361"/>
    <cellStyle name="Linked Cell 6" xfId="1362"/>
    <cellStyle name="Linked Cell 6 2" xfId="1363"/>
    <cellStyle name="Linked Cell 6 3" xfId="1364"/>
    <cellStyle name="Linked Cell 7" xfId="1365"/>
    <cellStyle name="Linked Cell 7 2" xfId="1366"/>
    <cellStyle name="Linked Cell 7 3" xfId="1367"/>
    <cellStyle name="Linked Cell 8" xfId="1368"/>
    <cellStyle name="Linked Cell 8 2" xfId="1369"/>
    <cellStyle name="Linked Cell 8 3" xfId="1370"/>
    <cellStyle name="Linked Cell 9" xfId="1371"/>
    <cellStyle name="Linked Cell 9 2" xfId="1372"/>
    <cellStyle name="Linked Cell 9 3" xfId="1373"/>
    <cellStyle name="lm" xfId="165"/>
    <cellStyle name="Milliers [0]_laroux" xfId="166"/>
    <cellStyle name="Milliers_laroux" xfId="167"/>
    <cellStyle name="Monétaire [0]_laroux" xfId="168"/>
    <cellStyle name="Monétaire_laroux" xfId="169"/>
    <cellStyle name="Neutral 10" xfId="1374"/>
    <cellStyle name="Neutral 10 2" xfId="1375"/>
    <cellStyle name="Neutral 11" xfId="1376"/>
    <cellStyle name="Neutral 2" xfId="1377"/>
    <cellStyle name="Neutral 2 2" xfId="1378"/>
    <cellStyle name="Neutral 2 3" xfId="1379"/>
    <cellStyle name="Neutral 3" xfId="1380"/>
    <cellStyle name="Neutral 3 2" xfId="1381"/>
    <cellStyle name="Neutral 3 3" xfId="1382"/>
    <cellStyle name="Neutral 4" xfId="1383"/>
    <cellStyle name="Neutral 4 2" xfId="1384"/>
    <cellStyle name="Neutral 4 3" xfId="1385"/>
    <cellStyle name="Neutral 5" xfId="1386"/>
    <cellStyle name="Neutral 5 2" xfId="1387"/>
    <cellStyle name="Neutral 5 3" xfId="1388"/>
    <cellStyle name="Neutral 6" xfId="1389"/>
    <cellStyle name="Neutral 6 2" xfId="1390"/>
    <cellStyle name="Neutral 6 3" xfId="1391"/>
    <cellStyle name="Neutral 7" xfId="1392"/>
    <cellStyle name="Neutral 7 2" xfId="1393"/>
    <cellStyle name="Neutral 7 3" xfId="1394"/>
    <cellStyle name="Neutral 8" xfId="1395"/>
    <cellStyle name="Neutral 8 2" xfId="1396"/>
    <cellStyle name="Neutral 8 3" xfId="1397"/>
    <cellStyle name="Neutral 9" xfId="1398"/>
    <cellStyle name="Neutral 9 2" xfId="1399"/>
    <cellStyle name="Neutral 9 3" xfId="1400"/>
    <cellStyle name="no dec" xfId="170"/>
    <cellStyle name="no dec 2" xfId="171"/>
    <cellStyle name="no dec 3" xfId="172"/>
    <cellStyle name="no dec 4" xfId="173"/>
    <cellStyle name="Normal" xfId="0" builtinId="0"/>
    <cellStyle name="Normal - Style1" xfId="13"/>
    <cellStyle name="Normal - Style1 10" xfId="2028"/>
    <cellStyle name="Normal - Style1 2" xfId="174"/>
    <cellStyle name="Normal - Style1 3" xfId="175"/>
    <cellStyle name="Normal - Style1 4" xfId="176"/>
    <cellStyle name="Normal - Style1 5" xfId="177"/>
    <cellStyle name="Normal - Style1 6" xfId="178"/>
    <cellStyle name="Normal - Style1 7" xfId="311"/>
    <cellStyle name="Normal - Style1 7 2" xfId="1402"/>
    <cellStyle name="Normal - Style1 7 2 2" xfId="1403"/>
    <cellStyle name="Normal - Style1 7 2 3" xfId="2030"/>
    <cellStyle name="Normal - Style1 7 3" xfId="1404"/>
    <cellStyle name="Normal - Style1 7 4" xfId="2029"/>
    <cellStyle name="Normal - Style1 8" xfId="307"/>
    <cellStyle name="Normal - Style1 8 2" xfId="1405"/>
    <cellStyle name="Normal - Style1 8 3" xfId="2031"/>
    <cellStyle name="Normal - Style1 9" xfId="1401"/>
    <cellStyle name="Normal - Style1 9 2" xfId="1406"/>
    <cellStyle name="Normal - Style1 9 3" xfId="2032"/>
    <cellStyle name="Normal 10" xfId="14"/>
    <cellStyle name="Normal 10 2" xfId="55"/>
    <cellStyle name="Normal 10 2 2" xfId="15"/>
    <cellStyle name="Normal 10 2 2 2" xfId="1409"/>
    <cellStyle name="Normal 10 2 2 2 2" xfId="1410"/>
    <cellStyle name="Normal 10 2 2 2 3" xfId="2036"/>
    <cellStyle name="Normal 10 2 2 3" xfId="1411"/>
    <cellStyle name="Normal 10 2 2 4" xfId="1412"/>
    <cellStyle name="Normal 10 2 2 5" xfId="2035"/>
    <cellStyle name="Normal 10 2 3" xfId="180"/>
    <cellStyle name="Normal 10 2 3 2" xfId="1413"/>
    <cellStyle name="Normal 10 2 3 2 2" xfId="1414"/>
    <cellStyle name="Normal 10 2 3 2 3" xfId="1415"/>
    <cellStyle name="Normal 10 2 3 3" xfId="1416"/>
    <cellStyle name="Normal 10 2 4" xfId="314"/>
    <cellStyle name="Normal 10 2 5" xfId="302"/>
    <cellStyle name="Normal 10 2 5 2" xfId="1417"/>
    <cellStyle name="Normal 10 2 6" xfId="1408"/>
    <cellStyle name="Normal 10 2 6 2" xfId="1418"/>
    <cellStyle name="Normal 10 2 6 3" xfId="2037"/>
    <cellStyle name="Normal 10 2 7" xfId="1419"/>
    <cellStyle name="Normal 10 2 8" xfId="2034"/>
    <cellStyle name="Normal 10 3" xfId="179"/>
    <cellStyle name="Normal 10 3 2" xfId="1420"/>
    <cellStyle name="Normal 10 3 2 2" xfId="1421"/>
    <cellStyle name="Normal 10 3 2 3" xfId="2039"/>
    <cellStyle name="Normal 10 3 3" xfId="1422"/>
    <cellStyle name="Normal 10 3 4" xfId="1423"/>
    <cellStyle name="Normal 10 3 5" xfId="2038"/>
    <cellStyle name="Normal 10 4" xfId="313"/>
    <cellStyle name="Normal 10 4 2" xfId="1424"/>
    <cellStyle name="Normal 10 5" xfId="303"/>
    <cellStyle name="Normal 10 5 2" xfId="1425"/>
    <cellStyle name="Normal 10 6" xfId="1407"/>
    <cellStyle name="Normal 10 6 2" xfId="1426"/>
    <cellStyle name="Normal 10 6 3" xfId="2040"/>
    <cellStyle name="Normal 10 7" xfId="1427"/>
    <cellStyle name="Normal 10 8" xfId="2033"/>
    <cellStyle name="Normal 11" xfId="57"/>
    <cellStyle name="Normal 11 2" xfId="16"/>
    <cellStyle name="Normal 11 2 2" xfId="1429"/>
    <cellStyle name="Normal 11 2 2 2" xfId="1430"/>
    <cellStyle name="Normal 11 2 2 3" xfId="2043"/>
    <cellStyle name="Normal 11 2 3" xfId="2042"/>
    <cellStyle name="Normal 11 3" xfId="181"/>
    <cellStyle name="Normal 11 3 2" xfId="1431"/>
    <cellStyle name="Normal 11 3 2 2" xfId="1432"/>
    <cellStyle name="Normal 11 3 2 2 2" xfId="1433"/>
    <cellStyle name="Normal 11 3 2 2 3" xfId="2046"/>
    <cellStyle name="Normal 11 3 2 3" xfId="2045"/>
    <cellStyle name="Normal 11 3 3" xfId="1434"/>
    <cellStyle name="Normal 11 3 4" xfId="2044"/>
    <cellStyle name="Normal 11 4" xfId="315"/>
    <cellStyle name="Normal 11 4 2" xfId="1435"/>
    <cellStyle name="Normal 11 4 3" xfId="2047"/>
    <cellStyle name="Normal 11 5" xfId="301"/>
    <cellStyle name="Normal 11 5 2" xfId="1436"/>
    <cellStyle name="Normal 11 5 3" xfId="2048"/>
    <cellStyle name="Normal 11 6" xfId="1428"/>
    <cellStyle name="Normal 11 7" xfId="2041"/>
    <cellStyle name="Normal 12" xfId="58"/>
    <cellStyle name="Normal 12 2" xfId="59"/>
    <cellStyle name="Normal 12 2 2" xfId="1438"/>
    <cellStyle name="Normal 12 2 2 2" xfId="1439"/>
    <cellStyle name="Normal 12 2 2 2 2" xfId="1440"/>
    <cellStyle name="Normal 12 2 2 2 3" xfId="2052"/>
    <cellStyle name="Normal 12 2 2 3" xfId="2051"/>
    <cellStyle name="Normal 12 2 3" xfId="1441"/>
    <cellStyle name="Normal 12 2 4" xfId="2050"/>
    <cellStyle name="Normal 12 2 5" xfId="1442"/>
    <cellStyle name="Normal 12 3" xfId="182"/>
    <cellStyle name="Normal 12 3 2" xfId="1443"/>
    <cellStyle name="Normal 12 3 2 2" xfId="1444"/>
    <cellStyle name="Normal 12 3 2 3" xfId="2054"/>
    <cellStyle name="Normal 12 3 3" xfId="1445"/>
    <cellStyle name="Normal 12 3 4" xfId="2053"/>
    <cellStyle name="Normal 12 4" xfId="316"/>
    <cellStyle name="Normal 12 4 2" xfId="1446"/>
    <cellStyle name="Normal 12 4 3" xfId="2055"/>
    <cellStyle name="Normal 12 5" xfId="300"/>
    <cellStyle name="Normal 12 6" xfId="1437"/>
    <cellStyle name="Normal 12 7" xfId="2049"/>
    <cellStyle name="Normal 13" xfId="17"/>
    <cellStyle name="Normal 13 2" xfId="1447"/>
    <cellStyle name="Normal 13 2 2" xfId="1448"/>
    <cellStyle name="Normal 13 2 2 2" xfId="1449"/>
    <cellStyle name="Normal 13 2 2 2 2" xfId="1450"/>
    <cellStyle name="Normal 13 2 2 3" xfId="1451"/>
    <cellStyle name="Normal 13 2 3" xfId="1452"/>
    <cellStyle name="Normal 13 2 3 2" xfId="1453"/>
    <cellStyle name="Normal 13 2 4" xfId="1454"/>
    <cellStyle name="Normal 13 2 4 2" xfId="1455"/>
    <cellStyle name="Normal 13 3" xfId="1456"/>
    <cellStyle name="Normal 13 3 2" xfId="1457"/>
    <cellStyle name="Normal 13 4" xfId="1458"/>
    <cellStyle name="Normal 13 5" xfId="1459"/>
    <cellStyle name="Normal 14 2" xfId="183"/>
    <cellStyle name="Normal 14 2 2" xfId="184"/>
    <cellStyle name="Normal 14 2 2 2" xfId="1462"/>
    <cellStyle name="Normal 14 2 2 2 2" xfId="1463"/>
    <cellStyle name="Normal 14 2 2 2 3" xfId="2059"/>
    <cellStyle name="Normal 14 2 2 3" xfId="1464"/>
    <cellStyle name="Normal 14 2 2 4" xfId="2058"/>
    <cellStyle name="Normal 14 2 3" xfId="318"/>
    <cellStyle name="Normal 14 2 4" xfId="298"/>
    <cellStyle name="Normal 14 2 4 2" xfId="1465"/>
    <cellStyle name="Normal 14 2 4 3" xfId="2060"/>
    <cellStyle name="Normal 14 2 5" xfId="1461"/>
    <cellStyle name="Normal 14 2 6" xfId="2057"/>
    <cellStyle name="Normal 14 3" xfId="317"/>
    <cellStyle name="Normal 14 3 2" xfId="1466"/>
    <cellStyle name="Normal 14 3 2 2" xfId="1467"/>
    <cellStyle name="Normal 14 3 2 3" xfId="2062"/>
    <cellStyle name="Normal 14 3 3" xfId="1468"/>
    <cellStyle name="Normal 14 3 4" xfId="2061"/>
    <cellStyle name="Normal 14 4" xfId="299"/>
    <cellStyle name="Normal 14 4 2" xfId="1469"/>
    <cellStyle name="Normal 14 4 3" xfId="2063"/>
    <cellStyle name="Normal 14 5" xfId="1460"/>
    <cellStyle name="Normal 14 5 2" xfId="1470"/>
    <cellStyle name="Normal 14 5 3" xfId="2064"/>
    <cellStyle name="Normal 14 6" xfId="2056"/>
    <cellStyle name="Normal 15" xfId="185"/>
    <cellStyle name="Normal 15 2" xfId="1471"/>
    <cellStyle name="Normal 15 3" xfId="186"/>
    <cellStyle name="Normal 15 4" xfId="1472"/>
    <cellStyle name="Normal 15 5" xfId="18"/>
    <cellStyle name="Normal 15 6" xfId="1473"/>
    <cellStyle name="Normal 16" xfId="187"/>
    <cellStyle name="Normal 18 2" xfId="188"/>
    <cellStyle name="Normal 18 2 2" xfId="1474"/>
    <cellStyle name="Normal 18 3" xfId="1475"/>
    <cellStyle name="Normal 18 3 2" xfId="1476"/>
    <cellStyle name="Normal 2" xfId="1"/>
    <cellStyle name="Normal 2 10" xfId="189"/>
    <cellStyle name="Normal 2 10 2" xfId="190"/>
    <cellStyle name="Normal 2 10 2 2" xfId="1477"/>
    <cellStyle name="Normal 2 10 2 2 2" xfId="1478"/>
    <cellStyle name="Normal 2 10 2 2 2 2 2" xfId="1479"/>
    <cellStyle name="Normal 2 10 2 2 2 2 2 2" xfId="1480"/>
    <cellStyle name="Normal 2 10 2 2 3" xfId="1481"/>
    <cellStyle name="Normal 2 10 2 2 4" xfId="1482"/>
    <cellStyle name="Normal 2 10 2 3" xfId="1483"/>
    <cellStyle name="Normal 2 10 2 3 2" xfId="1484"/>
    <cellStyle name="Normal 2 10 2 4" xfId="1485"/>
    <cellStyle name="Normal 2 10 3" xfId="1486"/>
    <cellStyle name="Normal 2 10 3 2" xfId="1487"/>
    <cellStyle name="Normal 2 10 3 3" xfId="1488"/>
    <cellStyle name="Normal 2 10 3 4" xfId="1489"/>
    <cellStyle name="Normal 2 10 4" xfId="1490"/>
    <cellStyle name="Normal 2 10 5" xfId="1491"/>
    <cellStyle name="Normal 2 11" xfId="191"/>
    <cellStyle name="Normal 2 11 2" xfId="1492"/>
    <cellStyle name="Normal 2 11 2 2" xfId="1493"/>
    <cellStyle name="Normal 2 11 2 3" xfId="1494"/>
    <cellStyle name="Normal 2 11 3" xfId="1495"/>
    <cellStyle name="Normal 2 11 4" xfId="1496"/>
    <cellStyle name="Normal 2 11 5" xfId="1497"/>
    <cellStyle name="Normal 2 12" xfId="192"/>
    <cellStyle name="Normal 2 12 2" xfId="1498"/>
    <cellStyle name="Normal 2 12 2 2" xfId="1499"/>
    <cellStyle name="Normal 2 12 2 3" xfId="1500"/>
    <cellStyle name="Normal 2 12 3" xfId="1501"/>
    <cellStyle name="Normal 2 12 4" xfId="1502"/>
    <cellStyle name="Normal 2 12 5" xfId="1503"/>
    <cellStyle name="Normal 2 13" xfId="19"/>
    <cellStyle name="Normal 2 13 2" xfId="1504"/>
    <cellStyle name="Normal 2 13 2 2" xfId="1505"/>
    <cellStyle name="Normal 2 13 2 3" xfId="1506"/>
    <cellStyle name="Normal 2 13 3" xfId="1507"/>
    <cellStyle name="Normal 2 13 4" xfId="1508"/>
    <cellStyle name="Normal 2 14" xfId="1509"/>
    <cellStyle name="Normal 2 14 2" xfId="1510"/>
    <cellStyle name="Normal 2 14 3" xfId="1511"/>
    <cellStyle name="Normal 2 15" xfId="1512"/>
    <cellStyle name="Normal 2 16" xfId="1513"/>
    <cellStyle name="Normal 2 17" xfId="1514"/>
    <cellStyle name="Normal 2 2" xfId="20"/>
    <cellStyle name="Normal 2 2 2" xfId="21"/>
    <cellStyle name="Normal 2 2 2 2" xfId="22"/>
    <cellStyle name="Normal 2 2 2 2 2" xfId="1516"/>
    <cellStyle name="Normal 2 2 2 2 2 2" xfId="1517"/>
    <cellStyle name="Normal 2 2 2 2 2 3" xfId="2067"/>
    <cellStyle name="Normal 2 2 2 2 3" xfId="1518"/>
    <cellStyle name="Normal 2 2 2 2 4" xfId="1519"/>
    <cellStyle name="Normal 2 2 2 2 5" xfId="2066"/>
    <cellStyle name="Normal 2 2 2 3" xfId="193"/>
    <cellStyle name="Normal 2 2 2 3 2" xfId="1520"/>
    <cellStyle name="Normal 2 2 2 3 2 2" xfId="1521"/>
    <cellStyle name="Normal 2 2 2 3 3" xfId="1522"/>
    <cellStyle name="Normal 2 2 2 4" xfId="322"/>
    <cellStyle name="Normal 2 2 2 4 2" xfId="1523"/>
    <cellStyle name="Normal 2 2 2 5" xfId="297"/>
    <cellStyle name="Normal 2 2 2 5 2" xfId="1524"/>
    <cellStyle name="Normal 2 2 2 5 3" xfId="2068"/>
    <cellStyle name="Normal 2 2 2 6" xfId="1515"/>
    <cellStyle name="Normal 2 2 2 6 2" xfId="1525"/>
    <cellStyle name="Normal 2 2 2 6 3" xfId="2069"/>
    <cellStyle name="Normal 2 2 2 7" xfId="2065"/>
    <cellStyle name="Normal 2 2 3" xfId="4"/>
    <cellStyle name="Normal 2 2 3 2" xfId="194"/>
    <cellStyle name="Normal 2 2 3 2 2" xfId="1527"/>
    <cellStyle name="Normal 2 2 3 2 2 2" xfId="1528"/>
    <cellStyle name="Normal 2 2 3 2 2 3" xfId="2072"/>
    <cellStyle name="Normal 2 2 3 2 3" xfId="2071"/>
    <cellStyle name="Normal 2 2 3 3" xfId="323"/>
    <cellStyle name="Normal 2 2 3 3 2" xfId="1529"/>
    <cellStyle name="Normal 2 2 3 3 3" xfId="2073"/>
    <cellStyle name="Normal 2 2 3 4" xfId="296"/>
    <cellStyle name="Normal 2 2 3 5" xfId="1526"/>
    <cellStyle name="Normal 2 2 3 6" xfId="2070"/>
    <cellStyle name="Normal 2 2 4" xfId="60"/>
    <cellStyle name="Normal 2 2 4 2" xfId="195"/>
    <cellStyle name="Normal 2 2 4 2 2" xfId="1531"/>
    <cellStyle name="Normal 2 2 4 2 2 2" xfId="1532"/>
    <cellStyle name="Normal 2 2 4 2 2 3" xfId="2076"/>
    <cellStyle name="Normal 2 2 4 2 3" xfId="1533"/>
    <cellStyle name="Normal 2 2 4 2 4" xfId="2075"/>
    <cellStyle name="Normal 2 2 4 3" xfId="324"/>
    <cellStyle name="Normal 2 2 4 3 2" xfId="1534"/>
    <cellStyle name="Normal 2 2 4 4" xfId="295"/>
    <cellStyle name="Normal 2 2 4 4 2" xfId="1535"/>
    <cellStyle name="Normal 2 2 4 4 3" xfId="2077"/>
    <cellStyle name="Normal 2 2 4 5" xfId="1530"/>
    <cellStyle name="Normal 2 2 4 5 2" xfId="1536"/>
    <cellStyle name="Normal 2 2 4 5 3" xfId="2078"/>
    <cellStyle name="Normal 2 2 4 6" xfId="2074"/>
    <cellStyle name="Normal 2 2 5" xfId="196"/>
    <cellStyle name="Normal 2 2 5 2" xfId="1537"/>
    <cellStyle name="Normal 2 2 5 2 2" xfId="1538"/>
    <cellStyle name="Normal 2 2 5 3" xfId="1539"/>
    <cellStyle name="Normal 2 2 6" xfId="197"/>
    <cellStyle name="Normal 2 2 7" xfId="1540"/>
    <cellStyle name="Normal 2 21" xfId="1541"/>
    <cellStyle name="Normal 2 21 2" xfId="1542"/>
    <cellStyle name="Normal 2 3" xfId="23"/>
    <cellStyle name="Normal 2 3 10" xfId="199"/>
    <cellStyle name="Normal 2 3 11" xfId="1544"/>
    <cellStyle name="Normal 2 3 12" xfId="2079"/>
    <cellStyle name="Normal 2 3 2" xfId="24"/>
    <cellStyle name="Normal 2 3 2 2" xfId="200"/>
    <cellStyle name="Normal 2 3 2 2 2" xfId="1545"/>
    <cellStyle name="Normal 2 3 2 2 2 2" xfId="1546"/>
    <cellStyle name="Normal 2 3 2 2 3" xfId="1547"/>
    <cellStyle name="Normal 2 3 2 3" xfId="1548"/>
    <cellStyle name="Normal 2 3 2 4" xfId="1549"/>
    <cellStyle name="Normal 2 3 2 5" xfId="1550"/>
    <cellStyle name="Normal 2 3 3" xfId="198"/>
    <cellStyle name="Normal 2 3 3 2" xfId="201"/>
    <cellStyle name="Normal 2 3 3 2 2" xfId="1552"/>
    <cellStyle name="Normal 2 3 3 2 3" xfId="2081"/>
    <cellStyle name="Normal 2 3 3 3" xfId="326"/>
    <cellStyle name="Normal 2 3 3 3 2" xfId="1553"/>
    <cellStyle name="Normal 2 3 3 3 3" xfId="2082"/>
    <cellStyle name="Normal 2 3 3 4" xfId="293"/>
    <cellStyle name="Normal 2 3 3 5" xfId="1551"/>
    <cellStyle name="Normal 2 3 3 6" xfId="2080"/>
    <cellStyle name="Normal 2 3 4" xfId="202"/>
    <cellStyle name="Normal 2 3 4 2" xfId="1554"/>
    <cellStyle name="Normal 2 3 5" xfId="325"/>
    <cellStyle name="Normal 2 3 5 2" xfId="1555"/>
    <cellStyle name="Normal 2 3 5 2 2" xfId="1556"/>
    <cellStyle name="Normal 2 3 5 2 2 2" xfId="1557"/>
    <cellStyle name="Normal 2 3 5 2 2 3" xfId="2085"/>
    <cellStyle name="Normal 2 3 5 2 3" xfId="1558"/>
    <cellStyle name="Normal 2 3 5 2 4" xfId="1559"/>
    <cellStyle name="Normal 2 3 5 2 5" xfId="2084"/>
    <cellStyle name="Normal 2 3 5 3" xfId="1560"/>
    <cellStyle name="Normal 2 3 5 3 2" xfId="1561"/>
    <cellStyle name="Normal 2 3 5 4" xfId="1562"/>
    <cellStyle name="Normal 2 3 5 5" xfId="2083"/>
    <cellStyle name="Normal 2 3 6" xfId="294"/>
    <cellStyle name="Normal 2 3 6 2" xfId="1563"/>
    <cellStyle name="Normal 2 3 6 2 2" xfId="1564"/>
    <cellStyle name="Normal 2 3 6 2 3" xfId="2087"/>
    <cellStyle name="Normal 2 3 6 3" xfId="2086"/>
    <cellStyle name="Normal 2 3 7" xfId="1543"/>
    <cellStyle name="Normal 2 3 7 2" xfId="1565"/>
    <cellStyle name="Normal 2 3 8" xfId="1566"/>
    <cellStyle name="Normal 2 3 8 2" xfId="1567"/>
    <cellStyle name="Normal 2 3 9" xfId="1568"/>
    <cellStyle name="Normal 2 4" xfId="25"/>
    <cellStyle name="Normal 2 4 2" xfId="203"/>
    <cellStyle name="Normal 2 4 2 2" xfId="204"/>
    <cellStyle name="Normal 2 4 2 2 2" xfId="1571"/>
    <cellStyle name="Normal 2 4 2 2 2 2" xfId="1572"/>
    <cellStyle name="Normal 2 4 2 2 2 2 2" xfId="1573"/>
    <cellStyle name="Normal 2 4 2 2 2 2 3" xfId="2092"/>
    <cellStyle name="Normal 2 4 2 2 2 3" xfId="2091"/>
    <cellStyle name="Normal 2 4 2 2 3" xfId="1574"/>
    <cellStyle name="Normal 2 4 2 2 4" xfId="2090"/>
    <cellStyle name="Normal 2 4 2 3" xfId="328"/>
    <cellStyle name="Normal 2 4 2 3 2" xfId="1575"/>
    <cellStyle name="Normal 2 4 2 3 3" xfId="2093"/>
    <cellStyle name="Normal 2 4 2 4" xfId="291"/>
    <cellStyle name="Normal 2 4 2 4 2" xfId="1576"/>
    <cellStyle name="Normal 2 4 2 4 3" xfId="2094"/>
    <cellStyle name="Normal 2 4 2 5" xfId="1570"/>
    <cellStyle name="Normal 2 4 2 6" xfId="2089"/>
    <cellStyle name="Normal 2 4 3" xfId="205"/>
    <cellStyle name="Normal 2 4 3 2" xfId="1577"/>
    <cellStyle name="Normal 2 4 4" xfId="327"/>
    <cellStyle name="Normal 2 4 4 2" xfId="1578"/>
    <cellStyle name="Normal 2 4 4 2 2" xfId="1579"/>
    <cellStyle name="Normal 2 4 4 2 3" xfId="2096"/>
    <cellStyle name="Normal 2 4 4 3" xfId="1580"/>
    <cellStyle name="Normal 2 4 4 4" xfId="1581"/>
    <cellStyle name="Normal 2 4 4 5" xfId="2095"/>
    <cellStyle name="Normal 2 4 5" xfId="292"/>
    <cellStyle name="Normal 2 4 5 2" xfId="1582"/>
    <cellStyle name="Normal 2 4 6" xfId="1569"/>
    <cellStyle name="Normal 2 4 6 2" xfId="1583"/>
    <cellStyle name="Normal 2 4 6 3" xfId="2097"/>
    <cellStyle name="Normal 2 4 7" xfId="1584"/>
    <cellStyle name="Normal 2 4 8" xfId="2088"/>
    <cellStyle name="Normal 2 5" xfId="26"/>
    <cellStyle name="Normal 2 5 2" xfId="206"/>
    <cellStyle name="Normal 2 5 2 2" xfId="1586"/>
    <cellStyle name="Normal 2 5 2 2 2" xfId="1587"/>
    <cellStyle name="Normal 2 5 2 2 2 2" xfId="1588"/>
    <cellStyle name="Normal 2 5 2 2 2 3" xfId="2101"/>
    <cellStyle name="Normal 2 5 2 2 3" xfId="2100"/>
    <cellStyle name="Normal 2 5 2 3" xfId="1589"/>
    <cellStyle name="Normal 2 5 2 3 2" xfId="1590"/>
    <cellStyle name="Normal 2 5 2 4" xfId="1591"/>
    <cellStyle name="Normal 2 5 2 5" xfId="2099"/>
    <cellStyle name="Normal 2 5 3" xfId="329"/>
    <cellStyle name="Normal 2 5 3 2" xfId="1592"/>
    <cellStyle name="Normal 2 5 4" xfId="290"/>
    <cellStyle name="Normal 2 5 4 2" xfId="1593"/>
    <cellStyle name="Normal 2 5 5" xfId="1585"/>
    <cellStyle name="Normal 2 5 5 2" xfId="1594"/>
    <cellStyle name="Normal 2 5 5 3" xfId="2102"/>
    <cellStyle name="Normal 2 5 6" xfId="1595"/>
    <cellStyle name="Normal 2 5 7" xfId="2098"/>
    <cellStyle name="Normal 2 6" xfId="61"/>
    <cellStyle name="Normal 2 6 2" xfId="207"/>
    <cellStyle name="Normal 2 6 2 2" xfId="1597"/>
    <cellStyle name="Normal 2 6 2 2 2" xfId="1598"/>
    <cellStyle name="Normal 2 6 2 2 2 2" xfId="1599"/>
    <cellStyle name="Normal 2 6 2 2 2 3" xfId="2106"/>
    <cellStyle name="Normal 2 6 2 2 3" xfId="2105"/>
    <cellStyle name="Normal 2 6 2 3" xfId="1600"/>
    <cellStyle name="Normal 2 6 2 3 2" xfId="1601"/>
    <cellStyle name="Normal 2 6 2 4" xfId="1602"/>
    <cellStyle name="Normal 2 6 2 5" xfId="2104"/>
    <cellStyle name="Normal 2 6 3" xfId="330"/>
    <cellStyle name="Normal 2 6 3 2" xfId="1603"/>
    <cellStyle name="Normal 2 6 4" xfId="289"/>
    <cellStyle name="Normal 2 6 4 2" xfId="1604"/>
    <cellStyle name="Normal 2 6 4 2 2" xfId="1605"/>
    <cellStyle name="Normal 2 6 4 2 3" xfId="2108"/>
    <cellStyle name="Normal 2 6 4 3" xfId="2107"/>
    <cellStyle name="Normal 2 6 5" xfId="1596"/>
    <cellStyle name="Normal 2 6 6" xfId="2103"/>
    <cellStyle name="Normal 2 7" xfId="208"/>
    <cellStyle name="Normal 2 7 2" xfId="1606"/>
    <cellStyle name="Normal 2 7 2 2" xfId="1607"/>
    <cellStyle name="Normal 2 7 2 2 2" xfId="1608"/>
    <cellStyle name="Normal 2 7 2 3" xfId="1609"/>
    <cellStyle name="Normal 2 7 2 3 2" xfId="1610"/>
    <cellStyle name="Normal 2 7 2 4" xfId="1611"/>
    <cellStyle name="Normal 2 7 3" xfId="1612"/>
    <cellStyle name="Normal 2 7 3 2" xfId="1613"/>
    <cellStyle name="Normal 2 7 4" xfId="1614"/>
    <cellStyle name="Normal 2 7 4 2" xfId="1615"/>
    <cellStyle name="Normal 2 7 5" xfId="1616"/>
    <cellStyle name="Normal 2 8" xfId="209"/>
    <cellStyle name="Normal 2 8 2" xfId="210"/>
    <cellStyle name="Normal 2 8 2 2" xfId="1617"/>
    <cellStyle name="Normal 2 8 2 2 2" xfId="1618"/>
    <cellStyle name="Normal 2 8 2 2 3" xfId="1619"/>
    <cellStyle name="Normal 2 8 2 3" xfId="1620"/>
    <cellStyle name="Normal 2 8 2 3 2" xfId="1621"/>
    <cellStyle name="Normal 2 8 2 4" xfId="1622"/>
    <cellStyle name="Normal 2 8 3" xfId="211"/>
    <cellStyle name="Normal 2 8 3 2" xfId="1623"/>
    <cellStyle name="Normal 2 8 4" xfId="1624"/>
    <cellStyle name="Normal 2 8 4 2" xfId="1625"/>
    <cellStyle name="Normal 2 8 4 3" xfId="1626"/>
    <cellStyle name="Normal 2 8 4 4" xfId="1627"/>
    <cellStyle name="Normal 2 8 5" xfId="1628"/>
    <cellStyle name="Normal 2 9" xfId="6"/>
    <cellStyle name="Normal 2 9 2" xfId="212"/>
    <cellStyle name="Normal 2 9 2 2" xfId="213"/>
    <cellStyle name="Normal 2 9 2 2 2" xfId="1631"/>
    <cellStyle name="Normal 2 9 2 2 2 2" xfId="1632"/>
    <cellStyle name="Normal 2 9 2 2 2 3" xfId="2112"/>
    <cellStyle name="Normal 2 9 2 2 3" xfId="1633"/>
    <cellStyle name="Normal 2 9 2 2 4" xfId="2111"/>
    <cellStyle name="Normal 2 9 2 3" xfId="332"/>
    <cellStyle name="Normal 2 9 2 4" xfId="287"/>
    <cellStyle name="Normal 2 9 2 4 2" xfId="1634"/>
    <cellStyle name="Normal 2 9 2 4 3" xfId="2113"/>
    <cellStyle name="Normal 2 9 2 5" xfId="1630"/>
    <cellStyle name="Normal 2 9 2 6" xfId="2110"/>
    <cellStyle name="Normal 2 9 3" xfId="331"/>
    <cellStyle name="Normal 2 9 3 2" xfId="1635"/>
    <cellStyle name="Normal 2 9 3 2 2" xfId="1636"/>
    <cellStyle name="Normal 2 9 3 2 3" xfId="2115"/>
    <cellStyle name="Normal 2 9 3 3" xfId="1637"/>
    <cellStyle name="Normal 2 9 3 4" xfId="2114"/>
    <cellStyle name="Normal 2 9 4" xfId="288"/>
    <cellStyle name="Normal 2 9 4 2" xfId="1638"/>
    <cellStyle name="Normal 2 9 4 3" xfId="2116"/>
    <cellStyle name="Normal 2 9 5" xfId="1629"/>
    <cellStyle name="Normal 2 9 5 2" xfId="1639"/>
    <cellStyle name="Normal 2 9 5 3" xfId="2117"/>
    <cellStyle name="Normal 2 9 6" xfId="2109"/>
    <cellStyle name="Normal 2_model school copy kundadam" xfId="1640"/>
    <cellStyle name="Normal 26" xfId="3"/>
    <cellStyle name="Normal 3" xfId="27"/>
    <cellStyle name="Normal 3 10" xfId="1642"/>
    <cellStyle name="Normal 3 11" xfId="1643"/>
    <cellStyle name="Normal 3 12" xfId="1644"/>
    <cellStyle name="Normal 3 13" xfId="2118"/>
    <cellStyle name="Normal 3 2" xfId="28"/>
    <cellStyle name="Normal 3 2 2" xfId="29"/>
    <cellStyle name="Normal 3 2 2 2" xfId="30"/>
    <cellStyle name="Normal 3 2 2 2 2" xfId="1647"/>
    <cellStyle name="Normal 3 2 2 2 2 2" xfId="1648"/>
    <cellStyle name="Normal 3 2 2 2 2 3" xfId="2122"/>
    <cellStyle name="Normal 3 2 2 2 3" xfId="1649"/>
    <cellStyle name="Normal 3 2 2 2 4" xfId="31"/>
    <cellStyle name="Normal 3 2 2 2 5" xfId="1650"/>
    <cellStyle name="Normal 3 2 2 2 6" xfId="2121"/>
    <cellStyle name="Normal 3 2 2 3" xfId="216"/>
    <cellStyle name="Normal 3 2 2 3 2" xfId="1651"/>
    <cellStyle name="Normal 3 2 2 4" xfId="335"/>
    <cellStyle name="Normal 3 2 2 4 2" xfId="1652"/>
    <cellStyle name="Normal 3 2 2 4 3" xfId="2123"/>
    <cellStyle name="Normal 3 2 2 5" xfId="284"/>
    <cellStyle name="Normal 3 2 2 5 2" xfId="1653"/>
    <cellStyle name="Normal 3 2 2 5 3" xfId="2124"/>
    <cellStyle name="Normal 3 2 2 6" xfId="1646"/>
    <cellStyle name="Normal 3 2 2 7" xfId="2120"/>
    <cellStyle name="Normal 3 2 3" xfId="215"/>
    <cellStyle name="Normal 3 2 3 2" xfId="217"/>
    <cellStyle name="Normal 3 2 3 2 2" xfId="1655"/>
    <cellStyle name="Normal 3 2 3 2 2 2" xfId="1656"/>
    <cellStyle name="Normal 3 2 3 2 2 3" xfId="2127"/>
    <cellStyle name="Normal 3 2 3 2 3" xfId="1657"/>
    <cellStyle name="Normal 3 2 3 2 4" xfId="2126"/>
    <cellStyle name="Normal 3 2 3 3" xfId="336"/>
    <cellStyle name="Normal 3 2 3 3 2" xfId="1658"/>
    <cellStyle name="Normal 3 2 3 4" xfId="283"/>
    <cellStyle name="Normal 3 2 3 4 2" xfId="1659"/>
    <cellStyle name="Normal 3 2 3 4 3" xfId="2128"/>
    <cellStyle name="Normal 3 2 3 5" xfId="1654"/>
    <cellStyle name="Normal 3 2 3 5 2" xfId="1660"/>
    <cellStyle name="Normal 3 2 3 5 3" xfId="2129"/>
    <cellStyle name="Normal 3 2 3 6" xfId="2125"/>
    <cellStyle name="Normal 3 2 4" xfId="334"/>
    <cellStyle name="Normal 3 2 4 2" xfId="1661"/>
    <cellStyle name="Normal 3 2 4 2 2" xfId="1662"/>
    <cellStyle name="Normal 3 2 4 2 3" xfId="2131"/>
    <cellStyle name="Normal 3 2 4 3" xfId="1663"/>
    <cellStyle name="Normal 3 2 4 4" xfId="1664"/>
    <cellStyle name="Normal 3 2 4 5" xfId="2130"/>
    <cellStyle name="Normal 3 2 5" xfId="285"/>
    <cellStyle name="Normal 3 2 6" xfId="1645"/>
    <cellStyle name="Normal 3 2 6 2" xfId="1665"/>
    <cellStyle name="Normal 3 2 6 3" xfId="2132"/>
    <cellStyle name="Normal 3 2 7" xfId="1666"/>
    <cellStyle name="Normal 3 2 8" xfId="2119"/>
    <cellStyle name="Normal 3 3" xfId="32"/>
    <cellStyle name="Normal 3 3 2" xfId="218"/>
    <cellStyle name="Normal 3 3 2 2" xfId="1668"/>
    <cellStyle name="Normal 3 3 2 2 2" xfId="1669"/>
    <cellStyle name="Normal 3 3 2 2 2 2" xfId="1670"/>
    <cellStyle name="Normal 3 3 2 2 2 3" xfId="2136"/>
    <cellStyle name="Normal 3 3 2 2 3" xfId="2135"/>
    <cellStyle name="Normal 3 3 2 3" xfId="1671"/>
    <cellStyle name="Normal 3 3 2 3 2" xfId="1672"/>
    <cellStyle name="Normal 3 3 2 4" xfId="1673"/>
    <cellStyle name="Normal 3 3 2 5" xfId="2134"/>
    <cellStyle name="Normal 3 3 3" xfId="337"/>
    <cellStyle name="Normal 3 3 3 2" xfId="1674"/>
    <cellStyle name="Normal 3 3 3 2 2" xfId="1675"/>
    <cellStyle name="Normal 3 3 3 3" xfId="1676"/>
    <cellStyle name="Normal 3 3 4" xfId="282"/>
    <cellStyle name="Normal 3 3 4 2" xfId="1677"/>
    <cellStyle name="Normal 3 3 4 2 2" xfId="1678"/>
    <cellStyle name="Normal 3 3 4 2 3" xfId="2138"/>
    <cellStyle name="Normal 3 3 4 3" xfId="2137"/>
    <cellStyle name="Normal 3 3 5" xfId="1667"/>
    <cellStyle name="Normal 3 3 5 2" xfId="1679"/>
    <cellStyle name="Normal 3 3 5 3" xfId="2139"/>
    <cellStyle name="Normal 3 3 6" xfId="2133"/>
    <cellStyle name="Normal 3 4" xfId="33"/>
    <cellStyle name="Normal 3 4 2" xfId="219"/>
    <cellStyle name="Normal 3 4 2 2" xfId="1681"/>
    <cellStyle name="Normal 3 4 2 2 2" xfId="1682"/>
    <cellStyle name="Normal 3 4 2 2 3" xfId="2142"/>
    <cellStyle name="Normal 3 4 2 3" xfId="1683"/>
    <cellStyle name="Normal 3 4 2 4" xfId="2141"/>
    <cellStyle name="Normal 3 4 3" xfId="338"/>
    <cellStyle name="Normal 3 4 4" xfId="281"/>
    <cellStyle name="Normal 3 4 4 2" xfId="1684"/>
    <cellStyle name="Normal 3 4 4 3" xfId="2143"/>
    <cellStyle name="Normal 3 4 5" xfId="1680"/>
    <cellStyle name="Normal 3 4 5 2" xfId="1685"/>
    <cellStyle name="Normal 3 4 5 3" xfId="2144"/>
    <cellStyle name="Normal 3 4 6" xfId="2140"/>
    <cellStyle name="Normal 3 5" xfId="214"/>
    <cellStyle name="Normal 3 5 2" xfId="220"/>
    <cellStyle name="Normal 3 5 2 2" xfId="1687"/>
    <cellStyle name="Normal 3 5 2 2 2" xfId="1688"/>
    <cellStyle name="Normal 3 5 2 2 3" xfId="2147"/>
    <cellStyle name="Normal 3 5 2 3" xfId="1689"/>
    <cellStyle name="Normal 3 5 2 4" xfId="1690"/>
    <cellStyle name="Normal 3 5 2 5" xfId="2146"/>
    <cellStyle name="Normal 3 5 3" xfId="339"/>
    <cellStyle name="Normal 3 5 4" xfId="280"/>
    <cellStyle name="Normal 3 5 4 2" xfId="1691"/>
    <cellStyle name="Normal 3 5 4 3" xfId="2148"/>
    <cellStyle name="Normal 3 5 5" xfId="1686"/>
    <cellStyle name="Normal 3 5 5 2" xfId="1692"/>
    <cellStyle name="Normal 3 5 5 3" xfId="2149"/>
    <cellStyle name="Normal 3 5 6" xfId="2145"/>
    <cellStyle name="Normal 3 6" xfId="333"/>
    <cellStyle name="Normal 3 6 2" xfId="1693"/>
    <cellStyle name="Normal 3 6 2 2" xfId="1694"/>
    <cellStyle name="Normal 3 6 2 3" xfId="2151"/>
    <cellStyle name="Normal 3 6 3" xfId="1695"/>
    <cellStyle name="Normal 3 6 4" xfId="1696"/>
    <cellStyle name="Normal 3 6 5" xfId="2150"/>
    <cellStyle name="Normal 3 7" xfId="286"/>
    <cellStyle name="Normal 3 7 2" xfId="1697"/>
    <cellStyle name="Normal 3 7 3" xfId="2152"/>
    <cellStyle name="Normal 3 8" xfId="1641"/>
    <cellStyle name="Normal 3 8 2" xfId="1698"/>
    <cellStyle name="Normal 3 8 3" xfId="2153"/>
    <cellStyle name="Normal 3 9" xfId="1699"/>
    <cellStyle name="Normal 39 2" xfId="34"/>
    <cellStyle name="Normal 4" xfId="35"/>
    <cellStyle name="Normal 4 2" xfId="36"/>
    <cellStyle name="Normal 4 2 2" xfId="221"/>
    <cellStyle name="Normal 4 2 3" xfId="222"/>
    <cellStyle name="Normal 4 2 3 2" xfId="1701"/>
    <cellStyle name="Normal 4 2 3 2 2" xfId="1702"/>
    <cellStyle name="Normal 4 2 3 2 3" xfId="1703"/>
    <cellStyle name="Normal 4 2 3 3" xfId="1704"/>
    <cellStyle name="Normal 4 2 3 4" xfId="1705"/>
    <cellStyle name="Normal 4 2 4" xfId="223"/>
    <cellStyle name="Normal 4 2 4 2" xfId="1706"/>
    <cellStyle name="Normal 4 2 4 2 2" xfId="1707"/>
    <cellStyle name="Normal 4 2 4 3" xfId="1708"/>
    <cellStyle name="Normal 4 2 5" xfId="224"/>
    <cellStyle name="Normal 4 2 5 2" xfId="1709"/>
    <cellStyle name="Normal 4 2 6" xfId="340"/>
    <cellStyle name="Normal 4 2 6 2" xfId="1710"/>
    <cellStyle name="Normal 4 2 6 2 2" xfId="1711"/>
    <cellStyle name="Normal 4 2 6 2 3" xfId="2156"/>
    <cellStyle name="Normal 4 2 6 3" xfId="1712"/>
    <cellStyle name="Normal 4 2 6 4" xfId="2155"/>
    <cellStyle name="Normal 4 2 7" xfId="279"/>
    <cellStyle name="Normal 4 2 7 2" xfId="1713"/>
    <cellStyle name="Normal 4 2 7 3" xfId="2157"/>
    <cellStyle name="Normal 4 2 8" xfId="1700"/>
    <cellStyle name="Normal 4 2 8 2" xfId="1714"/>
    <cellStyle name="Normal 4 2 8 3" xfId="2158"/>
    <cellStyle name="Normal 4 2 9" xfId="2154"/>
    <cellStyle name="Normal 4 3" xfId="225"/>
    <cellStyle name="Normal 4 3 2" xfId="226"/>
    <cellStyle name="Normal 4 3 3" xfId="1715"/>
    <cellStyle name="Normal 4 4" xfId="227"/>
    <cellStyle name="Normal 4 5" xfId="228"/>
    <cellStyle name="Normal 4 6" xfId="229"/>
    <cellStyle name="Normal 4 6 2" xfId="1716"/>
    <cellStyle name="Normal 4 6 2 2" xfId="1717"/>
    <cellStyle name="Normal 4 6 2 3" xfId="1718"/>
    <cellStyle name="Normal 4 6 3" xfId="1719"/>
    <cellStyle name="Normal 4 6 4" xfId="1720"/>
    <cellStyle name="Normal 4 7" xfId="1721"/>
    <cellStyle name="Normal 4 8" xfId="1722"/>
    <cellStyle name="Normal 4 9" xfId="1723"/>
    <cellStyle name="Normal 4_02-01 BOQ-STN FINAL" xfId="230"/>
    <cellStyle name="Normal 5" xfId="37"/>
    <cellStyle name="Normal 5 2" xfId="38"/>
    <cellStyle name="Normal 5 2 2" xfId="231"/>
    <cellStyle name="Normal 5 2 2 2" xfId="1725"/>
    <cellStyle name="Normal 5 2 2 2 2" xfId="1726"/>
    <cellStyle name="Normal 5 2 2 2 3" xfId="2161"/>
    <cellStyle name="Normal 5 2 2 3" xfId="1727"/>
    <cellStyle name="Normal 5 2 2 4" xfId="1728"/>
    <cellStyle name="Normal 5 2 2 5" xfId="2160"/>
    <cellStyle name="Normal 5 2 3" xfId="341"/>
    <cellStyle name="Normal 5 2 3 2" xfId="1729"/>
    <cellStyle name="Normal 5 2 4" xfId="355"/>
    <cellStyle name="Normal 5 2 4 2" xfId="1730"/>
    <cellStyle name="Normal 5 2 4 2 2" xfId="1731"/>
    <cellStyle name="Normal 5 2 4 2 3" xfId="2163"/>
    <cellStyle name="Normal 5 2 4 3" xfId="2162"/>
    <cellStyle name="Normal 5 2 5" xfId="1724"/>
    <cellStyle name="Normal 5 2 5 2" xfId="1732"/>
    <cellStyle name="Normal 5 2 5 3" xfId="2164"/>
    <cellStyle name="Normal 5 2 6" xfId="2159"/>
    <cellStyle name="Normal 5 3" xfId="39"/>
    <cellStyle name="Normal 5 3 2" xfId="232"/>
    <cellStyle name="Normal 5 3 2 2" xfId="1734"/>
    <cellStyle name="Normal 5 3 2 2 2" xfId="1735"/>
    <cellStyle name="Normal 5 3 2 2 3" xfId="2167"/>
    <cellStyle name="Normal 5 3 2 3" xfId="1736"/>
    <cellStyle name="Normal 5 3 2 4" xfId="1737"/>
    <cellStyle name="Normal 5 3 2 5" xfId="2166"/>
    <cellStyle name="Normal 5 3 3" xfId="342"/>
    <cellStyle name="Normal 5 3 4" xfId="356"/>
    <cellStyle name="Normal 5 3 4 2" xfId="1738"/>
    <cellStyle name="Normal 5 3 4 3" xfId="2168"/>
    <cellStyle name="Normal 5 3 5" xfId="1733"/>
    <cellStyle name="Normal 5 3 5 2" xfId="1739"/>
    <cellStyle name="Normal 5 3 5 3" xfId="2169"/>
    <cellStyle name="Normal 5 3 6" xfId="2165"/>
    <cellStyle name="Normal 5 4" xfId="40"/>
    <cellStyle name="Normal 5 4 2" xfId="233"/>
    <cellStyle name="Normal 5 4 2 2" xfId="1741"/>
    <cellStyle name="Normal 5 4 2 2 2" xfId="1742"/>
    <cellStyle name="Normal 5 4 2 2 3" xfId="2172"/>
    <cellStyle name="Normal 5 4 2 3" xfId="1743"/>
    <cellStyle name="Normal 5 4 2 4" xfId="1744"/>
    <cellStyle name="Normal 5 4 2 5" xfId="2171"/>
    <cellStyle name="Normal 5 4 3" xfId="343"/>
    <cellStyle name="Normal 5 4 3 2" xfId="1745"/>
    <cellStyle name="Normal 5 4 4" xfId="357"/>
    <cellStyle name="Normal 5 4 5" xfId="1740"/>
    <cellStyle name="Normal 5 4 5 2" xfId="1746"/>
    <cellStyle name="Normal 5 4 5 3" xfId="2173"/>
    <cellStyle name="Normal 5 4 6" xfId="1747"/>
    <cellStyle name="Normal 5 4 7" xfId="2170"/>
    <cellStyle name="Normal 5 5" xfId="41"/>
    <cellStyle name="Normal 5 5 2" xfId="234"/>
    <cellStyle name="Normal 5 5 2 2" xfId="1749"/>
    <cellStyle name="Normal 5 5 2 2 2" xfId="1750"/>
    <cellStyle name="Normal 5 5 2 2 2 2" xfId="1751"/>
    <cellStyle name="Normal 5 5 2 2 2 3" xfId="2177"/>
    <cellStyle name="Normal 5 5 2 2 3" xfId="2176"/>
    <cellStyle name="Normal 5 5 2 3" xfId="1752"/>
    <cellStyle name="Normal 5 5 2 3 2" xfId="1753"/>
    <cellStyle name="Normal 5 5 2 4" xfId="1754"/>
    <cellStyle name="Normal 5 5 2 5" xfId="2175"/>
    <cellStyle name="Normal 5 5 3" xfId="344"/>
    <cellStyle name="Normal 5 5 3 2" xfId="1755"/>
    <cellStyle name="Normal 5 5 4" xfId="358"/>
    <cellStyle name="Normal 5 5 4 2" xfId="1756"/>
    <cellStyle name="Normal 5 5 4 2 2" xfId="1757"/>
    <cellStyle name="Normal 5 5 4 2 3" xfId="2179"/>
    <cellStyle name="Normal 5 5 4 3" xfId="2178"/>
    <cellStyle name="Normal 5 5 5" xfId="1748"/>
    <cellStyle name="Normal 5 5 5 2" xfId="1758"/>
    <cellStyle name="Normal 5 5 5 3" xfId="2180"/>
    <cellStyle name="Normal 5 5 6" xfId="2174"/>
    <cellStyle name="Normal 5 6" xfId="235"/>
    <cellStyle name="Normal 5 6 2" xfId="1759"/>
    <cellStyle name="Normal 5 6 2 2" xfId="1760"/>
    <cellStyle name="Normal 5 6 2 3" xfId="1761"/>
    <cellStyle name="Normal 5 6 2 4" xfId="1762"/>
    <cellStyle name="Normal 5 6 3" xfId="1763"/>
    <cellStyle name="Normal 5 6 4" xfId="1764"/>
    <cellStyle name="Normal 5 6 5" xfId="1765"/>
    <cellStyle name="Normal 5 7" xfId="236"/>
    <cellStyle name="Normal 5 7 2" xfId="1766"/>
    <cellStyle name="Normal 5 7 2 2" xfId="1767"/>
    <cellStyle name="Normal 5 7 2 3" xfId="1768"/>
    <cellStyle name="Normal 5 7 3" xfId="1769"/>
    <cellStyle name="Normal 5 7 4" xfId="1770"/>
    <cellStyle name="Normal 5 7 5" xfId="1771"/>
    <cellStyle name="Normal 5 8" xfId="1772"/>
    <cellStyle name="Normal 5 8 2" xfId="1773"/>
    <cellStyle name="Normal 5 8 3" xfId="1774"/>
    <cellStyle name="Normal 5 9" xfId="1775"/>
    <cellStyle name="Normal 5_4th 11-12" xfId="1776"/>
    <cellStyle name="Normal 51" xfId="62"/>
    <cellStyle name="Normal 57" xfId="1777"/>
    <cellStyle name="Normal 6" xfId="42"/>
    <cellStyle name="Normal 6 10" xfId="1779"/>
    <cellStyle name="Normal 6 11" xfId="2181"/>
    <cellStyle name="Normal 6 2" xfId="63"/>
    <cellStyle name="Normal 6 2 2" xfId="64"/>
    <cellStyle name="Normal 6 2 3" xfId="238"/>
    <cellStyle name="Normal 6 2 3 2" xfId="1781"/>
    <cellStyle name="Normal 6 2 3 3" xfId="2183"/>
    <cellStyle name="Normal 6 2 4" xfId="346"/>
    <cellStyle name="Normal 6 2 4 2" xfId="1782"/>
    <cellStyle name="Normal 6 2 4 3" xfId="2184"/>
    <cellStyle name="Normal 6 2 5" xfId="360"/>
    <cellStyle name="Normal 6 2 6" xfId="1780"/>
    <cellStyle name="Normal 6 2 7" xfId="2182"/>
    <cellStyle name="Normal 6 3" xfId="65"/>
    <cellStyle name="Normal 6 3 2" xfId="239"/>
    <cellStyle name="Normal 6 3 2 2" xfId="1784"/>
    <cellStyle name="Normal 6 3 2 3" xfId="2186"/>
    <cellStyle name="Normal 6 3 3" xfId="347"/>
    <cellStyle name="Normal 6 3 4" xfId="361"/>
    <cellStyle name="Normal 6 3 5" xfId="1783"/>
    <cellStyle name="Normal 6 3 6" xfId="2185"/>
    <cellStyle name="Normal 6 4" xfId="237"/>
    <cellStyle name="Normal 6 4 2" xfId="1785"/>
    <cellStyle name="Normal 6 4 2 2" xfId="1786"/>
    <cellStyle name="Normal 6 4 2 3" xfId="2188"/>
    <cellStyle name="Normal 6 4 3" xfId="1787"/>
    <cellStyle name="Normal 6 4 4" xfId="1788"/>
    <cellStyle name="Normal 6 4 5" xfId="2187"/>
    <cellStyle name="Normal 6 5" xfId="345"/>
    <cellStyle name="Normal 6 5 2" xfId="1789"/>
    <cellStyle name="Normal 6 5 2 2" xfId="1790"/>
    <cellStyle name="Normal 6 5 2 3" xfId="2190"/>
    <cellStyle name="Normal 6 5 3" xfId="2189"/>
    <cellStyle name="Normal 6 6" xfId="359"/>
    <cellStyle name="Normal 6 6 2" xfId="1791"/>
    <cellStyle name="Normal 6 6 3" xfId="2191"/>
    <cellStyle name="Normal 6 7" xfId="1778"/>
    <cellStyle name="Normal 6 8" xfId="1792"/>
    <cellStyle name="Normal 6 9" xfId="1793"/>
    <cellStyle name="Normal 7" xfId="43"/>
    <cellStyle name="Normal 7 2" xfId="44"/>
    <cellStyle name="Normal 7 2 2" xfId="1795"/>
    <cellStyle name="Normal 7 2 2 2" xfId="1796"/>
    <cellStyle name="Normal 7 2 2 2 2" xfId="1797"/>
    <cellStyle name="Normal 7 2 2 2 3" xfId="2195"/>
    <cellStyle name="Normal 7 2 2 3" xfId="2194"/>
    <cellStyle name="Normal 7 2 3" xfId="1798"/>
    <cellStyle name="Normal 7 2 3 2" xfId="1799"/>
    <cellStyle name="Normal 7 2 4" xfId="1800"/>
    <cellStyle name="Normal 7 2 5" xfId="2193"/>
    <cellStyle name="Normal 7 3" xfId="240"/>
    <cellStyle name="Normal 7 3 2" xfId="1801"/>
    <cellStyle name="Normal 7 3 2 2" xfId="1802"/>
    <cellStyle name="Normal 7 3 3" xfId="1803"/>
    <cellStyle name="Normal 7 4" xfId="348"/>
    <cellStyle name="Normal 7 4 2" xfId="1804"/>
    <cellStyle name="Normal 7 5" xfId="362"/>
    <cellStyle name="Normal 7 5 2" xfId="1805"/>
    <cellStyle name="Normal 7 5 2 2" xfId="1806"/>
    <cellStyle name="Normal 7 5 2 3" xfId="2197"/>
    <cellStyle name="Normal 7 5 3" xfId="2196"/>
    <cellStyle name="Normal 7 6" xfId="1794"/>
    <cellStyle name="Normal 7 6 2" xfId="1807"/>
    <cellStyle name="Normal 7 6 3" xfId="2198"/>
    <cellStyle name="Normal 7 7" xfId="2192"/>
    <cellStyle name="Normal 8" xfId="45"/>
    <cellStyle name="Normal 8 2" xfId="46"/>
    <cellStyle name="Normal 8 2 2" xfId="242"/>
    <cellStyle name="Normal 8 2 2 2" xfId="243"/>
    <cellStyle name="Normal 8 2 2 2 2" xfId="1811"/>
    <cellStyle name="Normal 8 2 2 2 2 2" xfId="1812"/>
    <cellStyle name="Normal 8 2 2 2 2 3" xfId="2203"/>
    <cellStyle name="Normal 8 2 2 2 3" xfId="1813"/>
    <cellStyle name="Normal 8 2 2 2 4" xfId="2202"/>
    <cellStyle name="Normal 8 2 2 3" xfId="351"/>
    <cellStyle name="Normal 8 2 2 3 2" xfId="1814"/>
    <cellStyle name="Normal 8 2 2 4" xfId="365"/>
    <cellStyle name="Normal 8 2 2 4 2" xfId="1815"/>
    <cellStyle name="Normal 8 2 2 4 3" xfId="2204"/>
    <cellStyle name="Normal 8 2 2 5" xfId="1810"/>
    <cellStyle name="Normal 8 2 2 5 2" xfId="1816"/>
    <cellStyle name="Normal 8 2 2 5 3" xfId="2205"/>
    <cellStyle name="Normal 8 2 2 6" xfId="2201"/>
    <cellStyle name="Normal 8 2 3" xfId="244"/>
    <cellStyle name="Normal 8 2 3 2" xfId="1817"/>
    <cellStyle name="Normal 8 2 4" xfId="350"/>
    <cellStyle name="Normal 8 2 4 2" xfId="1818"/>
    <cellStyle name="Normal 8 2 4 2 2" xfId="1819"/>
    <cellStyle name="Normal 8 2 4 2 3" xfId="2207"/>
    <cellStyle name="Normal 8 2 4 3" xfId="1820"/>
    <cellStyle name="Normal 8 2 4 4" xfId="2206"/>
    <cellStyle name="Normal 8 2 5" xfId="364"/>
    <cellStyle name="Normal 8 2 5 2" xfId="1821"/>
    <cellStyle name="Normal 8 2 5 3" xfId="2208"/>
    <cellStyle name="Normal 8 2 6" xfId="1809"/>
    <cellStyle name="Normal 8 2 6 2" xfId="1822"/>
    <cellStyle name="Normal 8 2 6 3" xfId="2209"/>
    <cellStyle name="Normal 8 2 7" xfId="2200"/>
    <cellStyle name="Normal 8 3" xfId="241"/>
    <cellStyle name="Normal 8 3 2" xfId="245"/>
    <cellStyle name="Normal 8 3 2 2" xfId="1824"/>
    <cellStyle name="Normal 8 3 2 2 2" xfId="1825"/>
    <cellStyle name="Normal 8 3 2 2 3" xfId="2212"/>
    <cellStyle name="Normal 8 3 2 3" xfId="1826"/>
    <cellStyle name="Normal 8 3 2 4" xfId="1827"/>
    <cellStyle name="Normal 8 3 2 5" xfId="2211"/>
    <cellStyle name="Normal 8 3 3" xfId="352"/>
    <cellStyle name="Normal 8 3 4" xfId="366"/>
    <cellStyle name="Normal 8 3 4 2" xfId="1828"/>
    <cellStyle name="Normal 8 3 4 3" xfId="2213"/>
    <cellStyle name="Normal 8 3 5" xfId="1823"/>
    <cellStyle name="Normal 8 3 5 2" xfId="1829"/>
    <cellStyle name="Normal 8 3 5 3" xfId="2214"/>
    <cellStyle name="Normal 8 3 6" xfId="2210"/>
    <cellStyle name="Normal 8 4" xfId="246"/>
    <cellStyle name="Normal 8 4 2" xfId="1830"/>
    <cellStyle name="Normal 8 4 2 2" xfId="1831"/>
    <cellStyle name="Normal 8 4 2 3" xfId="1832"/>
    <cellStyle name="Normal 8 4 3" xfId="1833"/>
    <cellStyle name="Normal 8 4 4" xfId="1834"/>
    <cellStyle name="Normal 8 5" xfId="349"/>
    <cellStyle name="Normal 8 5 2" xfId="1835"/>
    <cellStyle name="Normal 8 5 2 2" xfId="1836"/>
    <cellStyle name="Normal 8 5 2 2 2" xfId="1837"/>
    <cellStyle name="Normal 8 5 2 2 3" xfId="2217"/>
    <cellStyle name="Normal 8 5 2 3" xfId="2216"/>
    <cellStyle name="Normal 8 5 3" xfId="1838"/>
    <cellStyle name="Normal 8 5 3 2" xfId="1839"/>
    <cellStyle name="Normal 8 5 4" xfId="1840"/>
    <cellStyle name="Normal 8 5 5" xfId="2215"/>
    <cellStyle name="Normal 8 6" xfId="363"/>
    <cellStyle name="Normal 8 6 2" xfId="1841"/>
    <cellStyle name="Normal 8 6 2 2" xfId="1842"/>
    <cellStyle name="Normal 8 6 2 3" xfId="2219"/>
    <cellStyle name="Normal 8 6 3" xfId="2218"/>
    <cellStyle name="Normal 8 7" xfId="1808"/>
    <cellStyle name="Normal 8 7 2" xfId="1843"/>
    <cellStyle name="Normal 8 7 2 2" xfId="1844"/>
    <cellStyle name="Normal 8 7 2 3" xfId="2221"/>
    <cellStyle name="Normal 8 7 3" xfId="2220"/>
    <cellStyle name="Normal 8 8" xfId="2199"/>
    <cellStyle name="Normal 9" xfId="47"/>
    <cellStyle name="Normal 9 2" xfId="66"/>
    <cellStyle name="Normal 9 2 2" xfId="248"/>
    <cellStyle name="Normal 9 2 2 2" xfId="1847"/>
    <cellStyle name="Normal 9 2 2 2 2" xfId="1848"/>
    <cellStyle name="Normal 9 2 2 2 3" xfId="2225"/>
    <cellStyle name="Normal 9 2 2 3" xfId="1849"/>
    <cellStyle name="Normal 9 2 2 4" xfId="1850"/>
    <cellStyle name="Normal 9 2 2 5" xfId="2224"/>
    <cellStyle name="Normal 9 2 3" xfId="354"/>
    <cellStyle name="Normal 9 2 4" xfId="368"/>
    <cellStyle name="Normal 9 2 4 2" xfId="1851"/>
    <cellStyle name="Normal 9 2 4 3" xfId="2226"/>
    <cellStyle name="Normal 9 2 5" xfId="1846"/>
    <cellStyle name="Normal 9 2 5 2" xfId="1852"/>
    <cellStyle name="Normal 9 2 5 3" xfId="2227"/>
    <cellStyle name="Normal 9 2 6" xfId="2223"/>
    <cellStyle name="Normal 9 3" xfId="247"/>
    <cellStyle name="Normal 9 4" xfId="249"/>
    <cellStyle name="Normal 9 5" xfId="353"/>
    <cellStyle name="Normal 9 5 2" xfId="1853"/>
    <cellStyle name="Normal 9 5 2 2" xfId="1854"/>
    <cellStyle name="Normal 9 5 2 3" xfId="2229"/>
    <cellStyle name="Normal 9 5 3" xfId="1855"/>
    <cellStyle name="Normal 9 5 4" xfId="1856"/>
    <cellStyle name="Normal 9 5 5" xfId="2228"/>
    <cellStyle name="Normal 9 6" xfId="367"/>
    <cellStyle name="Normal 9 6 2" xfId="1857"/>
    <cellStyle name="Normal 9 6 2 2" xfId="1858"/>
    <cellStyle name="Normal 9 6 2 3" xfId="2231"/>
    <cellStyle name="Normal 9 6 3" xfId="2230"/>
    <cellStyle name="Normal 9 7" xfId="1845"/>
    <cellStyle name="Normal 9 7 2" xfId="1859"/>
    <cellStyle name="Normal 9 7 3" xfId="2232"/>
    <cellStyle name="Normal 9 8" xfId="1860"/>
    <cellStyle name="Normal 9 9" xfId="2222"/>
    <cellStyle name="Normal_Abstract" xfId="53"/>
    <cellStyle name="Normal_Alandur Detail 2" xfId="56"/>
    <cellStyle name="Normal_Phase XI QS 2" xfId="2"/>
    <cellStyle name="Normal_Phase XI QS 2 2" xfId="250"/>
    <cellStyle name="Normal_Phase XI QS 2 2 2" xfId="5"/>
    <cellStyle name="Normal_Phase XI QS 2 2 3" xfId="1861"/>
    <cellStyle name="Normal_schedule format (orginal)" xfId="54"/>
    <cellStyle name="Note 10" xfId="1862"/>
    <cellStyle name="Note 11" xfId="1863"/>
    <cellStyle name="Note 2" xfId="1864"/>
    <cellStyle name="Note 3" xfId="1865"/>
    <cellStyle name="Note 4" xfId="1866"/>
    <cellStyle name="Note 5" xfId="1867"/>
    <cellStyle name="Note 6" xfId="1868"/>
    <cellStyle name="Note 7" xfId="1869"/>
    <cellStyle name="Note 8" xfId="1870"/>
    <cellStyle name="Note 9" xfId="1871"/>
    <cellStyle name="Output 10" xfId="1872"/>
    <cellStyle name="Output 10 2" xfId="1873"/>
    <cellStyle name="Output 11" xfId="1874"/>
    <cellStyle name="Output 2" xfId="1875"/>
    <cellStyle name="Output 2 2" xfId="1876"/>
    <cellStyle name="Output 2 3" xfId="1877"/>
    <cellStyle name="Output 3" xfId="1878"/>
    <cellStyle name="Output 3 2" xfId="1879"/>
    <cellStyle name="Output 3 3" xfId="1880"/>
    <cellStyle name="Output 4" xfId="1881"/>
    <cellStyle name="Output 4 2" xfId="1882"/>
    <cellStyle name="Output 4 3" xfId="1883"/>
    <cellStyle name="Output 5" xfId="1884"/>
    <cellStyle name="Output 5 2" xfId="1885"/>
    <cellStyle name="Output 5 3" xfId="1886"/>
    <cellStyle name="Output 6" xfId="1887"/>
    <cellStyle name="Output 6 2" xfId="1888"/>
    <cellStyle name="Output 6 3" xfId="1889"/>
    <cellStyle name="Output 7" xfId="1890"/>
    <cellStyle name="Output 7 2" xfId="1891"/>
    <cellStyle name="Output 7 3" xfId="1892"/>
    <cellStyle name="Output 8" xfId="1893"/>
    <cellStyle name="Output 8 2" xfId="1894"/>
    <cellStyle name="Output 8 3" xfId="1895"/>
    <cellStyle name="Output 9" xfId="1896"/>
    <cellStyle name="Output 9 2" xfId="1897"/>
    <cellStyle name="Output 9 3" xfId="1898"/>
    <cellStyle name="Percent [2]" xfId="48"/>
    <cellStyle name="Percent [2] 2" xfId="251"/>
    <cellStyle name="Percent [2] 3" xfId="252"/>
    <cellStyle name="Percent [2] 4" xfId="253"/>
    <cellStyle name="Percent 2" xfId="49"/>
    <cellStyle name="Percent 2 2" xfId="254"/>
    <cellStyle name="Percent 2 2 2" xfId="1899"/>
    <cellStyle name="Percent 2 3" xfId="255"/>
    <cellStyle name="Percent 2 3 2" xfId="1900"/>
    <cellStyle name="Percent 2 4" xfId="1901"/>
    <cellStyle name="Percent 2 4 2" xfId="1902"/>
    <cellStyle name="Percent 2 4 3" xfId="1903"/>
    <cellStyle name="Percent 2 5" xfId="1904"/>
    <cellStyle name="Percent 3" xfId="50"/>
    <cellStyle name="Percent 3 2" xfId="256"/>
    <cellStyle name="Percent 3 2 2" xfId="1905"/>
    <cellStyle name="Percent 3 2 2 2" xfId="1906"/>
    <cellStyle name="Percent 3 2 3" xfId="1907"/>
    <cellStyle name="Percent 4 2" xfId="1908"/>
    <cellStyle name="Percent 5" xfId="1909"/>
    <cellStyle name="Percent 6" xfId="1910"/>
    <cellStyle name="Popis" xfId="257"/>
    <cellStyle name="Reset  - Style7" xfId="258"/>
    <cellStyle name="Sledovaný hypertextový odkaz" xfId="259"/>
    <cellStyle name="Sledovaný hypertextový odkaz 2" xfId="260"/>
    <cellStyle name="Sledovaný hypertextový odkaz 3" xfId="261"/>
    <cellStyle name="Sledovaný hypertextový odkaz 4" xfId="262"/>
    <cellStyle name="Standard_aktuell" xfId="263"/>
    <cellStyle name="STYL1 - Style1" xfId="264"/>
    <cellStyle name="Style 1" xfId="51"/>
    <cellStyle name="Style 1 2" xfId="265"/>
    <cellStyle name="Style 1 2 2" xfId="1911"/>
    <cellStyle name="Style 1 2 2 2" xfId="1912"/>
    <cellStyle name="Style 1 2 2 3" xfId="1913"/>
    <cellStyle name="Style 1 2 3" xfId="1914"/>
    <cellStyle name="Style 1 2 4" xfId="1915"/>
    <cellStyle name="Style 1 3" xfId="266"/>
    <cellStyle name="Style 1 3 2" xfId="1916"/>
    <cellStyle name="Style 1 3 2 2" xfId="1917"/>
    <cellStyle name="Style 1 3 3" xfId="1918"/>
    <cellStyle name="Style 1 3 4" xfId="1919"/>
    <cellStyle name="Style 1 4" xfId="267"/>
    <cellStyle name="Table  - Style6" xfId="268"/>
    <cellStyle name="Table  - Style6 2" xfId="1920"/>
    <cellStyle name="Times New Roman" xfId="52"/>
    <cellStyle name="Title  - Style1" xfId="269"/>
    <cellStyle name="Title 10" xfId="1921"/>
    <cellStyle name="Title 10 2" xfId="1922"/>
    <cellStyle name="Title 11" xfId="1923"/>
    <cellStyle name="Title 2" xfId="1924"/>
    <cellStyle name="Title 2 2" xfId="1925"/>
    <cellStyle name="Title 2 3" xfId="1926"/>
    <cellStyle name="Title 3" xfId="1927"/>
    <cellStyle name="Title 3 2" xfId="1928"/>
    <cellStyle name="Title 3 3" xfId="1929"/>
    <cellStyle name="Title 4" xfId="1930"/>
    <cellStyle name="Title 4 2" xfId="1931"/>
    <cellStyle name="Title 4 3" xfId="1932"/>
    <cellStyle name="Title 5" xfId="1933"/>
    <cellStyle name="Title 5 2" xfId="1934"/>
    <cellStyle name="Title 5 3" xfId="1935"/>
    <cellStyle name="Title 6" xfId="1936"/>
    <cellStyle name="Title 6 2" xfId="1937"/>
    <cellStyle name="Title 6 3" xfId="1938"/>
    <cellStyle name="Title 7" xfId="1939"/>
    <cellStyle name="Title 7 2" xfId="1940"/>
    <cellStyle name="Title 7 3" xfId="1941"/>
    <cellStyle name="Title 8" xfId="1942"/>
    <cellStyle name="Title 8 2" xfId="1943"/>
    <cellStyle name="Title 8 3" xfId="1944"/>
    <cellStyle name="Title 9" xfId="1945"/>
    <cellStyle name="Title 9 2" xfId="1946"/>
    <cellStyle name="Title 9 3" xfId="1947"/>
    <cellStyle name="Total 10" xfId="1948"/>
    <cellStyle name="Total 10 2" xfId="1949"/>
    <cellStyle name="Total 11" xfId="1950"/>
    <cellStyle name="Total 2" xfId="1951"/>
    <cellStyle name="Total 2 2" xfId="1952"/>
    <cellStyle name="Total 2 3" xfId="1953"/>
    <cellStyle name="Total 3" xfId="1954"/>
    <cellStyle name="Total 3 2" xfId="1955"/>
    <cellStyle name="Total 3 3" xfId="1956"/>
    <cellStyle name="Total 4" xfId="1957"/>
    <cellStyle name="Total 4 2" xfId="1958"/>
    <cellStyle name="Total 4 3" xfId="1959"/>
    <cellStyle name="Total 5" xfId="1960"/>
    <cellStyle name="Total 5 2" xfId="1961"/>
    <cellStyle name="Total 5 3" xfId="1962"/>
    <cellStyle name="Total 6" xfId="1963"/>
    <cellStyle name="Total 6 2" xfId="1964"/>
    <cellStyle name="Total 6 3" xfId="1965"/>
    <cellStyle name="Total 7" xfId="1966"/>
    <cellStyle name="Total 7 2" xfId="1967"/>
    <cellStyle name="Total 7 3" xfId="1968"/>
    <cellStyle name="Total 8" xfId="1969"/>
    <cellStyle name="Total 8 2" xfId="1970"/>
    <cellStyle name="Total 8 3" xfId="1971"/>
    <cellStyle name="Total 9" xfId="1972"/>
    <cellStyle name="Total 9 2" xfId="1973"/>
    <cellStyle name="Total 9 3" xfId="1974"/>
    <cellStyle name="TotCol - Style5" xfId="270"/>
    <cellStyle name="TotRow - Style4" xfId="271"/>
    <cellStyle name="TotRow - Style4 2" xfId="1975"/>
    <cellStyle name="Warning Text 10" xfId="1976"/>
    <cellStyle name="Warning Text 10 2" xfId="1977"/>
    <cellStyle name="Warning Text 11" xfId="1978"/>
    <cellStyle name="Warning Text 2" xfId="1979"/>
    <cellStyle name="Warning Text 2 2" xfId="1980"/>
    <cellStyle name="Warning Text 2 3" xfId="1981"/>
    <cellStyle name="Warning Text 3" xfId="1982"/>
    <cellStyle name="Warning Text 3 2" xfId="1983"/>
    <cellStyle name="Warning Text 3 3" xfId="1984"/>
    <cellStyle name="Warning Text 4" xfId="1985"/>
    <cellStyle name="Warning Text 4 2" xfId="1986"/>
    <cellStyle name="Warning Text 4 3" xfId="1987"/>
    <cellStyle name="Warning Text 5" xfId="1988"/>
    <cellStyle name="Warning Text 5 2" xfId="1989"/>
    <cellStyle name="Warning Text 5 3" xfId="1990"/>
    <cellStyle name="Warning Text 6" xfId="1991"/>
    <cellStyle name="Warning Text 6 2" xfId="1992"/>
    <cellStyle name="Warning Text 6 3" xfId="1993"/>
    <cellStyle name="Warning Text 7" xfId="1994"/>
    <cellStyle name="Warning Text 7 2" xfId="1995"/>
    <cellStyle name="Warning Text 7 3" xfId="1996"/>
    <cellStyle name="Warning Text 8" xfId="1997"/>
    <cellStyle name="Warning Text 8 2" xfId="1998"/>
    <cellStyle name="Warning Text 8 3" xfId="1999"/>
    <cellStyle name="Warning Text 9" xfId="2000"/>
    <cellStyle name="Warning Text 9 2" xfId="2001"/>
    <cellStyle name="Warning Text 9 3" xfId="2002"/>
    <cellStyle name="சராசரி 2" xfId="272"/>
    <cellStyle name="一般_MAIN FAB (87.06.01)" xfId="273"/>
    <cellStyle name="桁区切り [0.00]_laroux" xfId="274"/>
    <cellStyle name="桁区切り_laroux" xfId="275"/>
    <cellStyle name="標準_94物件" xfId="276"/>
    <cellStyle name="通貨 [0.00]_laroux" xfId="277"/>
    <cellStyle name="通貨_laroux" xfId="27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451806</xdr:colOff>
      <xdr:row>45</xdr:row>
      <xdr:rowOff>0</xdr:rowOff>
    </xdr:from>
    <xdr:to>
      <xdr:col>4</xdr:col>
      <xdr:colOff>17556</xdr:colOff>
      <xdr:row>124</xdr:row>
      <xdr:rowOff>202834</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575756" y="77666850"/>
          <a:ext cx="3461475" cy="19014709"/>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re/mani/DPO/DPO%20ADDITIONAL%20%20ESTIMATE/AR%20CATTIN%20BULDING/AR%20CANTIN%20BUINDIN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e data ( M30 grade) (2)"/>
      <sheetName val="First Bill CPT DPO Final Pr (2"/>
      <sheetName val="Additional DATA"/>
      <sheetName val="Abstract (2)"/>
      <sheetName val="Detailed (2)"/>
      <sheetName val="Abstract"/>
      <sheetName val="bill "/>
      <sheetName val="tiles Detailed (2)"/>
      <sheetName val="Detailed"/>
      <sheetName val="Print Data (2)"/>
      <sheetName val="Data"/>
      <sheetName val="Print Data"/>
      <sheetName val="Data (2)"/>
      <sheetName val="Sheet1"/>
      <sheetName val="lead  charge"/>
      <sheetName val="Elec.Data"/>
      <sheetName val="building"/>
      <sheetName val="Abstract "/>
      <sheetName val="pile data "/>
      <sheetName val="  Coastal  Elec.Data "/>
      <sheetName val="G. Abstract"/>
      <sheetName val="Sliding and french window"/>
    </sheetNames>
    <sheetDataSet>
      <sheetData sheetId="0" refreshError="1"/>
      <sheetData sheetId="1" refreshError="1"/>
      <sheetData sheetId="2" refreshError="1"/>
      <sheetData sheetId="3" refreshError="1"/>
      <sheetData sheetId="4" refreshError="1">
        <row r="205">
          <cell r="B205" t="str">
            <v>Painting the Old wood work and other similar works with one coats of approved first class synthetic enamel ready mixed paint of approved quality and brand, the paint should be supplied by the contractor at his own cost. (The quality and the brand of paint</v>
          </cell>
        </row>
        <row r="291">
          <cell r="B291" t="str">
            <v>Fire Extinguisher</v>
          </cell>
          <cell r="I291">
            <v>3</v>
          </cell>
        </row>
        <row r="292">
          <cell r="B292" t="str">
            <v>Fire Buckets -04 with sthand</v>
          </cell>
          <cell r="I292">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00B050"/>
  </sheetPr>
  <dimension ref="A1:IV64"/>
  <sheetViews>
    <sheetView tabSelected="1" view="pageBreakPreview" topLeftCell="A4" zoomScale="84" zoomScaleNormal="60" zoomScaleSheetLayoutView="84" workbookViewId="0">
      <selection activeCell="D7" sqref="D7"/>
    </sheetView>
  </sheetViews>
  <sheetFormatPr defaultColWidth="9.140625" defaultRowHeight="18.75"/>
  <cols>
    <col min="1" max="1" width="4.85546875" style="112" customWidth="1"/>
    <col min="2" max="2" width="10.85546875" style="112" customWidth="1"/>
    <col min="3" max="3" width="7" style="113" customWidth="1"/>
    <col min="4" max="4" width="33.140625" style="114" customWidth="1"/>
    <col min="5" max="5" width="11.7109375" style="115" customWidth="1"/>
    <col min="6" max="6" width="8.7109375" style="116" customWidth="1"/>
    <col min="7" max="7" width="13.5703125" style="68" customWidth="1"/>
    <col min="8" max="8" width="16.7109375" style="68" customWidth="1"/>
    <col min="9" max="9" width="9.140625" style="68" customWidth="1"/>
    <col min="10" max="10" width="16.42578125" style="68" customWidth="1"/>
    <col min="11" max="11" width="10.5703125" style="68" customWidth="1"/>
    <col min="12" max="12" width="15.7109375" style="68" customWidth="1"/>
    <col min="13" max="13" width="13.42578125" style="68" bestFit="1" customWidth="1"/>
    <col min="14" max="256" width="9.140625" style="68"/>
    <col min="257" max="257" width="5.5703125" style="68" customWidth="1"/>
    <col min="258" max="258" width="10.85546875" style="68" customWidth="1"/>
    <col min="259" max="259" width="9.85546875" style="68" customWidth="1"/>
    <col min="260" max="260" width="36.5703125" style="68" customWidth="1"/>
    <col min="261" max="261" width="11.7109375" style="68" customWidth="1"/>
    <col min="262" max="262" width="8.7109375" style="68" customWidth="1"/>
    <col min="263" max="263" width="13.5703125" style="68" customWidth="1"/>
    <col min="264" max="264" width="16.7109375" style="68" customWidth="1"/>
    <col min="265" max="265" width="9.140625" style="68" customWidth="1"/>
    <col min="266" max="266" width="16.42578125" style="68" customWidth="1"/>
    <col min="267" max="267" width="10.5703125" style="68" customWidth="1"/>
    <col min="268" max="268" width="15.7109375" style="68" customWidth="1"/>
    <col min="269" max="269" width="13.42578125" style="68" bestFit="1" customWidth="1"/>
    <col min="270" max="512" width="9.140625" style="68"/>
    <col min="513" max="513" width="5.5703125" style="68" customWidth="1"/>
    <col min="514" max="514" width="10.85546875" style="68" customWidth="1"/>
    <col min="515" max="515" width="9.85546875" style="68" customWidth="1"/>
    <col min="516" max="516" width="36.5703125" style="68" customWidth="1"/>
    <col min="517" max="517" width="11.7109375" style="68" customWidth="1"/>
    <col min="518" max="518" width="8.7109375" style="68" customWidth="1"/>
    <col min="519" max="519" width="13.5703125" style="68" customWidth="1"/>
    <col min="520" max="520" width="16.7109375" style="68" customWidth="1"/>
    <col min="521" max="521" width="9.140625" style="68" customWidth="1"/>
    <col min="522" max="522" width="16.42578125" style="68" customWidth="1"/>
    <col min="523" max="523" width="10.5703125" style="68" customWidth="1"/>
    <col min="524" max="524" width="15.7109375" style="68" customWidth="1"/>
    <col min="525" max="525" width="13.42578125" style="68" bestFit="1" customWidth="1"/>
    <col min="526" max="768" width="9.140625" style="68"/>
    <col min="769" max="769" width="5.5703125" style="68" customWidth="1"/>
    <col min="770" max="770" width="10.85546875" style="68" customWidth="1"/>
    <col min="771" max="771" width="9.85546875" style="68" customWidth="1"/>
    <col min="772" max="772" width="36.5703125" style="68" customWidth="1"/>
    <col min="773" max="773" width="11.7109375" style="68" customWidth="1"/>
    <col min="774" max="774" width="8.7109375" style="68" customWidth="1"/>
    <col min="775" max="775" width="13.5703125" style="68" customWidth="1"/>
    <col min="776" max="776" width="16.7109375" style="68" customWidth="1"/>
    <col min="777" max="777" width="9.140625" style="68" customWidth="1"/>
    <col min="778" max="778" width="16.42578125" style="68" customWidth="1"/>
    <col min="779" max="779" width="10.5703125" style="68" customWidth="1"/>
    <col min="780" max="780" width="15.7109375" style="68" customWidth="1"/>
    <col min="781" max="781" width="13.42578125" style="68" bestFit="1" customWidth="1"/>
    <col min="782" max="1024" width="9.140625" style="68"/>
    <col min="1025" max="1025" width="5.5703125" style="68" customWidth="1"/>
    <col min="1026" max="1026" width="10.85546875" style="68" customWidth="1"/>
    <col min="1027" max="1027" width="9.85546875" style="68" customWidth="1"/>
    <col min="1028" max="1028" width="36.5703125" style="68" customWidth="1"/>
    <col min="1029" max="1029" width="11.7109375" style="68" customWidth="1"/>
    <col min="1030" max="1030" width="8.7109375" style="68" customWidth="1"/>
    <col min="1031" max="1031" width="13.5703125" style="68" customWidth="1"/>
    <col min="1032" max="1032" width="16.7109375" style="68" customWidth="1"/>
    <col min="1033" max="1033" width="9.140625" style="68" customWidth="1"/>
    <col min="1034" max="1034" width="16.42578125" style="68" customWidth="1"/>
    <col min="1035" max="1035" width="10.5703125" style="68" customWidth="1"/>
    <col min="1036" max="1036" width="15.7109375" style="68" customWidth="1"/>
    <col min="1037" max="1037" width="13.42578125" style="68" bestFit="1" customWidth="1"/>
    <col min="1038" max="1280" width="9.140625" style="68"/>
    <col min="1281" max="1281" width="5.5703125" style="68" customWidth="1"/>
    <col min="1282" max="1282" width="10.85546875" style="68" customWidth="1"/>
    <col min="1283" max="1283" width="9.85546875" style="68" customWidth="1"/>
    <col min="1284" max="1284" width="36.5703125" style="68" customWidth="1"/>
    <col min="1285" max="1285" width="11.7109375" style="68" customWidth="1"/>
    <col min="1286" max="1286" width="8.7109375" style="68" customWidth="1"/>
    <col min="1287" max="1287" width="13.5703125" style="68" customWidth="1"/>
    <col min="1288" max="1288" width="16.7109375" style="68" customWidth="1"/>
    <col min="1289" max="1289" width="9.140625" style="68" customWidth="1"/>
    <col min="1290" max="1290" width="16.42578125" style="68" customWidth="1"/>
    <col min="1291" max="1291" width="10.5703125" style="68" customWidth="1"/>
    <col min="1292" max="1292" width="15.7109375" style="68" customWidth="1"/>
    <col min="1293" max="1293" width="13.42578125" style="68" bestFit="1" customWidth="1"/>
    <col min="1294" max="1536" width="9.140625" style="68"/>
    <col min="1537" max="1537" width="5.5703125" style="68" customWidth="1"/>
    <col min="1538" max="1538" width="10.85546875" style="68" customWidth="1"/>
    <col min="1539" max="1539" width="9.85546875" style="68" customWidth="1"/>
    <col min="1540" max="1540" width="36.5703125" style="68" customWidth="1"/>
    <col min="1541" max="1541" width="11.7109375" style="68" customWidth="1"/>
    <col min="1542" max="1542" width="8.7109375" style="68" customWidth="1"/>
    <col min="1543" max="1543" width="13.5703125" style="68" customWidth="1"/>
    <col min="1544" max="1544" width="16.7109375" style="68" customWidth="1"/>
    <col min="1545" max="1545" width="9.140625" style="68" customWidth="1"/>
    <col min="1546" max="1546" width="16.42578125" style="68" customWidth="1"/>
    <col min="1547" max="1547" width="10.5703125" style="68" customWidth="1"/>
    <col min="1548" max="1548" width="15.7109375" style="68" customWidth="1"/>
    <col min="1549" max="1549" width="13.42578125" style="68" bestFit="1" customWidth="1"/>
    <col min="1550" max="1792" width="9.140625" style="68"/>
    <col min="1793" max="1793" width="5.5703125" style="68" customWidth="1"/>
    <col min="1794" max="1794" width="10.85546875" style="68" customWidth="1"/>
    <col min="1795" max="1795" width="9.85546875" style="68" customWidth="1"/>
    <col min="1796" max="1796" width="36.5703125" style="68" customWidth="1"/>
    <col min="1797" max="1797" width="11.7109375" style="68" customWidth="1"/>
    <col min="1798" max="1798" width="8.7109375" style="68" customWidth="1"/>
    <col min="1799" max="1799" width="13.5703125" style="68" customWidth="1"/>
    <col min="1800" max="1800" width="16.7109375" style="68" customWidth="1"/>
    <col min="1801" max="1801" width="9.140625" style="68" customWidth="1"/>
    <col min="1802" max="1802" width="16.42578125" style="68" customWidth="1"/>
    <col min="1803" max="1803" width="10.5703125" style="68" customWidth="1"/>
    <col min="1804" max="1804" width="15.7109375" style="68" customWidth="1"/>
    <col min="1805" max="1805" width="13.42578125" style="68" bestFit="1" customWidth="1"/>
    <col min="1806" max="2048" width="9.140625" style="68"/>
    <col min="2049" max="2049" width="5.5703125" style="68" customWidth="1"/>
    <col min="2050" max="2050" width="10.85546875" style="68" customWidth="1"/>
    <col min="2051" max="2051" width="9.85546875" style="68" customWidth="1"/>
    <col min="2052" max="2052" width="36.5703125" style="68" customWidth="1"/>
    <col min="2053" max="2053" width="11.7109375" style="68" customWidth="1"/>
    <col min="2054" max="2054" width="8.7109375" style="68" customWidth="1"/>
    <col min="2055" max="2055" width="13.5703125" style="68" customWidth="1"/>
    <col min="2056" max="2056" width="16.7109375" style="68" customWidth="1"/>
    <col min="2057" max="2057" width="9.140625" style="68" customWidth="1"/>
    <col min="2058" max="2058" width="16.42578125" style="68" customWidth="1"/>
    <col min="2059" max="2059" width="10.5703125" style="68" customWidth="1"/>
    <col min="2060" max="2060" width="15.7109375" style="68" customWidth="1"/>
    <col min="2061" max="2061" width="13.42578125" style="68" bestFit="1" customWidth="1"/>
    <col min="2062" max="2304" width="9.140625" style="68"/>
    <col min="2305" max="2305" width="5.5703125" style="68" customWidth="1"/>
    <col min="2306" max="2306" width="10.85546875" style="68" customWidth="1"/>
    <col min="2307" max="2307" width="9.85546875" style="68" customWidth="1"/>
    <col min="2308" max="2308" width="36.5703125" style="68" customWidth="1"/>
    <col min="2309" max="2309" width="11.7109375" style="68" customWidth="1"/>
    <col min="2310" max="2310" width="8.7109375" style="68" customWidth="1"/>
    <col min="2311" max="2311" width="13.5703125" style="68" customWidth="1"/>
    <col min="2312" max="2312" width="16.7109375" style="68" customWidth="1"/>
    <col min="2313" max="2313" width="9.140625" style="68" customWidth="1"/>
    <col min="2314" max="2314" width="16.42578125" style="68" customWidth="1"/>
    <col min="2315" max="2315" width="10.5703125" style="68" customWidth="1"/>
    <col min="2316" max="2316" width="15.7109375" style="68" customWidth="1"/>
    <col min="2317" max="2317" width="13.42578125" style="68" bestFit="1" customWidth="1"/>
    <col min="2318" max="2560" width="9.140625" style="68"/>
    <col min="2561" max="2561" width="5.5703125" style="68" customWidth="1"/>
    <col min="2562" max="2562" width="10.85546875" style="68" customWidth="1"/>
    <col min="2563" max="2563" width="9.85546875" style="68" customWidth="1"/>
    <col min="2564" max="2564" width="36.5703125" style="68" customWidth="1"/>
    <col min="2565" max="2565" width="11.7109375" style="68" customWidth="1"/>
    <col min="2566" max="2566" width="8.7109375" style="68" customWidth="1"/>
    <col min="2567" max="2567" width="13.5703125" style="68" customWidth="1"/>
    <col min="2568" max="2568" width="16.7109375" style="68" customWidth="1"/>
    <col min="2569" max="2569" width="9.140625" style="68" customWidth="1"/>
    <col min="2570" max="2570" width="16.42578125" style="68" customWidth="1"/>
    <col min="2571" max="2571" width="10.5703125" style="68" customWidth="1"/>
    <col min="2572" max="2572" width="15.7109375" style="68" customWidth="1"/>
    <col min="2573" max="2573" width="13.42578125" style="68" bestFit="1" customWidth="1"/>
    <col min="2574" max="2816" width="9.140625" style="68"/>
    <col min="2817" max="2817" width="5.5703125" style="68" customWidth="1"/>
    <col min="2818" max="2818" width="10.85546875" style="68" customWidth="1"/>
    <col min="2819" max="2819" width="9.85546875" style="68" customWidth="1"/>
    <col min="2820" max="2820" width="36.5703125" style="68" customWidth="1"/>
    <col min="2821" max="2821" width="11.7109375" style="68" customWidth="1"/>
    <col min="2822" max="2822" width="8.7109375" style="68" customWidth="1"/>
    <col min="2823" max="2823" width="13.5703125" style="68" customWidth="1"/>
    <col min="2824" max="2824" width="16.7109375" style="68" customWidth="1"/>
    <col min="2825" max="2825" width="9.140625" style="68" customWidth="1"/>
    <col min="2826" max="2826" width="16.42578125" style="68" customWidth="1"/>
    <col min="2827" max="2827" width="10.5703125" style="68" customWidth="1"/>
    <col min="2828" max="2828" width="15.7109375" style="68" customWidth="1"/>
    <col min="2829" max="2829" width="13.42578125" style="68" bestFit="1" customWidth="1"/>
    <col min="2830" max="3072" width="9.140625" style="68"/>
    <col min="3073" max="3073" width="5.5703125" style="68" customWidth="1"/>
    <col min="3074" max="3074" width="10.85546875" style="68" customWidth="1"/>
    <col min="3075" max="3075" width="9.85546875" style="68" customWidth="1"/>
    <col min="3076" max="3076" width="36.5703125" style="68" customWidth="1"/>
    <col min="3077" max="3077" width="11.7109375" style="68" customWidth="1"/>
    <col min="3078" max="3078" width="8.7109375" style="68" customWidth="1"/>
    <col min="3079" max="3079" width="13.5703125" style="68" customWidth="1"/>
    <col min="3080" max="3080" width="16.7109375" style="68" customWidth="1"/>
    <col min="3081" max="3081" width="9.140625" style="68" customWidth="1"/>
    <col min="3082" max="3082" width="16.42578125" style="68" customWidth="1"/>
    <col min="3083" max="3083" width="10.5703125" style="68" customWidth="1"/>
    <col min="3084" max="3084" width="15.7109375" style="68" customWidth="1"/>
    <col min="3085" max="3085" width="13.42578125" style="68" bestFit="1" customWidth="1"/>
    <col min="3086" max="3328" width="9.140625" style="68"/>
    <col min="3329" max="3329" width="5.5703125" style="68" customWidth="1"/>
    <col min="3330" max="3330" width="10.85546875" style="68" customWidth="1"/>
    <col min="3331" max="3331" width="9.85546875" style="68" customWidth="1"/>
    <col min="3332" max="3332" width="36.5703125" style="68" customWidth="1"/>
    <col min="3333" max="3333" width="11.7109375" style="68" customWidth="1"/>
    <col min="3334" max="3334" width="8.7109375" style="68" customWidth="1"/>
    <col min="3335" max="3335" width="13.5703125" style="68" customWidth="1"/>
    <col min="3336" max="3336" width="16.7109375" style="68" customWidth="1"/>
    <col min="3337" max="3337" width="9.140625" style="68" customWidth="1"/>
    <col min="3338" max="3338" width="16.42578125" style="68" customWidth="1"/>
    <col min="3339" max="3339" width="10.5703125" style="68" customWidth="1"/>
    <col min="3340" max="3340" width="15.7109375" style="68" customWidth="1"/>
    <col min="3341" max="3341" width="13.42578125" style="68" bestFit="1" customWidth="1"/>
    <col min="3342" max="3584" width="9.140625" style="68"/>
    <col min="3585" max="3585" width="5.5703125" style="68" customWidth="1"/>
    <col min="3586" max="3586" width="10.85546875" style="68" customWidth="1"/>
    <col min="3587" max="3587" width="9.85546875" style="68" customWidth="1"/>
    <col min="3588" max="3588" width="36.5703125" style="68" customWidth="1"/>
    <col min="3589" max="3589" width="11.7109375" style="68" customWidth="1"/>
    <col min="3590" max="3590" width="8.7109375" style="68" customWidth="1"/>
    <col min="3591" max="3591" width="13.5703125" style="68" customWidth="1"/>
    <col min="3592" max="3592" width="16.7109375" style="68" customWidth="1"/>
    <col min="3593" max="3593" width="9.140625" style="68" customWidth="1"/>
    <col min="3594" max="3594" width="16.42578125" style="68" customWidth="1"/>
    <col min="3595" max="3595" width="10.5703125" style="68" customWidth="1"/>
    <col min="3596" max="3596" width="15.7109375" style="68" customWidth="1"/>
    <col min="3597" max="3597" width="13.42578125" style="68" bestFit="1" customWidth="1"/>
    <col min="3598" max="3840" width="9.140625" style="68"/>
    <col min="3841" max="3841" width="5.5703125" style="68" customWidth="1"/>
    <col min="3842" max="3842" width="10.85546875" style="68" customWidth="1"/>
    <col min="3843" max="3843" width="9.85546875" style="68" customWidth="1"/>
    <col min="3844" max="3844" width="36.5703125" style="68" customWidth="1"/>
    <col min="3845" max="3845" width="11.7109375" style="68" customWidth="1"/>
    <col min="3846" max="3846" width="8.7109375" style="68" customWidth="1"/>
    <col min="3847" max="3847" width="13.5703125" style="68" customWidth="1"/>
    <col min="3848" max="3848" width="16.7109375" style="68" customWidth="1"/>
    <col min="3849" max="3849" width="9.140625" style="68" customWidth="1"/>
    <col min="3850" max="3850" width="16.42578125" style="68" customWidth="1"/>
    <col min="3851" max="3851" width="10.5703125" style="68" customWidth="1"/>
    <col min="3852" max="3852" width="15.7109375" style="68" customWidth="1"/>
    <col min="3853" max="3853" width="13.42578125" style="68" bestFit="1" customWidth="1"/>
    <col min="3854" max="4096" width="9.140625" style="68"/>
    <col min="4097" max="4097" width="5.5703125" style="68" customWidth="1"/>
    <col min="4098" max="4098" width="10.85546875" style="68" customWidth="1"/>
    <col min="4099" max="4099" width="9.85546875" style="68" customWidth="1"/>
    <col min="4100" max="4100" width="36.5703125" style="68" customWidth="1"/>
    <col min="4101" max="4101" width="11.7109375" style="68" customWidth="1"/>
    <col min="4102" max="4102" width="8.7109375" style="68" customWidth="1"/>
    <col min="4103" max="4103" width="13.5703125" style="68" customWidth="1"/>
    <col min="4104" max="4104" width="16.7109375" style="68" customWidth="1"/>
    <col min="4105" max="4105" width="9.140625" style="68" customWidth="1"/>
    <col min="4106" max="4106" width="16.42578125" style="68" customWidth="1"/>
    <col min="4107" max="4107" width="10.5703125" style="68" customWidth="1"/>
    <col min="4108" max="4108" width="15.7109375" style="68" customWidth="1"/>
    <col min="4109" max="4109" width="13.42578125" style="68" bestFit="1" customWidth="1"/>
    <col min="4110" max="4352" width="9.140625" style="68"/>
    <col min="4353" max="4353" width="5.5703125" style="68" customWidth="1"/>
    <col min="4354" max="4354" width="10.85546875" style="68" customWidth="1"/>
    <col min="4355" max="4355" width="9.85546875" style="68" customWidth="1"/>
    <col min="4356" max="4356" width="36.5703125" style="68" customWidth="1"/>
    <col min="4357" max="4357" width="11.7109375" style="68" customWidth="1"/>
    <col min="4358" max="4358" width="8.7109375" style="68" customWidth="1"/>
    <col min="4359" max="4359" width="13.5703125" style="68" customWidth="1"/>
    <col min="4360" max="4360" width="16.7109375" style="68" customWidth="1"/>
    <col min="4361" max="4361" width="9.140625" style="68" customWidth="1"/>
    <col min="4362" max="4362" width="16.42578125" style="68" customWidth="1"/>
    <col min="4363" max="4363" width="10.5703125" style="68" customWidth="1"/>
    <col min="4364" max="4364" width="15.7109375" style="68" customWidth="1"/>
    <col min="4365" max="4365" width="13.42578125" style="68" bestFit="1" customWidth="1"/>
    <col min="4366" max="4608" width="9.140625" style="68"/>
    <col min="4609" max="4609" width="5.5703125" style="68" customWidth="1"/>
    <col min="4610" max="4610" width="10.85546875" style="68" customWidth="1"/>
    <col min="4611" max="4611" width="9.85546875" style="68" customWidth="1"/>
    <col min="4612" max="4612" width="36.5703125" style="68" customWidth="1"/>
    <col min="4613" max="4613" width="11.7109375" style="68" customWidth="1"/>
    <col min="4614" max="4614" width="8.7109375" style="68" customWidth="1"/>
    <col min="4615" max="4615" width="13.5703125" style="68" customWidth="1"/>
    <col min="4616" max="4616" width="16.7109375" style="68" customWidth="1"/>
    <col min="4617" max="4617" width="9.140625" style="68" customWidth="1"/>
    <col min="4618" max="4618" width="16.42578125" style="68" customWidth="1"/>
    <col min="4619" max="4619" width="10.5703125" style="68" customWidth="1"/>
    <col min="4620" max="4620" width="15.7109375" style="68" customWidth="1"/>
    <col min="4621" max="4621" width="13.42578125" style="68" bestFit="1" customWidth="1"/>
    <col min="4622" max="4864" width="9.140625" style="68"/>
    <col min="4865" max="4865" width="5.5703125" style="68" customWidth="1"/>
    <col min="4866" max="4866" width="10.85546875" style="68" customWidth="1"/>
    <col min="4867" max="4867" width="9.85546875" style="68" customWidth="1"/>
    <col min="4868" max="4868" width="36.5703125" style="68" customWidth="1"/>
    <col min="4869" max="4869" width="11.7109375" style="68" customWidth="1"/>
    <col min="4870" max="4870" width="8.7109375" style="68" customWidth="1"/>
    <col min="4871" max="4871" width="13.5703125" style="68" customWidth="1"/>
    <col min="4872" max="4872" width="16.7109375" style="68" customWidth="1"/>
    <col min="4873" max="4873" width="9.140625" style="68" customWidth="1"/>
    <col min="4874" max="4874" width="16.42578125" style="68" customWidth="1"/>
    <col min="4875" max="4875" width="10.5703125" style="68" customWidth="1"/>
    <col min="4876" max="4876" width="15.7109375" style="68" customWidth="1"/>
    <col min="4877" max="4877" width="13.42578125" style="68" bestFit="1" customWidth="1"/>
    <col min="4878" max="5120" width="9.140625" style="68"/>
    <col min="5121" max="5121" width="5.5703125" style="68" customWidth="1"/>
    <col min="5122" max="5122" width="10.85546875" style="68" customWidth="1"/>
    <col min="5123" max="5123" width="9.85546875" style="68" customWidth="1"/>
    <col min="5124" max="5124" width="36.5703125" style="68" customWidth="1"/>
    <col min="5125" max="5125" width="11.7109375" style="68" customWidth="1"/>
    <col min="5126" max="5126" width="8.7109375" style="68" customWidth="1"/>
    <col min="5127" max="5127" width="13.5703125" style="68" customWidth="1"/>
    <col min="5128" max="5128" width="16.7109375" style="68" customWidth="1"/>
    <col min="5129" max="5129" width="9.140625" style="68" customWidth="1"/>
    <col min="5130" max="5130" width="16.42578125" style="68" customWidth="1"/>
    <col min="5131" max="5131" width="10.5703125" style="68" customWidth="1"/>
    <col min="5132" max="5132" width="15.7109375" style="68" customWidth="1"/>
    <col min="5133" max="5133" width="13.42578125" style="68" bestFit="1" customWidth="1"/>
    <col min="5134" max="5376" width="9.140625" style="68"/>
    <col min="5377" max="5377" width="5.5703125" style="68" customWidth="1"/>
    <col min="5378" max="5378" width="10.85546875" style="68" customWidth="1"/>
    <col min="5379" max="5379" width="9.85546875" style="68" customWidth="1"/>
    <col min="5380" max="5380" width="36.5703125" style="68" customWidth="1"/>
    <col min="5381" max="5381" width="11.7109375" style="68" customWidth="1"/>
    <col min="5382" max="5382" width="8.7109375" style="68" customWidth="1"/>
    <col min="5383" max="5383" width="13.5703125" style="68" customWidth="1"/>
    <col min="5384" max="5384" width="16.7109375" style="68" customWidth="1"/>
    <col min="5385" max="5385" width="9.140625" style="68" customWidth="1"/>
    <col min="5386" max="5386" width="16.42578125" style="68" customWidth="1"/>
    <col min="5387" max="5387" width="10.5703125" style="68" customWidth="1"/>
    <col min="5388" max="5388" width="15.7109375" style="68" customWidth="1"/>
    <col min="5389" max="5389" width="13.42578125" style="68" bestFit="1" customWidth="1"/>
    <col min="5390" max="5632" width="9.140625" style="68"/>
    <col min="5633" max="5633" width="5.5703125" style="68" customWidth="1"/>
    <col min="5634" max="5634" width="10.85546875" style="68" customWidth="1"/>
    <col min="5635" max="5635" width="9.85546875" style="68" customWidth="1"/>
    <col min="5636" max="5636" width="36.5703125" style="68" customWidth="1"/>
    <col min="5637" max="5637" width="11.7109375" style="68" customWidth="1"/>
    <col min="5638" max="5638" width="8.7109375" style="68" customWidth="1"/>
    <col min="5639" max="5639" width="13.5703125" style="68" customWidth="1"/>
    <col min="5640" max="5640" width="16.7109375" style="68" customWidth="1"/>
    <col min="5641" max="5641" width="9.140625" style="68" customWidth="1"/>
    <col min="5642" max="5642" width="16.42578125" style="68" customWidth="1"/>
    <col min="5643" max="5643" width="10.5703125" style="68" customWidth="1"/>
    <col min="5644" max="5644" width="15.7109375" style="68" customWidth="1"/>
    <col min="5645" max="5645" width="13.42578125" style="68" bestFit="1" customWidth="1"/>
    <col min="5646" max="5888" width="9.140625" style="68"/>
    <col min="5889" max="5889" width="5.5703125" style="68" customWidth="1"/>
    <col min="5890" max="5890" width="10.85546875" style="68" customWidth="1"/>
    <col min="5891" max="5891" width="9.85546875" style="68" customWidth="1"/>
    <col min="5892" max="5892" width="36.5703125" style="68" customWidth="1"/>
    <col min="5893" max="5893" width="11.7109375" style="68" customWidth="1"/>
    <col min="5894" max="5894" width="8.7109375" style="68" customWidth="1"/>
    <col min="5895" max="5895" width="13.5703125" style="68" customWidth="1"/>
    <col min="5896" max="5896" width="16.7109375" style="68" customWidth="1"/>
    <col min="5897" max="5897" width="9.140625" style="68" customWidth="1"/>
    <col min="5898" max="5898" width="16.42578125" style="68" customWidth="1"/>
    <col min="5899" max="5899" width="10.5703125" style="68" customWidth="1"/>
    <col min="5900" max="5900" width="15.7109375" style="68" customWidth="1"/>
    <col min="5901" max="5901" width="13.42578125" style="68" bestFit="1" customWidth="1"/>
    <col min="5902" max="6144" width="9.140625" style="68"/>
    <col min="6145" max="6145" width="5.5703125" style="68" customWidth="1"/>
    <col min="6146" max="6146" width="10.85546875" style="68" customWidth="1"/>
    <col min="6147" max="6147" width="9.85546875" style="68" customWidth="1"/>
    <col min="6148" max="6148" width="36.5703125" style="68" customWidth="1"/>
    <col min="6149" max="6149" width="11.7109375" style="68" customWidth="1"/>
    <col min="6150" max="6150" width="8.7109375" style="68" customWidth="1"/>
    <col min="6151" max="6151" width="13.5703125" style="68" customWidth="1"/>
    <col min="6152" max="6152" width="16.7109375" style="68" customWidth="1"/>
    <col min="6153" max="6153" width="9.140625" style="68" customWidth="1"/>
    <col min="6154" max="6154" width="16.42578125" style="68" customWidth="1"/>
    <col min="6155" max="6155" width="10.5703125" style="68" customWidth="1"/>
    <col min="6156" max="6156" width="15.7109375" style="68" customWidth="1"/>
    <col min="6157" max="6157" width="13.42578125" style="68" bestFit="1" customWidth="1"/>
    <col min="6158" max="6400" width="9.140625" style="68"/>
    <col min="6401" max="6401" width="5.5703125" style="68" customWidth="1"/>
    <col min="6402" max="6402" width="10.85546875" style="68" customWidth="1"/>
    <col min="6403" max="6403" width="9.85546875" style="68" customWidth="1"/>
    <col min="6404" max="6404" width="36.5703125" style="68" customWidth="1"/>
    <col min="6405" max="6405" width="11.7109375" style="68" customWidth="1"/>
    <col min="6406" max="6406" width="8.7109375" style="68" customWidth="1"/>
    <col min="6407" max="6407" width="13.5703125" style="68" customWidth="1"/>
    <col min="6408" max="6408" width="16.7109375" style="68" customWidth="1"/>
    <col min="6409" max="6409" width="9.140625" style="68" customWidth="1"/>
    <col min="6410" max="6410" width="16.42578125" style="68" customWidth="1"/>
    <col min="6411" max="6411" width="10.5703125" style="68" customWidth="1"/>
    <col min="6412" max="6412" width="15.7109375" style="68" customWidth="1"/>
    <col min="6413" max="6413" width="13.42578125" style="68" bestFit="1" customWidth="1"/>
    <col min="6414" max="6656" width="9.140625" style="68"/>
    <col min="6657" max="6657" width="5.5703125" style="68" customWidth="1"/>
    <col min="6658" max="6658" width="10.85546875" style="68" customWidth="1"/>
    <col min="6659" max="6659" width="9.85546875" style="68" customWidth="1"/>
    <col min="6660" max="6660" width="36.5703125" style="68" customWidth="1"/>
    <col min="6661" max="6661" width="11.7109375" style="68" customWidth="1"/>
    <col min="6662" max="6662" width="8.7109375" style="68" customWidth="1"/>
    <col min="6663" max="6663" width="13.5703125" style="68" customWidth="1"/>
    <col min="6664" max="6664" width="16.7109375" style="68" customWidth="1"/>
    <col min="6665" max="6665" width="9.140625" style="68" customWidth="1"/>
    <col min="6666" max="6666" width="16.42578125" style="68" customWidth="1"/>
    <col min="6667" max="6667" width="10.5703125" style="68" customWidth="1"/>
    <col min="6668" max="6668" width="15.7109375" style="68" customWidth="1"/>
    <col min="6669" max="6669" width="13.42578125" style="68" bestFit="1" customWidth="1"/>
    <col min="6670" max="6912" width="9.140625" style="68"/>
    <col min="6913" max="6913" width="5.5703125" style="68" customWidth="1"/>
    <col min="6914" max="6914" width="10.85546875" style="68" customWidth="1"/>
    <col min="6915" max="6915" width="9.85546875" style="68" customWidth="1"/>
    <col min="6916" max="6916" width="36.5703125" style="68" customWidth="1"/>
    <col min="6917" max="6917" width="11.7109375" style="68" customWidth="1"/>
    <col min="6918" max="6918" width="8.7109375" style="68" customWidth="1"/>
    <col min="6919" max="6919" width="13.5703125" style="68" customWidth="1"/>
    <col min="6920" max="6920" width="16.7109375" style="68" customWidth="1"/>
    <col min="6921" max="6921" width="9.140625" style="68" customWidth="1"/>
    <col min="6922" max="6922" width="16.42578125" style="68" customWidth="1"/>
    <col min="6923" max="6923" width="10.5703125" style="68" customWidth="1"/>
    <col min="6924" max="6924" width="15.7109375" style="68" customWidth="1"/>
    <col min="6925" max="6925" width="13.42578125" style="68" bestFit="1" customWidth="1"/>
    <col min="6926" max="7168" width="9.140625" style="68"/>
    <col min="7169" max="7169" width="5.5703125" style="68" customWidth="1"/>
    <col min="7170" max="7170" width="10.85546875" style="68" customWidth="1"/>
    <col min="7171" max="7171" width="9.85546875" style="68" customWidth="1"/>
    <col min="7172" max="7172" width="36.5703125" style="68" customWidth="1"/>
    <col min="7173" max="7173" width="11.7109375" style="68" customWidth="1"/>
    <col min="7174" max="7174" width="8.7109375" style="68" customWidth="1"/>
    <col min="7175" max="7175" width="13.5703125" style="68" customWidth="1"/>
    <col min="7176" max="7176" width="16.7109375" style="68" customWidth="1"/>
    <col min="7177" max="7177" width="9.140625" style="68" customWidth="1"/>
    <col min="7178" max="7178" width="16.42578125" style="68" customWidth="1"/>
    <col min="7179" max="7179" width="10.5703125" style="68" customWidth="1"/>
    <col min="7180" max="7180" width="15.7109375" style="68" customWidth="1"/>
    <col min="7181" max="7181" width="13.42578125" style="68" bestFit="1" customWidth="1"/>
    <col min="7182" max="7424" width="9.140625" style="68"/>
    <col min="7425" max="7425" width="5.5703125" style="68" customWidth="1"/>
    <col min="7426" max="7426" width="10.85546875" style="68" customWidth="1"/>
    <col min="7427" max="7427" width="9.85546875" style="68" customWidth="1"/>
    <col min="7428" max="7428" width="36.5703125" style="68" customWidth="1"/>
    <col min="7429" max="7429" width="11.7109375" style="68" customWidth="1"/>
    <col min="7430" max="7430" width="8.7109375" style="68" customWidth="1"/>
    <col min="7431" max="7431" width="13.5703125" style="68" customWidth="1"/>
    <col min="7432" max="7432" width="16.7109375" style="68" customWidth="1"/>
    <col min="7433" max="7433" width="9.140625" style="68" customWidth="1"/>
    <col min="7434" max="7434" width="16.42578125" style="68" customWidth="1"/>
    <col min="7435" max="7435" width="10.5703125" style="68" customWidth="1"/>
    <col min="7436" max="7436" width="15.7109375" style="68" customWidth="1"/>
    <col min="7437" max="7437" width="13.42578125" style="68" bestFit="1" customWidth="1"/>
    <col min="7438" max="7680" width="9.140625" style="68"/>
    <col min="7681" max="7681" width="5.5703125" style="68" customWidth="1"/>
    <col min="7682" max="7682" width="10.85546875" style="68" customWidth="1"/>
    <col min="7683" max="7683" width="9.85546875" style="68" customWidth="1"/>
    <col min="7684" max="7684" width="36.5703125" style="68" customWidth="1"/>
    <col min="7685" max="7685" width="11.7109375" style="68" customWidth="1"/>
    <col min="7686" max="7686" width="8.7109375" style="68" customWidth="1"/>
    <col min="7687" max="7687" width="13.5703125" style="68" customWidth="1"/>
    <col min="7688" max="7688" width="16.7109375" style="68" customWidth="1"/>
    <col min="7689" max="7689" width="9.140625" style="68" customWidth="1"/>
    <col min="7690" max="7690" width="16.42578125" style="68" customWidth="1"/>
    <col min="7691" max="7691" width="10.5703125" style="68" customWidth="1"/>
    <col min="7692" max="7692" width="15.7109375" style="68" customWidth="1"/>
    <col min="7693" max="7693" width="13.42578125" style="68" bestFit="1" customWidth="1"/>
    <col min="7694" max="7936" width="9.140625" style="68"/>
    <col min="7937" max="7937" width="5.5703125" style="68" customWidth="1"/>
    <col min="7938" max="7938" width="10.85546875" style="68" customWidth="1"/>
    <col min="7939" max="7939" width="9.85546875" style="68" customWidth="1"/>
    <col min="7940" max="7940" width="36.5703125" style="68" customWidth="1"/>
    <col min="7941" max="7941" width="11.7109375" style="68" customWidth="1"/>
    <col min="7942" max="7942" width="8.7109375" style="68" customWidth="1"/>
    <col min="7943" max="7943" width="13.5703125" style="68" customWidth="1"/>
    <col min="7944" max="7944" width="16.7109375" style="68" customWidth="1"/>
    <col min="7945" max="7945" width="9.140625" style="68" customWidth="1"/>
    <col min="7946" max="7946" width="16.42578125" style="68" customWidth="1"/>
    <col min="7947" max="7947" width="10.5703125" style="68" customWidth="1"/>
    <col min="7948" max="7948" width="15.7109375" style="68" customWidth="1"/>
    <col min="7949" max="7949" width="13.42578125" style="68" bestFit="1" customWidth="1"/>
    <col min="7950" max="8192" width="9.140625" style="68"/>
    <col min="8193" max="8193" width="5.5703125" style="68" customWidth="1"/>
    <col min="8194" max="8194" width="10.85546875" style="68" customWidth="1"/>
    <col min="8195" max="8195" width="9.85546875" style="68" customWidth="1"/>
    <col min="8196" max="8196" width="36.5703125" style="68" customWidth="1"/>
    <col min="8197" max="8197" width="11.7109375" style="68" customWidth="1"/>
    <col min="8198" max="8198" width="8.7109375" style="68" customWidth="1"/>
    <col min="8199" max="8199" width="13.5703125" style="68" customWidth="1"/>
    <col min="8200" max="8200" width="16.7109375" style="68" customWidth="1"/>
    <col min="8201" max="8201" width="9.140625" style="68" customWidth="1"/>
    <col min="8202" max="8202" width="16.42578125" style="68" customWidth="1"/>
    <col min="8203" max="8203" width="10.5703125" style="68" customWidth="1"/>
    <col min="8204" max="8204" width="15.7109375" style="68" customWidth="1"/>
    <col min="8205" max="8205" width="13.42578125" style="68" bestFit="1" customWidth="1"/>
    <col min="8206" max="8448" width="9.140625" style="68"/>
    <col min="8449" max="8449" width="5.5703125" style="68" customWidth="1"/>
    <col min="8450" max="8450" width="10.85546875" style="68" customWidth="1"/>
    <col min="8451" max="8451" width="9.85546875" style="68" customWidth="1"/>
    <col min="8452" max="8452" width="36.5703125" style="68" customWidth="1"/>
    <col min="8453" max="8453" width="11.7109375" style="68" customWidth="1"/>
    <col min="8454" max="8454" width="8.7109375" style="68" customWidth="1"/>
    <col min="8455" max="8455" width="13.5703125" style="68" customWidth="1"/>
    <col min="8456" max="8456" width="16.7109375" style="68" customWidth="1"/>
    <col min="8457" max="8457" width="9.140625" style="68" customWidth="1"/>
    <col min="8458" max="8458" width="16.42578125" style="68" customWidth="1"/>
    <col min="8459" max="8459" width="10.5703125" style="68" customWidth="1"/>
    <col min="8460" max="8460" width="15.7109375" style="68" customWidth="1"/>
    <col min="8461" max="8461" width="13.42578125" style="68" bestFit="1" customWidth="1"/>
    <col min="8462" max="8704" width="9.140625" style="68"/>
    <col min="8705" max="8705" width="5.5703125" style="68" customWidth="1"/>
    <col min="8706" max="8706" width="10.85546875" style="68" customWidth="1"/>
    <col min="8707" max="8707" width="9.85546875" style="68" customWidth="1"/>
    <col min="8708" max="8708" width="36.5703125" style="68" customWidth="1"/>
    <col min="8709" max="8709" width="11.7109375" style="68" customWidth="1"/>
    <col min="8710" max="8710" width="8.7109375" style="68" customWidth="1"/>
    <col min="8711" max="8711" width="13.5703125" style="68" customWidth="1"/>
    <col min="8712" max="8712" width="16.7109375" style="68" customWidth="1"/>
    <col min="8713" max="8713" width="9.140625" style="68" customWidth="1"/>
    <col min="8714" max="8714" width="16.42578125" style="68" customWidth="1"/>
    <col min="8715" max="8715" width="10.5703125" style="68" customWidth="1"/>
    <col min="8716" max="8716" width="15.7109375" style="68" customWidth="1"/>
    <col min="8717" max="8717" width="13.42578125" style="68" bestFit="1" customWidth="1"/>
    <col min="8718" max="8960" width="9.140625" style="68"/>
    <col min="8961" max="8961" width="5.5703125" style="68" customWidth="1"/>
    <col min="8962" max="8962" width="10.85546875" style="68" customWidth="1"/>
    <col min="8963" max="8963" width="9.85546875" style="68" customWidth="1"/>
    <col min="8964" max="8964" width="36.5703125" style="68" customWidth="1"/>
    <col min="8965" max="8965" width="11.7109375" style="68" customWidth="1"/>
    <col min="8966" max="8966" width="8.7109375" style="68" customWidth="1"/>
    <col min="8967" max="8967" width="13.5703125" style="68" customWidth="1"/>
    <col min="8968" max="8968" width="16.7109375" style="68" customWidth="1"/>
    <col min="8969" max="8969" width="9.140625" style="68" customWidth="1"/>
    <col min="8970" max="8970" width="16.42578125" style="68" customWidth="1"/>
    <col min="8971" max="8971" width="10.5703125" style="68" customWidth="1"/>
    <col min="8972" max="8972" width="15.7109375" style="68" customWidth="1"/>
    <col min="8973" max="8973" width="13.42578125" style="68" bestFit="1" customWidth="1"/>
    <col min="8974" max="9216" width="9.140625" style="68"/>
    <col min="9217" max="9217" width="5.5703125" style="68" customWidth="1"/>
    <col min="9218" max="9218" width="10.85546875" style="68" customWidth="1"/>
    <col min="9219" max="9219" width="9.85546875" style="68" customWidth="1"/>
    <col min="9220" max="9220" width="36.5703125" style="68" customWidth="1"/>
    <col min="9221" max="9221" width="11.7109375" style="68" customWidth="1"/>
    <col min="9222" max="9222" width="8.7109375" style="68" customWidth="1"/>
    <col min="9223" max="9223" width="13.5703125" style="68" customWidth="1"/>
    <col min="9224" max="9224" width="16.7109375" style="68" customWidth="1"/>
    <col min="9225" max="9225" width="9.140625" style="68" customWidth="1"/>
    <col min="9226" max="9226" width="16.42578125" style="68" customWidth="1"/>
    <col min="9227" max="9227" width="10.5703125" style="68" customWidth="1"/>
    <col min="9228" max="9228" width="15.7109375" style="68" customWidth="1"/>
    <col min="9229" max="9229" width="13.42578125" style="68" bestFit="1" customWidth="1"/>
    <col min="9230" max="9472" width="9.140625" style="68"/>
    <col min="9473" max="9473" width="5.5703125" style="68" customWidth="1"/>
    <col min="9474" max="9474" width="10.85546875" style="68" customWidth="1"/>
    <col min="9475" max="9475" width="9.85546875" style="68" customWidth="1"/>
    <col min="9476" max="9476" width="36.5703125" style="68" customWidth="1"/>
    <col min="9477" max="9477" width="11.7109375" style="68" customWidth="1"/>
    <col min="9478" max="9478" width="8.7109375" style="68" customWidth="1"/>
    <col min="9479" max="9479" width="13.5703125" style="68" customWidth="1"/>
    <col min="9480" max="9480" width="16.7109375" style="68" customWidth="1"/>
    <col min="9481" max="9481" width="9.140625" style="68" customWidth="1"/>
    <col min="9482" max="9482" width="16.42578125" style="68" customWidth="1"/>
    <col min="9483" max="9483" width="10.5703125" style="68" customWidth="1"/>
    <col min="9484" max="9484" width="15.7109375" style="68" customWidth="1"/>
    <col min="9485" max="9485" width="13.42578125" style="68" bestFit="1" customWidth="1"/>
    <col min="9486" max="9728" width="9.140625" style="68"/>
    <col min="9729" max="9729" width="5.5703125" style="68" customWidth="1"/>
    <col min="9730" max="9730" width="10.85546875" style="68" customWidth="1"/>
    <col min="9731" max="9731" width="9.85546875" style="68" customWidth="1"/>
    <col min="9732" max="9732" width="36.5703125" style="68" customWidth="1"/>
    <col min="9733" max="9733" width="11.7109375" style="68" customWidth="1"/>
    <col min="9734" max="9734" width="8.7109375" style="68" customWidth="1"/>
    <col min="9735" max="9735" width="13.5703125" style="68" customWidth="1"/>
    <col min="9736" max="9736" width="16.7109375" style="68" customWidth="1"/>
    <col min="9737" max="9737" width="9.140625" style="68" customWidth="1"/>
    <col min="9738" max="9738" width="16.42578125" style="68" customWidth="1"/>
    <col min="9739" max="9739" width="10.5703125" style="68" customWidth="1"/>
    <col min="9740" max="9740" width="15.7109375" style="68" customWidth="1"/>
    <col min="9741" max="9741" width="13.42578125" style="68" bestFit="1" customWidth="1"/>
    <col min="9742" max="9984" width="9.140625" style="68"/>
    <col min="9985" max="9985" width="5.5703125" style="68" customWidth="1"/>
    <col min="9986" max="9986" width="10.85546875" style="68" customWidth="1"/>
    <col min="9987" max="9987" width="9.85546875" style="68" customWidth="1"/>
    <col min="9988" max="9988" width="36.5703125" style="68" customWidth="1"/>
    <col min="9989" max="9989" width="11.7109375" style="68" customWidth="1"/>
    <col min="9990" max="9990" width="8.7109375" style="68" customWidth="1"/>
    <col min="9991" max="9991" width="13.5703125" style="68" customWidth="1"/>
    <col min="9992" max="9992" width="16.7109375" style="68" customWidth="1"/>
    <col min="9993" max="9993" width="9.140625" style="68" customWidth="1"/>
    <col min="9994" max="9994" width="16.42578125" style="68" customWidth="1"/>
    <col min="9995" max="9995" width="10.5703125" style="68" customWidth="1"/>
    <col min="9996" max="9996" width="15.7109375" style="68" customWidth="1"/>
    <col min="9997" max="9997" width="13.42578125" style="68" bestFit="1" customWidth="1"/>
    <col min="9998" max="10240" width="9.140625" style="68"/>
    <col min="10241" max="10241" width="5.5703125" style="68" customWidth="1"/>
    <col min="10242" max="10242" width="10.85546875" style="68" customWidth="1"/>
    <col min="10243" max="10243" width="9.85546875" style="68" customWidth="1"/>
    <col min="10244" max="10244" width="36.5703125" style="68" customWidth="1"/>
    <col min="10245" max="10245" width="11.7109375" style="68" customWidth="1"/>
    <col min="10246" max="10246" width="8.7109375" style="68" customWidth="1"/>
    <col min="10247" max="10247" width="13.5703125" style="68" customWidth="1"/>
    <col min="10248" max="10248" width="16.7109375" style="68" customWidth="1"/>
    <col min="10249" max="10249" width="9.140625" style="68" customWidth="1"/>
    <col min="10250" max="10250" width="16.42578125" style="68" customWidth="1"/>
    <col min="10251" max="10251" width="10.5703125" style="68" customWidth="1"/>
    <col min="10252" max="10252" width="15.7109375" style="68" customWidth="1"/>
    <col min="10253" max="10253" width="13.42578125" style="68" bestFit="1" customWidth="1"/>
    <col min="10254" max="10496" width="9.140625" style="68"/>
    <col min="10497" max="10497" width="5.5703125" style="68" customWidth="1"/>
    <col min="10498" max="10498" width="10.85546875" style="68" customWidth="1"/>
    <col min="10499" max="10499" width="9.85546875" style="68" customWidth="1"/>
    <col min="10500" max="10500" width="36.5703125" style="68" customWidth="1"/>
    <col min="10501" max="10501" width="11.7109375" style="68" customWidth="1"/>
    <col min="10502" max="10502" width="8.7109375" style="68" customWidth="1"/>
    <col min="10503" max="10503" width="13.5703125" style="68" customWidth="1"/>
    <col min="10504" max="10504" width="16.7109375" style="68" customWidth="1"/>
    <col min="10505" max="10505" width="9.140625" style="68" customWidth="1"/>
    <col min="10506" max="10506" width="16.42578125" style="68" customWidth="1"/>
    <col min="10507" max="10507" width="10.5703125" style="68" customWidth="1"/>
    <col min="10508" max="10508" width="15.7109375" style="68" customWidth="1"/>
    <col min="10509" max="10509" width="13.42578125" style="68" bestFit="1" customWidth="1"/>
    <col min="10510" max="10752" width="9.140625" style="68"/>
    <col min="10753" max="10753" width="5.5703125" style="68" customWidth="1"/>
    <col min="10754" max="10754" width="10.85546875" style="68" customWidth="1"/>
    <col min="10755" max="10755" width="9.85546875" style="68" customWidth="1"/>
    <col min="10756" max="10756" width="36.5703125" style="68" customWidth="1"/>
    <col min="10757" max="10757" width="11.7109375" style="68" customWidth="1"/>
    <col min="10758" max="10758" width="8.7109375" style="68" customWidth="1"/>
    <col min="10759" max="10759" width="13.5703125" style="68" customWidth="1"/>
    <col min="10760" max="10760" width="16.7109375" style="68" customWidth="1"/>
    <col min="10761" max="10761" width="9.140625" style="68" customWidth="1"/>
    <col min="10762" max="10762" width="16.42578125" style="68" customWidth="1"/>
    <col min="10763" max="10763" width="10.5703125" style="68" customWidth="1"/>
    <col min="10764" max="10764" width="15.7109375" style="68" customWidth="1"/>
    <col min="10765" max="10765" width="13.42578125" style="68" bestFit="1" customWidth="1"/>
    <col min="10766" max="11008" width="9.140625" style="68"/>
    <col min="11009" max="11009" width="5.5703125" style="68" customWidth="1"/>
    <col min="11010" max="11010" width="10.85546875" style="68" customWidth="1"/>
    <col min="11011" max="11011" width="9.85546875" style="68" customWidth="1"/>
    <col min="11012" max="11012" width="36.5703125" style="68" customWidth="1"/>
    <col min="11013" max="11013" width="11.7109375" style="68" customWidth="1"/>
    <col min="11014" max="11014" width="8.7109375" style="68" customWidth="1"/>
    <col min="11015" max="11015" width="13.5703125" style="68" customWidth="1"/>
    <col min="11016" max="11016" width="16.7109375" style="68" customWidth="1"/>
    <col min="11017" max="11017" width="9.140625" style="68" customWidth="1"/>
    <col min="11018" max="11018" width="16.42578125" style="68" customWidth="1"/>
    <col min="11019" max="11019" width="10.5703125" style="68" customWidth="1"/>
    <col min="11020" max="11020" width="15.7109375" style="68" customWidth="1"/>
    <col min="11021" max="11021" width="13.42578125" style="68" bestFit="1" customWidth="1"/>
    <col min="11022" max="11264" width="9.140625" style="68"/>
    <col min="11265" max="11265" width="5.5703125" style="68" customWidth="1"/>
    <col min="11266" max="11266" width="10.85546875" style="68" customWidth="1"/>
    <col min="11267" max="11267" width="9.85546875" style="68" customWidth="1"/>
    <col min="11268" max="11268" width="36.5703125" style="68" customWidth="1"/>
    <col min="11269" max="11269" width="11.7109375" style="68" customWidth="1"/>
    <col min="11270" max="11270" width="8.7109375" style="68" customWidth="1"/>
    <col min="11271" max="11271" width="13.5703125" style="68" customWidth="1"/>
    <col min="11272" max="11272" width="16.7109375" style="68" customWidth="1"/>
    <col min="11273" max="11273" width="9.140625" style="68" customWidth="1"/>
    <col min="11274" max="11274" width="16.42578125" style="68" customWidth="1"/>
    <col min="11275" max="11275" width="10.5703125" style="68" customWidth="1"/>
    <col min="11276" max="11276" width="15.7109375" style="68" customWidth="1"/>
    <col min="11277" max="11277" width="13.42578125" style="68" bestFit="1" customWidth="1"/>
    <col min="11278" max="11520" width="9.140625" style="68"/>
    <col min="11521" max="11521" width="5.5703125" style="68" customWidth="1"/>
    <col min="11522" max="11522" width="10.85546875" style="68" customWidth="1"/>
    <col min="11523" max="11523" width="9.85546875" style="68" customWidth="1"/>
    <col min="11524" max="11524" width="36.5703125" style="68" customWidth="1"/>
    <col min="11525" max="11525" width="11.7109375" style="68" customWidth="1"/>
    <col min="11526" max="11526" width="8.7109375" style="68" customWidth="1"/>
    <col min="11527" max="11527" width="13.5703125" style="68" customWidth="1"/>
    <col min="11528" max="11528" width="16.7109375" style="68" customWidth="1"/>
    <col min="11529" max="11529" width="9.140625" style="68" customWidth="1"/>
    <col min="11530" max="11530" width="16.42578125" style="68" customWidth="1"/>
    <col min="11531" max="11531" width="10.5703125" style="68" customWidth="1"/>
    <col min="11532" max="11532" width="15.7109375" style="68" customWidth="1"/>
    <col min="11533" max="11533" width="13.42578125" style="68" bestFit="1" customWidth="1"/>
    <col min="11534" max="11776" width="9.140625" style="68"/>
    <col min="11777" max="11777" width="5.5703125" style="68" customWidth="1"/>
    <col min="11778" max="11778" width="10.85546875" style="68" customWidth="1"/>
    <col min="11779" max="11779" width="9.85546875" style="68" customWidth="1"/>
    <col min="11780" max="11780" width="36.5703125" style="68" customWidth="1"/>
    <col min="11781" max="11781" width="11.7109375" style="68" customWidth="1"/>
    <col min="11782" max="11782" width="8.7109375" style="68" customWidth="1"/>
    <col min="11783" max="11783" width="13.5703125" style="68" customWidth="1"/>
    <col min="11784" max="11784" width="16.7109375" style="68" customWidth="1"/>
    <col min="11785" max="11785" width="9.140625" style="68" customWidth="1"/>
    <col min="11786" max="11786" width="16.42578125" style="68" customWidth="1"/>
    <col min="11787" max="11787" width="10.5703125" style="68" customWidth="1"/>
    <col min="11788" max="11788" width="15.7109375" style="68" customWidth="1"/>
    <col min="11789" max="11789" width="13.42578125" style="68" bestFit="1" customWidth="1"/>
    <col min="11790" max="12032" width="9.140625" style="68"/>
    <col min="12033" max="12033" width="5.5703125" style="68" customWidth="1"/>
    <col min="12034" max="12034" width="10.85546875" style="68" customWidth="1"/>
    <col min="12035" max="12035" width="9.85546875" style="68" customWidth="1"/>
    <col min="12036" max="12036" width="36.5703125" style="68" customWidth="1"/>
    <col min="12037" max="12037" width="11.7109375" style="68" customWidth="1"/>
    <col min="12038" max="12038" width="8.7109375" style="68" customWidth="1"/>
    <col min="12039" max="12039" width="13.5703125" style="68" customWidth="1"/>
    <col min="12040" max="12040" width="16.7109375" style="68" customWidth="1"/>
    <col min="12041" max="12041" width="9.140625" style="68" customWidth="1"/>
    <col min="12042" max="12042" width="16.42578125" style="68" customWidth="1"/>
    <col min="12043" max="12043" width="10.5703125" style="68" customWidth="1"/>
    <col min="12044" max="12044" width="15.7109375" style="68" customWidth="1"/>
    <col min="12045" max="12045" width="13.42578125" style="68" bestFit="1" customWidth="1"/>
    <col min="12046" max="12288" width="9.140625" style="68"/>
    <col min="12289" max="12289" width="5.5703125" style="68" customWidth="1"/>
    <col min="12290" max="12290" width="10.85546875" style="68" customWidth="1"/>
    <col min="12291" max="12291" width="9.85546875" style="68" customWidth="1"/>
    <col min="12292" max="12292" width="36.5703125" style="68" customWidth="1"/>
    <col min="12293" max="12293" width="11.7109375" style="68" customWidth="1"/>
    <col min="12294" max="12294" width="8.7109375" style="68" customWidth="1"/>
    <col min="12295" max="12295" width="13.5703125" style="68" customWidth="1"/>
    <col min="12296" max="12296" width="16.7109375" style="68" customWidth="1"/>
    <col min="12297" max="12297" width="9.140625" style="68" customWidth="1"/>
    <col min="12298" max="12298" width="16.42578125" style="68" customWidth="1"/>
    <col min="12299" max="12299" width="10.5703125" style="68" customWidth="1"/>
    <col min="12300" max="12300" width="15.7109375" style="68" customWidth="1"/>
    <col min="12301" max="12301" width="13.42578125" style="68" bestFit="1" customWidth="1"/>
    <col min="12302" max="12544" width="9.140625" style="68"/>
    <col min="12545" max="12545" width="5.5703125" style="68" customWidth="1"/>
    <col min="12546" max="12546" width="10.85546875" style="68" customWidth="1"/>
    <col min="12547" max="12547" width="9.85546875" style="68" customWidth="1"/>
    <col min="12548" max="12548" width="36.5703125" style="68" customWidth="1"/>
    <col min="12549" max="12549" width="11.7109375" style="68" customWidth="1"/>
    <col min="12550" max="12550" width="8.7109375" style="68" customWidth="1"/>
    <col min="12551" max="12551" width="13.5703125" style="68" customWidth="1"/>
    <col min="12552" max="12552" width="16.7109375" style="68" customWidth="1"/>
    <col min="12553" max="12553" width="9.140625" style="68" customWidth="1"/>
    <col min="12554" max="12554" width="16.42578125" style="68" customWidth="1"/>
    <col min="12555" max="12555" width="10.5703125" style="68" customWidth="1"/>
    <col min="12556" max="12556" width="15.7109375" style="68" customWidth="1"/>
    <col min="12557" max="12557" width="13.42578125" style="68" bestFit="1" customWidth="1"/>
    <col min="12558" max="12800" width="9.140625" style="68"/>
    <col min="12801" max="12801" width="5.5703125" style="68" customWidth="1"/>
    <col min="12802" max="12802" width="10.85546875" style="68" customWidth="1"/>
    <col min="12803" max="12803" width="9.85546875" style="68" customWidth="1"/>
    <col min="12804" max="12804" width="36.5703125" style="68" customWidth="1"/>
    <col min="12805" max="12805" width="11.7109375" style="68" customWidth="1"/>
    <col min="12806" max="12806" width="8.7109375" style="68" customWidth="1"/>
    <col min="12807" max="12807" width="13.5703125" style="68" customWidth="1"/>
    <col min="12808" max="12808" width="16.7109375" style="68" customWidth="1"/>
    <col min="12809" max="12809" width="9.140625" style="68" customWidth="1"/>
    <col min="12810" max="12810" width="16.42578125" style="68" customWidth="1"/>
    <col min="12811" max="12811" width="10.5703125" style="68" customWidth="1"/>
    <col min="12812" max="12812" width="15.7109375" style="68" customWidth="1"/>
    <col min="12813" max="12813" width="13.42578125" style="68" bestFit="1" customWidth="1"/>
    <col min="12814" max="13056" width="9.140625" style="68"/>
    <col min="13057" max="13057" width="5.5703125" style="68" customWidth="1"/>
    <col min="13058" max="13058" width="10.85546875" style="68" customWidth="1"/>
    <col min="13059" max="13059" width="9.85546875" style="68" customWidth="1"/>
    <col min="13060" max="13060" width="36.5703125" style="68" customWidth="1"/>
    <col min="13061" max="13061" width="11.7109375" style="68" customWidth="1"/>
    <col min="13062" max="13062" width="8.7109375" style="68" customWidth="1"/>
    <col min="13063" max="13063" width="13.5703125" style="68" customWidth="1"/>
    <col min="13064" max="13064" width="16.7109375" style="68" customWidth="1"/>
    <col min="13065" max="13065" width="9.140625" style="68" customWidth="1"/>
    <col min="13066" max="13066" width="16.42578125" style="68" customWidth="1"/>
    <col min="13067" max="13067" width="10.5703125" style="68" customWidth="1"/>
    <col min="13068" max="13068" width="15.7109375" style="68" customWidth="1"/>
    <col min="13069" max="13069" width="13.42578125" style="68" bestFit="1" customWidth="1"/>
    <col min="13070" max="13312" width="9.140625" style="68"/>
    <col min="13313" max="13313" width="5.5703125" style="68" customWidth="1"/>
    <col min="13314" max="13314" width="10.85546875" style="68" customWidth="1"/>
    <col min="13315" max="13315" width="9.85546875" style="68" customWidth="1"/>
    <col min="13316" max="13316" width="36.5703125" style="68" customWidth="1"/>
    <col min="13317" max="13317" width="11.7109375" style="68" customWidth="1"/>
    <col min="13318" max="13318" width="8.7109375" style="68" customWidth="1"/>
    <col min="13319" max="13319" width="13.5703125" style="68" customWidth="1"/>
    <col min="13320" max="13320" width="16.7109375" style="68" customWidth="1"/>
    <col min="13321" max="13321" width="9.140625" style="68" customWidth="1"/>
    <col min="13322" max="13322" width="16.42578125" style="68" customWidth="1"/>
    <col min="13323" max="13323" width="10.5703125" style="68" customWidth="1"/>
    <col min="13324" max="13324" width="15.7109375" style="68" customWidth="1"/>
    <col min="13325" max="13325" width="13.42578125" style="68" bestFit="1" customWidth="1"/>
    <col min="13326" max="13568" width="9.140625" style="68"/>
    <col min="13569" max="13569" width="5.5703125" style="68" customWidth="1"/>
    <col min="13570" max="13570" width="10.85546875" style="68" customWidth="1"/>
    <col min="13571" max="13571" width="9.85546875" style="68" customWidth="1"/>
    <col min="13572" max="13572" width="36.5703125" style="68" customWidth="1"/>
    <col min="13573" max="13573" width="11.7109375" style="68" customWidth="1"/>
    <col min="13574" max="13574" width="8.7109375" style="68" customWidth="1"/>
    <col min="13575" max="13575" width="13.5703125" style="68" customWidth="1"/>
    <col min="13576" max="13576" width="16.7109375" style="68" customWidth="1"/>
    <col min="13577" max="13577" width="9.140625" style="68" customWidth="1"/>
    <col min="13578" max="13578" width="16.42578125" style="68" customWidth="1"/>
    <col min="13579" max="13579" width="10.5703125" style="68" customWidth="1"/>
    <col min="13580" max="13580" width="15.7109375" style="68" customWidth="1"/>
    <col min="13581" max="13581" width="13.42578125" style="68" bestFit="1" customWidth="1"/>
    <col min="13582" max="13824" width="9.140625" style="68"/>
    <col min="13825" max="13825" width="5.5703125" style="68" customWidth="1"/>
    <col min="13826" max="13826" width="10.85546875" style="68" customWidth="1"/>
    <col min="13827" max="13827" width="9.85546875" style="68" customWidth="1"/>
    <col min="13828" max="13828" width="36.5703125" style="68" customWidth="1"/>
    <col min="13829" max="13829" width="11.7109375" style="68" customWidth="1"/>
    <col min="13830" max="13830" width="8.7109375" style="68" customWidth="1"/>
    <col min="13831" max="13831" width="13.5703125" style="68" customWidth="1"/>
    <col min="13832" max="13832" width="16.7109375" style="68" customWidth="1"/>
    <col min="13833" max="13833" width="9.140625" style="68" customWidth="1"/>
    <col min="13834" max="13834" width="16.42578125" style="68" customWidth="1"/>
    <col min="13835" max="13835" width="10.5703125" style="68" customWidth="1"/>
    <col min="13836" max="13836" width="15.7109375" style="68" customWidth="1"/>
    <col min="13837" max="13837" width="13.42578125" style="68" bestFit="1" customWidth="1"/>
    <col min="13838" max="14080" width="9.140625" style="68"/>
    <col min="14081" max="14081" width="5.5703125" style="68" customWidth="1"/>
    <col min="14082" max="14082" width="10.85546875" style="68" customWidth="1"/>
    <col min="14083" max="14083" width="9.85546875" style="68" customWidth="1"/>
    <col min="14084" max="14084" width="36.5703125" style="68" customWidth="1"/>
    <col min="14085" max="14085" width="11.7109375" style="68" customWidth="1"/>
    <col min="14086" max="14086" width="8.7109375" style="68" customWidth="1"/>
    <col min="14087" max="14087" width="13.5703125" style="68" customWidth="1"/>
    <col min="14088" max="14088" width="16.7109375" style="68" customWidth="1"/>
    <col min="14089" max="14089" width="9.140625" style="68" customWidth="1"/>
    <col min="14090" max="14090" width="16.42578125" style="68" customWidth="1"/>
    <col min="14091" max="14091" width="10.5703125" style="68" customWidth="1"/>
    <col min="14092" max="14092" width="15.7109375" style="68" customWidth="1"/>
    <col min="14093" max="14093" width="13.42578125" style="68" bestFit="1" customWidth="1"/>
    <col min="14094" max="14336" width="9.140625" style="68"/>
    <col min="14337" max="14337" width="5.5703125" style="68" customWidth="1"/>
    <col min="14338" max="14338" width="10.85546875" style="68" customWidth="1"/>
    <col min="14339" max="14339" width="9.85546875" style="68" customWidth="1"/>
    <col min="14340" max="14340" width="36.5703125" style="68" customWidth="1"/>
    <col min="14341" max="14341" width="11.7109375" style="68" customWidth="1"/>
    <col min="14342" max="14342" width="8.7109375" style="68" customWidth="1"/>
    <col min="14343" max="14343" width="13.5703125" style="68" customWidth="1"/>
    <col min="14344" max="14344" width="16.7109375" style="68" customWidth="1"/>
    <col min="14345" max="14345" width="9.140625" style="68" customWidth="1"/>
    <col min="14346" max="14346" width="16.42578125" style="68" customWidth="1"/>
    <col min="14347" max="14347" width="10.5703125" style="68" customWidth="1"/>
    <col min="14348" max="14348" width="15.7109375" style="68" customWidth="1"/>
    <col min="14349" max="14349" width="13.42578125" style="68" bestFit="1" customWidth="1"/>
    <col min="14350" max="14592" width="9.140625" style="68"/>
    <col min="14593" max="14593" width="5.5703125" style="68" customWidth="1"/>
    <col min="14594" max="14594" width="10.85546875" style="68" customWidth="1"/>
    <col min="14595" max="14595" width="9.85546875" style="68" customWidth="1"/>
    <col min="14596" max="14596" width="36.5703125" style="68" customWidth="1"/>
    <col min="14597" max="14597" width="11.7109375" style="68" customWidth="1"/>
    <col min="14598" max="14598" width="8.7109375" style="68" customWidth="1"/>
    <col min="14599" max="14599" width="13.5703125" style="68" customWidth="1"/>
    <col min="14600" max="14600" width="16.7109375" style="68" customWidth="1"/>
    <col min="14601" max="14601" width="9.140625" style="68" customWidth="1"/>
    <col min="14602" max="14602" width="16.42578125" style="68" customWidth="1"/>
    <col min="14603" max="14603" width="10.5703125" style="68" customWidth="1"/>
    <col min="14604" max="14604" width="15.7109375" style="68" customWidth="1"/>
    <col min="14605" max="14605" width="13.42578125" style="68" bestFit="1" customWidth="1"/>
    <col min="14606" max="14848" width="9.140625" style="68"/>
    <col min="14849" max="14849" width="5.5703125" style="68" customWidth="1"/>
    <col min="14850" max="14850" width="10.85546875" style="68" customWidth="1"/>
    <col min="14851" max="14851" width="9.85546875" style="68" customWidth="1"/>
    <col min="14852" max="14852" width="36.5703125" style="68" customWidth="1"/>
    <col min="14853" max="14853" width="11.7109375" style="68" customWidth="1"/>
    <col min="14854" max="14854" width="8.7109375" style="68" customWidth="1"/>
    <col min="14855" max="14855" width="13.5703125" style="68" customWidth="1"/>
    <col min="14856" max="14856" width="16.7109375" style="68" customWidth="1"/>
    <col min="14857" max="14857" width="9.140625" style="68" customWidth="1"/>
    <col min="14858" max="14858" width="16.42578125" style="68" customWidth="1"/>
    <col min="14859" max="14859" width="10.5703125" style="68" customWidth="1"/>
    <col min="14860" max="14860" width="15.7109375" style="68" customWidth="1"/>
    <col min="14861" max="14861" width="13.42578125" style="68" bestFit="1" customWidth="1"/>
    <col min="14862" max="15104" width="9.140625" style="68"/>
    <col min="15105" max="15105" width="5.5703125" style="68" customWidth="1"/>
    <col min="15106" max="15106" width="10.85546875" style="68" customWidth="1"/>
    <col min="15107" max="15107" width="9.85546875" style="68" customWidth="1"/>
    <col min="15108" max="15108" width="36.5703125" style="68" customWidth="1"/>
    <col min="15109" max="15109" width="11.7109375" style="68" customWidth="1"/>
    <col min="15110" max="15110" width="8.7109375" style="68" customWidth="1"/>
    <col min="15111" max="15111" width="13.5703125" style="68" customWidth="1"/>
    <col min="15112" max="15112" width="16.7109375" style="68" customWidth="1"/>
    <col min="15113" max="15113" width="9.140625" style="68" customWidth="1"/>
    <col min="15114" max="15114" width="16.42578125" style="68" customWidth="1"/>
    <col min="15115" max="15115" width="10.5703125" style="68" customWidth="1"/>
    <col min="15116" max="15116" width="15.7109375" style="68" customWidth="1"/>
    <col min="15117" max="15117" width="13.42578125" style="68" bestFit="1" customWidth="1"/>
    <col min="15118" max="15360" width="9.140625" style="68"/>
    <col min="15361" max="15361" width="5.5703125" style="68" customWidth="1"/>
    <col min="15362" max="15362" width="10.85546875" style="68" customWidth="1"/>
    <col min="15363" max="15363" width="9.85546875" style="68" customWidth="1"/>
    <col min="15364" max="15364" width="36.5703125" style="68" customWidth="1"/>
    <col min="15365" max="15365" width="11.7109375" style="68" customWidth="1"/>
    <col min="15366" max="15366" width="8.7109375" style="68" customWidth="1"/>
    <col min="15367" max="15367" width="13.5703125" style="68" customWidth="1"/>
    <col min="15368" max="15368" width="16.7109375" style="68" customWidth="1"/>
    <col min="15369" max="15369" width="9.140625" style="68" customWidth="1"/>
    <col min="15370" max="15370" width="16.42578125" style="68" customWidth="1"/>
    <col min="15371" max="15371" width="10.5703125" style="68" customWidth="1"/>
    <col min="15372" max="15372" width="15.7109375" style="68" customWidth="1"/>
    <col min="15373" max="15373" width="13.42578125" style="68" bestFit="1" customWidth="1"/>
    <col min="15374" max="15616" width="9.140625" style="68"/>
    <col min="15617" max="15617" width="5.5703125" style="68" customWidth="1"/>
    <col min="15618" max="15618" width="10.85546875" style="68" customWidth="1"/>
    <col min="15619" max="15619" width="9.85546875" style="68" customWidth="1"/>
    <col min="15620" max="15620" width="36.5703125" style="68" customWidth="1"/>
    <col min="15621" max="15621" width="11.7109375" style="68" customWidth="1"/>
    <col min="15622" max="15622" width="8.7109375" style="68" customWidth="1"/>
    <col min="15623" max="15623" width="13.5703125" style="68" customWidth="1"/>
    <col min="15624" max="15624" width="16.7109375" style="68" customWidth="1"/>
    <col min="15625" max="15625" width="9.140625" style="68" customWidth="1"/>
    <col min="15626" max="15626" width="16.42578125" style="68" customWidth="1"/>
    <col min="15627" max="15627" width="10.5703125" style="68" customWidth="1"/>
    <col min="15628" max="15628" width="15.7109375" style="68" customWidth="1"/>
    <col min="15629" max="15629" width="13.42578125" style="68" bestFit="1" customWidth="1"/>
    <col min="15630" max="15872" width="9.140625" style="68"/>
    <col min="15873" max="15873" width="5.5703125" style="68" customWidth="1"/>
    <col min="15874" max="15874" width="10.85546875" style="68" customWidth="1"/>
    <col min="15875" max="15875" width="9.85546875" style="68" customWidth="1"/>
    <col min="15876" max="15876" width="36.5703125" style="68" customWidth="1"/>
    <col min="15877" max="15877" width="11.7109375" style="68" customWidth="1"/>
    <col min="15878" max="15878" width="8.7109375" style="68" customWidth="1"/>
    <col min="15879" max="15879" width="13.5703125" style="68" customWidth="1"/>
    <col min="15880" max="15880" width="16.7109375" style="68" customWidth="1"/>
    <col min="15881" max="15881" width="9.140625" style="68" customWidth="1"/>
    <col min="15882" max="15882" width="16.42578125" style="68" customWidth="1"/>
    <col min="15883" max="15883" width="10.5703125" style="68" customWidth="1"/>
    <col min="15884" max="15884" width="15.7109375" style="68" customWidth="1"/>
    <col min="15885" max="15885" width="13.42578125" style="68" bestFit="1" customWidth="1"/>
    <col min="15886" max="16128" width="9.140625" style="68"/>
    <col min="16129" max="16129" width="5.5703125" style="68" customWidth="1"/>
    <col min="16130" max="16130" width="10.85546875" style="68" customWidth="1"/>
    <col min="16131" max="16131" width="9.85546875" style="68" customWidth="1"/>
    <col min="16132" max="16132" width="36.5703125" style="68" customWidth="1"/>
    <col min="16133" max="16133" width="11.7109375" style="68" customWidth="1"/>
    <col min="16134" max="16134" width="8.7109375" style="68" customWidth="1"/>
    <col min="16135" max="16135" width="13.5703125" style="68" customWidth="1"/>
    <col min="16136" max="16136" width="16.7109375" style="68" customWidth="1"/>
    <col min="16137" max="16137" width="9.140625" style="68" customWidth="1"/>
    <col min="16138" max="16138" width="16.42578125" style="68" customWidth="1"/>
    <col min="16139" max="16139" width="10.5703125" style="68" customWidth="1"/>
    <col min="16140" max="16140" width="15.7109375" style="68" customWidth="1"/>
    <col min="16141" max="16141" width="13.42578125" style="68" bestFit="1" customWidth="1"/>
    <col min="16142" max="16384" width="9.140625" style="68"/>
  </cols>
  <sheetData>
    <row r="1" spans="1:12">
      <c r="A1" s="270" t="s">
        <v>32</v>
      </c>
      <c r="B1" s="270"/>
      <c r="C1" s="270"/>
      <c r="D1" s="270"/>
      <c r="E1" s="270"/>
      <c r="F1" s="270"/>
      <c r="G1" s="270"/>
    </row>
    <row r="2" spans="1:12" s="69" customFormat="1" ht="66.75" customHeight="1">
      <c r="A2" s="271" t="s">
        <v>33</v>
      </c>
      <c r="B2" s="271"/>
      <c r="C2" s="271"/>
      <c r="D2" s="271"/>
      <c r="E2" s="271"/>
      <c r="F2" s="271"/>
      <c r="G2" s="271"/>
    </row>
    <row r="3" spans="1:12">
      <c r="A3" s="270" t="s">
        <v>34</v>
      </c>
      <c r="B3" s="270"/>
      <c r="C3" s="270"/>
      <c r="D3" s="270"/>
      <c r="E3" s="270"/>
      <c r="F3" s="270"/>
      <c r="G3" s="270"/>
    </row>
    <row r="4" spans="1:12" ht="39" customHeight="1">
      <c r="A4" s="70" t="s">
        <v>35</v>
      </c>
      <c r="B4" s="70" t="s">
        <v>36</v>
      </c>
      <c r="C4" s="71" t="s">
        <v>3</v>
      </c>
      <c r="D4" s="72" t="s">
        <v>37</v>
      </c>
      <c r="E4" s="71" t="s">
        <v>38</v>
      </c>
      <c r="F4" s="71" t="s">
        <v>39</v>
      </c>
      <c r="G4" s="71" t="s">
        <v>8</v>
      </c>
    </row>
    <row r="5" spans="1:12" ht="78.75" customHeight="1">
      <c r="A5" s="73">
        <v>1</v>
      </c>
      <c r="B5" s="73">
        <v>1.1000000000000001</v>
      </c>
      <c r="C5" s="74">
        <v>2.7</v>
      </c>
      <c r="D5" s="75" t="s">
        <v>40</v>
      </c>
      <c r="E5" s="76">
        <v>224.82</v>
      </c>
      <c r="F5" s="77" t="s">
        <v>41</v>
      </c>
      <c r="G5" s="74">
        <f t="shared" ref="G5:G43" si="0">C5*E5</f>
        <v>607.01400000000001</v>
      </c>
    </row>
    <row r="6" spans="1:12" ht="97.5" customHeight="1">
      <c r="A6" s="73">
        <v>2</v>
      </c>
      <c r="B6" s="73">
        <v>41</v>
      </c>
      <c r="C6" s="74">
        <v>77.3</v>
      </c>
      <c r="D6" s="75" t="s">
        <v>42</v>
      </c>
      <c r="E6" s="76">
        <v>133.84</v>
      </c>
      <c r="F6" s="77" t="s">
        <v>48</v>
      </c>
      <c r="G6" s="74">
        <f t="shared" si="0"/>
        <v>10345.832</v>
      </c>
    </row>
    <row r="7" spans="1:12" ht="83.25" customHeight="1">
      <c r="A7" s="73">
        <v>3</v>
      </c>
      <c r="B7" s="73">
        <v>74</v>
      </c>
      <c r="C7" s="74">
        <v>6</v>
      </c>
      <c r="D7" s="75" t="s">
        <v>101</v>
      </c>
      <c r="E7" s="76">
        <v>571</v>
      </c>
      <c r="F7" s="74" t="s">
        <v>44</v>
      </c>
      <c r="G7" s="74">
        <f t="shared" si="0"/>
        <v>3426</v>
      </c>
      <c r="I7" s="68">
        <v>506.4</v>
      </c>
    </row>
    <row r="8" spans="1:12" ht="93.75">
      <c r="A8" s="73">
        <v>4</v>
      </c>
      <c r="B8" s="73">
        <v>2.15</v>
      </c>
      <c r="C8" s="74">
        <v>4.4000000000000004</v>
      </c>
      <c r="D8" s="78" t="s">
        <v>102</v>
      </c>
      <c r="E8" s="76">
        <v>279.63</v>
      </c>
      <c r="F8" s="77" t="s">
        <v>41</v>
      </c>
      <c r="G8" s="74">
        <f t="shared" si="0"/>
        <v>1230.3720000000001</v>
      </c>
    </row>
    <row r="9" spans="1:12" ht="60.75" customHeight="1">
      <c r="A9" s="73">
        <v>5</v>
      </c>
      <c r="B9" s="73" t="s">
        <v>15</v>
      </c>
      <c r="C9" s="74">
        <v>1.4</v>
      </c>
      <c r="D9" s="79" t="s">
        <v>45</v>
      </c>
      <c r="E9" s="76">
        <v>4416.42</v>
      </c>
      <c r="F9" s="77" t="s">
        <v>41</v>
      </c>
      <c r="G9" s="74">
        <f t="shared" si="0"/>
        <v>6182.9879999999994</v>
      </c>
    </row>
    <row r="10" spans="1:12" ht="78.75" customHeight="1">
      <c r="A10" s="73">
        <v>6</v>
      </c>
      <c r="B10" s="73" t="s">
        <v>17</v>
      </c>
      <c r="C10" s="74">
        <v>0.6</v>
      </c>
      <c r="D10" s="75" t="s">
        <v>46</v>
      </c>
      <c r="E10" s="76">
        <v>5962.3</v>
      </c>
      <c r="F10" s="77" t="s">
        <v>41</v>
      </c>
      <c r="G10" s="74">
        <f t="shared" si="0"/>
        <v>3577.38</v>
      </c>
    </row>
    <row r="11" spans="1:12" ht="115.5" customHeight="1">
      <c r="A11" s="73">
        <v>7</v>
      </c>
      <c r="B11" s="73" t="s">
        <v>20</v>
      </c>
      <c r="C11" s="74">
        <v>2.4</v>
      </c>
      <c r="D11" s="75" t="s">
        <v>134</v>
      </c>
      <c r="E11" s="76">
        <v>6422.41</v>
      </c>
      <c r="F11" s="77" t="s">
        <v>41</v>
      </c>
      <c r="G11" s="74">
        <f t="shared" si="0"/>
        <v>15413.784</v>
      </c>
    </row>
    <row r="12" spans="1:12" ht="135.75" customHeight="1">
      <c r="A12" s="73">
        <v>8</v>
      </c>
      <c r="B12" s="73" t="s">
        <v>47</v>
      </c>
      <c r="C12" s="74">
        <v>3</v>
      </c>
      <c r="D12" s="75" t="s">
        <v>135</v>
      </c>
      <c r="E12" s="76">
        <v>808.88</v>
      </c>
      <c r="F12" s="77" t="s">
        <v>48</v>
      </c>
      <c r="G12" s="74">
        <f t="shared" si="0"/>
        <v>2426.64</v>
      </c>
    </row>
    <row r="13" spans="1:12" ht="60" customHeight="1">
      <c r="A13" s="73">
        <v>9</v>
      </c>
      <c r="B13" s="73" t="s">
        <v>49</v>
      </c>
      <c r="C13" s="74">
        <v>1.6</v>
      </c>
      <c r="D13" s="80" t="s">
        <v>50</v>
      </c>
      <c r="E13" s="76">
        <v>3325</v>
      </c>
      <c r="F13" s="74" t="s">
        <v>48</v>
      </c>
      <c r="G13" s="74">
        <f>C13*E13</f>
        <v>5320</v>
      </c>
    </row>
    <row r="14" spans="1:12" ht="56.25" customHeight="1">
      <c r="A14" s="73">
        <v>10</v>
      </c>
      <c r="B14" s="73">
        <v>26.1</v>
      </c>
      <c r="C14" s="74">
        <v>1.5</v>
      </c>
      <c r="D14" s="79" t="s">
        <v>51</v>
      </c>
      <c r="E14" s="76">
        <v>4416.42</v>
      </c>
      <c r="F14" s="77" t="s">
        <v>41</v>
      </c>
      <c r="G14" s="74">
        <f>C14*E14</f>
        <v>6624.63</v>
      </c>
    </row>
    <row r="15" spans="1:12" ht="60" customHeight="1">
      <c r="A15" s="73">
        <v>11</v>
      </c>
      <c r="B15" s="73" t="s">
        <v>24</v>
      </c>
      <c r="C15" s="74">
        <v>34.1</v>
      </c>
      <c r="D15" s="75" t="s">
        <v>52</v>
      </c>
      <c r="E15" s="76">
        <v>236.4</v>
      </c>
      <c r="F15" s="77" t="s">
        <v>48</v>
      </c>
      <c r="G15" s="74">
        <f t="shared" si="0"/>
        <v>8061.2400000000007</v>
      </c>
      <c r="L15" s="68">
        <f>66000+15000+12500</f>
        <v>93500</v>
      </c>
    </row>
    <row r="16" spans="1:12" ht="40.5" customHeight="1">
      <c r="A16" s="73">
        <v>12</v>
      </c>
      <c r="B16" s="73">
        <v>28.1</v>
      </c>
      <c r="C16" s="74">
        <v>14.6</v>
      </c>
      <c r="D16" s="75" t="s">
        <v>53</v>
      </c>
      <c r="E16" s="76">
        <v>482.36</v>
      </c>
      <c r="F16" s="77" t="s">
        <v>48</v>
      </c>
      <c r="G16" s="74">
        <f t="shared" si="0"/>
        <v>7042.4560000000001</v>
      </c>
      <c r="L16" s="68">
        <f>5000+12500+8500+500+5000+1100+3000+430</f>
        <v>36030</v>
      </c>
    </row>
    <row r="17" spans="1:12" ht="54.75" customHeight="1">
      <c r="A17" s="73">
        <v>13</v>
      </c>
      <c r="B17" s="73">
        <v>44.6</v>
      </c>
      <c r="C17" s="74">
        <v>6</v>
      </c>
      <c r="D17" s="75" t="s">
        <v>54</v>
      </c>
      <c r="E17" s="76">
        <v>335.61</v>
      </c>
      <c r="F17" s="74" t="s">
        <v>55</v>
      </c>
      <c r="G17" s="74">
        <f t="shared" si="0"/>
        <v>2013.66</v>
      </c>
      <c r="L17" s="68">
        <f>30000+2000+4508+858+1780+2399+2872+5000+500</f>
        <v>49917</v>
      </c>
    </row>
    <row r="18" spans="1:12" ht="97.5" customHeight="1">
      <c r="A18" s="73">
        <v>14</v>
      </c>
      <c r="B18" s="73" t="s">
        <v>56</v>
      </c>
      <c r="C18" s="74">
        <v>2</v>
      </c>
      <c r="D18" s="75" t="s">
        <v>57</v>
      </c>
      <c r="E18" s="76">
        <v>982</v>
      </c>
      <c r="F18" s="74" t="s">
        <v>44</v>
      </c>
      <c r="G18" s="74">
        <f t="shared" si="0"/>
        <v>1964</v>
      </c>
      <c r="L18" s="68">
        <f>26000+5000+5000+3000+430+2872+8500+500+1000</f>
        <v>52302</v>
      </c>
    </row>
    <row r="19" spans="1:12" ht="61.5" customHeight="1">
      <c r="A19" s="73">
        <v>15</v>
      </c>
      <c r="B19" s="73">
        <v>75.2</v>
      </c>
      <c r="C19" s="74">
        <v>6</v>
      </c>
      <c r="D19" s="75" t="s">
        <v>58</v>
      </c>
      <c r="E19" s="76">
        <v>1553</v>
      </c>
      <c r="F19" s="74" t="s">
        <v>44</v>
      </c>
      <c r="G19" s="74">
        <f t="shared" si="0"/>
        <v>9318</v>
      </c>
    </row>
    <row r="20" spans="1:12" ht="75">
      <c r="A20" s="73">
        <v>16</v>
      </c>
      <c r="B20" s="73" t="s">
        <v>59</v>
      </c>
      <c r="C20" s="74">
        <v>543.1</v>
      </c>
      <c r="D20" s="75" t="s">
        <v>60</v>
      </c>
      <c r="E20" s="76">
        <v>80.3</v>
      </c>
      <c r="F20" s="77" t="s">
        <v>48</v>
      </c>
      <c r="G20" s="74">
        <f t="shared" si="0"/>
        <v>43610.93</v>
      </c>
    </row>
    <row r="21" spans="1:12" ht="78.75" customHeight="1">
      <c r="A21" s="73">
        <v>17</v>
      </c>
      <c r="B21" s="73">
        <v>207.4</v>
      </c>
      <c r="C21" s="74">
        <v>23.9</v>
      </c>
      <c r="D21" s="75" t="s">
        <v>61</v>
      </c>
      <c r="E21" s="76">
        <v>153.77000000000001</v>
      </c>
      <c r="F21" s="77" t="s">
        <v>48</v>
      </c>
      <c r="G21" s="74">
        <f t="shared" si="0"/>
        <v>3675.1030000000001</v>
      </c>
    </row>
    <row r="22" spans="1:12" ht="37.5">
      <c r="A22" s="73">
        <v>18</v>
      </c>
      <c r="B22" s="73" t="s">
        <v>62</v>
      </c>
      <c r="C22" s="81">
        <v>815</v>
      </c>
      <c r="D22" s="75" t="s">
        <v>63</v>
      </c>
      <c r="E22" s="82">
        <v>70.150000000000006</v>
      </c>
      <c r="F22" s="74" t="s">
        <v>43</v>
      </c>
      <c r="G22" s="74">
        <f t="shared" si="0"/>
        <v>57172.250000000007</v>
      </c>
      <c r="I22" s="68" t="s">
        <v>64</v>
      </c>
      <c r="J22" s="68" t="s">
        <v>65</v>
      </c>
    </row>
    <row r="23" spans="1:12" ht="54.75" customHeight="1">
      <c r="A23" s="73">
        <v>19</v>
      </c>
      <c r="B23" s="83">
        <v>223</v>
      </c>
      <c r="C23" s="74">
        <v>46.5</v>
      </c>
      <c r="D23" s="75" t="s">
        <v>66</v>
      </c>
      <c r="E23" s="76">
        <v>116.55</v>
      </c>
      <c r="F23" s="77" t="s">
        <v>48</v>
      </c>
      <c r="G23" s="74">
        <f t="shared" si="0"/>
        <v>5419.5749999999998</v>
      </c>
    </row>
    <row r="24" spans="1:12" ht="37.5">
      <c r="A24" s="73">
        <v>20</v>
      </c>
      <c r="B24" s="73" t="s">
        <v>67</v>
      </c>
      <c r="C24" s="81">
        <v>88</v>
      </c>
      <c r="D24" s="75" t="s">
        <v>68</v>
      </c>
      <c r="E24" s="76">
        <v>971.65</v>
      </c>
      <c r="F24" s="77" t="s">
        <v>48</v>
      </c>
      <c r="G24" s="74">
        <f t="shared" si="0"/>
        <v>85505.2</v>
      </c>
      <c r="I24" s="68">
        <v>967.34</v>
      </c>
      <c r="J24" s="68">
        <v>434</v>
      </c>
    </row>
    <row r="25" spans="1:12" ht="56.25">
      <c r="A25" s="73">
        <v>21</v>
      </c>
      <c r="B25" s="73" t="s">
        <v>69</v>
      </c>
      <c r="C25" s="81">
        <v>4</v>
      </c>
      <c r="D25" s="75" t="s">
        <v>117</v>
      </c>
      <c r="E25" s="82">
        <v>3900</v>
      </c>
      <c r="F25" s="74" t="s">
        <v>44</v>
      </c>
      <c r="G25" s="74">
        <f t="shared" si="0"/>
        <v>15600</v>
      </c>
    </row>
    <row r="26" spans="1:12" ht="56.25">
      <c r="A26" s="73">
        <v>22</v>
      </c>
      <c r="B26" s="73" t="s">
        <v>70</v>
      </c>
      <c r="C26" s="81">
        <v>4</v>
      </c>
      <c r="D26" s="75" t="s">
        <v>118</v>
      </c>
      <c r="E26" s="82">
        <v>400</v>
      </c>
      <c r="F26" s="25" t="s">
        <v>116</v>
      </c>
      <c r="G26" s="74">
        <f t="shared" si="0"/>
        <v>1600</v>
      </c>
    </row>
    <row r="27" spans="1:12" ht="56.25">
      <c r="A27" s="73">
        <v>23</v>
      </c>
      <c r="B27" s="73" t="s">
        <v>71</v>
      </c>
      <c r="C27" s="81">
        <v>1</v>
      </c>
      <c r="D27" s="75" t="s">
        <v>119</v>
      </c>
      <c r="E27" s="82">
        <v>7200</v>
      </c>
      <c r="F27" s="74" t="s">
        <v>44</v>
      </c>
      <c r="G27" s="74">
        <f t="shared" si="0"/>
        <v>7200</v>
      </c>
    </row>
    <row r="28" spans="1:12" ht="131.25">
      <c r="A28" s="73">
        <v>24</v>
      </c>
      <c r="B28" s="73" t="s">
        <v>72</v>
      </c>
      <c r="C28" s="81">
        <v>1</v>
      </c>
      <c r="D28" s="75" t="s">
        <v>126</v>
      </c>
      <c r="E28" s="82">
        <v>3900</v>
      </c>
      <c r="F28" s="74" t="s">
        <v>44</v>
      </c>
      <c r="G28" s="74">
        <f t="shared" si="0"/>
        <v>3900</v>
      </c>
    </row>
    <row r="29" spans="1:12" ht="39" customHeight="1">
      <c r="A29" s="73">
        <v>25</v>
      </c>
      <c r="B29" s="73" t="s">
        <v>73</v>
      </c>
      <c r="C29" s="81">
        <v>1</v>
      </c>
      <c r="D29" s="75" t="s">
        <v>120</v>
      </c>
      <c r="E29" s="82">
        <v>3700</v>
      </c>
      <c r="F29" s="74" t="s">
        <v>44</v>
      </c>
      <c r="G29" s="74">
        <f t="shared" si="0"/>
        <v>3700</v>
      </c>
    </row>
    <row r="30" spans="1:12" ht="37.5">
      <c r="A30" s="73">
        <v>26</v>
      </c>
      <c r="B30" s="73" t="s">
        <v>74</v>
      </c>
      <c r="C30" s="81">
        <v>100</v>
      </c>
      <c r="D30" s="75" t="s">
        <v>121</v>
      </c>
      <c r="E30" s="82">
        <v>55</v>
      </c>
      <c r="F30" s="74" t="s">
        <v>55</v>
      </c>
      <c r="G30" s="74">
        <f t="shared" si="0"/>
        <v>5500</v>
      </c>
    </row>
    <row r="31" spans="1:12" ht="66" customHeight="1">
      <c r="A31" s="73">
        <v>27</v>
      </c>
      <c r="B31" s="73" t="s">
        <v>75</v>
      </c>
      <c r="C31" s="81">
        <v>1</v>
      </c>
      <c r="D31" s="75" t="s">
        <v>114</v>
      </c>
      <c r="E31" s="82">
        <v>7900</v>
      </c>
      <c r="F31" s="74" t="s">
        <v>44</v>
      </c>
      <c r="G31" s="74">
        <f t="shared" si="0"/>
        <v>7900</v>
      </c>
    </row>
    <row r="32" spans="1:12" ht="63.75" customHeight="1">
      <c r="A32" s="73">
        <v>28</v>
      </c>
      <c r="B32" s="73" t="s">
        <v>76</v>
      </c>
      <c r="C32" s="81">
        <v>1</v>
      </c>
      <c r="D32" s="75" t="s">
        <v>111</v>
      </c>
      <c r="E32" s="82">
        <v>6999</v>
      </c>
      <c r="F32" s="74" t="s">
        <v>44</v>
      </c>
      <c r="G32" s="74">
        <f t="shared" si="0"/>
        <v>6999</v>
      </c>
    </row>
    <row r="33" spans="1:256" ht="58.5" customHeight="1">
      <c r="A33" s="73">
        <v>29</v>
      </c>
      <c r="B33" s="73" t="s">
        <v>77</v>
      </c>
      <c r="C33" s="81">
        <v>1</v>
      </c>
      <c r="D33" s="75" t="s">
        <v>113</v>
      </c>
      <c r="E33" s="82">
        <v>4712</v>
      </c>
      <c r="F33" s="74" t="s">
        <v>44</v>
      </c>
      <c r="G33" s="74">
        <f t="shared" si="0"/>
        <v>4712</v>
      </c>
    </row>
    <row r="34" spans="1:256" ht="69" customHeight="1">
      <c r="A34" s="73">
        <v>30</v>
      </c>
      <c r="B34" s="73">
        <v>956.3</v>
      </c>
      <c r="C34" s="81">
        <v>1</v>
      </c>
      <c r="D34" s="75" t="s">
        <v>133</v>
      </c>
      <c r="E34" s="82">
        <v>1446</v>
      </c>
      <c r="F34" s="74" t="s">
        <v>44</v>
      </c>
      <c r="G34" s="74">
        <f t="shared" si="0"/>
        <v>1446</v>
      </c>
    </row>
    <row r="35" spans="1:256" ht="98.25" customHeight="1">
      <c r="A35" s="73">
        <v>31</v>
      </c>
      <c r="B35" s="73" t="s">
        <v>78</v>
      </c>
      <c r="C35" s="81">
        <v>7</v>
      </c>
      <c r="D35" s="75" t="s">
        <v>127</v>
      </c>
      <c r="E35" s="76">
        <v>5084.75</v>
      </c>
      <c r="F35" s="74" t="s">
        <v>44</v>
      </c>
      <c r="G35" s="74">
        <f t="shared" si="0"/>
        <v>35593.25</v>
      </c>
    </row>
    <row r="36" spans="1:256" ht="93" customHeight="1">
      <c r="A36" s="73">
        <v>32</v>
      </c>
      <c r="B36" s="73" t="s">
        <v>79</v>
      </c>
      <c r="C36" s="81">
        <v>7</v>
      </c>
      <c r="D36" s="75" t="s">
        <v>128</v>
      </c>
      <c r="E36" s="76">
        <v>4661.0200000000004</v>
      </c>
      <c r="F36" s="74" t="s">
        <v>44</v>
      </c>
      <c r="G36" s="74">
        <f t="shared" si="0"/>
        <v>32627.140000000003</v>
      </c>
    </row>
    <row r="37" spans="1:256" ht="83.25" customHeight="1">
      <c r="A37" s="73">
        <v>33</v>
      </c>
      <c r="B37" s="73" t="s">
        <v>80</v>
      </c>
      <c r="C37" s="81">
        <v>2</v>
      </c>
      <c r="D37" s="75" t="s">
        <v>129</v>
      </c>
      <c r="E37" s="76">
        <v>9745.76</v>
      </c>
      <c r="F37" s="74" t="s">
        <v>44</v>
      </c>
      <c r="G37" s="74">
        <f t="shared" si="0"/>
        <v>19491.52</v>
      </c>
    </row>
    <row r="38" spans="1:256" ht="50.25" customHeight="1">
      <c r="A38" s="73">
        <v>34</v>
      </c>
      <c r="B38" s="73" t="s">
        <v>81</v>
      </c>
      <c r="C38" s="81">
        <v>3</v>
      </c>
      <c r="D38" s="75" t="s">
        <v>130</v>
      </c>
      <c r="E38" s="76">
        <v>1864.41</v>
      </c>
      <c r="F38" s="74" t="s">
        <v>44</v>
      </c>
      <c r="G38" s="74">
        <f t="shared" si="0"/>
        <v>5593.2300000000005</v>
      </c>
    </row>
    <row r="39" spans="1:256" ht="59.25" customHeight="1">
      <c r="A39" s="73">
        <v>35</v>
      </c>
      <c r="B39" s="73" t="s">
        <v>82</v>
      </c>
      <c r="C39" s="81">
        <v>14</v>
      </c>
      <c r="D39" s="75" t="s">
        <v>160</v>
      </c>
      <c r="E39" s="76">
        <v>593.22</v>
      </c>
      <c r="F39" s="74" t="s">
        <v>44</v>
      </c>
      <c r="G39" s="74">
        <f t="shared" si="0"/>
        <v>8305.08</v>
      </c>
    </row>
    <row r="40" spans="1:256" ht="59.25" customHeight="1">
      <c r="A40" s="73">
        <v>36</v>
      </c>
      <c r="B40" s="73" t="s">
        <v>83</v>
      </c>
      <c r="C40" s="81">
        <v>3</v>
      </c>
      <c r="D40" s="75" t="s">
        <v>131</v>
      </c>
      <c r="E40" s="76">
        <v>21186.44</v>
      </c>
      <c r="F40" s="74" t="s">
        <v>44</v>
      </c>
      <c r="G40" s="74">
        <f t="shared" si="0"/>
        <v>63559.319999999992</v>
      </c>
    </row>
    <row r="41" spans="1:256" ht="58.5" customHeight="1">
      <c r="A41" s="73">
        <v>37</v>
      </c>
      <c r="B41" s="73" t="s">
        <v>84</v>
      </c>
      <c r="C41" s="81">
        <v>1</v>
      </c>
      <c r="D41" s="75" t="s">
        <v>132</v>
      </c>
      <c r="E41" s="76">
        <v>9322.0300000000007</v>
      </c>
      <c r="F41" s="74" t="s">
        <v>44</v>
      </c>
      <c r="G41" s="74">
        <f t="shared" si="0"/>
        <v>9322.0300000000007</v>
      </c>
    </row>
    <row r="42" spans="1:256" ht="93.75">
      <c r="A42" s="73">
        <v>38</v>
      </c>
      <c r="B42" s="73" t="s">
        <v>85</v>
      </c>
      <c r="C42" s="81">
        <v>2</v>
      </c>
      <c r="D42" s="75" t="s">
        <v>125</v>
      </c>
      <c r="E42" s="76">
        <v>8898.31</v>
      </c>
      <c r="F42" s="74" t="s">
        <v>44</v>
      </c>
      <c r="G42" s="74">
        <f t="shared" si="0"/>
        <v>17796.62</v>
      </c>
    </row>
    <row r="43" spans="1:256" ht="35.1" customHeight="1">
      <c r="A43" s="73">
        <v>39</v>
      </c>
      <c r="B43" s="73" t="s">
        <v>86</v>
      </c>
      <c r="C43" s="81">
        <v>13</v>
      </c>
      <c r="D43" s="75" t="s">
        <v>122</v>
      </c>
      <c r="E43" s="76">
        <v>1271.19</v>
      </c>
      <c r="F43" s="74" t="s">
        <v>44</v>
      </c>
      <c r="G43" s="74">
        <f t="shared" si="0"/>
        <v>16525.47</v>
      </c>
    </row>
    <row r="44" spans="1:256" ht="35.1" hidden="1" customHeight="1">
      <c r="A44" s="73">
        <v>40</v>
      </c>
      <c r="B44" s="73"/>
      <c r="C44" s="81">
        <f>'[1]Detailed (2)'!I291</f>
        <v>3</v>
      </c>
      <c r="D44" s="75" t="str">
        <f>'[1]Detailed (2)'!B291</f>
        <v>Fire Extinguisher</v>
      </c>
      <c r="E44" s="76"/>
      <c r="F44" s="74" t="s">
        <v>44</v>
      </c>
      <c r="G44" s="74"/>
    </row>
    <row r="45" spans="1:256" ht="35.1" hidden="1" customHeight="1">
      <c r="A45" s="73">
        <v>41</v>
      </c>
      <c r="B45" s="73"/>
      <c r="C45" s="81">
        <f>'[1]Detailed (2)'!I292</f>
        <v>1</v>
      </c>
      <c r="D45" s="75" t="str">
        <f>'[1]Detailed (2)'!B292</f>
        <v>Fire Buckets -04 with sthand</v>
      </c>
      <c r="E45" s="76"/>
      <c r="F45" s="74" t="s">
        <v>44</v>
      </c>
      <c r="G45" s="74"/>
    </row>
    <row r="46" spans="1:256" ht="24" customHeight="1">
      <c r="A46" s="73"/>
      <c r="B46" s="73"/>
      <c r="C46" s="84"/>
      <c r="D46" s="85" t="s">
        <v>87</v>
      </c>
      <c r="E46" s="86"/>
      <c r="F46" s="87" t="s">
        <v>88</v>
      </c>
      <c r="G46" s="88">
        <f>SUM(G5:G43)</f>
        <v>546307.71400000004</v>
      </c>
      <c r="H46" s="89">
        <v>1683667.35</v>
      </c>
      <c r="I46" s="89"/>
      <c r="J46" s="90"/>
      <c r="K46" s="90"/>
      <c r="L46" s="90" t="e">
        <f>G46/#REF!</f>
        <v>#REF!</v>
      </c>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row>
    <row r="47" spans="1:256" ht="24" customHeight="1">
      <c r="A47" s="73"/>
      <c r="B47" s="73"/>
      <c r="C47" s="84"/>
      <c r="D47" s="85" t="s">
        <v>89</v>
      </c>
      <c r="E47" s="86"/>
      <c r="F47" s="87"/>
      <c r="G47" s="88">
        <f>G46*18%</f>
        <v>98335.388520000008</v>
      </c>
      <c r="H47" s="89"/>
      <c r="I47" s="89"/>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row>
    <row r="48" spans="1:256" ht="24" customHeight="1">
      <c r="A48" s="73"/>
      <c r="B48" s="73"/>
      <c r="C48" s="84"/>
      <c r="D48" s="85"/>
      <c r="E48" s="86"/>
      <c r="F48" s="87"/>
      <c r="G48" s="88">
        <f>SUM(G46:G47)</f>
        <v>644643.10252000007</v>
      </c>
      <c r="H48" s="89"/>
      <c r="I48" s="89"/>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row>
    <row r="49" spans="1:256" ht="33" customHeight="1">
      <c r="A49" s="73"/>
      <c r="B49" s="73"/>
      <c r="C49" s="84"/>
      <c r="D49" s="91" t="s">
        <v>90</v>
      </c>
      <c r="E49" s="272" t="s">
        <v>91</v>
      </c>
      <c r="F49" s="272"/>
      <c r="G49" s="92">
        <f>G48*1%</f>
        <v>6446.4310252000005</v>
      </c>
      <c r="H49" s="89">
        <f>G46-H46</f>
        <v>-1137359.6359999999</v>
      </c>
      <c r="I49" s="89"/>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row>
    <row r="50" spans="1:256" ht="27.75" customHeight="1">
      <c r="A50" s="73"/>
      <c r="B50" s="73"/>
      <c r="C50" s="84"/>
      <c r="D50" s="93" t="s">
        <v>92</v>
      </c>
      <c r="E50" s="272" t="s">
        <v>91</v>
      </c>
      <c r="F50" s="272"/>
      <c r="G50" s="92">
        <f>G48*7.5%</f>
        <v>48348.232689000004</v>
      </c>
      <c r="H50" s="89"/>
      <c r="I50" s="89"/>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row>
    <row r="51" spans="1:256" ht="27.75" customHeight="1">
      <c r="A51" s="94"/>
      <c r="B51" s="94"/>
      <c r="C51" s="84"/>
      <c r="D51" s="85" t="s">
        <v>93</v>
      </c>
      <c r="E51" s="86"/>
      <c r="F51" s="87" t="s">
        <v>88</v>
      </c>
      <c r="G51" s="88">
        <f>SUM(G48:G50)</f>
        <v>699437.7662342001</v>
      </c>
      <c r="H51" s="89"/>
      <c r="I51" s="89"/>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row>
    <row r="52" spans="1:256" ht="27.75" customHeight="1">
      <c r="A52" s="94"/>
      <c r="B52" s="94"/>
      <c r="C52" s="84"/>
      <c r="D52" s="85" t="s">
        <v>94</v>
      </c>
      <c r="E52" s="95"/>
      <c r="F52" s="87" t="s">
        <v>88</v>
      </c>
      <c r="G52" s="88" t="s">
        <v>95</v>
      </c>
      <c r="H52" s="89" t="e">
        <f>G52-G51</f>
        <v>#VALUE!</v>
      </c>
      <c r="I52" s="89"/>
      <c r="J52" s="90" t="e">
        <f>G52-G51</f>
        <v>#VALUE!</v>
      </c>
      <c r="K52" s="90"/>
      <c r="L52" s="90"/>
      <c r="M52" s="90" t="e">
        <f>G52/1583</f>
        <v>#VALUE!</v>
      </c>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row>
    <row r="53" spans="1:256">
      <c r="A53" s="96"/>
      <c r="B53" s="96"/>
      <c r="C53" s="97"/>
      <c r="D53" s="98"/>
      <c r="E53" s="99"/>
      <c r="F53" s="100"/>
      <c r="G53" s="101"/>
      <c r="H53" s="102">
        <v>1704500</v>
      </c>
    </row>
    <row r="54" spans="1:256">
      <c r="A54" s="96"/>
      <c r="B54" s="96"/>
      <c r="C54" s="97"/>
      <c r="D54" s="98"/>
      <c r="E54" s="99"/>
      <c r="F54" s="100"/>
      <c r="G54" s="101"/>
      <c r="H54" s="102"/>
    </row>
    <row r="55" spans="1:256">
      <c r="A55" s="96"/>
      <c r="B55" s="96"/>
      <c r="C55" s="97"/>
      <c r="D55" s="98"/>
      <c r="E55" s="99"/>
      <c r="F55" s="100"/>
      <c r="G55" s="101"/>
      <c r="H55" s="102"/>
    </row>
    <row r="56" spans="1:256">
      <c r="A56" s="96"/>
      <c r="B56" s="96"/>
      <c r="C56" s="97"/>
      <c r="D56" s="98"/>
      <c r="E56" s="99"/>
      <c r="F56" s="100"/>
      <c r="G56" s="101"/>
      <c r="H56" s="102">
        <v>1810395</v>
      </c>
    </row>
    <row r="57" spans="1:256">
      <c r="A57" s="96"/>
      <c r="B57" s="96"/>
      <c r="C57" s="97"/>
      <c r="D57" s="98"/>
      <c r="E57" s="99"/>
      <c r="F57" s="100"/>
      <c r="G57" s="101"/>
      <c r="H57" s="102"/>
    </row>
    <row r="58" spans="1:256">
      <c r="A58" s="96"/>
      <c r="B58" s="96"/>
      <c r="C58" s="97"/>
      <c r="D58" s="98"/>
      <c r="E58" s="99"/>
      <c r="F58" s="100"/>
      <c r="G58" s="103"/>
    </row>
    <row r="59" spans="1:256">
      <c r="A59" s="273" t="s">
        <v>96</v>
      </c>
      <c r="B59" s="273"/>
      <c r="C59" s="273"/>
      <c r="D59" s="104" t="s">
        <v>97</v>
      </c>
      <c r="E59" s="105"/>
      <c r="F59" s="274" t="s">
        <v>98</v>
      </c>
      <c r="G59" s="274"/>
      <c r="M59" s="68">
        <f>26984000/13</f>
        <v>2075692.3076923077</v>
      </c>
    </row>
    <row r="60" spans="1:256">
      <c r="A60" s="106"/>
      <c r="B60" s="106"/>
      <c r="C60" s="107"/>
      <c r="D60" s="108"/>
      <c r="E60" s="109"/>
      <c r="F60" s="269" t="s">
        <v>99</v>
      </c>
      <c r="G60" s="269"/>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c r="CA60" s="110"/>
      <c r="CB60" s="110"/>
      <c r="CC60" s="110"/>
      <c r="CD60" s="110"/>
      <c r="CE60" s="110"/>
      <c r="CF60" s="110"/>
      <c r="CG60" s="110"/>
      <c r="CH60" s="110"/>
      <c r="CI60" s="110"/>
      <c r="CJ60" s="110"/>
      <c r="CK60" s="110"/>
      <c r="CL60" s="110"/>
      <c r="CM60" s="110"/>
      <c r="CN60" s="110"/>
      <c r="CO60" s="110"/>
      <c r="CP60" s="110"/>
      <c r="CQ60" s="110"/>
      <c r="CR60" s="110"/>
      <c r="CS60" s="110"/>
      <c r="CT60" s="110"/>
      <c r="CU60" s="110"/>
      <c r="CV60" s="110"/>
      <c r="CW60" s="110"/>
      <c r="CX60" s="110"/>
      <c r="CY60" s="110"/>
      <c r="CZ60" s="110"/>
      <c r="DA60" s="110"/>
      <c r="DB60" s="110"/>
      <c r="DC60" s="110"/>
      <c r="DD60" s="110"/>
      <c r="DE60" s="110"/>
      <c r="DF60" s="110"/>
      <c r="DG60" s="110"/>
      <c r="DH60" s="110"/>
      <c r="DI60" s="110"/>
      <c r="DJ60" s="110"/>
      <c r="DK60" s="110"/>
      <c r="DL60" s="110"/>
      <c r="DM60" s="110"/>
      <c r="DN60" s="110"/>
      <c r="DO60" s="110"/>
      <c r="DP60" s="110"/>
      <c r="DQ60" s="110"/>
      <c r="DR60" s="110"/>
      <c r="DS60" s="110"/>
      <c r="DT60" s="110"/>
      <c r="DU60" s="110"/>
      <c r="DV60" s="110"/>
      <c r="DW60" s="110"/>
      <c r="DX60" s="110"/>
      <c r="DY60" s="110"/>
      <c r="DZ60" s="110"/>
      <c r="EA60" s="110"/>
      <c r="EB60" s="110"/>
      <c r="EC60" s="110"/>
      <c r="ED60" s="110"/>
      <c r="EE60" s="110"/>
      <c r="EF60" s="110"/>
      <c r="EG60" s="110"/>
      <c r="EH60" s="110"/>
      <c r="EI60" s="110"/>
      <c r="EJ60" s="110"/>
      <c r="EK60" s="110"/>
      <c r="EL60" s="110"/>
      <c r="EM60" s="110"/>
      <c r="EN60" s="110"/>
      <c r="EO60" s="110"/>
      <c r="EP60" s="110"/>
      <c r="EQ60" s="110"/>
      <c r="ER60" s="110"/>
      <c r="ES60" s="110"/>
      <c r="ET60" s="110"/>
      <c r="EU60" s="110"/>
      <c r="EV60" s="110"/>
      <c r="EW60" s="110"/>
      <c r="EX60" s="110"/>
      <c r="EY60" s="110"/>
      <c r="EZ60" s="110"/>
      <c r="FA60" s="110"/>
      <c r="FB60" s="110"/>
      <c r="FC60" s="110"/>
      <c r="FD60" s="110"/>
      <c r="FE60" s="110"/>
      <c r="FF60" s="110"/>
      <c r="FG60" s="110"/>
      <c r="FH60" s="110"/>
      <c r="FI60" s="110"/>
      <c r="FJ60" s="110"/>
      <c r="FK60" s="110"/>
      <c r="FL60" s="110"/>
      <c r="FM60" s="110"/>
      <c r="FN60" s="110"/>
      <c r="FO60" s="110"/>
      <c r="FP60" s="110"/>
      <c r="FQ60" s="110"/>
      <c r="FR60" s="110"/>
      <c r="FS60" s="110"/>
      <c r="FT60" s="110"/>
      <c r="FU60" s="110"/>
      <c r="FV60" s="110"/>
      <c r="FW60" s="110"/>
      <c r="FX60" s="110"/>
      <c r="FY60" s="110"/>
      <c r="FZ60" s="110"/>
      <c r="GA60" s="110"/>
      <c r="GB60" s="110"/>
      <c r="GC60" s="110"/>
      <c r="GD60" s="110"/>
      <c r="GE60" s="110"/>
      <c r="GF60" s="110"/>
      <c r="GG60" s="110"/>
      <c r="GH60" s="110"/>
      <c r="GI60" s="110"/>
      <c r="GJ60" s="110"/>
      <c r="GK60" s="110"/>
      <c r="GL60" s="110"/>
      <c r="GM60" s="110"/>
      <c r="GN60" s="110"/>
      <c r="GO60" s="110"/>
      <c r="GP60" s="110"/>
      <c r="GQ60" s="110"/>
      <c r="GR60" s="110"/>
      <c r="GS60" s="110"/>
      <c r="GT60" s="110"/>
      <c r="GU60" s="110"/>
      <c r="GV60" s="110"/>
      <c r="GW60" s="110"/>
      <c r="GX60" s="110"/>
      <c r="GY60" s="110"/>
      <c r="GZ60" s="110"/>
      <c r="HA60" s="110"/>
      <c r="HB60" s="110"/>
      <c r="HC60" s="110"/>
      <c r="HD60" s="110"/>
      <c r="HE60" s="110"/>
      <c r="HF60" s="110"/>
      <c r="HG60" s="110"/>
      <c r="HH60" s="110"/>
      <c r="HI60" s="110"/>
      <c r="HJ60" s="110"/>
      <c r="HK60" s="110"/>
      <c r="HL60" s="110"/>
      <c r="HM60" s="110"/>
      <c r="HN60" s="110"/>
      <c r="HO60" s="110"/>
      <c r="HP60" s="110"/>
      <c r="HQ60" s="110"/>
      <c r="HR60" s="110"/>
      <c r="HS60" s="110"/>
      <c r="HT60" s="110"/>
      <c r="HU60" s="110"/>
      <c r="HV60" s="110"/>
      <c r="HW60" s="110"/>
      <c r="HX60" s="110"/>
      <c r="HY60" s="110"/>
      <c r="HZ60" s="110"/>
      <c r="IA60" s="110"/>
      <c r="IB60" s="110"/>
      <c r="IC60" s="110"/>
      <c r="ID60" s="110"/>
      <c r="IE60" s="110"/>
      <c r="IF60" s="110"/>
      <c r="IG60" s="110"/>
      <c r="IH60" s="110"/>
      <c r="II60" s="110"/>
      <c r="IJ60" s="110"/>
      <c r="IK60" s="110"/>
      <c r="IL60" s="110"/>
      <c r="IM60" s="110"/>
      <c r="IN60" s="110"/>
      <c r="IO60" s="110"/>
      <c r="IP60" s="110"/>
      <c r="IQ60" s="110"/>
      <c r="IR60" s="110"/>
      <c r="IS60" s="110"/>
      <c r="IT60" s="110"/>
      <c r="IU60" s="110"/>
      <c r="IV60" s="110"/>
    </row>
    <row r="61" spans="1:256">
      <c r="A61" s="96"/>
      <c r="B61" s="96"/>
      <c r="C61" s="97"/>
      <c r="D61" s="98"/>
      <c r="E61" s="99"/>
      <c r="F61" s="100"/>
      <c r="G61" s="103"/>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1"/>
      <c r="BP61" s="111"/>
      <c r="BQ61" s="111"/>
      <c r="BR61" s="111"/>
      <c r="BS61" s="111"/>
      <c r="BT61" s="111"/>
      <c r="BU61" s="111"/>
      <c r="BV61" s="111"/>
      <c r="BW61" s="111"/>
      <c r="BX61" s="111"/>
      <c r="BY61" s="111"/>
      <c r="BZ61" s="111"/>
      <c r="CA61" s="111"/>
      <c r="CB61" s="111"/>
      <c r="CC61" s="111"/>
      <c r="CD61" s="111"/>
      <c r="CE61" s="111"/>
      <c r="CF61" s="111"/>
      <c r="CG61" s="111"/>
      <c r="CH61" s="111"/>
      <c r="CI61" s="111"/>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H61" s="111"/>
      <c r="DI61" s="111"/>
      <c r="DJ61" s="111"/>
      <c r="DK61" s="111"/>
      <c r="DL61" s="111"/>
      <c r="DM61" s="111"/>
      <c r="DN61" s="111"/>
      <c r="DO61" s="111"/>
      <c r="DP61" s="111"/>
      <c r="DQ61" s="111"/>
      <c r="DR61" s="111"/>
      <c r="DS61" s="111"/>
      <c r="DT61" s="111"/>
      <c r="DU61" s="111"/>
      <c r="DV61" s="111"/>
      <c r="DW61" s="111"/>
      <c r="DX61" s="111"/>
      <c r="DY61" s="111"/>
      <c r="DZ61" s="111"/>
      <c r="EA61" s="111"/>
      <c r="EB61" s="111"/>
      <c r="EC61" s="111"/>
      <c r="ED61" s="111"/>
      <c r="EE61" s="111"/>
      <c r="EF61" s="111"/>
      <c r="EG61" s="111"/>
      <c r="EH61" s="111"/>
      <c r="EI61" s="111"/>
      <c r="EJ61" s="111"/>
      <c r="EK61" s="111"/>
      <c r="EL61" s="111"/>
      <c r="EM61" s="111"/>
      <c r="EN61" s="111"/>
      <c r="EO61" s="111"/>
      <c r="EP61" s="111"/>
      <c r="EQ61" s="111"/>
      <c r="ER61" s="111"/>
      <c r="ES61" s="111"/>
      <c r="ET61" s="111"/>
      <c r="EU61" s="111"/>
      <c r="EV61" s="111"/>
      <c r="EW61" s="111"/>
      <c r="EX61" s="111"/>
      <c r="EY61" s="111"/>
      <c r="EZ61" s="111"/>
      <c r="FA61" s="111"/>
      <c r="FB61" s="111"/>
      <c r="FC61" s="111"/>
      <c r="FD61" s="111"/>
      <c r="FE61" s="111"/>
      <c r="FF61" s="111"/>
      <c r="FG61" s="111"/>
      <c r="FH61" s="111"/>
      <c r="FI61" s="111"/>
      <c r="FJ61" s="111"/>
      <c r="FK61" s="111"/>
      <c r="FL61" s="111"/>
      <c r="FM61" s="111"/>
      <c r="FN61" s="111"/>
      <c r="FO61" s="111"/>
      <c r="FP61" s="111"/>
      <c r="FQ61" s="111"/>
      <c r="FR61" s="111"/>
      <c r="FS61" s="111"/>
      <c r="FT61" s="111"/>
      <c r="FU61" s="111"/>
      <c r="FV61" s="111"/>
      <c r="FW61" s="111"/>
      <c r="FX61" s="111"/>
      <c r="FY61" s="111"/>
      <c r="FZ61" s="111"/>
      <c r="GA61" s="111"/>
      <c r="GB61" s="111"/>
      <c r="GC61" s="111"/>
      <c r="GD61" s="111"/>
      <c r="GE61" s="111"/>
      <c r="GF61" s="111"/>
      <c r="GG61" s="111"/>
      <c r="GH61" s="111"/>
      <c r="GI61" s="111"/>
      <c r="GJ61" s="111"/>
      <c r="GK61" s="111"/>
      <c r="GL61" s="111"/>
      <c r="GM61" s="111"/>
      <c r="GN61" s="111"/>
      <c r="GO61" s="111"/>
      <c r="GP61" s="111"/>
      <c r="GQ61" s="111"/>
      <c r="GR61" s="111"/>
      <c r="GS61" s="111"/>
      <c r="GT61" s="111"/>
      <c r="GU61" s="111"/>
      <c r="GV61" s="111"/>
      <c r="GW61" s="111"/>
      <c r="GX61" s="111"/>
      <c r="GY61" s="111"/>
      <c r="GZ61" s="111"/>
      <c r="HA61" s="111"/>
      <c r="HB61" s="111"/>
      <c r="HC61" s="111"/>
      <c r="HD61" s="111"/>
      <c r="HE61" s="111"/>
      <c r="HF61" s="111"/>
      <c r="HG61" s="111"/>
      <c r="HH61" s="111"/>
      <c r="HI61" s="111"/>
      <c r="HJ61" s="111"/>
      <c r="HK61" s="111"/>
      <c r="HL61" s="111"/>
      <c r="HM61" s="111"/>
      <c r="HN61" s="111"/>
      <c r="HO61" s="111"/>
      <c r="HP61" s="111"/>
      <c r="HQ61" s="111"/>
      <c r="HR61" s="111"/>
      <c r="HS61" s="111"/>
      <c r="HT61" s="111"/>
      <c r="HU61" s="111"/>
      <c r="HV61" s="111"/>
      <c r="HW61" s="111"/>
      <c r="HX61" s="111"/>
      <c r="HY61" s="111"/>
      <c r="HZ61" s="111"/>
      <c r="IA61" s="111"/>
      <c r="IB61" s="111"/>
      <c r="IC61" s="111"/>
      <c r="ID61" s="111"/>
      <c r="IE61" s="111"/>
      <c r="IF61" s="111"/>
      <c r="IG61" s="111"/>
      <c r="IH61" s="111"/>
      <c r="II61" s="111"/>
      <c r="IJ61" s="111"/>
      <c r="IK61" s="111"/>
      <c r="IL61" s="111"/>
      <c r="IM61" s="111"/>
      <c r="IN61" s="111"/>
      <c r="IO61" s="111"/>
      <c r="IP61" s="111"/>
      <c r="IQ61" s="111"/>
      <c r="IR61" s="111"/>
      <c r="IS61" s="111"/>
      <c r="IT61" s="111"/>
      <c r="IU61" s="111"/>
      <c r="IV61" s="111"/>
    </row>
    <row r="62" spans="1:256">
      <c r="A62" s="96"/>
      <c r="B62" s="96"/>
      <c r="C62" s="97"/>
      <c r="D62" s="98"/>
      <c r="E62" s="99"/>
      <c r="F62" s="100"/>
      <c r="G62" s="103"/>
    </row>
    <row r="63" spans="1:256">
      <c r="A63" s="96"/>
      <c r="B63" s="96"/>
      <c r="C63" s="97"/>
      <c r="D63" s="98"/>
      <c r="E63" s="99"/>
      <c r="F63" s="100"/>
      <c r="G63" s="103"/>
    </row>
    <row r="64" spans="1:256">
      <c r="A64" s="96"/>
      <c r="B64" s="96"/>
      <c r="C64" s="97"/>
      <c r="D64" s="98"/>
      <c r="E64" s="99"/>
      <c r="F64" s="100"/>
      <c r="G64" s="103"/>
    </row>
  </sheetData>
  <mergeCells count="8">
    <mergeCell ref="F60:G60"/>
    <mergeCell ref="A1:G1"/>
    <mergeCell ref="A2:G2"/>
    <mergeCell ref="A3:G3"/>
    <mergeCell ref="E49:F49"/>
    <mergeCell ref="E50:F50"/>
    <mergeCell ref="A59:C59"/>
    <mergeCell ref="F59:G59"/>
  </mergeCells>
  <pageMargins left="0.53" right="0.59" top="0.74803149606299202" bottom="0.74803149606299202" header="0.31496062992126" footer="0.31496062992126"/>
  <pageSetup paperSize="9" orientation="portrait" r:id="rId1"/>
</worksheet>
</file>

<file path=xl/worksheets/sheet2.xml><?xml version="1.0" encoding="utf-8"?>
<worksheet xmlns="http://schemas.openxmlformats.org/spreadsheetml/2006/main" xmlns:r="http://schemas.openxmlformats.org/officeDocument/2006/relationships">
  <dimension ref="A1:G49"/>
  <sheetViews>
    <sheetView view="pageBreakPreview" topLeftCell="A43" zoomScale="77" zoomScaleNormal="70" zoomScaleSheetLayoutView="77" workbookViewId="0">
      <selection activeCell="E13" sqref="E13"/>
    </sheetView>
  </sheetViews>
  <sheetFormatPr defaultRowHeight="18.75"/>
  <cols>
    <col min="1" max="1" width="5.7109375" style="163" customWidth="1"/>
    <col min="2" max="2" width="9.140625" style="163" customWidth="1"/>
    <col min="3" max="3" width="35" style="163" customWidth="1"/>
    <col min="4" max="4" width="10" style="163" bestFit="1" customWidth="1"/>
    <col min="5" max="5" width="9" style="163" bestFit="1" customWidth="1"/>
    <col min="6" max="6" width="28.42578125" style="163" customWidth="1"/>
    <col min="7" max="7" width="16.5703125" style="163" customWidth="1"/>
    <col min="8" max="16384" width="9.140625" style="163"/>
  </cols>
  <sheetData>
    <row r="1" spans="1:7" ht="180.75" customHeight="1">
      <c r="A1" s="275"/>
      <c r="B1" s="275"/>
      <c r="C1" s="275"/>
      <c r="D1" s="275"/>
      <c r="E1" s="275"/>
      <c r="F1" s="275"/>
      <c r="G1" s="275"/>
    </row>
    <row r="2" spans="1:7" ht="52.5" customHeight="1">
      <c r="A2" s="276" t="s">
        <v>136</v>
      </c>
      <c r="B2" s="276"/>
      <c r="C2" s="276"/>
      <c r="D2" s="276"/>
      <c r="E2" s="276"/>
      <c r="F2" s="276"/>
      <c r="G2" s="276"/>
    </row>
    <row r="3" spans="1:7" ht="60.75" customHeight="1">
      <c r="A3" s="277" t="str">
        <f>'AR Abstract'!A2:G2</f>
        <v>Name of Work: Special Repair works for Providing restructuring works to newly formed canteen bulding at Chengalpattu in Chengalpattu District</v>
      </c>
      <c r="B3" s="277"/>
      <c r="C3" s="277"/>
      <c r="D3" s="277"/>
      <c r="E3" s="277"/>
      <c r="F3" s="277"/>
      <c r="G3" s="277"/>
    </row>
    <row r="4" spans="1:7" ht="54" customHeight="1">
      <c r="A4" s="164" t="s">
        <v>143</v>
      </c>
      <c r="B4" s="164" t="s">
        <v>36</v>
      </c>
      <c r="C4" s="164" t="s">
        <v>137</v>
      </c>
      <c r="D4" s="164" t="s">
        <v>3</v>
      </c>
      <c r="E4" s="164" t="s">
        <v>138</v>
      </c>
      <c r="F4" s="165" t="s">
        <v>139</v>
      </c>
      <c r="G4" s="164" t="s">
        <v>8</v>
      </c>
    </row>
    <row r="5" spans="1:7" ht="290.10000000000002" customHeight="1">
      <c r="A5" s="166">
        <v>1</v>
      </c>
      <c r="B5" s="166">
        <v>1.1000000000000001</v>
      </c>
      <c r="C5" s="167" t="s">
        <v>40</v>
      </c>
      <c r="D5" s="168">
        <v>2.7</v>
      </c>
      <c r="E5" s="169" t="s">
        <v>41</v>
      </c>
      <c r="F5" s="170">
        <v>224.82</v>
      </c>
      <c r="G5" s="170">
        <f>F5*D5</f>
        <v>607.01400000000001</v>
      </c>
    </row>
    <row r="6" spans="1:7" ht="290.10000000000002" customHeight="1">
      <c r="A6" s="166">
        <v>2</v>
      </c>
      <c r="B6" s="166">
        <v>41</v>
      </c>
      <c r="C6" s="167" t="s">
        <v>42</v>
      </c>
      <c r="D6" s="168">
        <v>77.3</v>
      </c>
      <c r="E6" s="169" t="s">
        <v>48</v>
      </c>
      <c r="F6" s="170">
        <v>133.84</v>
      </c>
      <c r="G6" s="170">
        <f t="shared" ref="G6:G43" si="0">F6*D6</f>
        <v>10345.832</v>
      </c>
    </row>
    <row r="7" spans="1:7" ht="290.10000000000002" customHeight="1">
      <c r="A7" s="166">
        <v>3</v>
      </c>
      <c r="B7" s="166">
        <v>74</v>
      </c>
      <c r="C7" s="167" t="s">
        <v>162</v>
      </c>
      <c r="D7" s="168">
        <v>6</v>
      </c>
      <c r="E7" s="168" t="s">
        <v>44</v>
      </c>
      <c r="F7" s="170">
        <v>571</v>
      </c>
      <c r="G7" s="170">
        <f t="shared" si="0"/>
        <v>3426</v>
      </c>
    </row>
    <row r="8" spans="1:7" ht="290.10000000000002" customHeight="1">
      <c r="A8" s="166">
        <v>4</v>
      </c>
      <c r="B8" s="166">
        <v>2.15</v>
      </c>
      <c r="C8" s="180" t="s">
        <v>163</v>
      </c>
      <c r="D8" s="168">
        <v>4.4000000000000004</v>
      </c>
      <c r="E8" s="169" t="s">
        <v>41</v>
      </c>
      <c r="F8" s="170">
        <v>279.63</v>
      </c>
      <c r="G8" s="170">
        <f t="shared" si="0"/>
        <v>1230.3720000000001</v>
      </c>
    </row>
    <row r="9" spans="1:7" ht="290.10000000000002" customHeight="1">
      <c r="A9" s="166">
        <v>5</v>
      </c>
      <c r="B9" s="166" t="s">
        <v>15</v>
      </c>
      <c r="C9" s="171" t="s">
        <v>45</v>
      </c>
      <c r="D9" s="168">
        <v>1.4</v>
      </c>
      <c r="E9" s="169" t="s">
        <v>41</v>
      </c>
      <c r="F9" s="170">
        <v>4416.42</v>
      </c>
      <c r="G9" s="170">
        <f t="shared" si="0"/>
        <v>6182.9879999999994</v>
      </c>
    </row>
    <row r="10" spans="1:7" ht="290.10000000000002" customHeight="1">
      <c r="A10" s="166">
        <v>6</v>
      </c>
      <c r="B10" s="166" t="s">
        <v>17</v>
      </c>
      <c r="C10" s="171" t="s">
        <v>164</v>
      </c>
      <c r="D10" s="168">
        <v>0.6</v>
      </c>
      <c r="E10" s="169" t="s">
        <v>41</v>
      </c>
      <c r="F10" s="170">
        <v>5962.3</v>
      </c>
      <c r="G10" s="170">
        <f t="shared" si="0"/>
        <v>3577.38</v>
      </c>
    </row>
    <row r="11" spans="1:7" ht="290.10000000000002" customHeight="1">
      <c r="A11" s="166">
        <v>7</v>
      </c>
      <c r="B11" s="166" t="s">
        <v>20</v>
      </c>
      <c r="C11" s="171" t="s">
        <v>134</v>
      </c>
      <c r="D11" s="168">
        <v>2.4</v>
      </c>
      <c r="E11" s="169" t="s">
        <v>41</v>
      </c>
      <c r="F11" s="170">
        <v>6422.41</v>
      </c>
      <c r="G11" s="170">
        <f t="shared" si="0"/>
        <v>15413.784</v>
      </c>
    </row>
    <row r="12" spans="1:7" ht="290.10000000000002" customHeight="1">
      <c r="A12" s="166">
        <v>8</v>
      </c>
      <c r="B12" s="166" t="s">
        <v>47</v>
      </c>
      <c r="C12" s="171" t="s">
        <v>135</v>
      </c>
      <c r="D12" s="168">
        <v>3</v>
      </c>
      <c r="E12" s="169" t="s">
        <v>48</v>
      </c>
      <c r="F12" s="170">
        <v>808.88</v>
      </c>
      <c r="G12" s="170">
        <f t="shared" si="0"/>
        <v>2426.64</v>
      </c>
    </row>
    <row r="13" spans="1:7" ht="290.10000000000002" customHeight="1">
      <c r="A13" s="166">
        <v>9</v>
      </c>
      <c r="B13" s="166" t="s">
        <v>49</v>
      </c>
      <c r="C13" s="171" t="s">
        <v>196</v>
      </c>
      <c r="D13" s="168">
        <v>1.6</v>
      </c>
      <c r="E13" s="168" t="s">
        <v>48</v>
      </c>
      <c r="F13" s="170">
        <v>3325</v>
      </c>
      <c r="G13" s="170">
        <f t="shared" si="0"/>
        <v>5320</v>
      </c>
    </row>
    <row r="14" spans="1:7" ht="290.10000000000002" customHeight="1">
      <c r="A14" s="166">
        <v>10</v>
      </c>
      <c r="B14" s="166">
        <v>26.1</v>
      </c>
      <c r="C14" s="171" t="s">
        <v>51</v>
      </c>
      <c r="D14" s="168">
        <v>1.5</v>
      </c>
      <c r="E14" s="169" t="s">
        <v>41</v>
      </c>
      <c r="F14" s="170">
        <v>4416.42</v>
      </c>
      <c r="G14" s="170">
        <f t="shared" si="0"/>
        <v>6624.63</v>
      </c>
    </row>
    <row r="15" spans="1:7" ht="290.10000000000002" customHeight="1">
      <c r="A15" s="166">
        <v>11</v>
      </c>
      <c r="B15" s="166">
        <v>28.1</v>
      </c>
      <c r="C15" s="171" t="s">
        <v>165</v>
      </c>
      <c r="D15" s="168">
        <v>14.6</v>
      </c>
      <c r="E15" s="169" t="s">
        <v>48</v>
      </c>
      <c r="F15" s="170">
        <v>482.36</v>
      </c>
      <c r="G15" s="170">
        <f>F15*D15</f>
        <v>7042.4560000000001</v>
      </c>
    </row>
    <row r="16" spans="1:7" ht="290.10000000000002" customHeight="1">
      <c r="A16" s="166">
        <v>12</v>
      </c>
      <c r="B16" s="166" t="s">
        <v>24</v>
      </c>
      <c r="C16" s="171" t="s">
        <v>52</v>
      </c>
      <c r="D16" s="168">
        <v>34.1</v>
      </c>
      <c r="E16" s="169" t="s">
        <v>48</v>
      </c>
      <c r="F16" s="170">
        <v>236.4</v>
      </c>
      <c r="G16" s="170">
        <f t="shared" si="0"/>
        <v>8061.2400000000007</v>
      </c>
    </row>
    <row r="17" spans="1:7" ht="290.10000000000002" customHeight="1">
      <c r="A17" s="166">
        <v>13</v>
      </c>
      <c r="B17" s="166">
        <v>44.6</v>
      </c>
      <c r="C17" s="172" t="s">
        <v>54</v>
      </c>
      <c r="D17" s="168">
        <v>6</v>
      </c>
      <c r="E17" s="168" t="s">
        <v>55</v>
      </c>
      <c r="F17" s="170">
        <v>335.61</v>
      </c>
      <c r="G17" s="170">
        <f t="shared" si="0"/>
        <v>2013.66</v>
      </c>
    </row>
    <row r="18" spans="1:7" ht="290.10000000000002" customHeight="1">
      <c r="A18" s="166">
        <v>14</v>
      </c>
      <c r="B18" s="166" t="s">
        <v>56</v>
      </c>
      <c r="C18" s="176" t="s">
        <v>166</v>
      </c>
      <c r="D18" s="168">
        <v>2</v>
      </c>
      <c r="E18" s="168" t="s">
        <v>44</v>
      </c>
      <c r="F18" s="170">
        <v>982</v>
      </c>
      <c r="G18" s="170">
        <f t="shared" si="0"/>
        <v>1964</v>
      </c>
    </row>
    <row r="19" spans="1:7" ht="290.10000000000002" customHeight="1">
      <c r="A19" s="166">
        <v>15</v>
      </c>
      <c r="B19" s="166">
        <v>75.2</v>
      </c>
      <c r="C19" s="172" t="s">
        <v>167</v>
      </c>
      <c r="D19" s="168">
        <v>6</v>
      </c>
      <c r="E19" s="168" t="s">
        <v>44</v>
      </c>
      <c r="F19" s="170">
        <v>1553</v>
      </c>
      <c r="G19" s="170">
        <f t="shared" si="0"/>
        <v>9318</v>
      </c>
    </row>
    <row r="20" spans="1:7" ht="290.10000000000002" customHeight="1">
      <c r="A20" s="166">
        <v>16</v>
      </c>
      <c r="B20" s="166" t="s">
        <v>59</v>
      </c>
      <c r="C20" s="167" t="s">
        <v>151</v>
      </c>
      <c r="D20" s="168">
        <v>543.1</v>
      </c>
      <c r="E20" s="169" t="s">
        <v>48</v>
      </c>
      <c r="F20" s="170">
        <v>80.3</v>
      </c>
      <c r="G20" s="170">
        <f t="shared" si="0"/>
        <v>43610.93</v>
      </c>
    </row>
    <row r="21" spans="1:7" ht="290.10000000000002" customHeight="1">
      <c r="A21" s="166">
        <v>17</v>
      </c>
      <c r="B21" s="166">
        <v>207.4</v>
      </c>
      <c r="C21" s="167" t="s">
        <v>61</v>
      </c>
      <c r="D21" s="168">
        <v>23.9</v>
      </c>
      <c r="E21" s="169" t="s">
        <v>48</v>
      </c>
      <c r="F21" s="170">
        <v>153.77000000000001</v>
      </c>
      <c r="G21" s="170">
        <f t="shared" si="0"/>
        <v>3675.1030000000001</v>
      </c>
    </row>
    <row r="22" spans="1:7" ht="290.10000000000002" customHeight="1">
      <c r="A22" s="166">
        <v>18</v>
      </c>
      <c r="B22" s="166" t="s">
        <v>62</v>
      </c>
      <c r="C22" s="167" t="s">
        <v>63</v>
      </c>
      <c r="D22" s="168">
        <v>815</v>
      </c>
      <c r="E22" s="168" t="s">
        <v>43</v>
      </c>
      <c r="F22" s="170">
        <v>70.150000000000006</v>
      </c>
      <c r="G22" s="170">
        <f t="shared" si="0"/>
        <v>57172.250000000007</v>
      </c>
    </row>
    <row r="23" spans="1:7" ht="290.10000000000002" customHeight="1">
      <c r="A23" s="166">
        <v>19</v>
      </c>
      <c r="B23" s="181">
        <v>223</v>
      </c>
      <c r="C23" s="167" t="s">
        <v>144</v>
      </c>
      <c r="D23" s="168">
        <v>46.5</v>
      </c>
      <c r="E23" s="169" t="s">
        <v>48</v>
      </c>
      <c r="F23" s="170">
        <v>116.55</v>
      </c>
      <c r="G23" s="170">
        <f t="shared" si="0"/>
        <v>5419.5749999999998</v>
      </c>
    </row>
    <row r="24" spans="1:7" ht="290.10000000000002" customHeight="1">
      <c r="A24" s="166">
        <v>20</v>
      </c>
      <c r="B24" s="166" t="s">
        <v>67</v>
      </c>
      <c r="C24" s="167" t="s">
        <v>68</v>
      </c>
      <c r="D24" s="168">
        <v>88</v>
      </c>
      <c r="E24" s="169" t="s">
        <v>48</v>
      </c>
      <c r="F24" s="170">
        <v>971.65</v>
      </c>
      <c r="G24" s="170">
        <f t="shared" si="0"/>
        <v>85505.2</v>
      </c>
    </row>
    <row r="25" spans="1:7" ht="290.10000000000002" customHeight="1">
      <c r="A25" s="166">
        <v>21</v>
      </c>
      <c r="B25" s="166" t="s">
        <v>69</v>
      </c>
      <c r="C25" s="175" t="s">
        <v>117</v>
      </c>
      <c r="D25" s="168">
        <v>4</v>
      </c>
      <c r="E25" s="168" t="s">
        <v>44</v>
      </c>
      <c r="F25" s="170">
        <v>3900</v>
      </c>
      <c r="G25" s="170">
        <f t="shared" si="0"/>
        <v>15600</v>
      </c>
    </row>
    <row r="26" spans="1:7" ht="290.10000000000002" customHeight="1">
      <c r="A26" s="166">
        <v>22</v>
      </c>
      <c r="B26" s="166" t="s">
        <v>70</v>
      </c>
      <c r="C26" s="173" t="s">
        <v>169</v>
      </c>
      <c r="D26" s="168">
        <v>4</v>
      </c>
      <c r="E26" s="184" t="s">
        <v>168</v>
      </c>
      <c r="F26" s="170">
        <v>400</v>
      </c>
      <c r="G26" s="170">
        <f t="shared" si="0"/>
        <v>1600</v>
      </c>
    </row>
    <row r="27" spans="1:7" ht="290.10000000000002" customHeight="1">
      <c r="A27" s="166">
        <v>23</v>
      </c>
      <c r="B27" s="166" t="s">
        <v>71</v>
      </c>
      <c r="C27" s="173" t="s">
        <v>172</v>
      </c>
      <c r="D27" s="168">
        <v>1</v>
      </c>
      <c r="E27" s="168" t="s">
        <v>44</v>
      </c>
      <c r="F27" s="170">
        <v>7200</v>
      </c>
      <c r="G27" s="170">
        <f t="shared" si="0"/>
        <v>7200</v>
      </c>
    </row>
    <row r="28" spans="1:7" ht="290.10000000000002" customHeight="1">
      <c r="A28" s="166">
        <v>24</v>
      </c>
      <c r="B28" s="166" t="s">
        <v>72</v>
      </c>
      <c r="C28" s="167" t="s">
        <v>173</v>
      </c>
      <c r="D28" s="168">
        <v>1</v>
      </c>
      <c r="E28" s="168" t="s">
        <v>44</v>
      </c>
      <c r="F28" s="170">
        <v>3900</v>
      </c>
      <c r="G28" s="170">
        <f t="shared" si="0"/>
        <v>3900</v>
      </c>
    </row>
    <row r="29" spans="1:7" ht="290.10000000000002" customHeight="1">
      <c r="A29" s="166">
        <v>25</v>
      </c>
      <c r="B29" s="166" t="s">
        <v>73</v>
      </c>
      <c r="C29" s="173" t="s">
        <v>174</v>
      </c>
      <c r="D29" s="168">
        <v>1</v>
      </c>
      <c r="E29" s="168" t="s">
        <v>44</v>
      </c>
      <c r="F29" s="170">
        <v>3700</v>
      </c>
      <c r="G29" s="170">
        <f t="shared" si="0"/>
        <v>3700</v>
      </c>
    </row>
    <row r="30" spans="1:7" ht="290.10000000000002" customHeight="1">
      <c r="A30" s="166">
        <v>26</v>
      </c>
      <c r="B30" s="166" t="s">
        <v>74</v>
      </c>
      <c r="C30" s="173" t="s">
        <v>180</v>
      </c>
      <c r="D30" s="168">
        <v>100</v>
      </c>
      <c r="E30" s="168" t="s">
        <v>55</v>
      </c>
      <c r="F30" s="170">
        <v>55</v>
      </c>
      <c r="G30" s="170">
        <f t="shared" si="0"/>
        <v>5500</v>
      </c>
    </row>
    <row r="31" spans="1:7" ht="290.10000000000002" customHeight="1">
      <c r="A31" s="166">
        <v>27</v>
      </c>
      <c r="B31" s="166" t="s">
        <v>75</v>
      </c>
      <c r="C31" s="173" t="s">
        <v>175</v>
      </c>
      <c r="D31" s="168">
        <v>1</v>
      </c>
      <c r="E31" s="168" t="s">
        <v>44</v>
      </c>
      <c r="F31" s="170">
        <v>7900</v>
      </c>
      <c r="G31" s="170">
        <f t="shared" si="0"/>
        <v>7900</v>
      </c>
    </row>
    <row r="32" spans="1:7" ht="290.10000000000002" customHeight="1">
      <c r="A32" s="166">
        <v>28</v>
      </c>
      <c r="B32" s="166" t="s">
        <v>76</v>
      </c>
      <c r="C32" s="173" t="s">
        <v>181</v>
      </c>
      <c r="D32" s="168">
        <v>1</v>
      </c>
      <c r="E32" s="168" t="s">
        <v>44</v>
      </c>
      <c r="F32" s="170">
        <v>6999</v>
      </c>
      <c r="G32" s="170">
        <f t="shared" si="0"/>
        <v>6999</v>
      </c>
    </row>
    <row r="33" spans="1:7" ht="290.10000000000002" customHeight="1">
      <c r="A33" s="166">
        <v>29</v>
      </c>
      <c r="B33" s="166" t="s">
        <v>77</v>
      </c>
      <c r="C33" s="171" t="s">
        <v>113</v>
      </c>
      <c r="D33" s="168">
        <v>1</v>
      </c>
      <c r="E33" s="168" t="s">
        <v>44</v>
      </c>
      <c r="F33" s="170">
        <v>4712</v>
      </c>
      <c r="G33" s="170">
        <f t="shared" si="0"/>
        <v>4712</v>
      </c>
    </row>
    <row r="34" spans="1:7" ht="290.10000000000002" customHeight="1">
      <c r="A34" s="166">
        <v>30</v>
      </c>
      <c r="B34" s="166">
        <v>956.3</v>
      </c>
      <c r="C34" s="45" t="s">
        <v>182</v>
      </c>
      <c r="D34" s="168">
        <v>1</v>
      </c>
      <c r="E34" s="168" t="s">
        <v>44</v>
      </c>
      <c r="F34" s="170">
        <v>1446</v>
      </c>
      <c r="G34" s="170">
        <f t="shared" si="0"/>
        <v>1446</v>
      </c>
    </row>
    <row r="35" spans="1:7" ht="290.10000000000002" customHeight="1">
      <c r="A35" s="166">
        <v>31</v>
      </c>
      <c r="B35" s="166" t="s">
        <v>78</v>
      </c>
      <c r="C35" s="157" t="s">
        <v>185</v>
      </c>
      <c r="D35" s="168">
        <v>7</v>
      </c>
      <c r="E35" s="168" t="s">
        <v>44</v>
      </c>
      <c r="F35" s="170">
        <v>5084.75</v>
      </c>
      <c r="G35" s="170">
        <f t="shared" si="0"/>
        <v>35593.25</v>
      </c>
    </row>
    <row r="36" spans="1:7" ht="290.10000000000002" customHeight="1">
      <c r="A36" s="166">
        <v>32</v>
      </c>
      <c r="B36" s="166" t="s">
        <v>79</v>
      </c>
      <c r="C36" s="167" t="s">
        <v>186</v>
      </c>
      <c r="D36" s="168">
        <v>7</v>
      </c>
      <c r="E36" s="168" t="s">
        <v>44</v>
      </c>
      <c r="F36" s="170">
        <v>4661.0200000000004</v>
      </c>
      <c r="G36" s="170">
        <f t="shared" si="0"/>
        <v>32627.140000000003</v>
      </c>
    </row>
    <row r="37" spans="1:7" ht="290.10000000000002" customHeight="1">
      <c r="A37" s="166">
        <v>33</v>
      </c>
      <c r="B37" s="166" t="s">
        <v>80</v>
      </c>
      <c r="C37" s="167" t="s">
        <v>188</v>
      </c>
      <c r="D37" s="168">
        <v>2</v>
      </c>
      <c r="E37" s="168" t="s">
        <v>44</v>
      </c>
      <c r="F37" s="170">
        <v>9745.76</v>
      </c>
      <c r="G37" s="170">
        <f t="shared" si="0"/>
        <v>19491.52</v>
      </c>
    </row>
    <row r="38" spans="1:7" ht="290.10000000000002" customHeight="1">
      <c r="A38" s="166">
        <v>34</v>
      </c>
      <c r="B38" s="166" t="s">
        <v>81</v>
      </c>
      <c r="C38" s="174" t="s">
        <v>189</v>
      </c>
      <c r="D38" s="168">
        <v>3</v>
      </c>
      <c r="E38" s="168" t="s">
        <v>44</v>
      </c>
      <c r="F38" s="170">
        <v>1864.41</v>
      </c>
      <c r="G38" s="170">
        <f t="shared" si="0"/>
        <v>5593.2300000000005</v>
      </c>
    </row>
    <row r="39" spans="1:7" ht="290.10000000000002" customHeight="1">
      <c r="A39" s="166">
        <v>35</v>
      </c>
      <c r="B39" s="166" t="s">
        <v>82</v>
      </c>
      <c r="C39" s="175" t="s">
        <v>161</v>
      </c>
      <c r="D39" s="168">
        <v>14</v>
      </c>
      <c r="E39" s="168" t="s">
        <v>44</v>
      </c>
      <c r="F39" s="170">
        <v>593.22</v>
      </c>
      <c r="G39" s="170">
        <f t="shared" si="0"/>
        <v>8305.08</v>
      </c>
    </row>
    <row r="40" spans="1:7" ht="290.10000000000002" customHeight="1">
      <c r="A40" s="166">
        <v>36</v>
      </c>
      <c r="B40" s="166" t="s">
        <v>83</v>
      </c>
      <c r="C40" s="176" t="s">
        <v>191</v>
      </c>
      <c r="D40" s="168">
        <v>3</v>
      </c>
      <c r="E40" s="168" t="s">
        <v>44</v>
      </c>
      <c r="F40" s="170">
        <v>21186.44</v>
      </c>
      <c r="G40" s="170">
        <f t="shared" si="0"/>
        <v>63559.319999999992</v>
      </c>
    </row>
    <row r="41" spans="1:7" ht="290.10000000000002" customHeight="1">
      <c r="A41" s="166">
        <v>37</v>
      </c>
      <c r="B41" s="166" t="s">
        <v>84</v>
      </c>
      <c r="C41" s="176" t="s">
        <v>193</v>
      </c>
      <c r="D41" s="168">
        <v>1</v>
      </c>
      <c r="E41" s="168" t="s">
        <v>44</v>
      </c>
      <c r="F41" s="170">
        <v>9322.0300000000007</v>
      </c>
      <c r="G41" s="170">
        <f t="shared" si="0"/>
        <v>9322.0300000000007</v>
      </c>
    </row>
    <row r="42" spans="1:7" ht="290.10000000000002" customHeight="1">
      <c r="A42" s="166">
        <v>38</v>
      </c>
      <c r="B42" s="166" t="s">
        <v>85</v>
      </c>
      <c r="C42" s="171" t="s">
        <v>194</v>
      </c>
      <c r="D42" s="168">
        <v>2</v>
      </c>
      <c r="E42" s="168" t="s">
        <v>44</v>
      </c>
      <c r="F42" s="170">
        <v>8898.31</v>
      </c>
      <c r="G42" s="170">
        <f t="shared" si="0"/>
        <v>17796.62</v>
      </c>
    </row>
    <row r="43" spans="1:7" ht="290.10000000000002" customHeight="1">
      <c r="A43" s="166">
        <v>39</v>
      </c>
      <c r="B43" s="166" t="s">
        <v>86</v>
      </c>
      <c r="C43" s="173" t="s">
        <v>195</v>
      </c>
      <c r="D43" s="168">
        <v>13</v>
      </c>
      <c r="E43" s="168" t="s">
        <v>44</v>
      </c>
      <c r="F43" s="170">
        <v>1271.19</v>
      </c>
      <c r="G43" s="170">
        <f t="shared" si="0"/>
        <v>16525.47</v>
      </c>
    </row>
    <row r="44" spans="1:7">
      <c r="A44" s="177"/>
      <c r="B44" s="177"/>
      <c r="C44" s="177"/>
      <c r="D44" s="177"/>
      <c r="E44" s="177"/>
      <c r="F44" s="178" t="s">
        <v>140</v>
      </c>
      <c r="G44" s="179">
        <f>SUM(G5:G43)</f>
        <v>546307.71400000004</v>
      </c>
    </row>
    <row r="46" spans="1:7">
      <c r="A46" s="278" t="s">
        <v>141</v>
      </c>
      <c r="B46" s="278"/>
      <c r="C46" s="278"/>
      <c r="D46" s="278"/>
      <c r="E46" s="278"/>
      <c r="F46" s="278"/>
      <c r="G46" s="278"/>
    </row>
    <row r="49" spans="1:6">
      <c r="A49" s="279" t="s">
        <v>142</v>
      </c>
      <c r="B49" s="279"/>
      <c r="C49" s="279"/>
      <c r="D49" s="279"/>
      <c r="E49" s="279"/>
      <c r="F49" s="279"/>
    </row>
  </sheetData>
  <mergeCells count="5">
    <mergeCell ref="A1:G1"/>
    <mergeCell ref="A2:G2"/>
    <mergeCell ref="A3:G3"/>
    <mergeCell ref="A46:G46"/>
    <mergeCell ref="A49:F49"/>
  </mergeCells>
  <printOptions horizontalCentered="1"/>
  <pageMargins left="0.59055118110236204" right="0.511811023622047" top="0.59055118110236204" bottom="0.90551181102362199" header="0.31496062992126" footer="0.31496062992126"/>
  <pageSetup paperSize="9" scale="80" orientation="portrait" r:id="rId1"/>
  <headerFooter>
    <oddHeader>&amp;L&amp;F&amp;RPage &amp;P</oddHeader>
    <oddFooter>&amp;L&amp;"Times New Roman,Regular"&amp;14Contractor&amp;C&amp;"Times New Roman,Regular"&amp;14No.of Corrections&amp;R&amp;"Times New Roman,Bold"&amp;14Superintending Engineer/CC</oddFooter>
  </headerFooter>
</worksheet>
</file>

<file path=xl/worksheets/sheet3.xml><?xml version="1.0" encoding="utf-8"?>
<worksheet xmlns="http://schemas.openxmlformats.org/spreadsheetml/2006/main" xmlns:r="http://schemas.openxmlformats.org/officeDocument/2006/relationships">
  <dimension ref="A1:Q50"/>
  <sheetViews>
    <sheetView view="pageBreakPreview" zoomScale="70" zoomScaleNormal="70" zoomScaleSheetLayoutView="70" workbookViewId="0">
      <selection activeCell="A3" sqref="A3:G48"/>
    </sheetView>
  </sheetViews>
  <sheetFormatPr defaultRowHeight="18.75"/>
  <cols>
    <col min="1" max="1" width="7.7109375" style="163" customWidth="1"/>
    <col min="2" max="2" width="13.85546875" style="163" customWidth="1"/>
    <col min="3" max="3" width="66" style="163" customWidth="1"/>
    <col min="4" max="4" width="12.7109375" style="163" customWidth="1"/>
    <col min="5" max="5" width="11.42578125" style="163" customWidth="1"/>
    <col min="6" max="6" width="23.7109375" style="163" customWidth="1"/>
    <col min="7" max="7" width="21.5703125" style="163" customWidth="1"/>
    <col min="8" max="9" width="21.5703125" style="163" hidden="1" customWidth="1"/>
    <col min="10" max="11" width="20.7109375" style="163" customWidth="1"/>
    <col min="12" max="12" width="19.140625" style="163" customWidth="1"/>
    <col min="13" max="13" width="12" style="163" customWidth="1"/>
    <col min="14" max="14" width="23.28515625" style="163" customWidth="1"/>
    <col min="15" max="15" width="13" style="163" customWidth="1"/>
    <col min="16" max="16384" width="9.140625" style="163"/>
  </cols>
  <sheetData>
    <row r="1" spans="1:17" ht="39" customHeight="1">
      <c r="A1" s="282" t="s">
        <v>209</v>
      </c>
      <c r="B1" s="283"/>
      <c r="C1" s="283"/>
      <c r="D1" s="283"/>
      <c r="E1" s="283"/>
      <c r="F1" s="283"/>
      <c r="G1" s="283"/>
      <c r="H1" s="283"/>
      <c r="I1" s="283"/>
      <c r="J1" s="283"/>
      <c r="K1" s="283"/>
      <c r="L1" s="283"/>
      <c r="M1" s="283"/>
      <c r="N1" s="283"/>
      <c r="O1" s="283"/>
      <c r="P1" s="208"/>
      <c r="Q1" s="208"/>
    </row>
    <row r="2" spans="1:17" ht="58.5" customHeight="1">
      <c r="A2" s="284" t="str">
        <f>'AR Abstract'!A2:G2</f>
        <v>Name of Work: Special Repair works for Providing restructuring works to newly formed canteen bulding at Chengalpattu in Chengalpattu District</v>
      </c>
      <c r="B2" s="285"/>
      <c r="C2" s="285"/>
      <c r="D2" s="285"/>
      <c r="E2" s="285"/>
      <c r="F2" s="285"/>
      <c r="G2" s="285"/>
      <c r="H2" s="285"/>
      <c r="I2" s="285"/>
      <c r="J2" s="285"/>
      <c r="K2" s="285"/>
      <c r="L2" s="285"/>
      <c r="M2" s="285"/>
      <c r="N2" s="285"/>
      <c r="O2" s="285"/>
    </row>
    <row r="3" spans="1:17" ht="101.25" customHeight="1">
      <c r="A3" s="286" t="s">
        <v>143</v>
      </c>
      <c r="B3" s="286" t="s">
        <v>36</v>
      </c>
      <c r="C3" s="286" t="s">
        <v>137</v>
      </c>
      <c r="D3" s="286" t="s">
        <v>3</v>
      </c>
      <c r="E3" s="286" t="s">
        <v>138</v>
      </c>
      <c r="F3" s="286" t="s">
        <v>204</v>
      </c>
      <c r="G3" s="286"/>
      <c r="H3" s="289" t="s">
        <v>207</v>
      </c>
      <c r="I3" s="290"/>
      <c r="J3" s="286" t="s">
        <v>208</v>
      </c>
      <c r="K3" s="286"/>
      <c r="L3" s="291" t="s">
        <v>210</v>
      </c>
      <c r="M3" s="291"/>
      <c r="N3" s="291"/>
      <c r="O3" s="287" t="s">
        <v>206</v>
      </c>
    </row>
    <row r="4" spans="1:17" ht="34.5" customHeight="1">
      <c r="A4" s="286"/>
      <c r="B4" s="286"/>
      <c r="C4" s="286"/>
      <c r="D4" s="286"/>
      <c r="E4" s="286"/>
      <c r="F4" s="185" t="s">
        <v>197</v>
      </c>
      <c r="G4" s="186" t="s">
        <v>198</v>
      </c>
      <c r="H4" s="185" t="s">
        <v>197</v>
      </c>
      <c r="I4" s="209" t="s">
        <v>198</v>
      </c>
      <c r="J4" s="185" t="s">
        <v>197</v>
      </c>
      <c r="K4" s="186" t="s">
        <v>198</v>
      </c>
      <c r="L4" s="215" t="s">
        <v>197</v>
      </c>
      <c r="M4" s="214"/>
      <c r="N4" s="214" t="s">
        <v>198</v>
      </c>
      <c r="O4" s="288"/>
    </row>
    <row r="5" spans="1:17" ht="96" customHeight="1">
      <c r="A5" s="188">
        <v>1</v>
      </c>
      <c r="B5" s="188">
        <v>1.1000000000000001</v>
      </c>
      <c r="C5" s="189" t="s">
        <v>40</v>
      </c>
      <c r="D5" s="210">
        <v>2.7</v>
      </c>
      <c r="E5" s="188" t="s">
        <v>41</v>
      </c>
      <c r="F5" s="190">
        <v>224.82</v>
      </c>
      <c r="G5" s="190">
        <f>F5*D5</f>
        <v>607.01400000000001</v>
      </c>
      <c r="H5" s="190">
        <v>200</v>
      </c>
      <c r="I5" s="190">
        <f>H5*D5</f>
        <v>540</v>
      </c>
      <c r="J5" s="205">
        <v>200</v>
      </c>
      <c r="K5" s="205">
        <f>J5*D5</f>
        <v>540</v>
      </c>
      <c r="L5" s="205">
        <v>200</v>
      </c>
      <c r="M5" s="213"/>
      <c r="N5" s="205">
        <f>L5*D5</f>
        <v>540</v>
      </c>
      <c r="O5" s="205">
        <f>(L5-F5)/F5*100</f>
        <v>-11.039943065563559</v>
      </c>
    </row>
    <row r="6" spans="1:17" ht="98.25" customHeight="1">
      <c r="A6" s="188">
        <v>2</v>
      </c>
      <c r="B6" s="188">
        <v>41</v>
      </c>
      <c r="C6" s="189" t="s">
        <v>42</v>
      </c>
      <c r="D6" s="210">
        <v>77.3</v>
      </c>
      <c r="E6" s="188" t="s">
        <v>48</v>
      </c>
      <c r="F6" s="190">
        <v>133.84</v>
      </c>
      <c r="G6" s="190">
        <f t="shared" ref="G6:G43" si="0">F6*D6</f>
        <v>10345.832</v>
      </c>
      <c r="H6" s="190">
        <v>150</v>
      </c>
      <c r="I6" s="190">
        <f t="shared" ref="I6:I43" si="1">H6*D6</f>
        <v>11595</v>
      </c>
      <c r="J6" s="205">
        <v>150</v>
      </c>
      <c r="K6" s="205">
        <f t="shared" ref="K6:K43" si="2">J6*D6</f>
        <v>11595</v>
      </c>
      <c r="L6" s="205">
        <v>130</v>
      </c>
      <c r="M6" s="213" t="s">
        <v>211</v>
      </c>
      <c r="N6" s="205">
        <f t="shared" ref="N6:N43" si="3">L6*D6</f>
        <v>10049</v>
      </c>
      <c r="O6" s="205">
        <f t="shared" ref="O6:O43" si="4">(L6-F6)/F6*100</f>
        <v>-2.8690974297668883</v>
      </c>
    </row>
    <row r="7" spans="1:17" ht="66.75" customHeight="1">
      <c r="A7" s="188">
        <v>3</v>
      </c>
      <c r="B7" s="188">
        <v>74</v>
      </c>
      <c r="C7" s="189" t="s">
        <v>162</v>
      </c>
      <c r="D7" s="210">
        <v>6</v>
      </c>
      <c r="E7" s="210" t="s">
        <v>44</v>
      </c>
      <c r="F7" s="190">
        <v>571</v>
      </c>
      <c r="G7" s="190">
        <f t="shared" si="0"/>
        <v>3426</v>
      </c>
      <c r="H7" s="190">
        <v>600</v>
      </c>
      <c r="I7" s="190">
        <f t="shared" si="1"/>
        <v>3600</v>
      </c>
      <c r="J7" s="205">
        <v>600</v>
      </c>
      <c r="K7" s="205">
        <f t="shared" si="2"/>
        <v>3600</v>
      </c>
      <c r="L7" s="205">
        <v>600</v>
      </c>
      <c r="M7" s="213"/>
      <c r="N7" s="205">
        <f t="shared" si="3"/>
        <v>3600</v>
      </c>
      <c r="O7" s="205">
        <f t="shared" si="4"/>
        <v>5.0788091068301222</v>
      </c>
    </row>
    <row r="8" spans="1:17" ht="81" customHeight="1">
      <c r="A8" s="188">
        <v>4</v>
      </c>
      <c r="B8" s="188">
        <v>2.15</v>
      </c>
      <c r="C8" s="191" t="s">
        <v>163</v>
      </c>
      <c r="D8" s="210">
        <v>4.4000000000000004</v>
      </c>
      <c r="E8" s="188" t="s">
        <v>41</v>
      </c>
      <c r="F8" s="190">
        <v>279.63</v>
      </c>
      <c r="G8" s="190">
        <f t="shared" si="0"/>
        <v>1230.3720000000001</v>
      </c>
      <c r="H8" s="190">
        <v>300</v>
      </c>
      <c r="I8" s="190">
        <f t="shared" si="1"/>
        <v>1320</v>
      </c>
      <c r="J8" s="205">
        <v>300</v>
      </c>
      <c r="K8" s="205">
        <f t="shared" si="2"/>
        <v>1320</v>
      </c>
      <c r="L8" s="205">
        <v>300</v>
      </c>
      <c r="M8" s="213"/>
      <c r="N8" s="205">
        <f t="shared" si="3"/>
        <v>1320</v>
      </c>
      <c r="O8" s="205">
        <f t="shared" si="4"/>
        <v>7.2846261130779979</v>
      </c>
    </row>
    <row r="9" spans="1:17" ht="71.25" customHeight="1">
      <c r="A9" s="188">
        <v>5</v>
      </c>
      <c r="B9" s="188" t="s">
        <v>15</v>
      </c>
      <c r="C9" s="192" t="s">
        <v>45</v>
      </c>
      <c r="D9" s="210">
        <v>1.4</v>
      </c>
      <c r="E9" s="188" t="s">
        <v>41</v>
      </c>
      <c r="F9" s="190">
        <v>4416.42</v>
      </c>
      <c r="G9" s="190">
        <f t="shared" si="0"/>
        <v>6182.9879999999994</v>
      </c>
      <c r="H9" s="190">
        <v>4500</v>
      </c>
      <c r="I9" s="190">
        <f t="shared" si="1"/>
        <v>6300</v>
      </c>
      <c r="J9" s="205">
        <v>4500</v>
      </c>
      <c r="K9" s="205">
        <f t="shared" si="2"/>
        <v>6300</v>
      </c>
      <c r="L9" s="205">
        <v>4500</v>
      </c>
      <c r="M9" s="213"/>
      <c r="N9" s="205">
        <f t="shared" si="3"/>
        <v>6300</v>
      </c>
      <c r="O9" s="205">
        <f t="shared" si="4"/>
        <v>1.8924830518836508</v>
      </c>
    </row>
    <row r="10" spans="1:17" ht="98.25" customHeight="1">
      <c r="A10" s="188">
        <v>6</v>
      </c>
      <c r="B10" s="188" t="s">
        <v>17</v>
      </c>
      <c r="C10" s="192" t="s">
        <v>164</v>
      </c>
      <c r="D10" s="210">
        <v>0.6</v>
      </c>
      <c r="E10" s="188" t="s">
        <v>41</v>
      </c>
      <c r="F10" s="190">
        <v>5962.3</v>
      </c>
      <c r="G10" s="190">
        <f t="shared" si="0"/>
        <v>3577.38</v>
      </c>
      <c r="H10" s="190">
        <v>6000</v>
      </c>
      <c r="I10" s="190">
        <f t="shared" si="1"/>
        <v>3600</v>
      </c>
      <c r="J10" s="205">
        <v>6000</v>
      </c>
      <c r="K10" s="205">
        <f t="shared" si="2"/>
        <v>3600</v>
      </c>
      <c r="L10" s="205">
        <v>6000</v>
      </c>
      <c r="M10" s="213"/>
      <c r="N10" s="205">
        <f t="shared" si="3"/>
        <v>3600</v>
      </c>
      <c r="O10" s="205">
        <f t="shared" si="4"/>
        <v>0.63230632474044945</v>
      </c>
    </row>
    <row r="11" spans="1:17" ht="94.5" customHeight="1">
      <c r="A11" s="188">
        <v>7</v>
      </c>
      <c r="B11" s="188" t="s">
        <v>20</v>
      </c>
      <c r="C11" s="192" t="s">
        <v>134</v>
      </c>
      <c r="D11" s="210">
        <v>2.4</v>
      </c>
      <c r="E11" s="188" t="s">
        <v>41</v>
      </c>
      <c r="F11" s="190">
        <v>6422.41</v>
      </c>
      <c r="G11" s="190">
        <f t="shared" si="0"/>
        <v>15413.784</v>
      </c>
      <c r="H11" s="190">
        <v>7000</v>
      </c>
      <c r="I11" s="190">
        <f t="shared" si="1"/>
        <v>16800</v>
      </c>
      <c r="J11" s="205">
        <v>6700</v>
      </c>
      <c r="K11" s="205">
        <f t="shared" si="2"/>
        <v>16080</v>
      </c>
      <c r="L11" s="205">
        <v>6200</v>
      </c>
      <c r="M11" s="213" t="s">
        <v>211</v>
      </c>
      <c r="N11" s="205">
        <f t="shared" si="3"/>
        <v>14880</v>
      </c>
      <c r="O11" s="205">
        <f t="shared" si="4"/>
        <v>-3.4630302331990617</v>
      </c>
    </row>
    <row r="12" spans="1:17" ht="139.5" customHeight="1">
      <c r="A12" s="188">
        <v>8</v>
      </c>
      <c r="B12" s="188" t="s">
        <v>47</v>
      </c>
      <c r="C12" s="192" t="s">
        <v>135</v>
      </c>
      <c r="D12" s="210">
        <v>3</v>
      </c>
      <c r="E12" s="188" t="s">
        <v>48</v>
      </c>
      <c r="F12" s="190">
        <v>808.88</v>
      </c>
      <c r="G12" s="190">
        <f t="shared" si="0"/>
        <v>2426.64</v>
      </c>
      <c r="H12" s="190">
        <v>1000</v>
      </c>
      <c r="I12" s="190">
        <f t="shared" si="1"/>
        <v>3000</v>
      </c>
      <c r="J12" s="205">
        <v>900</v>
      </c>
      <c r="K12" s="205">
        <f t="shared" si="2"/>
        <v>2700</v>
      </c>
      <c r="L12" s="205">
        <v>800</v>
      </c>
      <c r="M12" s="213" t="s">
        <v>211</v>
      </c>
      <c r="N12" s="205">
        <f t="shared" si="3"/>
        <v>2400</v>
      </c>
      <c r="O12" s="205">
        <f t="shared" si="4"/>
        <v>-1.0978142616951829</v>
      </c>
    </row>
    <row r="13" spans="1:17" ht="69" customHeight="1">
      <c r="A13" s="188">
        <v>9</v>
      </c>
      <c r="B13" s="188" t="s">
        <v>49</v>
      </c>
      <c r="C13" s="192" t="s">
        <v>196</v>
      </c>
      <c r="D13" s="210">
        <v>1.6</v>
      </c>
      <c r="E13" s="210" t="s">
        <v>48</v>
      </c>
      <c r="F13" s="190">
        <v>3325</v>
      </c>
      <c r="G13" s="190">
        <f t="shared" si="0"/>
        <v>5320</v>
      </c>
      <c r="H13" s="190">
        <v>3500</v>
      </c>
      <c r="I13" s="190">
        <f t="shared" si="1"/>
        <v>5600</v>
      </c>
      <c r="J13" s="205">
        <v>3400</v>
      </c>
      <c r="K13" s="205">
        <f t="shared" si="2"/>
        <v>5440</v>
      </c>
      <c r="L13" s="205">
        <v>3400</v>
      </c>
      <c r="M13" s="213"/>
      <c r="N13" s="205">
        <f t="shared" si="3"/>
        <v>5440</v>
      </c>
      <c r="O13" s="205">
        <f t="shared" si="4"/>
        <v>2.2556390977443606</v>
      </c>
    </row>
    <row r="14" spans="1:17" ht="76.5" customHeight="1">
      <c r="A14" s="188">
        <v>10</v>
      </c>
      <c r="B14" s="188">
        <v>26.1</v>
      </c>
      <c r="C14" s="192" t="s">
        <v>51</v>
      </c>
      <c r="D14" s="210">
        <v>1.5</v>
      </c>
      <c r="E14" s="188" t="s">
        <v>41</v>
      </c>
      <c r="F14" s="190">
        <v>4416.42</v>
      </c>
      <c r="G14" s="190">
        <f t="shared" si="0"/>
        <v>6624.63</v>
      </c>
      <c r="H14" s="190">
        <v>4500</v>
      </c>
      <c r="I14" s="190">
        <f t="shared" si="1"/>
        <v>6750</v>
      </c>
      <c r="J14" s="205">
        <v>4400</v>
      </c>
      <c r="K14" s="205">
        <f t="shared" si="2"/>
        <v>6600</v>
      </c>
      <c r="L14" s="205">
        <v>4400</v>
      </c>
      <c r="M14" s="213"/>
      <c r="N14" s="205">
        <f t="shared" si="3"/>
        <v>6600</v>
      </c>
      <c r="O14" s="205">
        <f t="shared" si="4"/>
        <v>-0.37179434926931931</v>
      </c>
    </row>
    <row r="15" spans="1:17" ht="75" customHeight="1">
      <c r="A15" s="188">
        <v>11</v>
      </c>
      <c r="B15" s="188">
        <v>28.1</v>
      </c>
      <c r="C15" s="192" t="s">
        <v>165</v>
      </c>
      <c r="D15" s="210">
        <v>14.6</v>
      </c>
      <c r="E15" s="188" t="s">
        <v>48</v>
      </c>
      <c r="F15" s="190">
        <v>482.36</v>
      </c>
      <c r="G15" s="190">
        <f>F15*D15</f>
        <v>7042.4560000000001</v>
      </c>
      <c r="H15" s="190">
        <v>500</v>
      </c>
      <c r="I15" s="190">
        <f t="shared" si="1"/>
        <v>7300</v>
      </c>
      <c r="J15" s="205">
        <v>500</v>
      </c>
      <c r="K15" s="205">
        <f t="shared" si="2"/>
        <v>7300</v>
      </c>
      <c r="L15" s="205">
        <v>500</v>
      </c>
      <c r="M15" s="213"/>
      <c r="N15" s="205">
        <f t="shared" si="3"/>
        <v>7300</v>
      </c>
      <c r="O15" s="205">
        <f t="shared" si="4"/>
        <v>3.6570196533709236</v>
      </c>
    </row>
    <row r="16" spans="1:17" ht="61.5" customHeight="1">
      <c r="A16" s="188">
        <v>12</v>
      </c>
      <c r="B16" s="188" t="s">
        <v>24</v>
      </c>
      <c r="C16" s="192" t="s">
        <v>52</v>
      </c>
      <c r="D16" s="210">
        <v>34.1</v>
      </c>
      <c r="E16" s="188" t="s">
        <v>48</v>
      </c>
      <c r="F16" s="190">
        <v>236.4</v>
      </c>
      <c r="G16" s="190">
        <f t="shared" si="0"/>
        <v>8061.2400000000007</v>
      </c>
      <c r="H16" s="190">
        <v>250</v>
      </c>
      <c r="I16" s="190">
        <f t="shared" si="1"/>
        <v>8525</v>
      </c>
      <c r="J16" s="205">
        <v>250</v>
      </c>
      <c r="K16" s="205">
        <f t="shared" si="2"/>
        <v>8525</v>
      </c>
      <c r="L16" s="205">
        <v>250</v>
      </c>
      <c r="M16" s="213"/>
      <c r="N16" s="205">
        <f t="shared" si="3"/>
        <v>8525</v>
      </c>
      <c r="O16" s="205">
        <f t="shared" si="4"/>
        <v>5.7529610829103195</v>
      </c>
    </row>
    <row r="17" spans="1:15" ht="59.25" customHeight="1">
      <c r="A17" s="188">
        <v>13</v>
      </c>
      <c r="B17" s="188">
        <v>44.6</v>
      </c>
      <c r="C17" s="193" t="s">
        <v>54</v>
      </c>
      <c r="D17" s="210">
        <v>6</v>
      </c>
      <c r="E17" s="210" t="s">
        <v>55</v>
      </c>
      <c r="F17" s="190">
        <v>335.61</v>
      </c>
      <c r="G17" s="190">
        <f t="shared" si="0"/>
        <v>2013.66</v>
      </c>
      <c r="H17" s="190">
        <v>350</v>
      </c>
      <c r="I17" s="190">
        <f t="shared" si="1"/>
        <v>2100</v>
      </c>
      <c r="J17" s="205">
        <v>350</v>
      </c>
      <c r="K17" s="205">
        <f t="shared" si="2"/>
        <v>2100</v>
      </c>
      <c r="L17" s="205">
        <v>350</v>
      </c>
      <c r="M17" s="213"/>
      <c r="N17" s="205">
        <f t="shared" si="3"/>
        <v>2100</v>
      </c>
      <c r="O17" s="205">
        <f t="shared" si="4"/>
        <v>4.2877149071839291</v>
      </c>
    </row>
    <row r="18" spans="1:15" ht="103.5" customHeight="1">
      <c r="A18" s="188">
        <v>14</v>
      </c>
      <c r="B18" s="188" t="s">
        <v>56</v>
      </c>
      <c r="C18" s="194" t="s">
        <v>205</v>
      </c>
      <c r="D18" s="210">
        <v>2</v>
      </c>
      <c r="E18" s="210" t="s">
        <v>44</v>
      </c>
      <c r="F18" s="190">
        <v>982</v>
      </c>
      <c r="G18" s="190">
        <f t="shared" si="0"/>
        <v>1964</v>
      </c>
      <c r="H18" s="190">
        <v>1000</v>
      </c>
      <c r="I18" s="190">
        <f t="shared" si="1"/>
        <v>2000</v>
      </c>
      <c r="J18" s="205">
        <v>1000</v>
      </c>
      <c r="K18" s="205">
        <f t="shared" si="2"/>
        <v>2000</v>
      </c>
      <c r="L18" s="205">
        <v>1000</v>
      </c>
      <c r="M18" s="213"/>
      <c r="N18" s="205">
        <f t="shared" si="3"/>
        <v>2000</v>
      </c>
      <c r="O18" s="205">
        <f t="shared" si="4"/>
        <v>1.8329938900203666</v>
      </c>
    </row>
    <row r="19" spans="1:15" ht="94.5" customHeight="1">
      <c r="A19" s="188">
        <v>15</v>
      </c>
      <c r="B19" s="188">
        <v>75.2</v>
      </c>
      <c r="C19" s="193" t="s">
        <v>167</v>
      </c>
      <c r="D19" s="210">
        <v>6</v>
      </c>
      <c r="E19" s="210" t="s">
        <v>44</v>
      </c>
      <c r="F19" s="190">
        <v>1553</v>
      </c>
      <c r="G19" s="190">
        <f t="shared" si="0"/>
        <v>9318</v>
      </c>
      <c r="H19" s="190">
        <v>1600</v>
      </c>
      <c r="I19" s="190">
        <f t="shared" si="1"/>
        <v>9600</v>
      </c>
      <c r="J19" s="205">
        <v>1600</v>
      </c>
      <c r="K19" s="205">
        <f t="shared" si="2"/>
        <v>9600</v>
      </c>
      <c r="L19" s="205">
        <v>1500</v>
      </c>
      <c r="M19" s="213" t="s">
        <v>211</v>
      </c>
      <c r="N19" s="205">
        <f t="shared" si="3"/>
        <v>9000</v>
      </c>
      <c r="O19" s="205">
        <f t="shared" si="4"/>
        <v>-3.4127495170637476</v>
      </c>
    </row>
    <row r="20" spans="1:15" ht="96.75" customHeight="1">
      <c r="A20" s="188">
        <v>16</v>
      </c>
      <c r="B20" s="188" t="s">
        <v>59</v>
      </c>
      <c r="C20" s="189" t="s">
        <v>151</v>
      </c>
      <c r="D20" s="210">
        <v>543.1</v>
      </c>
      <c r="E20" s="188" t="s">
        <v>48</v>
      </c>
      <c r="F20" s="190">
        <v>80.3</v>
      </c>
      <c r="G20" s="190">
        <f t="shared" si="0"/>
        <v>43610.93</v>
      </c>
      <c r="H20" s="190">
        <v>100</v>
      </c>
      <c r="I20" s="190">
        <f t="shared" si="1"/>
        <v>54310</v>
      </c>
      <c r="J20" s="205">
        <v>90</v>
      </c>
      <c r="K20" s="205">
        <f t="shared" si="2"/>
        <v>48879</v>
      </c>
      <c r="L20" s="205">
        <v>78</v>
      </c>
      <c r="M20" s="213" t="s">
        <v>211</v>
      </c>
      <c r="N20" s="205">
        <f t="shared" si="3"/>
        <v>42361.8</v>
      </c>
      <c r="O20" s="205">
        <f t="shared" si="4"/>
        <v>-2.8642590286425866</v>
      </c>
    </row>
    <row r="21" spans="1:15" ht="101.25" customHeight="1">
      <c r="A21" s="188">
        <v>17</v>
      </c>
      <c r="B21" s="188">
        <v>207.4</v>
      </c>
      <c r="C21" s="189" t="s">
        <v>61</v>
      </c>
      <c r="D21" s="210">
        <v>23.9</v>
      </c>
      <c r="E21" s="188" t="s">
        <v>48</v>
      </c>
      <c r="F21" s="190">
        <v>153.77000000000001</v>
      </c>
      <c r="G21" s="190">
        <f t="shared" si="0"/>
        <v>3675.1030000000001</v>
      </c>
      <c r="H21" s="190">
        <v>150</v>
      </c>
      <c r="I21" s="190">
        <f t="shared" si="1"/>
        <v>3585</v>
      </c>
      <c r="J21" s="205">
        <v>150</v>
      </c>
      <c r="K21" s="205">
        <f t="shared" si="2"/>
        <v>3585</v>
      </c>
      <c r="L21" s="205">
        <v>150</v>
      </c>
      <c r="M21" s="213"/>
      <c r="N21" s="205">
        <f t="shared" si="3"/>
        <v>3585</v>
      </c>
      <c r="O21" s="205">
        <f t="shared" si="4"/>
        <v>-2.4517135982311307</v>
      </c>
    </row>
    <row r="22" spans="1:15" ht="55.5" customHeight="1">
      <c r="A22" s="188">
        <v>18</v>
      </c>
      <c r="B22" s="188" t="s">
        <v>62</v>
      </c>
      <c r="C22" s="189" t="s">
        <v>63</v>
      </c>
      <c r="D22" s="210">
        <v>815</v>
      </c>
      <c r="E22" s="210" t="s">
        <v>43</v>
      </c>
      <c r="F22" s="190">
        <v>70.150000000000006</v>
      </c>
      <c r="G22" s="190">
        <f t="shared" si="0"/>
        <v>57172.250000000007</v>
      </c>
      <c r="H22" s="190">
        <v>90</v>
      </c>
      <c r="I22" s="190">
        <f t="shared" si="1"/>
        <v>73350</v>
      </c>
      <c r="J22" s="205">
        <v>80</v>
      </c>
      <c r="K22" s="205">
        <f t="shared" si="2"/>
        <v>65200</v>
      </c>
      <c r="L22" s="205">
        <v>68</v>
      </c>
      <c r="M22" s="213" t="s">
        <v>211</v>
      </c>
      <c r="N22" s="205">
        <f t="shared" si="3"/>
        <v>55420</v>
      </c>
      <c r="O22" s="205">
        <f t="shared" si="4"/>
        <v>-3.0648610121169</v>
      </c>
    </row>
    <row r="23" spans="1:15" ht="78" customHeight="1">
      <c r="A23" s="188">
        <v>19</v>
      </c>
      <c r="B23" s="195">
        <v>223</v>
      </c>
      <c r="C23" s="189" t="s">
        <v>144</v>
      </c>
      <c r="D23" s="210">
        <v>46.5</v>
      </c>
      <c r="E23" s="188" t="s">
        <v>48</v>
      </c>
      <c r="F23" s="190">
        <v>116.55</v>
      </c>
      <c r="G23" s="190">
        <f t="shared" si="0"/>
        <v>5419.5749999999998</v>
      </c>
      <c r="H23" s="190">
        <v>120</v>
      </c>
      <c r="I23" s="190">
        <f t="shared" si="1"/>
        <v>5580</v>
      </c>
      <c r="J23" s="205">
        <v>120</v>
      </c>
      <c r="K23" s="205">
        <f t="shared" si="2"/>
        <v>5580</v>
      </c>
      <c r="L23" s="205">
        <v>116</v>
      </c>
      <c r="M23" s="213" t="s">
        <v>211</v>
      </c>
      <c r="N23" s="205">
        <f t="shared" si="3"/>
        <v>5394</v>
      </c>
      <c r="O23" s="205">
        <f t="shared" si="4"/>
        <v>-0.47190047190046946</v>
      </c>
    </row>
    <row r="24" spans="1:15" ht="55.5" customHeight="1">
      <c r="A24" s="188">
        <v>20</v>
      </c>
      <c r="B24" s="188" t="s">
        <v>67</v>
      </c>
      <c r="C24" s="189" t="s">
        <v>68</v>
      </c>
      <c r="D24" s="210">
        <v>88</v>
      </c>
      <c r="E24" s="188" t="s">
        <v>48</v>
      </c>
      <c r="F24" s="190">
        <v>971.65</v>
      </c>
      <c r="G24" s="190">
        <f t="shared" si="0"/>
        <v>85505.2</v>
      </c>
      <c r="H24" s="190">
        <v>1000</v>
      </c>
      <c r="I24" s="190">
        <f t="shared" si="1"/>
        <v>88000</v>
      </c>
      <c r="J24" s="205">
        <v>1000</v>
      </c>
      <c r="K24" s="205">
        <f t="shared" si="2"/>
        <v>88000</v>
      </c>
      <c r="L24" s="205">
        <v>950</v>
      </c>
      <c r="M24" s="213" t="s">
        <v>211</v>
      </c>
      <c r="N24" s="205">
        <f t="shared" si="3"/>
        <v>83600</v>
      </c>
      <c r="O24" s="205">
        <f t="shared" si="4"/>
        <v>-2.2281685792209105</v>
      </c>
    </row>
    <row r="25" spans="1:15" ht="53.25" customHeight="1">
      <c r="A25" s="188">
        <v>21</v>
      </c>
      <c r="B25" s="188" t="s">
        <v>69</v>
      </c>
      <c r="C25" s="196" t="s">
        <v>117</v>
      </c>
      <c r="D25" s="210">
        <v>4</v>
      </c>
      <c r="E25" s="210" t="s">
        <v>44</v>
      </c>
      <c r="F25" s="190">
        <v>3900</v>
      </c>
      <c r="G25" s="190">
        <f t="shared" si="0"/>
        <v>15600</v>
      </c>
      <c r="H25" s="190">
        <v>4000</v>
      </c>
      <c r="I25" s="190">
        <f t="shared" si="1"/>
        <v>16000</v>
      </c>
      <c r="J25" s="205">
        <v>3900</v>
      </c>
      <c r="K25" s="205">
        <f t="shared" si="2"/>
        <v>15600</v>
      </c>
      <c r="L25" s="205">
        <v>3800</v>
      </c>
      <c r="M25" s="213" t="s">
        <v>211</v>
      </c>
      <c r="N25" s="205">
        <f t="shared" si="3"/>
        <v>15200</v>
      </c>
      <c r="O25" s="205">
        <f t="shared" si="4"/>
        <v>-2.5641025641025639</v>
      </c>
    </row>
    <row r="26" spans="1:15" ht="75.75" customHeight="1">
      <c r="A26" s="188">
        <v>22</v>
      </c>
      <c r="B26" s="188" t="s">
        <v>70</v>
      </c>
      <c r="C26" s="197" t="s">
        <v>169</v>
      </c>
      <c r="D26" s="210">
        <v>4</v>
      </c>
      <c r="E26" s="211" t="s">
        <v>168</v>
      </c>
      <c r="F26" s="190">
        <v>400</v>
      </c>
      <c r="G26" s="190">
        <f t="shared" si="0"/>
        <v>1600</v>
      </c>
      <c r="H26" s="190">
        <v>400</v>
      </c>
      <c r="I26" s="190">
        <f t="shared" si="1"/>
        <v>1600</v>
      </c>
      <c r="J26" s="205">
        <v>400</v>
      </c>
      <c r="K26" s="205">
        <f t="shared" si="2"/>
        <v>1600</v>
      </c>
      <c r="L26" s="205">
        <v>400</v>
      </c>
      <c r="M26" s="213"/>
      <c r="N26" s="205">
        <f t="shared" si="3"/>
        <v>1600</v>
      </c>
      <c r="O26" s="205">
        <f t="shared" si="4"/>
        <v>0</v>
      </c>
    </row>
    <row r="27" spans="1:15" ht="46.5">
      <c r="A27" s="188">
        <v>23</v>
      </c>
      <c r="B27" s="188" t="s">
        <v>71</v>
      </c>
      <c r="C27" s="197" t="s">
        <v>172</v>
      </c>
      <c r="D27" s="210">
        <v>1</v>
      </c>
      <c r="E27" s="210" t="s">
        <v>44</v>
      </c>
      <c r="F27" s="190">
        <v>7200</v>
      </c>
      <c r="G27" s="190">
        <f t="shared" si="0"/>
        <v>7200</v>
      </c>
      <c r="H27" s="190">
        <v>7200</v>
      </c>
      <c r="I27" s="190">
        <f t="shared" si="1"/>
        <v>7200</v>
      </c>
      <c r="J27" s="205">
        <v>7200</v>
      </c>
      <c r="K27" s="205">
        <f t="shared" si="2"/>
        <v>7200</v>
      </c>
      <c r="L27" s="205">
        <v>7200</v>
      </c>
      <c r="M27" s="213"/>
      <c r="N27" s="205">
        <f t="shared" si="3"/>
        <v>7200</v>
      </c>
      <c r="O27" s="205">
        <f t="shared" si="4"/>
        <v>0</v>
      </c>
    </row>
    <row r="28" spans="1:15" ht="105" customHeight="1">
      <c r="A28" s="188">
        <v>24</v>
      </c>
      <c r="B28" s="188" t="s">
        <v>72</v>
      </c>
      <c r="C28" s="189" t="s">
        <v>173</v>
      </c>
      <c r="D28" s="210">
        <v>1</v>
      </c>
      <c r="E28" s="210" t="s">
        <v>44</v>
      </c>
      <c r="F28" s="190">
        <v>3900</v>
      </c>
      <c r="G28" s="190">
        <f t="shared" si="0"/>
        <v>3900</v>
      </c>
      <c r="H28" s="190">
        <v>4000</v>
      </c>
      <c r="I28" s="190">
        <f t="shared" si="1"/>
        <v>4000</v>
      </c>
      <c r="J28" s="205">
        <v>3900</v>
      </c>
      <c r="K28" s="205">
        <f t="shared" si="2"/>
        <v>3900</v>
      </c>
      <c r="L28" s="205">
        <v>3900</v>
      </c>
      <c r="M28" s="213"/>
      <c r="N28" s="205">
        <f t="shared" si="3"/>
        <v>3900</v>
      </c>
      <c r="O28" s="205">
        <f t="shared" si="4"/>
        <v>0</v>
      </c>
    </row>
    <row r="29" spans="1:15" ht="52.5" customHeight="1">
      <c r="A29" s="188">
        <v>25</v>
      </c>
      <c r="B29" s="188" t="s">
        <v>73</v>
      </c>
      <c r="C29" s="197" t="s">
        <v>174</v>
      </c>
      <c r="D29" s="210">
        <v>1</v>
      </c>
      <c r="E29" s="210" t="s">
        <v>44</v>
      </c>
      <c r="F29" s="190">
        <v>3700</v>
      </c>
      <c r="G29" s="190">
        <f t="shared" si="0"/>
        <v>3700</v>
      </c>
      <c r="H29" s="190">
        <v>4000</v>
      </c>
      <c r="I29" s="190">
        <f t="shared" si="1"/>
        <v>4000</v>
      </c>
      <c r="J29" s="205">
        <v>3700</v>
      </c>
      <c r="K29" s="205">
        <f t="shared" si="2"/>
        <v>3700</v>
      </c>
      <c r="L29" s="205">
        <v>3700</v>
      </c>
      <c r="M29" s="213"/>
      <c r="N29" s="205">
        <f t="shared" si="3"/>
        <v>3700</v>
      </c>
      <c r="O29" s="205">
        <f t="shared" si="4"/>
        <v>0</v>
      </c>
    </row>
    <row r="30" spans="1:15" ht="52.5" customHeight="1">
      <c r="A30" s="188">
        <v>26</v>
      </c>
      <c r="B30" s="188" t="s">
        <v>74</v>
      </c>
      <c r="C30" s="197" t="s">
        <v>180</v>
      </c>
      <c r="D30" s="210">
        <v>100</v>
      </c>
      <c r="E30" s="210" t="s">
        <v>55</v>
      </c>
      <c r="F30" s="190">
        <v>55</v>
      </c>
      <c r="G30" s="190">
        <f t="shared" si="0"/>
        <v>5500</v>
      </c>
      <c r="H30" s="190">
        <v>60</v>
      </c>
      <c r="I30" s="190">
        <f t="shared" si="1"/>
        <v>6000</v>
      </c>
      <c r="J30" s="205">
        <v>55</v>
      </c>
      <c r="K30" s="205">
        <f t="shared" si="2"/>
        <v>5500</v>
      </c>
      <c r="L30" s="205">
        <v>55</v>
      </c>
      <c r="M30" s="213"/>
      <c r="N30" s="205">
        <f t="shared" si="3"/>
        <v>5500</v>
      </c>
      <c r="O30" s="205">
        <f t="shared" si="4"/>
        <v>0</v>
      </c>
    </row>
    <row r="31" spans="1:15" ht="75" customHeight="1">
      <c r="A31" s="188">
        <v>27</v>
      </c>
      <c r="B31" s="188" t="s">
        <v>75</v>
      </c>
      <c r="C31" s="197" t="s">
        <v>175</v>
      </c>
      <c r="D31" s="210">
        <v>1</v>
      </c>
      <c r="E31" s="210" t="s">
        <v>44</v>
      </c>
      <c r="F31" s="190">
        <v>7900</v>
      </c>
      <c r="G31" s="190">
        <f t="shared" si="0"/>
        <v>7900</v>
      </c>
      <c r="H31" s="190">
        <v>8000</v>
      </c>
      <c r="I31" s="190">
        <f t="shared" si="1"/>
        <v>8000</v>
      </c>
      <c r="J31" s="205">
        <v>7900</v>
      </c>
      <c r="K31" s="205">
        <f t="shared" si="2"/>
        <v>7900</v>
      </c>
      <c r="L31" s="205">
        <v>7900</v>
      </c>
      <c r="M31" s="213"/>
      <c r="N31" s="205">
        <f t="shared" si="3"/>
        <v>7900</v>
      </c>
      <c r="O31" s="205">
        <f t="shared" si="4"/>
        <v>0</v>
      </c>
    </row>
    <row r="32" spans="1:15" ht="79.5" customHeight="1">
      <c r="A32" s="188">
        <v>28</v>
      </c>
      <c r="B32" s="188" t="s">
        <v>76</v>
      </c>
      <c r="C32" s="197" t="s">
        <v>202</v>
      </c>
      <c r="D32" s="210">
        <v>1</v>
      </c>
      <c r="E32" s="210" t="s">
        <v>44</v>
      </c>
      <c r="F32" s="190">
        <v>6999</v>
      </c>
      <c r="G32" s="190">
        <f t="shared" si="0"/>
        <v>6999</v>
      </c>
      <c r="H32" s="190">
        <v>7000</v>
      </c>
      <c r="I32" s="190">
        <f t="shared" si="1"/>
        <v>7000</v>
      </c>
      <c r="J32" s="205">
        <v>7000</v>
      </c>
      <c r="K32" s="205">
        <f t="shared" si="2"/>
        <v>7000</v>
      </c>
      <c r="L32" s="205">
        <v>7000</v>
      </c>
      <c r="M32" s="213"/>
      <c r="N32" s="205">
        <f t="shared" si="3"/>
        <v>7000</v>
      </c>
      <c r="O32" s="205">
        <f t="shared" si="4"/>
        <v>1.4287755393627661E-2</v>
      </c>
    </row>
    <row r="33" spans="1:15" ht="54.75" customHeight="1">
      <c r="A33" s="188">
        <v>29</v>
      </c>
      <c r="B33" s="188" t="s">
        <v>77</v>
      </c>
      <c r="C33" s="192" t="s">
        <v>113</v>
      </c>
      <c r="D33" s="210">
        <v>1</v>
      </c>
      <c r="E33" s="210" t="s">
        <v>44</v>
      </c>
      <c r="F33" s="190">
        <v>4712</v>
      </c>
      <c r="G33" s="190">
        <f t="shared" si="0"/>
        <v>4712</v>
      </c>
      <c r="H33" s="190">
        <v>5000</v>
      </c>
      <c r="I33" s="190">
        <f t="shared" si="1"/>
        <v>5000</v>
      </c>
      <c r="J33" s="205">
        <v>4700</v>
      </c>
      <c r="K33" s="205">
        <f t="shared" si="2"/>
        <v>4700</v>
      </c>
      <c r="L33" s="205">
        <v>4700</v>
      </c>
      <c r="M33" s="213"/>
      <c r="N33" s="205">
        <f t="shared" si="3"/>
        <v>4700</v>
      </c>
      <c r="O33" s="205">
        <f t="shared" si="4"/>
        <v>-0.25466893039049238</v>
      </c>
    </row>
    <row r="34" spans="1:15" ht="58.5" customHeight="1">
      <c r="A34" s="188">
        <v>30</v>
      </c>
      <c r="B34" s="188">
        <v>956.3</v>
      </c>
      <c r="C34" s="198" t="s">
        <v>203</v>
      </c>
      <c r="D34" s="210">
        <v>1</v>
      </c>
      <c r="E34" s="210" t="s">
        <v>44</v>
      </c>
      <c r="F34" s="190">
        <v>1446</v>
      </c>
      <c r="G34" s="190">
        <f t="shared" si="0"/>
        <v>1446</v>
      </c>
      <c r="H34" s="190">
        <v>1500</v>
      </c>
      <c r="I34" s="190">
        <f t="shared" si="1"/>
        <v>1500</v>
      </c>
      <c r="J34" s="205">
        <v>1400</v>
      </c>
      <c r="K34" s="205">
        <f t="shared" si="2"/>
        <v>1400</v>
      </c>
      <c r="L34" s="205">
        <v>1400</v>
      </c>
      <c r="M34" s="213"/>
      <c r="N34" s="205">
        <f t="shared" si="3"/>
        <v>1400</v>
      </c>
      <c r="O34" s="205">
        <f t="shared" si="4"/>
        <v>-3.18118948824343</v>
      </c>
    </row>
    <row r="35" spans="1:15" ht="99" customHeight="1">
      <c r="A35" s="188">
        <v>31</v>
      </c>
      <c r="B35" s="188" t="s">
        <v>78</v>
      </c>
      <c r="C35" s="199" t="s">
        <v>185</v>
      </c>
      <c r="D35" s="210">
        <v>7</v>
      </c>
      <c r="E35" s="210" t="s">
        <v>44</v>
      </c>
      <c r="F35" s="190">
        <v>5084.75</v>
      </c>
      <c r="G35" s="190">
        <f t="shared" si="0"/>
        <v>35593.25</v>
      </c>
      <c r="H35" s="190">
        <v>5000</v>
      </c>
      <c r="I35" s="190">
        <f t="shared" si="1"/>
        <v>35000</v>
      </c>
      <c r="J35" s="205">
        <v>5000</v>
      </c>
      <c r="K35" s="205">
        <f t="shared" si="2"/>
        <v>35000</v>
      </c>
      <c r="L35" s="205">
        <v>4900</v>
      </c>
      <c r="M35" s="213" t="s">
        <v>211</v>
      </c>
      <c r="N35" s="205">
        <f t="shared" si="3"/>
        <v>34300</v>
      </c>
      <c r="O35" s="205">
        <f t="shared" si="4"/>
        <v>-3.6334136388219673</v>
      </c>
    </row>
    <row r="36" spans="1:15" ht="99" customHeight="1">
      <c r="A36" s="188">
        <v>32</v>
      </c>
      <c r="B36" s="188" t="s">
        <v>79</v>
      </c>
      <c r="C36" s="189" t="s">
        <v>186</v>
      </c>
      <c r="D36" s="210">
        <v>7</v>
      </c>
      <c r="E36" s="210" t="s">
        <v>44</v>
      </c>
      <c r="F36" s="190">
        <v>4661.0200000000004</v>
      </c>
      <c r="G36" s="190">
        <f t="shared" si="0"/>
        <v>32627.140000000003</v>
      </c>
      <c r="H36" s="190">
        <v>5000</v>
      </c>
      <c r="I36" s="190">
        <f t="shared" si="1"/>
        <v>35000</v>
      </c>
      <c r="J36" s="205">
        <v>4600</v>
      </c>
      <c r="K36" s="205">
        <f t="shared" si="2"/>
        <v>32200</v>
      </c>
      <c r="L36" s="205">
        <v>4550</v>
      </c>
      <c r="M36" s="213" t="s">
        <v>211</v>
      </c>
      <c r="N36" s="205">
        <f t="shared" si="3"/>
        <v>31850</v>
      </c>
      <c r="O36" s="205">
        <f t="shared" si="4"/>
        <v>-2.3818820773135583</v>
      </c>
    </row>
    <row r="37" spans="1:15" ht="101.25" customHeight="1">
      <c r="A37" s="188">
        <v>33</v>
      </c>
      <c r="B37" s="188" t="s">
        <v>80</v>
      </c>
      <c r="C37" s="189" t="s">
        <v>188</v>
      </c>
      <c r="D37" s="210">
        <v>2</v>
      </c>
      <c r="E37" s="210" t="s">
        <v>44</v>
      </c>
      <c r="F37" s="190">
        <v>9745.76</v>
      </c>
      <c r="G37" s="190">
        <f t="shared" si="0"/>
        <v>19491.52</v>
      </c>
      <c r="H37" s="190">
        <v>10000</v>
      </c>
      <c r="I37" s="190">
        <f t="shared" si="1"/>
        <v>20000</v>
      </c>
      <c r="J37" s="205">
        <v>9700</v>
      </c>
      <c r="K37" s="205">
        <f t="shared" si="2"/>
        <v>19400</v>
      </c>
      <c r="L37" s="205">
        <v>9500</v>
      </c>
      <c r="M37" s="213" t="s">
        <v>211</v>
      </c>
      <c r="N37" s="205">
        <f t="shared" si="3"/>
        <v>19000</v>
      </c>
      <c r="O37" s="205">
        <f t="shared" si="4"/>
        <v>-2.5217120060416041</v>
      </c>
    </row>
    <row r="38" spans="1:15" ht="57" customHeight="1">
      <c r="A38" s="188">
        <v>34</v>
      </c>
      <c r="B38" s="188" t="s">
        <v>81</v>
      </c>
      <c r="C38" s="200" t="s">
        <v>189</v>
      </c>
      <c r="D38" s="210">
        <v>3</v>
      </c>
      <c r="E38" s="210" t="s">
        <v>44</v>
      </c>
      <c r="F38" s="190">
        <v>1864.41</v>
      </c>
      <c r="G38" s="190">
        <f t="shared" si="0"/>
        <v>5593.2300000000005</v>
      </c>
      <c r="H38" s="190">
        <v>2000</v>
      </c>
      <c r="I38" s="190">
        <f t="shared" si="1"/>
        <v>6000</v>
      </c>
      <c r="J38" s="205">
        <v>1850</v>
      </c>
      <c r="K38" s="205">
        <f t="shared" si="2"/>
        <v>5550</v>
      </c>
      <c r="L38" s="205">
        <v>1850</v>
      </c>
      <c r="M38" s="213"/>
      <c r="N38" s="205">
        <f t="shared" si="3"/>
        <v>5550</v>
      </c>
      <c r="O38" s="205">
        <f t="shared" si="4"/>
        <v>-0.77289866499321935</v>
      </c>
    </row>
    <row r="39" spans="1:15" ht="72.75" customHeight="1">
      <c r="A39" s="188">
        <v>35</v>
      </c>
      <c r="B39" s="188" t="s">
        <v>82</v>
      </c>
      <c r="C39" s="196" t="s">
        <v>161</v>
      </c>
      <c r="D39" s="210">
        <v>14</v>
      </c>
      <c r="E39" s="210" t="s">
        <v>44</v>
      </c>
      <c r="F39" s="190">
        <v>593.22</v>
      </c>
      <c r="G39" s="190">
        <f t="shared" si="0"/>
        <v>8305.08</v>
      </c>
      <c r="H39" s="190">
        <v>600</v>
      </c>
      <c r="I39" s="190">
        <f t="shared" si="1"/>
        <v>8400</v>
      </c>
      <c r="J39" s="205">
        <v>600</v>
      </c>
      <c r="K39" s="205">
        <f t="shared" si="2"/>
        <v>8400</v>
      </c>
      <c r="L39" s="205">
        <v>600</v>
      </c>
      <c r="M39" s="213"/>
      <c r="N39" s="205">
        <f t="shared" si="3"/>
        <v>8400</v>
      </c>
      <c r="O39" s="205">
        <f t="shared" si="4"/>
        <v>1.1429149388085318</v>
      </c>
    </row>
    <row r="40" spans="1:15" ht="101.25" customHeight="1">
      <c r="A40" s="188">
        <v>36</v>
      </c>
      <c r="B40" s="188" t="s">
        <v>83</v>
      </c>
      <c r="C40" s="194" t="s">
        <v>191</v>
      </c>
      <c r="D40" s="210">
        <v>3</v>
      </c>
      <c r="E40" s="210" t="s">
        <v>44</v>
      </c>
      <c r="F40" s="190">
        <v>21186.44</v>
      </c>
      <c r="G40" s="190">
        <f t="shared" si="0"/>
        <v>63559.319999999992</v>
      </c>
      <c r="H40" s="190">
        <v>22000</v>
      </c>
      <c r="I40" s="190">
        <f t="shared" si="1"/>
        <v>66000</v>
      </c>
      <c r="J40" s="205">
        <v>23000</v>
      </c>
      <c r="K40" s="205">
        <f t="shared" si="2"/>
        <v>69000</v>
      </c>
      <c r="L40" s="205">
        <v>20500</v>
      </c>
      <c r="M40" s="213" t="s">
        <v>211</v>
      </c>
      <c r="N40" s="205">
        <f t="shared" si="3"/>
        <v>61500</v>
      </c>
      <c r="O40" s="205">
        <f t="shared" si="4"/>
        <v>-3.2399969036798946</v>
      </c>
    </row>
    <row r="41" spans="1:15" ht="93" customHeight="1">
      <c r="A41" s="188">
        <v>37</v>
      </c>
      <c r="B41" s="188" t="s">
        <v>84</v>
      </c>
      <c r="C41" s="194" t="s">
        <v>193</v>
      </c>
      <c r="D41" s="210">
        <v>1</v>
      </c>
      <c r="E41" s="210" t="s">
        <v>44</v>
      </c>
      <c r="F41" s="190">
        <v>9322.0300000000007</v>
      </c>
      <c r="G41" s="190">
        <f t="shared" si="0"/>
        <v>9322.0300000000007</v>
      </c>
      <c r="H41" s="190">
        <v>10000</v>
      </c>
      <c r="I41" s="190">
        <f t="shared" si="1"/>
        <v>10000</v>
      </c>
      <c r="J41" s="205">
        <v>10000</v>
      </c>
      <c r="K41" s="205">
        <f t="shared" si="2"/>
        <v>10000</v>
      </c>
      <c r="L41" s="205">
        <v>9300</v>
      </c>
      <c r="M41" s="213" t="s">
        <v>211</v>
      </c>
      <c r="N41" s="205">
        <f t="shared" si="3"/>
        <v>9300</v>
      </c>
      <c r="O41" s="205">
        <f t="shared" si="4"/>
        <v>-0.23632191700735414</v>
      </c>
    </row>
    <row r="42" spans="1:15" ht="82.5" customHeight="1">
      <c r="A42" s="188">
        <v>38</v>
      </c>
      <c r="B42" s="188" t="s">
        <v>85</v>
      </c>
      <c r="C42" s="192" t="s">
        <v>194</v>
      </c>
      <c r="D42" s="210">
        <v>2</v>
      </c>
      <c r="E42" s="210" t="s">
        <v>44</v>
      </c>
      <c r="F42" s="190">
        <v>8898.31</v>
      </c>
      <c r="G42" s="190">
        <f t="shared" si="0"/>
        <v>17796.62</v>
      </c>
      <c r="H42" s="190">
        <v>10000</v>
      </c>
      <c r="I42" s="190">
        <f t="shared" si="1"/>
        <v>20000</v>
      </c>
      <c r="J42" s="205">
        <v>10000</v>
      </c>
      <c r="K42" s="205">
        <f t="shared" si="2"/>
        <v>20000</v>
      </c>
      <c r="L42" s="205">
        <v>8750</v>
      </c>
      <c r="M42" s="213" t="s">
        <v>211</v>
      </c>
      <c r="N42" s="205">
        <f t="shared" si="3"/>
        <v>17500</v>
      </c>
      <c r="O42" s="205">
        <f t="shared" si="4"/>
        <v>-1.6667209840969748</v>
      </c>
    </row>
    <row r="43" spans="1:15" ht="56.25" customHeight="1">
      <c r="A43" s="188">
        <v>39</v>
      </c>
      <c r="B43" s="188" t="s">
        <v>86</v>
      </c>
      <c r="C43" s="197" t="s">
        <v>195</v>
      </c>
      <c r="D43" s="210">
        <v>13</v>
      </c>
      <c r="E43" s="210" t="s">
        <v>44</v>
      </c>
      <c r="F43" s="190">
        <v>1271.19</v>
      </c>
      <c r="G43" s="190">
        <f t="shared" si="0"/>
        <v>16525.47</v>
      </c>
      <c r="H43" s="190">
        <v>1500</v>
      </c>
      <c r="I43" s="190">
        <f t="shared" si="1"/>
        <v>19500</v>
      </c>
      <c r="J43" s="205">
        <v>1250</v>
      </c>
      <c r="K43" s="205">
        <f t="shared" si="2"/>
        <v>16250</v>
      </c>
      <c r="L43" s="205">
        <v>1240</v>
      </c>
      <c r="M43" s="213" t="s">
        <v>211</v>
      </c>
      <c r="N43" s="205">
        <f t="shared" si="3"/>
        <v>16120</v>
      </c>
      <c r="O43" s="205">
        <f t="shared" si="4"/>
        <v>-2.4536064632352406</v>
      </c>
    </row>
    <row r="44" spans="1:15" ht="30" customHeight="1">
      <c r="A44" s="187"/>
      <c r="B44" s="187"/>
      <c r="C44" s="201" t="s">
        <v>199</v>
      </c>
      <c r="D44" s="187"/>
      <c r="E44" s="187"/>
      <c r="F44" s="202"/>
      <c r="G44" s="207">
        <f>SUM(G5:G43)</f>
        <v>546307.71400000004</v>
      </c>
      <c r="H44" s="207"/>
      <c r="I44" s="207">
        <f>SUM(I5:I43)</f>
        <v>593655</v>
      </c>
      <c r="J44" s="187"/>
      <c r="K44" s="207">
        <f>SUM(K5:K43)</f>
        <v>572844</v>
      </c>
      <c r="L44" s="207"/>
      <c r="M44" s="207"/>
      <c r="N44" s="207">
        <f>SUM(N5:N43)</f>
        <v>535634.80000000005</v>
      </c>
      <c r="O44" s="205"/>
    </row>
    <row r="45" spans="1:15" ht="30" customHeight="1">
      <c r="A45" s="187"/>
      <c r="B45" s="187"/>
      <c r="C45" s="203" t="s">
        <v>89</v>
      </c>
      <c r="D45" s="187"/>
      <c r="E45" s="187"/>
      <c r="F45" s="187"/>
      <c r="G45" s="206">
        <f>G44*18%</f>
        <v>98335.388520000008</v>
      </c>
      <c r="H45" s="206"/>
      <c r="I45" s="206">
        <f>I44*18%</f>
        <v>106857.9</v>
      </c>
      <c r="J45" s="187"/>
      <c r="K45" s="206">
        <f>K44*18%</f>
        <v>103111.92</v>
      </c>
      <c r="L45" s="206"/>
      <c r="M45" s="206"/>
      <c r="N45" s="206">
        <f>N44*18%</f>
        <v>96414.26400000001</v>
      </c>
      <c r="O45" s="205"/>
    </row>
    <row r="46" spans="1:15" ht="30" customHeight="1">
      <c r="A46" s="187"/>
      <c r="B46" s="187"/>
      <c r="C46" s="203" t="s">
        <v>93</v>
      </c>
      <c r="D46" s="187"/>
      <c r="E46" s="187"/>
      <c r="F46" s="187"/>
      <c r="G46" s="207">
        <f>SUM(G44:G45)</f>
        <v>644643.10252000007</v>
      </c>
      <c r="H46" s="207"/>
      <c r="I46" s="207">
        <f>SUM(I44:I45)</f>
        <v>700512.9</v>
      </c>
      <c r="J46" s="187"/>
      <c r="K46" s="207">
        <f>SUM(K44:K45)</f>
        <v>675955.92</v>
      </c>
      <c r="L46" s="207"/>
      <c r="M46" s="207"/>
      <c r="N46" s="207">
        <f>SUM(N44:N45)</f>
        <v>632049.06400000001</v>
      </c>
      <c r="O46" s="205"/>
    </row>
    <row r="47" spans="1:15" ht="30" customHeight="1">
      <c r="A47" s="187"/>
      <c r="B47" s="187"/>
      <c r="C47" s="203" t="s">
        <v>200</v>
      </c>
      <c r="D47" s="187"/>
      <c r="E47" s="187"/>
      <c r="F47" s="187"/>
      <c r="G47" s="187"/>
      <c r="H47" s="187"/>
      <c r="I47" s="207">
        <f>I46-G46</f>
        <v>55869.79747999995</v>
      </c>
      <c r="J47" s="187"/>
      <c r="K47" s="207">
        <f>K46-G46</f>
        <v>31312.817479999969</v>
      </c>
      <c r="L47" s="207"/>
      <c r="M47" s="207"/>
      <c r="N47" s="207">
        <f>N46-G46</f>
        <v>-12594.03852000006</v>
      </c>
      <c r="O47" s="205"/>
    </row>
    <row r="48" spans="1:15" ht="30" customHeight="1">
      <c r="A48" s="187"/>
      <c r="B48" s="187"/>
      <c r="C48" s="204" t="s">
        <v>201</v>
      </c>
      <c r="D48" s="187"/>
      <c r="E48" s="187"/>
      <c r="F48" s="187"/>
      <c r="G48" s="187"/>
      <c r="H48" s="187"/>
      <c r="I48" s="207">
        <f>I47/G46*100</f>
        <v>8.6667796896603875</v>
      </c>
      <c r="J48" s="187"/>
      <c r="K48" s="207">
        <f>K47/G46*100</f>
        <v>4.8573881202783031</v>
      </c>
      <c r="L48" s="207"/>
      <c r="M48" s="207"/>
      <c r="N48" s="207">
        <f>N47/G46*100</f>
        <v>-1.9536451209620023</v>
      </c>
      <c r="O48" s="205"/>
    </row>
    <row r="49" spans="1:15" ht="101.25" customHeight="1">
      <c r="A49" s="280" t="s">
        <v>213</v>
      </c>
      <c r="B49" s="280"/>
      <c r="C49" s="280"/>
      <c r="D49" s="280"/>
      <c r="E49" s="280"/>
      <c r="F49" s="280"/>
      <c r="G49" s="280"/>
      <c r="H49" s="280"/>
      <c r="I49" s="280"/>
      <c r="J49" s="280"/>
      <c r="K49" s="280"/>
      <c r="L49" s="280"/>
      <c r="M49" s="280"/>
      <c r="N49" s="280"/>
      <c r="O49" s="280"/>
    </row>
    <row r="50" spans="1:15" ht="63" customHeight="1">
      <c r="A50" s="218"/>
      <c r="B50" s="218"/>
      <c r="C50" s="218"/>
      <c r="D50" s="218"/>
      <c r="E50" s="218"/>
      <c r="F50" s="218"/>
      <c r="G50" s="217"/>
      <c r="H50" s="216"/>
      <c r="I50" s="216"/>
      <c r="J50" s="216"/>
      <c r="K50" s="216"/>
      <c r="L50" s="281" t="s">
        <v>212</v>
      </c>
      <c r="M50" s="281"/>
      <c r="N50" s="281"/>
      <c r="O50" s="281"/>
    </row>
  </sheetData>
  <mergeCells count="14">
    <mergeCell ref="A49:O49"/>
    <mergeCell ref="L50:O50"/>
    <mergeCell ref="A1:O1"/>
    <mergeCell ref="A2:O2"/>
    <mergeCell ref="A3:A4"/>
    <mergeCell ref="B3:B4"/>
    <mergeCell ref="C3:C4"/>
    <mergeCell ref="D3:D4"/>
    <mergeCell ref="E3:E4"/>
    <mergeCell ref="F3:G3"/>
    <mergeCell ref="J3:K3"/>
    <mergeCell ref="O3:O4"/>
    <mergeCell ref="H3:I3"/>
    <mergeCell ref="L3:N3"/>
  </mergeCells>
  <printOptions horizontalCentered="1"/>
  <pageMargins left="0.27559055118110237" right="0.23622047244094491" top="0.51181102362204722" bottom="0.47244094488188981" header="0.31496062992125984" footer="0.31496062992125984"/>
  <pageSetup paperSize="9" scale="62" orientation="portrait" r:id="rId1"/>
  <headerFooter>
    <oddHeader>&amp;L&amp;F&amp;RPage &amp;P</oddHeader>
  </headerFooter>
  <colBreaks count="1" manualBreakCount="1">
    <brk id="7" max="49" man="1"/>
  </colBreaks>
</worksheet>
</file>

<file path=xl/worksheets/sheet4.xml><?xml version="1.0" encoding="utf-8"?>
<worksheet xmlns="http://schemas.openxmlformats.org/spreadsheetml/2006/main" xmlns:r="http://schemas.openxmlformats.org/officeDocument/2006/relationships">
  <dimension ref="A1:IV45"/>
  <sheetViews>
    <sheetView view="pageBreakPreview" topLeftCell="A16" zoomScale="81" zoomScaleSheetLayoutView="81" workbookViewId="0">
      <selection activeCell="G16" sqref="G16"/>
    </sheetView>
  </sheetViews>
  <sheetFormatPr defaultRowHeight="18.75"/>
  <cols>
    <col min="1" max="1" width="7" style="1" customWidth="1"/>
    <col min="2" max="2" width="9.85546875" style="2" customWidth="1"/>
    <col min="3" max="3" width="6.85546875" style="3" customWidth="1"/>
    <col min="4" max="4" width="51.5703125" style="3" customWidth="1"/>
    <col min="5" max="5" width="7.85546875" style="3" customWidth="1"/>
    <col min="6" max="7" width="10.5703125" style="3" customWidth="1"/>
    <col min="8" max="8" width="12.7109375" style="3" customWidth="1"/>
    <col min="9" max="12" width="9.140625" style="3"/>
    <col min="13" max="13" width="9.42578125" style="3" bestFit="1" customWidth="1"/>
    <col min="14" max="17" width="9.140625" style="3"/>
    <col min="18" max="18" width="12.42578125" style="3" customWidth="1"/>
    <col min="19" max="256" width="9.140625" style="3"/>
    <col min="257" max="257" width="10" style="3" customWidth="1"/>
    <col min="258" max="258" width="14.85546875" style="3" customWidth="1"/>
    <col min="259" max="259" width="9.140625" style="3"/>
    <col min="260" max="260" width="74.28515625" style="3" customWidth="1"/>
    <col min="261" max="261" width="11.85546875" style="3" bestFit="1" customWidth="1"/>
    <col min="262" max="262" width="16.42578125" style="3" customWidth="1"/>
    <col min="263" max="263" width="31.140625" style="3" customWidth="1"/>
    <col min="264" max="264" width="17.140625" style="3" customWidth="1"/>
    <col min="265" max="512" width="9.140625" style="3"/>
    <col min="513" max="513" width="10" style="3" customWidth="1"/>
    <col min="514" max="514" width="14.85546875" style="3" customWidth="1"/>
    <col min="515" max="515" width="9.140625" style="3"/>
    <col min="516" max="516" width="74.28515625" style="3" customWidth="1"/>
    <col min="517" max="517" width="11.85546875" style="3" bestFit="1" customWidth="1"/>
    <col min="518" max="518" width="16.42578125" style="3" customWidth="1"/>
    <col min="519" max="519" width="31.140625" style="3" customWidth="1"/>
    <col min="520" max="520" width="17.140625" style="3" customWidth="1"/>
    <col min="521" max="768" width="9.140625" style="3"/>
    <col min="769" max="769" width="10" style="3" customWidth="1"/>
    <col min="770" max="770" width="14.85546875" style="3" customWidth="1"/>
    <col min="771" max="771" width="9.140625" style="3"/>
    <col min="772" max="772" width="74.28515625" style="3" customWidth="1"/>
    <col min="773" max="773" width="11.85546875" style="3" bestFit="1" customWidth="1"/>
    <col min="774" max="774" width="16.42578125" style="3" customWidth="1"/>
    <col min="775" max="775" width="31.140625" style="3" customWidth="1"/>
    <col min="776" max="776" width="17.140625" style="3" customWidth="1"/>
    <col min="777" max="1024" width="9.140625" style="3"/>
    <col min="1025" max="1025" width="10" style="3" customWidth="1"/>
    <col min="1026" max="1026" width="14.85546875" style="3" customWidth="1"/>
    <col min="1027" max="1027" width="9.140625" style="3"/>
    <col min="1028" max="1028" width="74.28515625" style="3" customWidth="1"/>
    <col min="1029" max="1029" width="11.85546875" style="3" bestFit="1" customWidth="1"/>
    <col min="1030" max="1030" width="16.42578125" style="3" customWidth="1"/>
    <col min="1031" max="1031" width="31.140625" style="3" customWidth="1"/>
    <col min="1032" max="1032" width="17.140625" style="3" customWidth="1"/>
    <col min="1033" max="1280" width="9.140625" style="3"/>
    <col min="1281" max="1281" width="10" style="3" customWidth="1"/>
    <col min="1282" max="1282" width="14.85546875" style="3" customWidth="1"/>
    <col min="1283" max="1283" width="9.140625" style="3"/>
    <col min="1284" max="1284" width="74.28515625" style="3" customWidth="1"/>
    <col min="1285" max="1285" width="11.85546875" style="3" bestFit="1" customWidth="1"/>
    <col min="1286" max="1286" width="16.42578125" style="3" customWidth="1"/>
    <col min="1287" max="1287" width="31.140625" style="3" customWidth="1"/>
    <col min="1288" max="1288" width="17.140625" style="3" customWidth="1"/>
    <col min="1289" max="1536" width="9.140625" style="3"/>
    <col min="1537" max="1537" width="10" style="3" customWidth="1"/>
    <col min="1538" max="1538" width="14.85546875" style="3" customWidth="1"/>
    <col min="1539" max="1539" width="9.140625" style="3"/>
    <col min="1540" max="1540" width="74.28515625" style="3" customWidth="1"/>
    <col min="1541" max="1541" width="11.85546875" style="3" bestFit="1" customWidth="1"/>
    <col min="1542" max="1542" width="16.42578125" style="3" customWidth="1"/>
    <col min="1543" max="1543" width="31.140625" style="3" customWidth="1"/>
    <col min="1544" max="1544" width="17.140625" style="3" customWidth="1"/>
    <col min="1545" max="1792" width="9.140625" style="3"/>
    <col min="1793" max="1793" width="10" style="3" customWidth="1"/>
    <col min="1794" max="1794" width="14.85546875" style="3" customWidth="1"/>
    <col min="1795" max="1795" width="9.140625" style="3"/>
    <col min="1796" max="1796" width="74.28515625" style="3" customWidth="1"/>
    <col min="1797" max="1797" width="11.85546875" style="3" bestFit="1" customWidth="1"/>
    <col min="1798" max="1798" width="16.42578125" style="3" customWidth="1"/>
    <col min="1799" max="1799" width="31.140625" style="3" customWidth="1"/>
    <col min="1800" max="1800" width="17.140625" style="3" customWidth="1"/>
    <col min="1801" max="2048" width="9.140625" style="3"/>
    <col min="2049" max="2049" width="10" style="3" customWidth="1"/>
    <col min="2050" max="2050" width="14.85546875" style="3" customWidth="1"/>
    <col min="2051" max="2051" width="9.140625" style="3"/>
    <col min="2052" max="2052" width="74.28515625" style="3" customWidth="1"/>
    <col min="2053" max="2053" width="11.85546875" style="3" bestFit="1" customWidth="1"/>
    <col min="2054" max="2054" width="16.42578125" style="3" customWidth="1"/>
    <col min="2055" max="2055" width="31.140625" style="3" customWidth="1"/>
    <col min="2056" max="2056" width="17.140625" style="3" customWidth="1"/>
    <col min="2057" max="2304" width="9.140625" style="3"/>
    <col min="2305" max="2305" width="10" style="3" customWidth="1"/>
    <col min="2306" max="2306" width="14.85546875" style="3" customWidth="1"/>
    <col min="2307" max="2307" width="9.140625" style="3"/>
    <col min="2308" max="2308" width="74.28515625" style="3" customWidth="1"/>
    <col min="2309" max="2309" width="11.85546875" style="3" bestFit="1" customWidth="1"/>
    <col min="2310" max="2310" width="16.42578125" style="3" customWidth="1"/>
    <col min="2311" max="2311" width="31.140625" style="3" customWidth="1"/>
    <col min="2312" max="2312" width="17.140625" style="3" customWidth="1"/>
    <col min="2313" max="2560" width="9.140625" style="3"/>
    <col min="2561" max="2561" width="10" style="3" customWidth="1"/>
    <col min="2562" max="2562" width="14.85546875" style="3" customWidth="1"/>
    <col min="2563" max="2563" width="9.140625" style="3"/>
    <col min="2564" max="2564" width="74.28515625" style="3" customWidth="1"/>
    <col min="2565" max="2565" width="11.85546875" style="3" bestFit="1" customWidth="1"/>
    <col min="2566" max="2566" width="16.42578125" style="3" customWidth="1"/>
    <col min="2567" max="2567" width="31.140625" style="3" customWidth="1"/>
    <col min="2568" max="2568" width="17.140625" style="3" customWidth="1"/>
    <col min="2569" max="2816" width="9.140625" style="3"/>
    <col min="2817" max="2817" width="10" style="3" customWidth="1"/>
    <col min="2818" max="2818" width="14.85546875" style="3" customWidth="1"/>
    <col min="2819" max="2819" width="9.140625" style="3"/>
    <col min="2820" max="2820" width="74.28515625" style="3" customWidth="1"/>
    <col min="2821" max="2821" width="11.85546875" style="3" bestFit="1" customWidth="1"/>
    <col min="2822" max="2822" width="16.42578125" style="3" customWidth="1"/>
    <col min="2823" max="2823" width="31.140625" style="3" customWidth="1"/>
    <col min="2824" max="2824" width="17.140625" style="3" customWidth="1"/>
    <col min="2825" max="3072" width="9.140625" style="3"/>
    <col min="3073" max="3073" width="10" style="3" customWidth="1"/>
    <col min="3074" max="3074" width="14.85546875" style="3" customWidth="1"/>
    <col min="3075" max="3075" width="9.140625" style="3"/>
    <col min="3076" max="3076" width="74.28515625" style="3" customWidth="1"/>
    <col min="3077" max="3077" width="11.85546875" style="3" bestFit="1" customWidth="1"/>
    <col min="3078" max="3078" width="16.42578125" style="3" customWidth="1"/>
    <col min="3079" max="3079" width="31.140625" style="3" customWidth="1"/>
    <col min="3080" max="3080" width="17.140625" style="3" customWidth="1"/>
    <col min="3081" max="3328" width="9.140625" style="3"/>
    <col min="3329" max="3329" width="10" style="3" customWidth="1"/>
    <col min="3330" max="3330" width="14.85546875" style="3" customWidth="1"/>
    <col min="3331" max="3331" width="9.140625" style="3"/>
    <col min="3332" max="3332" width="74.28515625" style="3" customWidth="1"/>
    <col min="3333" max="3333" width="11.85546875" style="3" bestFit="1" customWidth="1"/>
    <col min="3334" max="3334" width="16.42578125" style="3" customWidth="1"/>
    <col min="3335" max="3335" width="31.140625" style="3" customWidth="1"/>
    <col min="3336" max="3336" width="17.140625" style="3" customWidth="1"/>
    <col min="3337" max="3584" width="9.140625" style="3"/>
    <col min="3585" max="3585" width="10" style="3" customWidth="1"/>
    <col min="3586" max="3586" width="14.85546875" style="3" customWidth="1"/>
    <col min="3587" max="3587" width="9.140625" style="3"/>
    <col min="3588" max="3588" width="74.28515625" style="3" customWidth="1"/>
    <col min="3589" max="3589" width="11.85546875" style="3" bestFit="1" customWidth="1"/>
    <col min="3590" max="3590" width="16.42578125" style="3" customWidth="1"/>
    <col min="3591" max="3591" width="31.140625" style="3" customWidth="1"/>
    <col min="3592" max="3592" width="17.140625" style="3" customWidth="1"/>
    <col min="3593" max="3840" width="9.140625" style="3"/>
    <col min="3841" max="3841" width="10" style="3" customWidth="1"/>
    <col min="3842" max="3842" width="14.85546875" style="3" customWidth="1"/>
    <col min="3843" max="3843" width="9.140625" style="3"/>
    <col min="3844" max="3844" width="74.28515625" style="3" customWidth="1"/>
    <col min="3845" max="3845" width="11.85546875" style="3" bestFit="1" customWidth="1"/>
    <col min="3846" max="3846" width="16.42578125" style="3" customWidth="1"/>
    <col min="3847" max="3847" width="31.140625" style="3" customWidth="1"/>
    <col min="3848" max="3848" width="17.140625" style="3" customWidth="1"/>
    <col min="3849" max="4096" width="9.140625" style="3"/>
    <col min="4097" max="4097" width="10" style="3" customWidth="1"/>
    <col min="4098" max="4098" width="14.85546875" style="3" customWidth="1"/>
    <col min="4099" max="4099" width="9.140625" style="3"/>
    <col min="4100" max="4100" width="74.28515625" style="3" customWidth="1"/>
    <col min="4101" max="4101" width="11.85546875" style="3" bestFit="1" customWidth="1"/>
    <col min="4102" max="4102" width="16.42578125" style="3" customWidth="1"/>
    <col min="4103" max="4103" width="31.140625" style="3" customWidth="1"/>
    <col min="4104" max="4104" width="17.140625" style="3" customWidth="1"/>
    <col min="4105" max="4352" width="9.140625" style="3"/>
    <col min="4353" max="4353" width="10" style="3" customWidth="1"/>
    <col min="4354" max="4354" width="14.85546875" style="3" customWidth="1"/>
    <col min="4355" max="4355" width="9.140625" style="3"/>
    <col min="4356" max="4356" width="74.28515625" style="3" customWidth="1"/>
    <col min="4357" max="4357" width="11.85546875" style="3" bestFit="1" customWidth="1"/>
    <col min="4358" max="4358" width="16.42578125" style="3" customWidth="1"/>
    <col min="4359" max="4359" width="31.140625" style="3" customWidth="1"/>
    <col min="4360" max="4360" width="17.140625" style="3" customWidth="1"/>
    <col min="4361" max="4608" width="9.140625" style="3"/>
    <col min="4609" max="4609" width="10" style="3" customWidth="1"/>
    <col min="4610" max="4610" width="14.85546875" style="3" customWidth="1"/>
    <col min="4611" max="4611" width="9.140625" style="3"/>
    <col min="4612" max="4612" width="74.28515625" style="3" customWidth="1"/>
    <col min="4613" max="4613" width="11.85546875" style="3" bestFit="1" customWidth="1"/>
    <col min="4614" max="4614" width="16.42578125" style="3" customWidth="1"/>
    <col min="4615" max="4615" width="31.140625" style="3" customWidth="1"/>
    <col min="4616" max="4616" width="17.140625" style="3" customWidth="1"/>
    <col min="4617" max="4864" width="9.140625" style="3"/>
    <col min="4865" max="4865" width="10" style="3" customWidth="1"/>
    <col min="4866" max="4866" width="14.85546875" style="3" customWidth="1"/>
    <col min="4867" max="4867" width="9.140625" style="3"/>
    <col min="4868" max="4868" width="74.28515625" style="3" customWidth="1"/>
    <col min="4869" max="4869" width="11.85546875" style="3" bestFit="1" customWidth="1"/>
    <col min="4870" max="4870" width="16.42578125" style="3" customWidth="1"/>
    <col min="4871" max="4871" width="31.140625" style="3" customWidth="1"/>
    <col min="4872" max="4872" width="17.140625" style="3" customWidth="1"/>
    <col min="4873" max="5120" width="9.140625" style="3"/>
    <col min="5121" max="5121" width="10" style="3" customWidth="1"/>
    <col min="5122" max="5122" width="14.85546875" style="3" customWidth="1"/>
    <col min="5123" max="5123" width="9.140625" style="3"/>
    <col min="5124" max="5124" width="74.28515625" style="3" customWidth="1"/>
    <col min="5125" max="5125" width="11.85546875" style="3" bestFit="1" customWidth="1"/>
    <col min="5126" max="5126" width="16.42578125" style="3" customWidth="1"/>
    <col min="5127" max="5127" width="31.140625" style="3" customWidth="1"/>
    <col min="5128" max="5128" width="17.140625" style="3" customWidth="1"/>
    <col min="5129" max="5376" width="9.140625" style="3"/>
    <col min="5377" max="5377" width="10" style="3" customWidth="1"/>
    <col min="5378" max="5378" width="14.85546875" style="3" customWidth="1"/>
    <col min="5379" max="5379" width="9.140625" style="3"/>
    <col min="5380" max="5380" width="74.28515625" style="3" customWidth="1"/>
    <col min="5381" max="5381" width="11.85546875" style="3" bestFit="1" customWidth="1"/>
    <col min="5382" max="5382" width="16.42578125" style="3" customWidth="1"/>
    <col min="5383" max="5383" width="31.140625" style="3" customWidth="1"/>
    <col min="5384" max="5384" width="17.140625" style="3" customWidth="1"/>
    <col min="5385" max="5632" width="9.140625" style="3"/>
    <col min="5633" max="5633" width="10" style="3" customWidth="1"/>
    <col min="5634" max="5634" width="14.85546875" style="3" customWidth="1"/>
    <col min="5635" max="5635" width="9.140625" style="3"/>
    <col min="5636" max="5636" width="74.28515625" style="3" customWidth="1"/>
    <col min="5637" max="5637" width="11.85546875" style="3" bestFit="1" customWidth="1"/>
    <col min="5638" max="5638" width="16.42578125" style="3" customWidth="1"/>
    <col min="5639" max="5639" width="31.140625" style="3" customWidth="1"/>
    <col min="5640" max="5640" width="17.140625" style="3" customWidth="1"/>
    <col min="5641" max="5888" width="9.140625" style="3"/>
    <col min="5889" max="5889" width="10" style="3" customWidth="1"/>
    <col min="5890" max="5890" width="14.85546875" style="3" customWidth="1"/>
    <col min="5891" max="5891" width="9.140625" style="3"/>
    <col min="5892" max="5892" width="74.28515625" style="3" customWidth="1"/>
    <col min="5893" max="5893" width="11.85546875" style="3" bestFit="1" customWidth="1"/>
    <col min="5894" max="5894" width="16.42578125" style="3" customWidth="1"/>
    <col min="5895" max="5895" width="31.140625" style="3" customWidth="1"/>
    <col min="5896" max="5896" width="17.140625" style="3" customWidth="1"/>
    <col min="5897" max="6144" width="9.140625" style="3"/>
    <col min="6145" max="6145" width="10" style="3" customWidth="1"/>
    <col min="6146" max="6146" width="14.85546875" style="3" customWidth="1"/>
    <col min="6147" max="6147" width="9.140625" style="3"/>
    <col min="6148" max="6148" width="74.28515625" style="3" customWidth="1"/>
    <col min="6149" max="6149" width="11.85546875" style="3" bestFit="1" customWidth="1"/>
    <col min="6150" max="6150" width="16.42578125" style="3" customWidth="1"/>
    <col min="6151" max="6151" width="31.140625" style="3" customWidth="1"/>
    <col min="6152" max="6152" width="17.140625" style="3" customWidth="1"/>
    <col min="6153" max="6400" width="9.140625" style="3"/>
    <col min="6401" max="6401" width="10" style="3" customWidth="1"/>
    <col min="6402" max="6402" width="14.85546875" style="3" customWidth="1"/>
    <col min="6403" max="6403" width="9.140625" style="3"/>
    <col min="6404" max="6404" width="74.28515625" style="3" customWidth="1"/>
    <col min="6405" max="6405" width="11.85546875" style="3" bestFit="1" customWidth="1"/>
    <col min="6406" max="6406" width="16.42578125" style="3" customWidth="1"/>
    <col min="6407" max="6407" width="31.140625" style="3" customWidth="1"/>
    <col min="6408" max="6408" width="17.140625" style="3" customWidth="1"/>
    <col min="6409" max="6656" width="9.140625" style="3"/>
    <col min="6657" max="6657" width="10" style="3" customWidth="1"/>
    <col min="6658" max="6658" width="14.85546875" style="3" customWidth="1"/>
    <col min="6659" max="6659" width="9.140625" style="3"/>
    <col min="6660" max="6660" width="74.28515625" style="3" customWidth="1"/>
    <col min="6661" max="6661" width="11.85546875" style="3" bestFit="1" customWidth="1"/>
    <col min="6662" max="6662" width="16.42578125" style="3" customWidth="1"/>
    <col min="6663" max="6663" width="31.140625" style="3" customWidth="1"/>
    <col min="6664" max="6664" width="17.140625" style="3" customWidth="1"/>
    <col min="6665" max="6912" width="9.140625" style="3"/>
    <col min="6913" max="6913" width="10" style="3" customWidth="1"/>
    <col min="6914" max="6914" width="14.85546875" style="3" customWidth="1"/>
    <col min="6915" max="6915" width="9.140625" style="3"/>
    <col min="6916" max="6916" width="74.28515625" style="3" customWidth="1"/>
    <col min="6917" max="6917" width="11.85546875" style="3" bestFit="1" customWidth="1"/>
    <col min="6918" max="6918" width="16.42578125" style="3" customWidth="1"/>
    <col min="6919" max="6919" width="31.140625" style="3" customWidth="1"/>
    <col min="6920" max="6920" width="17.140625" style="3" customWidth="1"/>
    <col min="6921" max="7168" width="9.140625" style="3"/>
    <col min="7169" max="7169" width="10" style="3" customWidth="1"/>
    <col min="7170" max="7170" width="14.85546875" style="3" customWidth="1"/>
    <col min="7171" max="7171" width="9.140625" style="3"/>
    <col min="7172" max="7172" width="74.28515625" style="3" customWidth="1"/>
    <col min="7173" max="7173" width="11.85546875" style="3" bestFit="1" customWidth="1"/>
    <col min="7174" max="7174" width="16.42578125" style="3" customWidth="1"/>
    <col min="7175" max="7175" width="31.140625" style="3" customWidth="1"/>
    <col min="7176" max="7176" width="17.140625" style="3" customWidth="1"/>
    <col min="7177" max="7424" width="9.140625" style="3"/>
    <col min="7425" max="7425" width="10" style="3" customWidth="1"/>
    <col min="7426" max="7426" width="14.85546875" style="3" customWidth="1"/>
    <col min="7427" max="7427" width="9.140625" style="3"/>
    <col min="7428" max="7428" width="74.28515625" style="3" customWidth="1"/>
    <col min="7429" max="7429" width="11.85546875" style="3" bestFit="1" customWidth="1"/>
    <col min="7430" max="7430" width="16.42578125" style="3" customWidth="1"/>
    <col min="7431" max="7431" width="31.140625" style="3" customWidth="1"/>
    <col min="7432" max="7432" width="17.140625" style="3" customWidth="1"/>
    <col min="7433" max="7680" width="9.140625" style="3"/>
    <col min="7681" max="7681" width="10" style="3" customWidth="1"/>
    <col min="7682" max="7682" width="14.85546875" style="3" customWidth="1"/>
    <col min="7683" max="7683" width="9.140625" style="3"/>
    <col min="7684" max="7684" width="74.28515625" style="3" customWidth="1"/>
    <col min="7685" max="7685" width="11.85546875" style="3" bestFit="1" customWidth="1"/>
    <col min="7686" max="7686" width="16.42578125" style="3" customWidth="1"/>
    <col min="7687" max="7687" width="31.140625" style="3" customWidth="1"/>
    <col min="7688" max="7688" width="17.140625" style="3" customWidth="1"/>
    <col min="7689" max="7936" width="9.140625" style="3"/>
    <col min="7937" max="7937" width="10" style="3" customWidth="1"/>
    <col min="7938" max="7938" width="14.85546875" style="3" customWidth="1"/>
    <col min="7939" max="7939" width="9.140625" style="3"/>
    <col min="7940" max="7940" width="74.28515625" style="3" customWidth="1"/>
    <col min="7941" max="7941" width="11.85546875" style="3" bestFit="1" customWidth="1"/>
    <col min="7942" max="7942" width="16.42578125" style="3" customWidth="1"/>
    <col min="7943" max="7943" width="31.140625" style="3" customWidth="1"/>
    <col min="7944" max="7944" width="17.140625" style="3" customWidth="1"/>
    <col min="7945" max="8192" width="9.140625" style="3"/>
    <col min="8193" max="8193" width="10" style="3" customWidth="1"/>
    <col min="8194" max="8194" width="14.85546875" style="3" customWidth="1"/>
    <col min="8195" max="8195" width="9.140625" style="3"/>
    <col min="8196" max="8196" width="74.28515625" style="3" customWidth="1"/>
    <col min="8197" max="8197" width="11.85546875" style="3" bestFit="1" customWidth="1"/>
    <col min="8198" max="8198" width="16.42578125" style="3" customWidth="1"/>
    <col min="8199" max="8199" width="31.140625" style="3" customWidth="1"/>
    <col min="8200" max="8200" width="17.140625" style="3" customWidth="1"/>
    <col min="8201" max="8448" width="9.140625" style="3"/>
    <col min="8449" max="8449" width="10" style="3" customWidth="1"/>
    <col min="8450" max="8450" width="14.85546875" style="3" customWidth="1"/>
    <col min="8451" max="8451" width="9.140625" style="3"/>
    <col min="8452" max="8452" width="74.28515625" style="3" customWidth="1"/>
    <col min="8453" max="8453" width="11.85546875" style="3" bestFit="1" customWidth="1"/>
    <col min="8454" max="8454" width="16.42578125" style="3" customWidth="1"/>
    <col min="8455" max="8455" width="31.140625" style="3" customWidth="1"/>
    <col min="8456" max="8456" width="17.140625" style="3" customWidth="1"/>
    <col min="8457" max="8704" width="9.140625" style="3"/>
    <col min="8705" max="8705" width="10" style="3" customWidth="1"/>
    <col min="8706" max="8706" width="14.85546875" style="3" customWidth="1"/>
    <col min="8707" max="8707" width="9.140625" style="3"/>
    <col min="8708" max="8708" width="74.28515625" style="3" customWidth="1"/>
    <col min="8709" max="8709" width="11.85546875" style="3" bestFit="1" customWidth="1"/>
    <col min="8710" max="8710" width="16.42578125" style="3" customWidth="1"/>
    <col min="8711" max="8711" width="31.140625" style="3" customWidth="1"/>
    <col min="8712" max="8712" width="17.140625" style="3" customWidth="1"/>
    <col min="8713" max="8960" width="9.140625" style="3"/>
    <col min="8961" max="8961" width="10" style="3" customWidth="1"/>
    <col min="8962" max="8962" width="14.85546875" style="3" customWidth="1"/>
    <col min="8963" max="8963" width="9.140625" style="3"/>
    <col min="8964" max="8964" width="74.28515625" style="3" customWidth="1"/>
    <col min="8965" max="8965" width="11.85546875" style="3" bestFit="1" customWidth="1"/>
    <col min="8966" max="8966" width="16.42578125" style="3" customWidth="1"/>
    <col min="8967" max="8967" width="31.140625" style="3" customWidth="1"/>
    <col min="8968" max="8968" width="17.140625" style="3" customWidth="1"/>
    <col min="8969" max="9216" width="9.140625" style="3"/>
    <col min="9217" max="9217" width="10" style="3" customWidth="1"/>
    <col min="9218" max="9218" width="14.85546875" style="3" customWidth="1"/>
    <col min="9219" max="9219" width="9.140625" style="3"/>
    <col min="9220" max="9220" width="74.28515625" style="3" customWidth="1"/>
    <col min="9221" max="9221" width="11.85546875" style="3" bestFit="1" customWidth="1"/>
    <col min="9222" max="9222" width="16.42578125" style="3" customWidth="1"/>
    <col min="9223" max="9223" width="31.140625" style="3" customWidth="1"/>
    <col min="9224" max="9224" width="17.140625" style="3" customWidth="1"/>
    <col min="9225" max="9472" width="9.140625" style="3"/>
    <col min="9473" max="9473" width="10" style="3" customWidth="1"/>
    <col min="9474" max="9474" width="14.85546875" style="3" customWidth="1"/>
    <col min="9475" max="9475" width="9.140625" style="3"/>
    <col min="9476" max="9476" width="74.28515625" style="3" customWidth="1"/>
    <col min="9477" max="9477" width="11.85546875" style="3" bestFit="1" customWidth="1"/>
    <col min="9478" max="9478" width="16.42578125" style="3" customWidth="1"/>
    <col min="9479" max="9479" width="31.140625" style="3" customWidth="1"/>
    <col min="9480" max="9480" width="17.140625" style="3" customWidth="1"/>
    <col min="9481" max="9728" width="9.140625" style="3"/>
    <col min="9729" max="9729" width="10" style="3" customWidth="1"/>
    <col min="9730" max="9730" width="14.85546875" style="3" customWidth="1"/>
    <col min="9731" max="9731" width="9.140625" style="3"/>
    <col min="9732" max="9732" width="74.28515625" style="3" customWidth="1"/>
    <col min="9733" max="9733" width="11.85546875" style="3" bestFit="1" customWidth="1"/>
    <col min="9734" max="9734" width="16.42578125" style="3" customWidth="1"/>
    <col min="9735" max="9735" width="31.140625" style="3" customWidth="1"/>
    <col min="9736" max="9736" width="17.140625" style="3" customWidth="1"/>
    <col min="9737" max="9984" width="9.140625" style="3"/>
    <col min="9985" max="9985" width="10" style="3" customWidth="1"/>
    <col min="9986" max="9986" width="14.85546875" style="3" customWidth="1"/>
    <col min="9987" max="9987" width="9.140625" style="3"/>
    <col min="9988" max="9988" width="74.28515625" style="3" customWidth="1"/>
    <col min="9989" max="9989" width="11.85546875" style="3" bestFit="1" customWidth="1"/>
    <col min="9990" max="9990" width="16.42578125" style="3" customWidth="1"/>
    <col min="9991" max="9991" width="31.140625" style="3" customWidth="1"/>
    <col min="9992" max="9992" width="17.140625" style="3" customWidth="1"/>
    <col min="9993" max="10240" width="9.140625" style="3"/>
    <col min="10241" max="10241" width="10" style="3" customWidth="1"/>
    <col min="10242" max="10242" width="14.85546875" style="3" customWidth="1"/>
    <col min="10243" max="10243" width="9.140625" style="3"/>
    <col min="10244" max="10244" width="74.28515625" style="3" customWidth="1"/>
    <col min="10245" max="10245" width="11.85546875" style="3" bestFit="1" customWidth="1"/>
    <col min="10246" max="10246" width="16.42578125" style="3" customWidth="1"/>
    <col min="10247" max="10247" width="31.140625" style="3" customWidth="1"/>
    <col min="10248" max="10248" width="17.140625" style="3" customWidth="1"/>
    <col min="10249" max="10496" width="9.140625" style="3"/>
    <col min="10497" max="10497" width="10" style="3" customWidth="1"/>
    <col min="10498" max="10498" width="14.85546875" style="3" customWidth="1"/>
    <col min="10499" max="10499" width="9.140625" style="3"/>
    <col min="10500" max="10500" width="74.28515625" style="3" customWidth="1"/>
    <col min="10501" max="10501" width="11.85546875" style="3" bestFit="1" customWidth="1"/>
    <col min="10502" max="10502" width="16.42578125" style="3" customWidth="1"/>
    <col min="10503" max="10503" width="31.140625" style="3" customWidth="1"/>
    <col min="10504" max="10504" width="17.140625" style="3" customWidth="1"/>
    <col min="10505" max="10752" width="9.140625" style="3"/>
    <col min="10753" max="10753" width="10" style="3" customWidth="1"/>
    <col min="10754" max="10754" width="14.85546875" style="3" customWidth="1"/>
    <col min="10755" max="10755" width="9.140625" style="3"/>
    <col min="10756" max="10756" width="74.28515625" style="3" customWidth="1"/>
    <col min="10757" max="10757" width="11.85546875" style="3" bestFit="1" customWidth="1"/>
    <col min="10758" max="10758" width="16.42578125" style="3" customWidth="1"/>
    <col min="10759" max="10759" width="31.140625" style="3" customWidth="1"/>
    <col min="10760" max="10760" width="17.140625" style="3" customWidth="1"/>
    <col min="10761" max="11008" width="9.140625" style="3"/>
    <col min="11009" max="11009" width="10" style="3" customWidth="1"/>
    <col min="11010" max="11010" width="14.85546875" style="3" customWidth="1"/>
    <col min="11011" max="11011" width="9.140625" style="3"/>
    <col min="11012" max="11012" width="74.28515625" style="3" customWidth="1"/>
    <col min="11013" max="11013" width="11.85546875" style="3" bestFit="1" customWidth="1"/>
    <col min="11014" max="11014" width="16.42578125" style="3" customWidth="1"/>
    <col min="11015" max="11015" width="31.140625" style="3" customWidth="1"/>
    <col min="11016" max="11016" width="17.140625" style="3" customWidth="1"/>
    <col min="11017" max="11264" width="9.140625" style="3"/>
    <col min="11265" max="11265" width="10" style="3" customWidth="1"/>
    <col min="11266" max="11266" width="14.85546875" style="3" customWidth="1"/>
    <col min="11267" max="11267" width="9.140625" style="3"/>
    <col min="11268" max="11268" width="74.28515625" style="3" customWidth="1"/>
    <col min="11269" max="11269" width="11.85546875" style="3" bestFit="1" customWidth="1"/>
    <col min="11270" max="11270" width="16.42578125" style="3" customWidth="1"/>
    <col min="11271" max="11271" width="31.140625" style="3" customWidth="1"/>
    <col min="11272" max="11272" width="17.140625" style="3" customWidth="1"/>
    <col min="11273" max="11520" width="9.140625" style="3"/>
    <col min="11521" max="11521" width="10" style="3" customWidth="1"/>
    <col min="11522" max="11522" width="14.85546875" style="3" customWidth="1"/>
    <col min="11523" max="11523" width="9.140625" style="3"/>
    <col min="11524" max="11524" width="74.28515625" style="3" customWidth="1"/>
    <col min="11525" max="11525" width="11.85546875" style="3" bestFit="1" customWidth="1"/>
    <col min="11526" max="11526" width="16.42578125" style="3" customWidth="1"/>
    <col min="11527" max="11527" width="31.140625" style="3" customWidth="1"/>
    <col min="11528" max="11528" width="17.140625" style="3" customWidth="1"/>
    <col min="11529" max="11776" width="9.140625" style="3"/>
    <col min="11777" max="11777" width="10" style="3" customWidth="1"/>
    <col min="11778" max="11778" width="14.85546875" style="3" customWidth="1"/>
    <col min="11779" max="11779" width="9.140625" style="3"/>
    <col min="11780" max="11780" width="74.28515625" style="3" customWidth="1"/>
    <col min="11781" max="11781" width="11.85546875" style="3" bestFit="1" customWidth="1"/>
    <col min="11782" max="11782" width="16.42578125" style="3" customWidth="1"/>
    <col min="11783" max="11783" width="31.140625" style="3" customWidth="1"/>
    <col min="11784" max="11784" width="17.140625" style="3" customWidth="1"/>
    <col min="11785" max="12032" width="9.140625" style="3"/>
    <col min="12033" max="12033" width="10" style="3" customWidth="1"/>
    <col min="12034" max="12034" width="14.85546875" style="3" customWidth="1"/>
    <col min="12035" max="12035" width="9.140625" style="3"/>
    <col min="12036" max="12036" width="74.28515625" style="3" customWidth="1"/>
    <col min="12037" max="12037" width="11.85546875" style="3" bestFit="1" customWidth="1"/>
    <col min="12038" max="12038" width="16.42578125" style="3" customWidth="1"/>
    <col min="12039" max="12039" width="31.140625" style="3" customWidth="1"/>
    <col min="12040" max="12040" width="17.140625" style="3" customWidth="1"/>
    <col min="12041" max="12288" width="9.140625" style="3"/>
    <col min="12289" max="12289" width="10" style="3" customWidth="1"/>
    <col min="12290" max="12290" width="14.85546875" style="3" customWidth="1"/>
    <col min="12291" max="12291" width="9.140625" style="3"/>
    <col min="12292" max="12292" width="74.28515625" style="3" customWidth="1"/>
    <col min="12293" max="12293" width="11.85546875" style="3" bestFit="1" customWidth="1"/>
    <col min="12294" max="12294" width="16.42578125" style="3" customWidth="1"/>
    <col min="12295" max="12295" width="31.140625" style="3" customWidth="1"/>
    <col min="12296" max="12296" width="17.140625" style="3" customWidth="1"/>
    <col min="12297" max="12544" width="9.140625" style="3"/>
    <col min="12545" max="12545" width="10" style="3" customWidth="1"/>
    <col min="12546" max="12546" width="14.85546875" style="3" customWidth="1"/>
    <col min="12547" max="12547" width="9.140625" style="3"/>
    <col min="12548" max="12548" width="74.28515625" style="3" customWidth="1"/>
    <col min="12549" max="12549" width="11.85546875" style="3" bestFit="1" customWidth="1"/>
    <col min="12550" max="12550" width="16.42578125" style="3" customWidth="1"/>
    <col min="12551" max="12551" width="31.140625" style="3" customWidth="1"/>
    <col min="12552" max="12552" width="17.140625" style="3" customWidth="1"/>
    <col min="12553" max="12800" width="9.140625" style="3"/>
    <col min="12801" max="12801" width="10" style="3" customWidth="1"/>
    <col min="12802" max="12802" width="14.85546875" style="3" customWidth="1"/>
    <col min="12803" max="12803" width="9.140625" style="3"/>
    <col min="12804" max="12804" width="74.28515625" style="3" customWidth="1"/>
    <col min="12805" max="12805" width="11.85546875" style="3" bestFit="1" customWidth="1"/>
    <col min="12806" max="12806" width="16.42578125" style="3" customWidth="1"/>
    <col min="12807" max="12807" width="31.140625" style="3" customWidth="1"/>
    <col min="12808" max="12808" width="17.140625" style="3" customWidth="1"/>
    <col min="12809" max="13056" width="9.140625" style="3"/>
    <col min="13057" max="13057" width="10" style="3" customWidth="1"/>
    <col min="13058" max="13058" width="14.85546875" style="3" customWidth="1"/>
    <col min="13059" max="13059" width="9.140625" style="3"/>
    <col min="13060" max="13060" width="74.28515625" style="3" customWidth="1"/>
    <col min="13061" max="13061" width="11.85546875" style="3" bestFit="1" customWidth="1"/>
    <col min="13062" max="13062" width="16.42578125" style="3" customWidth="1"/>
    <col min="13063" max="13063" width="31.140625" style="3" customWidth="1"/>
    <col min="13064" max="13064" width="17.140625" style="3" customWidth="1"/>
    <col min="13065" max="13312" width="9.140625" style="3"/>
    <col min="13313" max="13313" width="10" style="3" customWidth="1"/>
    <col min="13314" max="13314" width="14.85546875" style="3" customWidth="1"/>
    <col min="13315" max="13315" width="9.140625" style="3"/>
    <col min="13316" max="13316" width="74.28515625" style="3" customWidth="1"/>
    <col min="13317" max="13317" width="11.85546875" style="3" bestFit="1" customWidth="1"/>
    <col min="13318" max="13318" width="16.42578125" style="3" customWidth="1"/>
    <col min="13319" max="13319" width="31.140625" style="3" customWidth="1"/>
    <col min="13320" max="13320" width="17.140625" style="3" customWidth="1"/>
    <col min="13321" max="13568" width="9.140625" style="3"/>
    <col min="13569" max="13569" width="10" style="3" customWidth="1"/>
    <col min="13570" max="13570" width="14.85546875" style="3" customWidth="1"/>
    <col min="13571" max="13571" width="9.140625" style="3"/>
    <col min="13572" max="13572" width="74.28515625" style="3" customWidth="1"/>
    <col min="13573" max="13573" width="11.85546875" style="3" bestFit="1" customWidth="1"/>
    <col min="13574" max="13574" width="16.42578125" style="3" customWidth="1"/>
    <col min="13575" max="13575" width="31.140625" style="3" customWidth="1"/>
    <col min="13576" max="13576" width="17.140625" style="3" customWidth="1"/>
    <col min="13577" max="13824" width="9.140625" style="3"/>
    <col min="13825" max="13825" width="10" style="3" customWidth="1"/>
    <col min="13826" max="13826" width="14.85546875" style="3" customWidth="1"/>
    <col min="13827" max="13827" width="9.140625" style="3"/>
    <col min="13828" max="13828" width="74.28515625" style="3" customWidth="1"/>
    <col min="13829" max="13829" width="11.85546875" style="3" bestFit="1" customWidth="1"/>
    <col min="13830" max="13830" width="16.42578125" style="3" customWidth="1"/>
    <col min="13831" max="13831" width="31.140625" style="3" customWidth="1"/>
    <col min="13832" max="13832" width="17.140625" style="3" customWidth="1"/>
    <col min="13833" max="14080" width="9.140625" style="3"/>
    <col min="14081" max="14081" width="10" style="3" customWidth="1"/>
    <col min="14082" max="14082" width="14.85546875" style="3" customWidth="1"/>
    <col min="14083" max="14083" width="9.140625" style="3"/>
    <col min="14084" max="14084" width="74.28515625" style="3" customWidth="1"/>
    <col min="14085" max="14085" width="11.85546875" style="3" bestFit="1" customWidth="1"/>
    <col min="14086" max="14086" width="16.42578125" style="3" customWidth="1"/>
    <col min="14087" max="14087" width="31.140625" style="3" customWidth="1"/>
    <col min="14088" max="14088" width="17.140625" style="3" customWidth="1"/>
    <col min="14089" max="14336" width="9.140625" style="3"/>
    <col min="14337" max="14337" width="10" style="3" customWidth="1"/>
    <col min="14338" max="14338" width="14.85546875" style="3" customWidth="1"/>
    <col min="14339" max="14339" width="9.140625" style="3"/>
    <col min="14340" max="14340" width="74.28515625" style="3" customWidth="1"/>
    <col min="14341" max="14341" width="11.85546875" style="3" bestFit="1" customWidth="1"/>
    <col min="14342" max="14342" width="16.42578125" style="3" customWidth="1"/>
    <col min="14343" max="14343" width="31.140625" style="3" customWidth="1"/>
    <col min="14344" max="14344" width="17.140625" style="3" customWidth="1"/>
    <col min="14345" max="14592" width="9.140625" style="3"/>
    <col min="14593" max="14593" width="10" style="3" customWidth="1"/>
    <col min="14594" max="14594" width="14.85546875" style="3" customWidth="1"/>
    <col min="14595" max="14595" width="9.140625" style="3"/>
    <col min="14596" max="14596" width="74.28515625" style="3" customWidth="1"/>
    <col min="14597" max="14597" width="11.85546875" style="3" bestFit="1" customWidth="1"/>
    <col min="14598" max="14598" width="16.42578125" style="3" customWidth="1"/>
    <col min="14599" max="14599" width="31.140625" style="3" customWidth="1"/>
    <col min="14600" max="14600" width="17.140625" style="3" customWidth="1"/>
    <col min="14601" max="14848" width="9.140625" style="3"/>
    <col min="14849" max="14849" width="10" style="3" customWidth="1"/>
    <col min="14850" max="14850" width="14.85546875" style="3" customWidth="1"/>
    <col min="14851" max="14851" width="9.140625" style="3"/>
    <col min="14852" max="14852" width="74.28515625" style="3" customWidth="1"/>
    <col min="14853" max="14853" width="11.85546875" style="3" bestFit="1" customWidth="1"/>
    <col min="14854" max="14854" width="16.42578125" style="3" customWidth="1"/>
    <col min="14855" max="14855" width="31.140625" style="3" customWidth="1"/>
    <col min="14856" max="14856" width="17.140625" style="3" customWidth="1"/>
    <col min="14857" max="15104" width="9.140625" style="3"/>
    <col min="15105" max="15105" width="10" style="3" customWidth="1"/>
    <col min="15106" max="15106" width="14.85546875" style="3" customWidth="1"/>
    <col min="15107" max="15107" width="9.140625" style="3"/>
    <col min="15108" max="15108" width="74.28515625" style="3" customWidth="1"/>
    <col min="15109" max="15109" width="11.85546875" style="3" bestFit="1" customWidth="1"/>
    <col min="15110" max="15110" width="16.42578125" style="3" customWidth="1"/>
    <col min="15111" max="15111" width="31.140625" style="3" customWidth="1"/>
    <col min="15112" max="15112" width="17.140625" style="3" customWidth="1"/>
    <col min="15113" max="15360" width="9.140625" style="3"/>
    <col min="15361" max="15361" width="10" style="3" customWidth="1"/>
    <col min="15362" max="15362" width="14.85546875" style="3" customWidth="1"/>
    <col min="15363" max="15363" width="9.140625" style="3"/>
    <col min="15364" max="15364" width="74.28515625" style="3" customWidth="1"/>
    <col min="15365" max="15365" width="11.85546875" style="3" bestFit="1" customWidth="1"/>
    <col min="15366" max="15366" width="16.42578125" style="3" customWidth="1"/>
    <col min="15367" max="15367" width="31.140625" style="3" customWidth="1"/>
    <col min="15368" max="15368" width="17.140625" style="3" customWidth="1"/>
    <col min="15369" max="15616" width="9.140625" style="3"/>
    <col min="15617" max="15617" width="10" style="3" customWidth="1"/>
    <col min="15618" max="15618" width="14.85546875" style="3" customWidth="1"/>
    <col min="15619" max="15619" width="9.140625" style="3"/>
    <col min="15620" max="15620" width="74.28515625" style="3" customWidth="1"/>
    <col min="15621" max="15621" width="11.85546875" style="3" bestFit="1" customWidth="1"/>
    <col min="15622" max="15622" width="16.42578125" style="3" customWidth="1"/>
    <col min="15623" max="15623" width="31.140625" style="3" customWidth="1"/>
    <col min="15624" max="15624" width="17.140625" style="3" customWidth="1"/>
    <col min="15625" max="15872" width="9.140625" style="3"/>
    <col min="15873" max="15873" width="10" style="3" customWidth="1"/>
    <col min="15874" max="15874" width="14.85546875" style="3" customWidth="1"/>
    <col min="15875" max="15875" width="9.140625" style="3"/>
    <col min="15876" max="15876" width="74.28515625" style="3" customWidth="1"/>
    <col min="15877" max="15877" width="11.85546875" style="3" bestFit="1" customWidth="1"/>
    <col min="15878" max="15878" width="16.42578125" style="3" customWidth="1"/>
    <col min="15879" max="15879" width="31.140625" style="3" customWidth="1"/>
    <col min="15880" max="15880" width="17.140625" style="3" customWidth="1"/>
    <col min="15881" max="16128" width="9.140625" style="3"/>
    <col min="16129" max="16129" width="10" style="3" customWidth="1"/>
    <col min="16130" max="16130" width="14.85546875" style="3" customWidth="1"/>
    <col min="16131" max="16131" width="9.140625" style="3"/>
    <col min="16132" max="16132" width="74.28515625" style="3" customWidth="1"/>
    <col min="16133" max="16133" width="11.85546875" style="3" bestFit="1" customWidth="1"/>
    <col min="16134" max="16134" width="16.42578125" style="3" customWidth="1"/>
    <col min="16135" max="16135" width="31.140625" style="3" customWidth="1"/>
    <col min="16136" max="16136" width="17.140625" style="3" customWidth="1"/>
    <col min="16137" max="16384" width="9.140625" style="3"/>
  </cols>
  <sheetData>
    <row r="1" spans="1:8" ht="15" customHeight="1"/>
    <row r="2" spans="1:8" ht="48.75" customHeight="1">
      <c r="A2" s="292" t="str">
        <f>'AR Abstract'!A2:G2</f>
        <v>Name of Work: Special Repair works for Providing restructuring works to newly formed canteen bulding at Chengalpattu in Chengalpattu District</v>
      </c>
      <c r="B2" s="293"/>
      <c r="C2" s="293"/>
      <c r="D2" s="293"/>
      <c r="E2" s="293"/>
      <c r="F2" s="293"/>
      <c r="G2" s="293"/>
      <c r="H2" s="294"/>
    </row>
    <row r="3" spans="1:8" ht="30" customHeight="1">
      <c r="A3" s="295" t="s">
        <v>0</v>
      </c>
      <c r="B3" s="293"/>
      <c r="C3" s="293"/>
      <c r="D3" s="293"/>
      <c r="E3" s="293"/>
      <c r="F3" s="293"/>
      <c r="G3" s="293"/>
      <c r="H3" s="294"/>
    </row>
    <row r="4" spans="1:8" ht="81.75" customHeight="1">
      <c r="A4" s="4" t="s">
        <v>1</v>
      </c>
      <c r="B4" s="5" t="s">
        <v>2</v>
      </c>
      <c r="C4" s="6" t="s">
        <v>3</v>
      </c>
      <c r="D4" s="6" t="s">
        <v>4</v>
      </c>
      <c r="E4" s="7" t="s">
        <v>5</v>
      </c>
      <c r="F4" s="7" t="s">
        <v>6</v>
      </c>
      <c r="G4" s="7" t="s">
        <v>7</v>
      </c>
      <c r="H4" s="7" t="s">
        <v>8</v>
      </c>
    </row>
    <row r="5" spans="1:8" ht="17.25" customHeight="1">
      <c r="A5" s="4">
        <v>1</v>
      </c>
      <c r="B5" s="4">
        <v>2</v>
      </c>
      <c r="C5" s="8">
        <v>3</v>
      </c>
      <c r="D5" s="8">
        <v>4</v>
      </c>
      <c r="E5" s="8">
        <v>5</v>
      </c>
      <c r="F5" s="8">
        <v>6</v>
      </c>
      <c r="G5" s="8">
        <v>7</v>
      </c>
      <c r="H5" s="8">
        <v>8</v>
      </c>
    </row>
    <row r="6" spans="1:8" s="15" customFormat="1" ht="261" customHeight="1">
      <c r="A6" s="9">
        <v>1</v>
      </c>
      <c r="B6" s="10">
        <v>1.1000000000000001</v>
      </c>
      <c r="C6" s="11"/>
      <c r="D6" s="12" t="s">
        <v>9</v>
      </c>
      <c r="E6" s="13" t="s">
        <v>10</v>
      </c>
      <c r="F6" s="11"/>
      <c r="G6" s="14" t="s">
        <v>11</v>
      </c>
      <c r="H6" s="11"/>
    </row>
    <row r="7" spans="1:8" s="23" customFormat="1" ht="169.5" customHeight="1">
      <c r="A7" s="17">
        <v>2</v>
      </c>
      <c r="B7" s="18">
        <v>41</v>
      </c>
      <c r="C7" s="19"/>
      <c r="D7" s="20" t="s">
        <v>12</v>
      </c>
      <c r="E7" s="21" t="s">
        <v>13</v>
      </c>
      <c r="F7" s="19"/>
      <c r="G7" s="22" t="s">
        <v>14</v>
      </c>
      <c r="H7" s="19"/>
    </row>
    <row r="8" spans="1:8" s="15" customFormat="1" ht="108.75" customHeight="1">
      <c r="A8" s="9">
        <v>3</v>
      </c>
      <c r="B8" s="117">
        <v>74</v>
      </c>
      <c r="C8" s="11"/>
      <c r="D8" s="12" t="s">
        <v>145</v>
      </c>
      <c r="E8" s="13"/>
      <c r="F8" s="11"/>
      <c r="G8" s="118" t="s">
        <v>100</v>
      </c>
      <c r="H8" s="11"/>
    </row>
    <row r="9" spans="1:8" ht="132.75" customHeight="1">
      <c r="A9" s="27">
        <v>4</v>
      </c>
      <c r="B9" s="28">
        <v>2.15</v>
      </c>
      <c r="C9" s="29"/>
      <c r="D9" s="30" t="s">
        <v>103</v>
      </c>
      <c r="E9" s="26"/>
      <c r="F9" s="26"/>
      <c r="G9" s="26" t="s">
        <v>11</v>
      </c>
      <c r="H9" s="31"/>
    </row>
    <row r="10" spans="1:8" ht="169.5" customHeight="1">
      <c r="A10" s="27">
        <v>5</v>
      </c>
      <c r="B10" s="28" t="s">
        <v>15</v>
      </c>
      <c r="C10" s="29"/>
      <c r="D10" s="30" t="s">
        <v>16</v>
      </c>
      <c r="E10" s="32">
        <v>28</v>
      </c>
      <c r="F10" s="26"/>
      <c r="G10" s="26" t="s">
        <v>11</v>
      </c>
      <c r="H10" s="31"/>
    </row>
    <row r="11" spans="1:8" ht="154.5" customHeight="1">
      <c r="A11" s="27">
        <v>6</v>
      </c>
      <c r="B11" s="28" t="s">
        <v>17</v>
      </c>
      <c r="C11" s="29"/>
      <c r="D11" s="16" t="s">
        <v>18</v>
      </c>
      <c r="E11" s="14">
        <v>28</v>
      </c>
      <c r="F11" s="14"/>
      <c r="G11" s="33" t="s">
        <v>19</v>
      </c>
      <c r="H11" s="31"/>
    </row>
    <row r="12" spans="1:8" ht="117.75" customHeight="1">
      <c r="A12" s="27">
        <v>7</v>
      </c>
      <c r="B12" s="28" t="s">
        <v>20</v>
      </c>
      <c r="C12" s="29"/>
      <c r="D12" s="24" t="s">
        <v>21</v>
      </c>
      <c r="E12" s="32" t="s">
        <v>22</v>
      </c>
      <c r="F12" s="26"/>
      <c r="G12" s="26" t="s">
        <v>11</v>
      </c>
      <c r="H12" s="31"/>
    </row>
    <row r="13" spans="1:8" s="64" customFormat="1" ht="202.5" customHeight="1">
      <c r="A13" s="119">
        <v>8</v>
      </c>
      <c r="B13" s="120">
        <v>10.199999999999999</v>
      </c>
      <c r="C13" s="121"/>
      <c r="D13" s="65" t="s">
        <v>104</v>
      </c>
      <c r="E13" s="122" t="s">
        <v>22</v>
      </c>
      <c r="F13" s="123"/>
      <c r="G13" s="122" t="s">
        <v>14</v>
      </c>
      <c r="H13" s="124"/>
    </row>
    <row r="14" spans="1:8" s="131" customFormat="1" ht="402.75" customHeight="1">
      <c r="A14" s="34">
        <v>9</v>
      </c>
      <c r="B14" s="125" t="s">
        <v>49</v>
      </c>
      <c r="C14" s="126"/>
      <c r="D14" s="296" t="s">
        <v>146</v>
      </c>
      <c r="E14" s="127"/>
      <c r="F14" s="128"/>
      <c r="G14" s="129" t="s">
        <v>23</v>
      </c>
      <c r="H14" s="130"/>
    </row>
    <row r="15" spans="1:8" s="131" customFormat="1" ht="311.25" customHeight="1">
      <c r="A15" s="35"/>
      <c r="B15" s="132"/>
      <c r="C15" s="133"/>
      <c r="D15" s="297"/>
      <c r="E15" s="134"/>
      <c r="F15" s="135"/>
      <c r="G15" s="136"/>
      <c r="H15" s="137"/>
    </row>
    <row r="16" spans="1:8" s="15" customFormat="1" ht="130.5" customHeight="1">
      <c r="A16" s="9">
        <v>10</v>
      </c>
      <c r="B16" s="182">
        <v>26.1</v>
      </c>
      <c r="C16" s="11"/>
      <c r="D16" s="16" t="s">
        <v>107</v>
      </c>
      <c r="E16" s="14" t="s">
        <v>105</v>
      </c>
      <c r="F16" s="44"/>
      <c r="G16" s="33" t="s">
        <v>106</v>
      </c>
      <c r="H16" s="11"/>
    </row>
    <row r="17" spans="1:256" s="15" customFormat="1" ht="133.5" customHeight="1">
      <c r="A17" s="27">
        <v>11</v>
      </c>
      <c r="B17" s="49">
        <v>28.1</v>
      </c>
      <c r="C17" s="8"/>
      <c r="D17" s="12" t="s">
        <v>148</v>
      </c>
      <c r="E17" s="14" t="s">
        <v>147</v>
      </c>
      <c r="F17" s="44"/>
      <c r="G17" s="33" t="s">
        <v>27</v>
      </c>
      <c r="H17" s="138"/>
    </row>
    <row r="18" spans="1:256" ht="115.5" customHeight="1">
      <c r="A18" s="27">
        <v>12</v>
      </c>
      <c r="B18" s="39" t="s">
        <v>24</v>
      </c>
      <c r="C18" s="8"/>
      <c r="D18" s="40" t="s">
        <v>25</v>
      </c>
      <c r="E18" s="41" t="s">
        <v>26</v>
      </c>
      <c r="F18" s="31"/>
      <c r="G18" s="25" t="s">
        <v>23</v>
      </c>
      <c r="H18" s="31"/>
    </row>
    <row r="19" spans="1:256" s="144" customFormat="1" ht="231.75" customHeight="1">
      <c r="A19" s="61">
        <v>13</v>
      </c>
      <c r="B19" s="139">
        <v>44.6</v>
      </c>
      <c r="C19" s="140"/>
      <c r="D19" s="141" t="s">
        <v>108</v>
      </c>
      <c r="E19" s="140"/>
      <c r="F19" s="140"/>
      <c r="G19" s="142" t="s">
        <v>109</v>
      </c>
      <c r="H19" s="143"/>
    </row>
    <row r="20" spans="1:256" s="150" customFormat="1" ht="287.25" customHeight="1">
      <c r="A20" s="27">
        <v>14</v>
      </c>
      <c r="B20" s="145" t="s">
        <v>56</v>
      </c>
      <c r="C20" s="146"/>
      <c r="D20" s="147" t="s">
        <v>149</v>
      </c>
      <c r="E20" s="146"/>
      <c r="F20" s="146"/>
      <c r="G20" s="148" t="s">
        <v>100</v>
      </c>
      <c r="H20" s="149"/>
    </row>
    <row r="21" spans="1:256" s="131" customFormat="1" ht="228" customHeight="1">
      <c r="A21" s="61">
        <v>15</v>
      </c>
      <c r="B21" s="36">
        <v>75.2</v>
      </c>
      <c r="C21" s="37"/>
      <c r="D21" s="30" t="s">
        <v>153</v>
      </c>
      <c r="E21" s="151"/>
      <c r="F21" s="152"/>
      <c r="G21" s="151" t="s">
        <v>30</v>
      </c>
      <c r="H21" s="153"/>
    </row>
    <row r="22" spans="1:256" ht="203.25" customHeight="1">
      <c r="A22" s="27">
        <v>16</v>
      </c>
      <c r="B22" s="42" t="s">
        <v>59</v>
      </c>
      <c r="C22" s="38"/>
      <c r="D22" s="48" t="s">
        <v>150</v>
      </c>
      <c r="E22" s="46" t="s">
        <v>28</v>
      </c>
      <c r="F22" s="38"/>
      <c r="G22" s="47" t="s">
        <v>29</v>
      </c>
      <c r="H22" s="38"/>
    </row>
    <row r="23" spans="1:256" ht="164.25" customHeight="1">
      <c r="A23" s="61">
        <v>17</v>
      </c>
      <c r="B23" s="42">
        <v>207.4</v>
      </c>
      <c r="C23" s="38"/>
      <c r="D23" s="48" t="s">
        <v>152</v>
      </c>
      <c r="E23" s="154" t="s">
        <v>28</v>
      </c>
      <c r="F23" s="38"/>
      <c r="G23" s="47" t="s">
        <v>29</v>
      </c>
      <c r="H23" s="38"/>
    </row>
    <row r="24" spans="1:256" ht="244.5" customHeight="1">
      <c r="A24" s="27">
        <v>18</v>
      </c>
      <c r="B24" s="49" t="s">
        <v>62</v>
      </c>
      <c r="C24" s="50"/>
      <c r="D24" s="51" t="s">
        <v>110</v>
      </c>
      <c r="E24" s="52"/>
      <c r="F24" s="50"/>
      <c r="G24" s="53" t="s">
        <v>220</v>
      </c>
      <c r="H24" s="38"/>
    </row>
    <row r="25" spans="1:256" ht="145.5" customHeight="1">
      <c r="A25" s="61">
        <v>19</v>
      </c>
      <c r="B25" s="54">
        <v>223</v>
      </c>
      <c r="C25" s="50"/>
      <c r="D25" s="12" t="s">
        <v>154</v>
      </c>
      <c r="E25" s="52"/>
      <c r="F25" s="50"/>
      <c r="G25" s="26" t="s">
        <v>27</v>
      </c>
      <c r="H25" s="38"/>
    </row>
    <row r="26" spans="1:256" ht="159" customHeight="1">
      <c r="A26" s="27">
        <v>20</v>
      </c>
      <c r="B26" s="55" t="s">
        <v>67</v>
      </c>
      <c r="C26" s="56"/>
      <c r="D26" s="12" t="s">
        <v>112</v>
      </c>
      <c r="E26" s="57"/>
      <c r="F26" s="56"/>
      <c r="G26" s="183" t="s">
        <v>219</v>
      </c>
      <c r="H26" s="58"/>
    </row>
    <row r="27" spans="1:256" ht="195.75" customHeight="1">
      <c r="A27" s="61">
        <v>21</v>
      </c>
      <c r="B27" s="155" t="s">
        <v>69</v>
      </c>
      <c r="C27" s="59"/>
      <c r="D27" s="45" t="s">
        <v>155</v>
      </c>
      <c r="E27" s="60"/>
      <c r="F27" s="59"/>
      <c r="G27" s="26" t="s">
        <v>30</v>
      </c>
      <c r="H27" s="59"/>
    </row>
    <row r="28" spans="1:256" ht="75">
      <c r="A28" s="27">
        <v>22</v>
      </c>
      <c r="B28" s="155" t="s">
        <v>70</v>
      </c>
      <c r="C28" s="59"/>
      <c r="D28" s="161" t="s">
        <v>115</v>
      </c>
      <c r="E28" s="60"/>
      <c r="F28" s="59"/>
      <c r="G28" s="25" t="s">
        <v>116</v>
      </c>
      <c r="H28" s="59"/>
    </row>
    <row r="29" spans="1:256" ht="190.5" customHeight="1">
      <c r="A29" s="61">
        <v>23</v>
      </c>
      <c r="B29" s="156" t="s">
        <v>71</v>
      </c>
      <c r="C29" s="62"/>
      <c r="D29" s="45" t="s">
        <v>176</v>
      </c>
      <c r="E29" s="63"/>
      <c r="F29" s="63"/>
      <c r="G29" s="25" t="s">
        <v>30</v>
      </c>
      <c r="H29" s="63"/>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64"/>
      <c r="DL29" s="64"/>
      <c r="DM29" s="64"/>
      <c r="DN29" s="64"/>
      <c r="DO29" s="64"/>
      <c r="DP29" s="64"/>
      <c r="DQ29" s="64"/>
      <c r="DR29" s="64"/>
      <c r="DS29" s="64"/>
      <c r="DT29" s="64"/>
      <c r="DU29" s="64"/>
      <c r="DV29" s="64"/>
      <c r="DW29" s="64"/>
      <c r="DX29" s="64"/>
      <c r="DY29" s="64"/>
      <c r="DZ29" s="64"/>
      <c r="EA29" s="64"/>
      <c r="EB29" s="64"/>
      <c r="EC29" s="64"/>
      <c r="ED29" s="64"/>
      <c r="EE29" s="64"/>
      <c r="EF29" s="64"/>
      <c r="EG29" s="64"/>
      <c r="EH29" s="64"/>
      <c r="EI29" s="64"/>
      <c r="EJ29" s="64"/>
      <c r="EK29" s="64"/>
      <c r="EL29" s="64"/>
      <c r="EM29" s="64"/>
      <c r="EN29" s="64"/>
      <c r="EO29" s="64"/>
      <c r="EP29" s="64"/>
      <c r="EQ29" s="64"/>
      <c r="ER29" s="64"/>
      <c r="ES29" s="6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64"/>
      <c r="HH29" s="64"/>
      <c r="HI29" s="64"/>
      <c r="HJ29" s="64"/>
      <c r="HK29" s="64"/>
      <c r="HL29" s="64"/>
      <c r="HM29" s="64"/>
      <c r="HN29" s="64"/>
      <c r="HO29" s="64"/>
      <c r="HP29" s="64"/>
      <c r="HQ29" s="64"/>
      <c r="HR29" s="64"/>
      <c r="HS29" s="64"/>
      <c r="HT29" s="64"/>
      <c r="HU29" s="64"/>
      <c r="HV29" s="64"/>
      <c r="HW29" s="64"/>
      <c r="HX29" s="64"/>
      <c r="HY29" s="64"/>
      <c r="HZ29" s="64"/>
      <c r="IA29" s="64"/>
      <c r="IB29" s="64"/>
      <c r="IC29" s="64"/>
      <c r="ID29" s="64"/>
      <c r="IE29" s="64"/>
      <c r="IF29" s="64"/>
      <c r="IG29" s="64"/>
      <c r="IH29" s="64"/>
      <c r="II29" s="64"/>
      <c r="IJ29" s="64"/>
      <c r="IK29" s="64"/>
      <c r="IL29" s="64"/>
      <c r="IM29" s="64"/>
      <c r="IN29" s="64"/>
      <c r="IO29" s="64"/>
      <c r="IP29" s="64"/>
      <c r="IQ29" s="64"/>
      <c r="IR29" s="64"/>
      <c r="IS29" s="64"/>
      <c r="IT29" s="64"/>
      <c r="IU29" s="64"/>
      <c r="IV29" s="64"/>
    </row>
    <row r="30" spans="1:256" ht="159" customHeight="1">
      <c r="A30" s="27">
        <v>24</v>
      </c>
      <c r="B30" s="156" t="s">
        <v>72</v>
      </c>
      <c r="C30" s="62"/>
      <c r="D30" s="65" t="s">
        <v>177</v>
      </c>
      <c r="E30" s="63"/>
      <c r="F30" s="63"/>
      <c r="G30" s="25" t="s">
        <v>30</v>
      </c>
      <c r="H30" s="63"/>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64"/>
      <c r="DL30" s="64"/>
      <c r="DM30" s="64"/>
      <c r="DN30" s="64"/>
      <c r="DO30" s="64"/>
      <c r="DP30" s="64"/>
      <c r="DQ30" s="64"/>
      <c r="DR30" s="64"/>
      <c r="DS30" s="64"/>
      <c r="DT30" s="64"/>
      <c r="DU30" s="64"/>
      <c r="DV30" s="64"/>
      <c r="DW30" s="64"/>
      <c r="DX30" s="64"/>
      <c r="DY30" s="64"/>
      <c r="DZ30" s="64"/>
      <c r="EA30" s="64"/>
      <c r="EB30" s="64"/>
      <c r="EC30" s="64"/>
      <c r="ED30" s="64"/>
      <c r="EE30" s="64"/>
      <c r="EF30" s="64"/>
      <c r="EG30" s="64"/>
      <c r="EH30" s="64"/>
      <c r="EI30" s="64"/>
      <c r="EJ30" s="64"/>
      <c r="EK30" s="64"/>
      <c r="EL30" s="64"/>
      <c r="EM30" s="64"/>
      <c r="EN30" s="64"/>
      <c r="EO30" s="64"/>
      <c r="EP30" s="64"/>
      <c r="EQ30" s="64"/>
      <c r="ER30" s="64"/>
      <c r="ES30" s="6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64"/>
      <c r="HH30" s="64"/>
      <c r="HI30" s="64"/>
      <c r="HJ30" s="64"/>
      <c r="HK30" s="64"/>
      <c r="HL30" s="64"/>
      <c r="HM30" s="64"/>
      <c r="HN30" s="64"/>
      <c r="HO30" s="64"/>
      <c r="HP30" s="64"/>
      <c r="HQ30" s="64"/>
      <c r="HR30" s="64"/>
      <c r="HS30" s="64"/>
      <c r="HT30" s="64"/>
      <c r="HU30" s="64"/>
      <c r="HV30" s="64"/>
      <c r="HW30" s="64"/>
      <c r="HX30" s="64"/>
      <c r="HY30" s="64"/>
      <c r="HZ30" s="64"/>
      <c r="IA30" s="64"/>
      <c r="IB30" s="64"/>
      <c r="IC30" s="64"/>
      <c r="ID30" s="64"/>
      <c r="IE30" s="64"/>
      <c r="IF30" s="64"/>
      <c r="IG30" s="64"/>
      <c r="IH30" s="64"/>
      <c r="II30" s="64"/>
      <c r="IJ30" s="64"/>
      <c r="IK30" s="64"/>
      <c r="IL30" s="64"/>
      <c r="IM30" s="64"/>
      <c r="IN30" s="64"/>
      <c r="IO30" s="64"/>
      <c r="IP30" s="64"/>
      <c r="IQ30" s="64"/>
      <c r="IR30" s="64"/>
      <c r="IS30" s="64"/>
      <c r="IT30" s="64"/>
      <c r="IU30" s="64"/>
      <c r="IV30" s="64"/>
    </row>
    <row r="31" spans="1:256" ht="98.25" customHeight="1">
      <c r="A31" s="61">
        <v>25</v>
      </c>
      <c r="B31" s="156" t="s">
        <v>73</v>
      </c>
      <c r="C31" s="62"/>
      <c r="D31" s="65" t="s">
        <v>178</v>
      </c>
      <c r="E31" s="63"/>
      <c r="F31" s="63"/>
      <c r="G31" s="66" t="s">
        <v>31</v>
      </c>
      <c r="H31" s="63"/>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64"/>
      <c r="DL31" s="64"/>
      <c r="DM31" s="64"/>
      <c r="DN31" s="64"/>
      <c r="DO31" s="64"/>
      <c r="DP31" s="64"/>
      <c r="DQ31" s="64"/>
      <c r="DR31" s="64"/>
      <c r="DS31" s="64"/>
      <c r="DT31" s="64"/>
      <c r="DU31" s="64"/>
      <c r="DV31" s="64"/>
      <c r="DW31" s="64"/>
      <c r="DX31" s="64"/>
      <c r="DY31" s="64"/>
      <c r="DZ31" s="64"/>
      <c r="EA31" s="64"/>
      <c r="EB31" s="64"/>
      <c r="EC31" s="64"/>
      <c r="ED31" s="64"/>
      <c r="EE31" s="64"/>
      <c r="EF31" s="64"/>
      <c r="EG31" s="64"/>
      <c r="EH31" s="64"/>
      <c r="EI31" s="64"/>
      <c r="EJ31" s="64"/>
      <c r="EK31" s="64"/>
      <c r="EL31" s="64"/>
      <c r="EM31" s="64"/>
      <c r="EN31" s="64"/>
      <c r="EO31" s="64"/>
      <c r="EP31" s="64"/>
      <c r="EQ31" s="64"/>
      <c r="ER31" s="64"/>
      <c r="ES31" s="6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64"/>
      <c r="HH31" s="64"/>
      <c r="HI31" s="64"/>
      <c r="HJ31" s="64"/>
      <c r="HK31" s="64"/>
      <c r="HL31" s="64"/>
      <c r="HM31" s="64"/>
      <c r="HN31" s="64"/>
      <c r="HO31" s="64"/>
      <c r="HP31" s="64"/>
      <c r="HQ31" s="64"/>
      <c r="HR31" s="64"/>
      <c r="HS31" s="64"/>
      <c r="HT31" s="64"/>
      <c r="HU31" s="64"/>
      <c r="HV31" s="64"/>
      <c r="HW31" s="64"/>
      <c r="HX31" s="64"/>
      <c r="HY31" s="64"/>
      <c r="HZ31" s="64"/>
      <c r="IA31" s="64"/>
      <c r="IB31" s="64"/>
      <c r="IC31" s="64"/>
      <c r="ID31" s="64"/>
      <c r="IE31" s="64"/>
      <c r="IF31" s="64"/>
      <c r="IG31" s="64"/>
      <c r="IH31" s="64"/>
      <c r="II31" s="64"/>
      <c r="IJ31" s="64"/>
      <c r="IK31" s="64"/>
      <c r="IL31" s="64"/>
      <c r="IM31" s="64"/>
      <c r="IN31" s="64"/>
      <c r="IO31" s="64"/>
      <c r="IP31" s="64"/>
      <c r="IQ31" s="64"/>
      <c r="IR31" s="64"/>
      <c r="IS31" s="64"/>
      <c r="IT31" s="64"/>
      <c r="IU31" s="64"/>
      <c r="IV31" s="64"/>
    </row>
    <row r="32" spans="1:256" ht="100.5" customHeight="1">
      <c r="A32" s="27">
        <v>26</v>
      </c>
      <c r="B32" s="156" t="s">
        <v>74</v>
      </c>
      <c r="C32" s="62"/>
      <c r="D32" s="67" t="s">
        <v>156</v>
      </c>
      <c r="E32" s="63"/>
      <c r="F32" s="63"/>
      <c r="G32" s="33" t="s">
        <v>218</v>
      </c>
      <c r="H32" s="63"/>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64"/>
      <c r="DC32" s="64"/>
      <c r="DD32" s="64"/>
      <c r="DE32" s="64"/>
      <c r="DF32" s="64"/>
      <c r="DG32" s="64"/>
      <c r="DH32" s="64"/>
      <c r="DI32" s="64"/>
      <c r="DJ32" s="64"/>
      <c r="DK32" s="64"/>
      <c r="DL32" s="64"/>
      <c r="DM32" s="64"/>
      <c r="DN32" s="64"/>
      <c r="DO32" s="64"/>
      <c r="DP32" s="64"/>
      <c r="DQ32" s="64"/>
      <c r="DR32" s="64"/>
      <c r="DS32" s="64"/>
      <c r="DT32" s="64"/>
      <c r="DU32" s="64"/>
      <c r="DV32" s="64"/>
      <c r="DW32" s="64"/>
      <c r="DX32" s="64"/>
      <c r="DY32" s="64"/>
      <c r="DZ32" s="64"/>
      <c r="EA32" s="64"/>
      <c r="EB32" s="64"/>
      <c r="EC32" s="64"/>
      <c r="ED32" s="64"/>
      <c r="EE32" s="64"/>
      <c r="EF32" s="64"/>
      <c r="EG32" s="64"/>
      <c r="EH32" s="64"/>
      <c r="EI32" s="64"/>
      <c r="EJ32" s="64"/>
      <c r="EK32" s="64"/>
      <c r="EL32" s="64"/>
      <c r="EM32" s="64"/>
      <c r="EN32" s="64"/>
      <c r="EO32" s="64"/>
      <c r="EP32" s="64"/>
      <c r="EQ32" s="64"/>
      <c r="ER32" s="64"/>
      <c r="ES32" s="64"/>
      <c r="ET32" s="64"/>
      <c r="EU32" s="64"/>
      <c r="EV32" s="64"/>
      <c r="EW32" s="64"/>
      <c r="EX32" s="64"/>
      <c r="EY32" s="64"/>
      <c r="EZ32" s="64"/>
      <c r="FA32" s="64"/>
      <c r="FB32" s="64"/>
      <c r="FC32" s="64"/>
      <c r="FD32" s="64"/>
      <c r="FE32" s="64"/>
      <c r="FF32" s="64"/>
      <c r="FG32" s="64"/>
      <c r="FH32" s="64"/>
      <c r="FI32" s="64"/>
      <c r="FJ32" s="64"/>
      <c r="FK32" s="64"/>
      <c r="FL32" s="64"/>
      <c r="FM32" s="64"/>
      <c r="FN32" s="64"/>
      <c r="FO32" s="64"/>
      <c r="FP32" s="64"/>
      <c r="FQ32" s="6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64"/>
      <c r="HH32" s="64"/>
      <c r="HI32" s="64"/>
      <c r="HJ32" s="64"/>
      <c r="HK32" s="64"/>
      <c r="HL32" s="64"/>
      <c r="HM32" s="64"/>
      <c r="HN32" s="64"/>
      <c r="HO32" s="64"/>
      <c r="HP32" s="64"/>
      <c r="HQ32" s="64"/>
      <c r="HR32" s="64"/>
      <c r="HS32" s="64"/>
      <c r="HT32" s="64"/>
      <c r="HU32" s="64"/>
      <c r="HV32" s="64"/>
      <c r="HW32" s="64"/>
      <c r="HX32" s="64"/>
      <c r="HY32" s="64"/>
      <c r="HZ32" s="64"/>
      <c r="IA32" s="64"/>
      <c r="IB32" s="64"/>
      <c r="IC32" s="64"/>
      <c r="ID32" s="64"/>
      <c r="IE32" s="64"/>
      <c r="IF32" s="64"/>
      <c r="IG32" s="64"/>
      <c r="IH32" s="64"/>
      <c r="II32" s="64"/>
      <c r="IJ32" s="64"/>
      <c r="IK32" s="64"/>
      <c r="IL32" s="64"/>
      <c r="IM32" s="64"/>
      <c r="IN32" s="64"/>
      <c r="IO32" s="64"/>
      <c r="IP32" s="64"/>
      <c r="IQ32" s="64"/>
      <c r="IR32" s="64"/>
      <c r="IS32" s="64"/>
      <c r="IT32" s="64"/>
      <c r="IU32" s="64"/>
      <c r="IV32" s="64"/>
    </row>
    <row r="33" spans="1:256" ht="120" customHeight="1">
      <c r="A33" s="61">
        <v>27</v>
      </c>
      <c r="B33" s="156" t="s">
        <v>75</v>
      </c>
      <c r="C33" s="62"/>
      <c r="D33" s="67" t="s">
        <v>179</v>
      </c>
      <c r="E33" s="63"/>
      <c r="F33" s="63"/>
      <c r="G33" s="66" t="s">
        <v>31</v>
      </c>
      <c r="H33" s="63"/>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4"/>
      <c r="DB33" s="64"/>
      <c r="DC33" s="64"/>
      <c r="DD33" s="64"/>
      <c r="DE33" s="64"/>
      <c r="DF33" s="64"/>
      <c r="DG33" s="64"/>
      <c r="DH33" s="64"/>
      <c r="DI33" s="64"/>
      <c r="DJ33" s="64"/>
      <c r="DK33" s="64"/>
      <c r="DL33" s="64"/>
      <c r="DM33" s="64"/>
      <c r="DN33" s="64"/>
      <c r="DO33" s="64"/>
      <c r="DP33" s="64"/>
      <c r="DQ33" s="64"/>
      <c r="DR33" s="64"/>
      <c r="DS33" s="64"/>
      <c r="DT33" s="64"/>
      <c r="DU33" s="64"/>
      <c r="DV33" s="64"/>
      <c r="DW33" s="64"/>
      <c r="DX33" s="64"/>
      <c r="DY33" s="64"/>
      <c r="DZ33" s="64"/>
      <c r="EA33" s="64"/>
      <c r="EB33" s="64"/>
      <c r="EC33" s="64"/>
      <c r="ED33" s="64"/>
      <c r="EE33" s="64"/>
      <c r="EF33" s="64"/>
      <c r="EG33" s="64"/>
      <c r="EH33" s="64"/>
      <c r="EI33" s="64"/>
      <c r="EJ33" s="64"/>
      <c r="EK33" s="64"/>
      <c r="EL33" s="64"/>
      <c r="EM33" s="64"/>
      <c r="EN33" s="64"/>
      <c r="EO33" s="64"/>
      <c r="EP33" s="64"/>
      <c r="EQ33" s="64"/>
      <c r="ER33" s="64"/>
      <c r="ES33" s="64"/>
      <c r="ET33" s="64"/>
      <c r="EU33" s="64"/>
      <c r="EV33" s="64"/>
      <c r="EW33" s="64"/>
      <c r="EX33" s="64"/>
      <c r="EY33" s="64"/>
      <c r="EZ33" s="64"/>
      <c r="FA33" s="64"/>
      <c r="FB33" s="64"/>
      <c r="FC33" s="64"/>
      <c r="FD33" s="64"/>
      <c r="FE33" s="64"/>
      <c r="FF33" s="64"/>
      <c r="FG33" s="64"/>
      <c r="FH33" s="64"/>
      <c r="FI33" s="64"/>
      <c r="FJ33" s="64"/>
      <c r="FK33" s="64"/>
      <c r="FL33" s="64"/>
      <c r="FM33" s="64"/>
      <c r="FN33" s="64"/>
      <c r="FO33" s="64"/>
      <c r="FP33" s="64"/>
      <c r="FQ33" s="6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64"/>
      <c r="HH33" s="64"/>
      <c r="HI33" s="64"/>
      <c r="HJ33" s="64"/>
      <c r="HK33" s="64"/>
      <c r="HL33" s="64"/>
      <c r="HM33" s="64"/>
      <c r="HN33" s="64"/>
      <c r="HO33" s="64"/>
      <c r="HP33" s="64"/>
      <c r="HQ33" s="64"/>
      <c r="HR33" s="64"/>
      <c r="HS33" s="64"/>
      <c r="HT33" s="64"/>
      <c r="HU33" s="64"/>
      <c r="HV33" s="64"/>
      <c r="HW33" s="64"/>
      <c r="HX33" s="64"/>
      <c r="HY33" s="64"/>
      <c r="HZ33" s="64"/>
      <c r="IA33" s="64"/>
      <c r="IB33" s="64"/>
      <c r="IC33" s="64"/>
      <c r="ID33" s="64"/>
      <c r="IE33" s="64"/>
      <c r="IF33" s="64"/>
      <c r="IG33" s="64"/>
      <c r="IH33" s="64"/>
      <c r="II33" s="64"/>
      <c r="IJ33" s="64"/>
      <c r="IK33" s="64"/>
      <c r="IL33" s="64"/>
      <c r="IM33" s="64"/>
      <c r="IN33" s="64"/>
      <c r="IO33" s="64"/>
      <c r="IP33" s="64"/>
      <c r="IQ33" s="64"/>
      <c r="IR33" s="64"/>
      <c r="IS33" s="64"/>
      <c r="IT33" s="64"/>
      <c r="IU33" s="64"/>
      <c r="IV33" s="64"/>
    </row>
    <row r="34" spans="1:256" ht="120" customHeight="1">
      <c r="A34" s="27">
        <v>28</v>
      </c>
      <c r="B34" s="160" t="s">
        <v>76</v>
      </c>
      <c r="C34" s="62"/>
      <c r="D34" s="67" t="s">
        <v>157</v>
      </c>
      <c r="E34" s="63"/>
      <c r="F34" s="63"/>
      <c r="G34" s="66" t="s">
        <v>31</v>
      </c>
      <c r="H34" s="63"/>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c r="BM34" s="64"/>
      <c r="BN34" s="64"/>
      <c r="BO34" s="64"/>
      <c r="BP34" s="64"/>
      <c r="BQ34" s="64"/>
      <c r="BR34" s="64"/>
      <c r="BS34" s="64"/>
      <c r="BT34" s="64"/>
      <c r="BU34" s="64"/>
      <c r="BV34" s="64"/>
      <c r="BW34" s="64"/>
      <c r="BX34" s="64"/>
      <c r="BY34" s="64"/>
      <c r="BZ34" s="64"/>
      <c r="CA34" s="64"/>
      <c r="CB34" s="64"/>
      <c r="CC34" s="64"/>
      <c r="CD34" s="64"/>
      <c r="CE34" s="64"/>
      <c r="CF34" s="64"/>
      <c r="CG34" s="64"/>
      <c r="CH34" s="64"/>
      <c r="CI34" s="64"/>
      <c r="CJ34" s="64"/>
      <c r="CK34" s="64"/>
      <c r="CL34" s="64"/>
      <c r="CM34" s="64"/>
      <c r="CN34" s="64"/>
      <c r="CO34" s="64"/>
      <c r="CP34" s="64"/>
      <c r="CQ34" s="64"/>
      <c r="CR34" s="64"/>
      <c r="CS34" s="64"/>
      <c r="CT34" s="64"/>
      <c r="CU34" s="64"/>
      <c r="CV34" s="64"/>
      <c r="CW34" s="64"/>
      <c r="CX34" s="64"/>
      <c r="CY34" s="64"/>
      <c r="CZ34" s="64"/>
      <c r="DA34" s="64"/>
      <c r="DB34" s="64"/>
      <c r="DC34" s="64"/>
      <c r="DD34" s="64"/>
      <c r="DE34" s="64"/>
      <c r="DF34" s="64"/>
      <c r="DG34" s="64"/>
      <c r="DH34" s="64"/>
      <c r="DI34" s="64"/>
      <c r="DJ34" s="64"/>
      <c r="DK34" s="64"/>
      <c r="DL34" s="64"/>
      <c r="DM34" s="64"/>
      <c r="DN34" s="64"/>
      <c r="DO34" s="64"/>
      <c r="DP34" s="64"/>
      <c r="DQ34" s="64"/>
      <c r="DR34" s="64"/>
      <c r="DS34" s="64"/>
      <c r="DT34" s="64"/>
      <c r="DU34" s="64"/>
      <c r="DV34" s="64"/>
      <c r="DW34" s="64"/>
      <c r="DX34" s="64"/>
      <c r="DY34" s="64"/>
      <c r="DZ34" s="64"/>
      <c r="EA34" s="64"/>
      <c r="EB34" s="64"/>
      <c r="EC34" s="64"/>
      <c r="ED34" s="64"/>
      <c r="EE34" s="64"/>
      <c r="EF34" s="64"/>
      <c r="EG34" s="64"/>
      <c r="EH34" s="64"/>
      <c r="EI34" s="64"/>
      <c r="EJ34" s="64"/>
      <c r="EK34" s="64"/>
      <c r="EL34" s="64"/>
      <c r="EM34" s="64"/>
      <c r="EN34" s="64"/>
      <c r="EO34" s="64"/>
      <c r="EP34" s="64"/>
      <c r="EQ34" s="64"/>
      <c r="ER34" s="64"/>
      <c r="ES34" s="64"/>
      <c r="ET34" s="64"/>
      <c r="EU34" s="64"/>
      <c r="EV34" s="64"/>
      <c r="EW34" s="64"/>
      <c r="EX34" s="64"/>
      <c r="EY34" s="64"/>
      <c r="EZ34" s="64"/>
      <c r="FA34" s="64"/>
      <c r="FB34" s="64"/>
      <c r="FC34" s="64"/>
      <c r="FD34" s="64"/>
      <c r="FE34" s="64"/>
      <c r="FF34" s="64"/>
      <c r="FG34" s="64"/>
      <c r="FH34" s="64"/>
      <c r="FI34" s="64"/>
      <c r="FJ34" s="64"/>
      <c r="FK34" s="64"/>
      <c r="FL34" s="64"/>
      <c r="FM34" s="64"/>
      <c r="FN34" s="64"/>
      <c r="FO34" s="64"/>
      <c r="FP34" s="64"/>
      <c r="FQ34" s="6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64"/>
      <c r="HH34" s="64"/>
      <c r="HI34" s="64"/>
      <c r="HJ34" s="64"/>
      <c r="HK34" s="64"/>
      <c r="HL34" s="64"/>
      <c r="HM34" s="64"/>
      <c r="HN34" s="64"/>
      <c r="HO34" s="64"/>
      <c r="HP34" s="64"/>
      <c r="HQ34" s="64"/>
      <c r="HR34" s="64"/>
      <c r="HS34" s="64"/>
      <c r="HT34" s="64"/>
      <c r="HU34" s="64"/>
      <c r="HV34" s="64"/>
      <c r="HW34" s="64"/>
      <c r="HX34" s="64"/>
      <c r="HY34" s="64"/>
      <c r="HZ34" s="64"/>
      <c r="IA34" s="64"/>
      <c r="IB34" s="64"/>
      <c r="IC34" s="64"/>
      <c r="ID34" s="64"/>
      <c r="IE34" s="64"/>
      <c r="IF34" s="64"/>
      <c r="IG34" s="64"/>
      <c r="IH34" s="64"/>
      <c r="II34" s="64"/>
      <c r="IJ34" s="64"/>
      <c r="IK34" s="64"/>
      <c r="IL34" s="64"/>
      <c r="IM34" s="64"/>
      <c r="IN34" s="64"/>
      <c r="IO34" s="64"/>
      <c r="IP34" s="64"/>
      <c r="IQ34" s="64"/>
      <c r="IR34" s="64"/>
      <c r="IS34" s="64"/>
      <c r="IT34" s="64"/>
      <c r="IU34" s="64"/>
      <c r="IV34" s="64"/>
    </row>
    <row r="35" spans="1:256" ht="120" customHeight="1">
      <c r="A35" s="61">
        <v>29</v>
      </c>
      <c r="B35" s="160" t="s">
        <v>77</v>
      </c>
      <c r="C35" s="62"/>
      <c r="D35" s="162" t="s">
        <v>124</v>
      </c>
      <c r="E35" s="63"/>
      <c r="F35" s="63"/>
      <c r="G35" s="66" t="s">
        <v>31</v>
      </c>
      <c r="H35" s="63"/>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c r="BZ35" s="64"/>
      <c r="CA35" s="64"/>
      <c r="CB35" s="64"/>
      <c r="CC35" s="64"/>
      <c r="CD35" s="64"/>
      <c r="CE35" s="64"/>
      <c r="CF35" s="64"/>
      <c r="CG35" s="64"/>
      <c r="CH35" s="64"/>
      <c r="CI35" s="64"/>
      <c r="CJ35" s="64"/>
      <c r="CK35" s="64"/>
      <c r="CL35" s="64"/>
      <c r="CM35" s="64"/>
      <c r="CN35" s="64"/>
      <c r="CO35" s="64"/>
      <c r="CP35" s="64"/>
      <c r="CQ35" s="64"/>
      <c r="CR35" s="64"/>
      <c r="CS35" s="64"/>
      <c r="CT35" s="64"/>
      <c r="CU35" s="64"/>
      <c r="CV35" s="64"/>
      <c r="CW35" s="64"/>
      <c r="CX35" s="64"/>
      <c r="CY35" s="64"/>
      <c r="CZ35" s="64"/>
      <c r="DA35" s="64"/>
      <c r="DB35" s="64"/>
      <c r="DC35" s="64"/>
      <c r="DD35" s="64"/>
      <c r="DE35" s="64"/>
      <c r="DF35" s="64"/>
      <c r="DG35" s="64"/>
      <c r="DH35" s="64"/>
      <c r="DI35" s="64"/>
      <c r="DJ35" s="64"/>
      <c r="DK35" s="64"/>
      <c r="DL35" s="64"/>
      <c r="DM35" s="64"/>
      <c r="DN35" s="64"/>
      <c r="DO35" s="64"/>
      <c r="DP35" s="64"/>
      <c r="DQ35" s="64"/>
      <c r="DR35" s="64"/>
      <c r="DS35" s="64"/>
      <c r="DT35" s="64"/>
      <c r="DU35" s="64"/>
      <c r="DV35" s="64"/>
      <c r="DW35" s="64"/>
      <c r="DX35" s="64"/>
      <c r="DY35" s="64"/>
      <c r="DZ35" s="64"/>
      <c r="EA35" s="64"/>
      <c r="EB35" s="64"/>
      <c r="EC35" s="64"/>
      <c r="ED35" s="64"/>
      <c r="EE35" s="64"/>
      <c r="EF35" s="64"/>
      <c r="EG35" s="64"/>
      <c r="EH35" s="64"/>
      <c r="EI35" s="64"/>
      <c r="EJ35" s="64"/>
      <c r="EK35" s="64"/>
      <c r="EL35" s="64"/>
      <c r="EM35" s="64"/>
      <c r="EN35" s="64"/>
      <c r="EO35" s="64"/>
      <c r="EP35" s="64"/>
      <c r="EQ35" s="64"/>
      <c r="ER35" s="64"/>
      <c r="ES35" s="64"/>
      <c r="ET35" s="64"/>
      <c r="EU35" s="64"/>
      <c r="EV35" s="64"/>
      <c r="EW35" s="64"/>
      <c r="EX35" s="64"/>
      <c r="EY35" s="64"/>
      <c r="EZ35" s="64"/>
      <c r="FA35" s="64"/>
      <c r="FB35" s="64"/>
      <c r="FC35" s="64"/>
      <c r="FD35" s="64"/>
      <c r="FE35" s="64"/>
      <c r="FF35" s="64"/>
      <c r="FG35" s="64"/>
      <c r="FH35" s="64"/>
      <c r="FI35" s="64"/>
      <c r="FJ35" s="64"/>
      <c r="FK35" s="64"/>
      <c r="FL35" s="64"/>
      <c r="FM35" s="64"/>
      <c r="FN35" s="64"/>
      <c r="FO35" s="64"/>
      <c r="FP35" s="64"/>
      <c r="FQ35" s="6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64"/>
      <c r="HH35" s="64"/>
      <c r="HI35" s="64"/>
      <c r="HJ35" s="64"/>
      <c r="HK35" s="64"/>
      <c r="HL35" s="64"/>
      <c r="HM35" s="64"/>
      <c r="HN35" s="64"/>
      <c r="HO35" s="64"/>
      <c r="HP35" s="64"/>
      <c r="HQ35" s="64"/>
      <c r="HR35" s="64"/>
      <c r="HS35" s="64"/>
      <c r="HT35" s="64"/>
      <c r="HU35" s="64"/>
      <c r="HV35" s="64"/>
      <c r="HW35" s="64"/>
      <c r="HX35" s="64"/>
      <c r="HY35" s="64"/>
      <c r="HZ35" s="64"/>
      <c r="IA35" s="64"/>
      <c r="IB35" s="64"/>
      <c r="IC35" s="64"/>
      <c r="ID35" s="64"/>
      <c r="IE35" s="64"/>
      <c r="IF35" s="64"/>
      <c r="IG35" s="64"/>
      <c r="IH35" s="64"/>
      <c r="II35" s="64"/>
      <c r="IJ35" s="64"/>
      <c r="IK35" s="64"/>
      <c r="IL35" s="64"/>
      <c r="IM35" s="64"/>
      <c r="IN35" s="64"/>
      <c r="IO35" s="64"/>
      <c r="IP35" s="64"/>
      <c r="IQ35" s="64"/>
      <c r="IR35" s="64"/>
      <c r="IS35" s="64"/>
      <c r="IT35" s="64"/>
      <c r="IU35" s="64"/>
      <c r="IV35" s="64"/>
    </row>
    <row r="36" spans="1:256" ht="120" customHeight="1">
      <c r="A36" s="27">
        <v>30</v>
      </c>
      <c r="B36" s="160">
        <v>956.3</v>
      </c>
      <c r="C36" s="62"/>
      <c r="D36" s="162" t="s">
        <v>158</v>
      </c>
      <c r="E36" s="63"/>
      <c r="F36" s="63"/>
      <c r="G36" s="66" t="s">
        <v>31</v>
      </c>
      <c r="H36" s="63"/>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4"/>
      <c r="CF36" s="64"/>
      <c r="CG36" s="64"/>
      <c r="CH36" s="64"/>
      <c r="CI36" s="64"/>
      <c r="CJ36" s="64"/>
      <c r="CK36" s="64"/>
      <c r="CL36" s="64"/>
      <c r="CM36" s="64"/>
      <c r="CN36" s="64"/>
      <c r="CO36" s="64"/>
      <c r="CP36" s="64"/>
      <c r="CQ36" s="64"/>
      <c r="CR36" s="64"/>
      <c r="CS36" s="64"/>
      <c r="CT36" s="64"/>
      <c r="CU36" s="64"/>
      <c r="CV36" s="64"/>
      <c r="CW36" s="64"/>
      <c r="CX36" s="64"/>
      <c r="CY36" s="64"/>
      <c r="CZ36" s="64"/>
      <c r="DA36" s="64"/>
      <c r="DB36" s="64"/>
      <c r="DC36" s="64"/>
      <c r="DD36" s="64"/>
      <c r="DE36" s="64"/>
      <c r="DF36" s="64"/>
      <c r="DG36" s="64"/>
      <c r="DH36" s="64"/>
      <c r="DI36" s="64"/>
      <c r="DJ36" s="64"/>
      <c r="DK36" s="64"/>
      <c r="DL36" s="64"/>
      <c r="DM36" s="64"/>
      <c r="DN36" s="64"/>
      <c r="DO36" s="64"/>
      <c r="DP36" s="64"/>
      <c r="DQ36" s="64"/>
      <c r="DR36" s="64"/>
      <c r="DS36" s="64"/>
      <c r="DT36" s="64"/>
      <c r="DU36" s="64"/>
      <c r="DV36" s="64"/>
      <c r="DW36" s="64"/>
      <c r="DX36" s="64"/>
      <c r="DY36" s="64"/>
      <c r="DZ36" s="64"/>
      <c r="EA36" s="64"/>
      <c r="EB36" s="64"/>
      <c r="EC36" s="64"/>
      <c r="ED36" s="64"/>
      <c r="EE36" s="64"/>
      <c r="EF36" s="64"/>
      <c r="EG36" s="64"/>
      <c r="EH36" s="64"/>
      <c r="EI36" s="64"/>
      <c r="EJ36" s="64"/>
      <c r="EK36" s="64"/>
      <c r="EL36" s="64"/>
      <c r="EM36" s="64"/>
      <c r="EN36" s="64"/>
      <c r="EO36" s="64"/>
      <c r="EP36" s="64"/>
      <c r="EQ36" s="64"/>
      <c r="ER36" s="64"/>
      <c r="ES36" s="64"/>
      <c r="ET36" s="64"/>
      <c r="EU36" s="64"/>
      <c r="EV36" s="64"/>
      <c r="EW36" s="64"/>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64"/>
      <c r="HH36" s="64"/>
      <c r="HI36" s="64"/>
      <c r="HJ36" s="64"/>
      <c r="HK36" s="64"/>
      <c r="HL36" s="64"/>
      <c r="HM36" s="64"/>
      <c r="HN36" s="64"/>
      <c r="HO36" s="64"/>
      <c r="HP36" s="64"/>
      <c r="HQ36" s="64"/>
      <c r="HR36" s="64"/>
      <c r="HS36" s="64"/>
      <c r="HT36" s="64"/>
      <c r="HU36" s="64"/>
      <c r="HV36" s="64"/>
      <c r="HW36" s="64"/>
      <c r="HX36" s="64"/>
      <c r="HY36" s="64"/>
      <c r="HZ36" s="64"/>
      <c r="IA36" s="64"/>
      <c r="IB36" s="64"/>
      <c r="IC36" s="64"/>
      <c r="ID36" s="64"/>
      <c r="IE36" s="64"/>
      <c r="IF36" s="64"/>
      <c r="IG36" s="64"/>
      <c r="IH36" s="64"/>
      <c r="II36" s="64"/>
      <c r="IJ36" s="64"/>
      <c r="IK36" s="64"/>
      <c r="IL36" s="64"/>
      <c r="IM36" s="64"/>
      <c r="IN36" s="64"/>
      <c r="IO36" s="64"/>
      <c r="IP36" s="64"/>
      <c r="IQ36" s="64"/>
      <c r="IR36" s="64"/>
      <c r="IS36" s="64"/>
      <c r="IT36" s="64"/>
      <c r="IU36" s="64"/>
      <c r="IV36" s="64"/>
    </row>
    <row r="37" spans="1:256" ht="153.75" customHeight="1">
      <c r="A37" s="61">
        <v>31</v>
      </c>
      <c r="B37" s="160" t="s">
        <v>78</v>
      </c>
      <c r="C37" s="62"/>
      <c r="D37" s="67" t="s">
        <v>170</v>
      </c>
      <c r="E37" s="63"/>
      <c r="F37" s="63"/>
      <c r="G37" s="66" t="s">
        <v>31</v>
      </c>
      <c r="H37" s="63"/>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c r="BZ37" s="64"/>
      <c r="CA37" s="64"/>
      <c r="CB37" s="64"/>
      <c r="CC37" s="64"/>
      <c r="CD37" s="64"/>
      <c r="CE37" s="64"/>
      <c r="CF37" s="64"/>
      <c r="CG37" s="64"/>
      <c r="CH37" s="64"/>
      <c r="CI37" s="64"/>
      <c r="CJ37" s="64"/>
      <c r="CK37" s="64"/>
      <c r="CL37" s="64"/>
      <c r="CM37" s="64"/>
      <c r="CN37" s="64"/>
      <c r="CO37" s="64"/>
      <c r="CP37" s="64"/>
      <c r="CQ37" s="64"/>
      <c r="CR37" s="64"/>
      <c r="CS37" s="64"/>
      <c r="CT37" s="64"/>
      <c r="CU37" s="64"/>
      <c r="CV37" s="64"/>
      <c r="CW37" s="64"/>
      <c r="CX37" s="64"/>
      <c r="CY37" s="64"/>
      <c r="CZ37" s="64"/>
      <c r="DA37" s="64"/>
      <c r="DB37" s="64"/>
      <c r="DC37" s="64"/>
      <c r="DD37" s="64"/>
      <c r="DE37" s="64"/>
      <c r="DF37" s="64"/>
      <c r="DG37" s="64"/>
      <c r="DH37" s="64"/>
      <c r="DI37" s="64"/>
      <c r="DJ37" s="64"/>
      <c r="DK37" s="64"/>
      <c r="DL37" s="64"/>
      <c r="DM37" s="64"/>
      <c r="DN37" s="64"/>
      <c r="DO37" s="64"/>
      <c r="DP37" s="64"/>
      <c r="DQ37" s="64"/>
      <c r="DR37" s="64"/>
      <c r="DS37" s="64"/>
      <c r="DT37" s="64"/>
      <c r="DU37" s="64"/>
      <c r="DV37" s="64"/>
      <c r="DW37" s="64"/>
      <c r="DX37" s="64"/>
      <c r="DY37" s="64"/>
      <c r="DZ37" s="64"/>
      <c r="EA37" s="64"/>
      <c r="EB37" s="64"/>
      <c r="EC37" s="64"/>
      <c r="ED37" s="64"/>
      <c r="EE37" s="64"/>
      <c r="EF37" s="64"/>
      <c r="EG37" s="64"/>
      <c r="EH37" s="64"/>
      <c r="EI37" s="64"/>
      <c r="EJ37" s="64"/>
      <c r="EK37" s="64"/>
      <c r="EL37" s="64"/>
      <c r="EM37" s="64"/>
      <c r="EN37" s="64"/>
      <c r="EO37" s="64"/>
      <c r="EP37" s="64"/>
      <c r="EQ37" s="64"/>
      <c r="ER37" s="64"/>
      <c r="ES37" s="6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64"/>
      <c r="HH37" s="64"/>
      <c r="HI37" s="64"/>
      <c r="HJ37" s="64"/>
      <c r="HK37" s="64"/>
      <c r="HL37" s="64"/>
      <c r="HM37" s="64"/>
      <c r="HN37" s="64"/>
      <c r="HO37" s="64"/>
      <c r="HP37" s="64"/>
      <c r="HQ37" s="64"/>
      <c r="HR37" s="64"/>
      <c r="HS37" s="64"/>
      <c r="HT37" s="64"/>
      <c r="HU37" s="64"/>
      <c r="HV37" s="64"/>
      <c r="HW37" s="64"/>
      <c r="HX37" s="64"/>
      <c r="HY37" s="64"/>
      <c r="HZ37" s="64"/>
      <c r="IA37" s="64"/>
      <c r="IB37" s="64"/>
      <c r="IC37" s="64"/>
      <c r="ID37" s="64"/>
      <c r="IE37" s="64"/>
      <c r="IF37" s="64"/>
      <c r="IG37" s="64"/>
      <c r="IH37" s="64"/>
      <c r="II37" s="64"/>
      <c r="IJ37" s="64"/>
      <c r="IK37" s="64"/>
      <c r="IL37" s="64"/>
      <c r="IM37" s="64"/>
      <c r="IN37" s="64"/>
      <c r="IO37" s="64"/>
      <c r="IP37" s="64"/>
      <c r="IQ37" s="64"/>
      <c r="IR37" s="64"/>
      <c r="IS37" s="64"/>
      <c r="IT37" s="64"/>
      <c r="IU37" s="64"/>
      <c r="IV37" s="64"/>
    </row>
    <row r="38" spans="1:256" ht="147.75" customHeight="1">
      <c r="A38" s="27">
        <v>32</v>
      </c>
      <c r="B38" s="160" t="s">
        <v>79</v>
      </c>
      <c r="C38" s="62"/>
      <c r="D38" s="67" t="s">
        <v>183</v>
      </c>
      <c r="E38" s="63"/>
      <c r="F38" s="63"/>
      <c r="G38" s="66" t="s">
        <v>31</v>
      </c>
      <c r="H38" s="63"/>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4"/>
      <c r="DB38" s="64"/>
      <c r="DC38" s="64"/>
      <c r="DD38" s="64"/>
      <c r="DE38" s="64"/>
      <c r="DF38" s="64"/>
      <c r="DG38" s="64"/>
      <c r="DH38" s="64"/>
      <c r="DI38" s="64"/>
      <c r="DJ38" s="64"/>
      <c r="DK38" s="64"/>
      <c r="DL38" s="64"/>
      <c r="DM38" s="64"/>
      <c r="DN38" s="64"/>
      <c r="DO38" s="64"/>
      <c r="DP38" s="64"/>
      <c r="DQ38" s="64"/>
      <c r="DR38" s="64"/>
      <c r="DS38" s="64"/>
      <c r="DT38" s="64"/>
      <c r="DU38" s="64"/>
      <c r="DV38" s="64"/>
      <c r="DW38" s="64"/>
      <c r="DX38" s="64"/>
      <c r="DY38" s="64"/>
      <c r="DZ38" s="64"/>
      <c r="EA38" s="64"/>
      <c r="EB38" s="64"/>
      <c r="EC38" s="64"/>
      <c r="ED38" s="64"/>
      <c r="EE38" s="64"/>
      <c r="EF38" s="64"/>
      <c r="EG38" s="64"/>
      <c r="EH38" s="64"/>
      <c r="EI38" s="64"/>
      <c r="EJ38" s="64"/>
      <c r="EK38" s="64"/>
      <c r="EL38" s="64"/>
      <c r="EM38" s="64"/>
      <c r="EN38" s="64"/>
      <c r="EO38" s="64"/>
      <c r="EP38" s="64"/>
      <c r="EQ38" s="64"/>
      <c r="ER38" s="64"/>
      <c r="ES38" s="6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64"/>
      <c r="HH38" s="64"/>
      <c r="HI38" s="64"/>
      <c r="HJ38" s="64"/>
      <c r="HK38" s="64"/>
      <c r="HL38" s="64"/>
      <c r="HM38" s="64"/>
      <c r="HN38" s="64"/>
      <c r="HO38" s="64"/>
      <c r="HP38" s="64"/>
      <c r="HQ38" s="64"/>
      <c r="HR38" s="64"/>
      <c r="HS38" s="64"/>
      <c r="HT38" s="64"/>
      <c r="HU38" s="64"/>
      <c r="HV38" s="64"/>
      <c r="HW38" s="64"/>
      <c r="HX38" s="64"/>
      <c r="HY38" s="64"/>
      <c r="HZ38" s="64"/>
      <c r="IA38" s="64"/>
      <c r="IB38" s="64"/>
      <c r="IC38" s="64"/>
      <c r="ID38" s="64"/>
      <c r="IE38" s="64"/>
      <c r="IF38" s="64"/>
      <c r="IG38" s="64"/>
      <c r="IH38" s="64"/>
      <c r="II38" s="64"/>
      <c r="IJ38" s="64"/>
      <c r="IK38" s="64"/>
      <c r="IL38" s="64"/>
      <c r="IM38" s="64"/>
      <c r="IN38" s="64"/>
      <c r="IO38" s="64"/>
      <c r="IP38" s="64"/>
      <c r="IQ38" s="64"/>
      <c r="IR38" s="64"/>
      <c r="IS38" s="64"/>
      <c r="IT38" s="64"/>
      <c r="IU38" s="64"/>
      <c r="IV38" s="64"/>
    </row>
    <row r="39" spans="1:256" ht="143.25" customHeight="1">
      <c r="A39" s="61">
        <v>33</v>
      </c>
      <c r="B39" s="160" t="s">
        <v>80</v>
      </c>
      <c r="C39" s="62"/>
      <c r="D39" s="67" t="s">
        <v>187</v>
      </c>
      <c r="E39" s="63"/>
      <c r="F39" s="63"/>
      <c r="G39" s="66" t="s">
        <v>31</v>
      </c>
      <c r="H39" s="63"/>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c r="BM39" s="64"/>
      <c r="BN39" s="64"/>
      <c r="BO39" s="64"/>
      <c r="BP39" s="64"/>
      <c r="BQ39" s="64"/>
      <c r="BR39" s="64"/>
      <c r="BS39" s="64"/>
      <c r="BT39" s="64"/>
      <c r="BU39" s="64"/>
      <c r="BV39" s="64"/>
      <c r="BW39" s="64"/>
      <c r="BX39" s="64"/>
      <c r="BY39" s="64"/>
      <c r="BZ39" s="64"/>
      <c r="CA39" s="64"/>
      <c r="CB39" s="64"/>
      <c r="CC39" s="64"/>
      <c r="CD39" s="64"/>
      <c r="CE39" s="64"/>
      <c r="CF39" s="64"/>
      <c r="CG39" s="64"/>
      <c r="CH39" s="64"/>
      <c r="CI39" s="64"/>
      <c r="CJ39" s="64"/>
      <c r="CK39" s="64"/>
      <c r="CL39" s="64"/>
      <c r="CM39" s="64"/>
      <c r="CN39" s="64"/>
      <c r="CO39" s="64"/>
      <c r="CP39" s="64"/>
      <c r="CQ39" s="64"/>
      <c r="CR39" s="64"/>
      <c r="CS39" s="64"/>
      <c r="CT39" s="64"/>
      <c r="CU39" s="64"/>
      <c r="CV39" s="64"/>
      <c r="CW39" s="64"/>
      <c r="CX39" s="64"/>
      <c r="CY39" s="64"/>
      <c r="CZ39" s="64"/>
      <c r="DA39" s="64"/>
      <c r="DB39" s="64"/>
      <c r="DC39" s="64"/>
      <c r="DD39" s="64"/>
      <c r="DE39" s="64"/>
      <c r="DF39" s="64"/>
      <c r="DG39" s="64"/>
      <c r="DH39" s="64"/>
      <c r="DI39" s="64"/>
      <c r="DJ39" s="64"/>
      <c r="DK39" s="64"/>
      <c r="DL39" s="64"/>
      <c r="DM39" s="64"/>
      <c r="DN39" s="64"/>
      <c r="DO39" s="64"/>
      <c r="DP39" s="64"/>
      <c r="DQ39" s="64"/>
      <c r="DR39" s="64"/>
      <c r="DS39" s="64"/>
      <c r="DT39" s="64"/>
      <c r="DU39" s="64"/>
      <c r="DV39" s="64"/>
      <c r="DW39" s="64"/>
      <c r="DX39" s="64"/>
      <c r="DY39" s="64"/>
      <c r="DZ39" s="64"/>
      <c r="EA39" s="64"/>
      <c r="EB39" s="64"/>
      <c r="EC39" s="64"/>
      <c r="ED39" s="64"/>
      <c r="EE39" s="64"/>
      <c r="EF39" s="64"/>
      <c r="EG39" s="64"/>
      <c r="EH39" s="64"/>
      <c r="EI39" s="64"/>
      <c r="EJ39" s="64"/>
      <c r="EK39" s="64"/>
      <c r="EL39" s="64"/>
      <c r="EM39" s="64"/>
      <c r="EN39" s="64"/>
      <c r="EO39" s="64"/>
      <c r="EP39" s="64"/>
      <c r="EQ39" s="64"/>
      <c r="ER39" s="64"/>
      <c r="ES39" s="6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64"/>
      <c r="HH39" s="64"/>
      <c r="HI39" s="64"/>
      <c r="HJ39" s="64"/>
      <c r="HK39" s="64"/>
      <c r="HL39" s="64"/>
      <c r="HM39" s="64"/>
      <c r="HN39" s="64"/>
      <c r="HO39" s="64"/>
      <c r="HP39" s="64"/>
      <c r="HQ39" s="64"/>
      <c r="HR39" s="64"/>
      <c r="HS39" s="64"/>
      <c r="HT39" s="64"/>
      <c r="HU39" s="64"/>
      <c r="HV39" s="64"/>
      <c r="HW39" s="64"/>
      <c r="HX39" s="64"/>
      <c r="HY39" s="64"/>
      <c r="HZ39" s="64"/>
      <c r="IA39" s="64"/>
      <c r="IB39" s="64"/>
      <c r="IC39" s="64"/>
      <c r="ID39" s="64"/>
      <c r="IE39" s="64"/>
      <c r="IF39" s="64"/>
      <c r="IG39" s="64"/>
      <c r="IH39" s="64"/>
      <c r="II39" s="64"/>
      <c r="IJ39" s="64"/>
      <c r="IK39" s="64"/>
      <c r="IL39" s="64"/>
      <c r="IM39" s="64"/>
      <c r="IN39" s="64"/>
      <c r="IO39" s="64"/>
      <c r="IP39" s="64"/>
      <c r="IQ39" s="64"/>
      <c r="IR39" s="64"/>
      <c r="IS39" s="64"/>
      <c r="IT39" s="64"/>
      <c r="IU39" s="64"/>
      <c r="IV39" s="64"/>
    </row>
    <row r="40" spans="1:256" ht="120" customHeight="1">
      <c r="A40" s="27">
        <v>34</v>
      </c>
      <c r="B40" s="160" t="s">
        <v>81</v>
      </c>
      <c r="C40" s="62"/>
      <c r="D40" s="67" t="s">
        <v>184</v>
      </c>
      <c r="E40" s="63"/>
      <c r="F40" s="63"/>
      <c r="G40" s="66" t="s">
        <v>31</v>
      </c>
      <c r="H40" s="63"/>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c r="BZ40" s="64"/>
      <c r="CA40" s="64"/>
      <c r="CB40" s="64"/>
      <c r="CC40" s="64"/>
      <c r="CD40" s="64"/>
      <c r="CE40" s="64"/>
      <c r="CF40" s="64"/>
      <c r="CG40" s="64"/>
      <c r="CH40" s="64"/>
      <c r="CI40" s="64"/>
      <c r="CJ40" s="64"/>
      <c r="CK40" s="64"/>
      <c r="CL40" s="64"/>
      <c r="CM40" s="64"/>
      <c r="CN40" s="64"/>
      <c r="CO40" s="64"/>
      <c r="CP40" s="64"/>
      <c r="CQ40" s="64"/>
      <c r="CR40" s="64"/>
      <c r="CS40" s="64"/>
      <c r="CT40" s="64"/>
      <c r="CU40" s="64"/>
      <c r="CV40" s="64"/>
      <c r="CW40" s="64"/>
      <c r="CX40" s="64"/>
      <c r="CY40" s="64"/>
      <c r="CZ40" s="64"/>
      <c r="DA40" s="64"/>
      <c r="DB40" s="64"/>
      <c r="DC40" s="64"/>
      <c r="DD40" s="64"/>
      <c r="DE40" s="64"/>
      <c r="DF40" s="64"/>
      <c r="DG40" s="64"/>
      <c r="DH40" s="64"/>
      <c r="DI40" s="64"/>
      <c r="DJ40" s="64"/>
      <c r="DK40" s="64"/>
      <c r="DL40" s="64"/>
      <c r="DM40" s="64"/>
      <c r="DN40" s="64"/>
      <c r="DO40" s="64"/>
      <c r="DP40" s="64"/>
      <c r="DQ40" s="64"/>
      <c r="DR40" s="64"/>
      <c r="DS40" s="64"/>
      <c r="DT40" s="64"/>
      <c r="DU40" s="64"/>
      <c r="DV40" s="64"/>
      <c r="DW40" s="64"/>
      <c r="DX40" s="64"/>
      <c r="DY40" s="64"/>
      <c r="DZ40" s="64"/>
      <c r="EA40" s="64"/>
      <c r="EB40" s="64"/>
      <c r="EC40" s="64"/>
      <c r="ED40" s="64"/>
      <c r="EE40" s="64"/>
      <c r="EF40" s="64"/>
      <c r="EG40" s="64"/>
      <c r="EH40" s="64"/>
      <c r="EI40" s="64"/>
      <c r="EJ40" s="64"/>
      <c r="EK40" s="64"/>
      <c r="EL40" s="64"/>
      <c r="EM40" s="64"/>
      <c r="EN40" s="64"/>
      <c r="EO40" s="64"/>
      <c r="EP40" s="64"/>
      <c r="EQ40" s="64"/>
      <c r="ER40" s="64"/>
      <c r="ES40" s="64"/>
      <c r="ET40" s="64"/>
      <c r="EU40" s="64"/>
      <c r="EV40" s="64"/>
      <c r="EW40" s="64"/>
      <c r="EX40" s="64"/>
      <c r="EY40" s="64"/>
      <c r="EZ40" s="64"/>
      <c r="FA40" s="64"/>
      <c r="FB40" s="64"/>
      <c r="FC40" s="64"/>
      <c r="FD40" s="64"/>
      <c r="FE40" s="64"/>
      <c r="FF40" s="64"/>
      <c r="FG40" s="64"/>
      <c r="FH40" s="64"/>
      <c r="FI40" s="64"/>
      <c r="FJ40" s="64"/>
      <c r="FK40" s="64"/>
      <c r="FL40" s="64"/>
      <c r="FM40" s="64"/>
      <c r="FN40" s="64"/>
      <c r="FO40" s="64"/>
      <c r="FP40" s="64"/>
      <c r="FQ40" s="6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64"/>
      <c r="HH40" s="64"/>
      <c r="HI40" s="64"/>
      <c r="HJ40" s="64"/>
      <c r="HK40" s="64"/>
      <c r="HL40" s="64"/>
      <c r="HM40" s="64"/>
      <c r="HN40" s="64"/>
      <c r="HO40" s="64"/>
      <c r="HP40" s="64"/>
      <c r="HQ40" s="64"/>
      <c r="HR40" s="64"/>
      <c r="HS40" s="64"/>
      <c r="HT40" s="64"/>
      <c r="HU40" s="64"/>
      <c r="HV40" s="64"/>
      <c r="HW40" s="64"/>
      <c r="HX40" s="64"/>
      <c r="HY40" s="64"/>
      <c r="HZ40" s="64"/>
      <c r="IA40" s="64"/>
      <c r="IB40" s="64"/>
      <c r="IC40" s="64"/>
      <c r="ID40" s="64"/>
      <c r="IE40" s="64"/>
      <c r="IF40" s="64"/>
      <c r="IG40" s="64"/>
      <c r="IH40" s="64"/>
      <c r="II40" s="64"/>
      <c r="IJ40" s="64"/>
      <c r="IK40" s="64"/>
      <c r="IL40" s="64"/>
      <c r="IM40" s="64"/>
      <c r="IN40" s="64"/>
      <c r="IO40" s="64"/>
      <c r="IP40" s="64"/>
      <c r="IQ40" s="64"/>
      <c r="IR40" s="64"/>
      <c r="IS40" s="64"/>
      <c r="IT40" s="64"/>
      <c r="IU40" s="64"/>
      <c r="IV40" s="64"/>
    </row>
    <row r="41" spans="1:256" ht="135.75" customHeight="1">
      <c r="A41" s="61">
        <v>35</v>
      </c>
      <c r="B41" s="160" t="s">
        <v>82</v>
      </c>
      <c r="C41" s="62"/>
      <c r="D41" s="67" t="s">
        <v>159</v>
      </c>
      <c r="E41" s="158"/>
      <c r="F41" s="159"/>
      <c r="G41" s="25" t="s">
        <v>30</v>
      </c>
      <c r="H41" s="63"/>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c r="BO41" s="64"/>
      <c r="BP41" s="64"/>
      <c r="BQ41" s="64"/>
      <c r="BR41" s="64"/>
      <c r="BS41" s="64"/>
      <c r="BT41" s="64"/>
      <c r="BU41" s="64"/>
      <c r="BV41" s="64"/>
      <c r="BW41" s="64"/>
      <c r="BX41" s="64"/>
      <c r="BY41" s="64"/>
      <c r="BZ41" s="64"/>
      <c r="CA41" s="64"/>
      <c r="CB41" s="64"/>
      <c r="CC41" s="64"/>
      <c r="CD41" s="64"/>
      <c r="CE41" s="64"/>
      <c r="CF41" s="64"/>
      <c r="CG41" s="64"/>
      <c r="CH41" s="64"/>
      <c r="CI41" s="64"/>
      <c r="CJ41" s="64"/>
      <c r="CK41" s="64"/>
      <c r="CL41" s="64"/>
      <c r="CM41" s="64"/>
      <c r="CN41" s="64"/>
      <c r="CO41" s="64"/>
      <c r="CP41" s="64"/>
      <c r="CQ41" s="64"/>
      <c r="CR41" s="64"/>
      <c r="CS41" s="64"/>
      <c r="CT41" s="64"/>
      <c r="CU41" s="64"/>
      <c r="CV41" s="64"/>
      <c r="CW41" s="64"/>
      <c r="CX41" s="64"/>
      <c r="CY41" s="64"/>
      <c r="CZ41" s="64"/>
      <c r="DA41" s="64"/>
      <c r="DB41" s="64"/>
      <c r="DC41" s="64"/>
      <c r="DD41" s="64"/>
      <c r="DE41" s="64"/>
      <c r="DF41" s="64"/>
      <c r="DG41" s="64"/>
      <c r="DH41" s="64"/>
      <c r="DI41" s="64"/>
      <c r="DJ41" s="64"/>
      <c r="DK41" s="64"/>
      <c r="DL41" s="64"/>
      <c r="DM41" s="64"/>
      <c r="DN41" s="64"/>
      <c r="DO41" s="64"/>
      <c r="DP41" s="64"/>
      <c r="DQ41" s="64"/>
      <c r="DR41" s="64"/>
      <c r="DS41" s="64"/>
      <c r="DT41" s="64"/>
      <c r="DU41" s="64"/>
      <c r="DV41" s="64"/>
      <c r="DW41" s="64"/>
      <c r="DX41" s="64"/>
      <c r="DY41" s="64"/>
      <c r="DZ41" s="64"/>
      <c r="EA41" s="64"/>
      <c r="EB41" s="64"/>
      <c r="EC41" s="64"/>
      <c r="ED41" s="64"/>
      <c r="EE41" s="64"/>
      <c r="EF41" s="64"/>
      <c r="EG41" s="64"/>
      <c r="EH41" s="64"/>
      <c r="EI41" s="64"/>
      <c r="EJ41" s="64"/>
      <c r="EK41" s="64"/>
      <c r="EL41" s="64"/>
      <c r="EM41" s="64"/>
      <c r="EN41" s="64"/>
      <c r="EO41" s="64"/>
      <c r="EP41" s="64"/>
      <c r="EQ41" s="64"/>
      <c r="ER41" s="64"/>
      <c r="ES41" s="64"/>
      <c r="ET41" s="64"/>
      <c r="EU41" s="64"/>
      <c r="EV41" s="64"/>
      <c r="EW41" s="64"/>
      <c r="EX41" s="64"/>
      <c r="EY41" s="64"/>
      <c r="EZ41" s="64"/>
      <c r="FA41" s="64"/>
      <c r="FB41" s="64"/>
      <c r="FC41" s="64"/>
      <c r="FD41" s="64"/>
      <c r="FE41" s="64"/>
      <c r="FF41" s="64"/>
      <c r="FG41" s="64"/>
      <c r="FH41" s="64"/>
      <c r="FI41" s="64"/>
      <c r="FJ41" s="64"/>
      <c r="FK41" s="64"/>
      <c r="FL41" s="64"/>
      <c r="FM41" s="64"/>
      <c r="FN41" s="64"/>
      <c r="FO41" s="64"/>
      <c r="FP41" s="64"/>
      <c r="FQ41" s="6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64"/>
      <c r="HH41" s="64"/>
      <c r="HI41" s="64"/>
      <c r="HJ41" s="64"/>
      <c r="HK41" s="64"/>
      <c r="HL41" s="64"/>
      <c r="HM41" s="64"/>
      <c r="HN41" s="64"/>
      <c r="HO41" s="64"/>
      <c r="HP41" s="64"/>
      <c r="HQ41" s="64"/>
      <c r="HR41" s="64"/>
      <c r="HS41" s="64"/>
      <c r="HT41" s="64"/>
      <c r="HU41" s="64"/>
      <c r="HV41" s="64"/>
      <c r="HW41" s="64"/>
      <c r="HX41" s="64"/>
      <c r="HY41" s="64"/>
      <c r="HZ41" s="64"/>
      <c r="IA41" s="64"/>
      <c r="IB41" s="64"/>
      <c r="IC41" s="64"/>
      <c r="ID41" s="64"/>
      <c r="IE41" s="64"/>
      <c r="IF41" s="64"/>
      <c r="IG41" s="64"/>
      <c r="IH41" s="64"/>
      <c r="II41" s="64"/>
      <c r="IJ41" s="64"/>
      <c r="IK41" s="64"/>
      <c r="IL41" s="64"/>
      <c r="IM41" s="64"/>
      <c r="IN41" s="64"/>
      <c r="IO41" s="64"/>
      <c r="IP41" s="64"/>
      <c r="IQ41" s="64"/>
      <c r="IR41" s="64"/>
      <c r="IS41" s="64"/>
      <c r="IT41" s="64"/>
      <c r="IU41" s="64"/>
      <c r="IV41" s="64"/>
    </row>
    <row r="42" spans="1:256" ht="150">
      <c r="A42" s="27">
        <v>36</v>
      </c>
      <c r="B42" s="160" t="s">
        <v>83</v>
      </c>
      <c r="C42" s="62"/>
      <c r="D42" s="162" t="s">
        <v>190</v>
      </c>
      <c r="E42" s="63"/>
      <c r="F42" s="63"/>
      <c r="G42" s="25" t="s">
        <v>30</v>
      </c>
      <c r="H42" s="63"/>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c r="CP42" s="64"/>
      <c r="CQ42" s="64"/>
      <c r="CR42" s="64"/>
      <c r="CS42" s="64"/>
      <c r="CT42" s="64"/>
      <c r="CU42" s="64"/>
      <c r="CV42" s="64"/>
      <c r="CW42" s="64"/>
      <c r="CX42" s="64"/>
      <c r="CY42" s="64"/>
      <c r="CZ42" s="64"/>
      <c r="DA42" s="64"/>
      <c r="DB42" s="64"/>
      <c r="DC42" s="64"/>
      <c r="DD42" s="64"/>
      <c r="DE42" s="64"/>
      <c r="DF42" s="64"/>
      <c r="DG42" s="64"/>
      <c r="DH42" s="64"/>
      <c r="DI42" s="64"/>
      <c r="DJ42" s="64"/>
      <c r="DK42" s="64"/>
      <c r="DL42" s="64"/>
      <c r="DM42" s="64"/>
      <c r="DN42" s="64"/>
      <c r="DO42" s="64"/>
      <c r="DP42" s="64"/>
      <c r="DQ42" s="64"/>
      <c r="DR42" s="64"/>
      <c r="DS42" s="64"/>
      <c r="DT42" s="64"/>
      <c r="DU42" s="64"/>
      <c r="DV42" s="64"/>
      <c r="DW42" s="64"/>
      <c r="DX42" s="64"/>
      <c r="DY42" s="64"/>
      <c r="DZ42" s="64"/>
      <c r="EA42" s="64"/>
      <c r="EB42" s="64"/>
      <c r="EC42" s="64"/>
      <c r="ED42" s="64"/>
      <c r="EE42" s="64"/>
      <c r="EF42" s="64"/>
      <c r="EG42" s="64"/>
      <c r="EH42" s="64"/>
      <c r="EI42" s="64"/>
      <c r="EJ42" s="64"/>
      <c r="EK42" s="64"/>
      <c r="EL42" s="64"/>
      <c r="EM42" s="64"/>
      <c r="EN42" s="64"/>
      <c r="EO42" s="64"/>
      <c r="EP42" s="64"/>
      <c r="EQ42" s="64"/>
      <c r="ER42" s="64"/>
      <c r="ES42" s="64"/>
      <c r="ET42" s="64"/>
      <c r="EU42" s="64"/>
      <c r="EV42" s="64"/>
      <c r="EW42" s="64"/>
      <c r="EX42" s="64"/>
      <c r="EY42" s="64"/>
      <c r="EZ42" s="64"/>
      <c r="FA42" s="64"/>
      <c r="FB42" s="64"/>
      <c r="FC42" s="64"/>
      <c r="FD42" s="64"/>
      <c r="FE42" s="64"/>
      <c r="FF42" s="64"/>
      <c r="FG42" s="64"/>
      <c r="FH42" s="64"/>
      <c r="FI42" s="64"/>
      <c r="FJ42" s="64"/>
      <c r="FK42" s="64"/>
      <c r="FL42" s="64"/>
      <c r="FM42" s="64"/>
      <c r="FN42" s="64"/>
      <c r="FO42" s="64"/>
      <c r="FP42" s="64"/>
      <c r="FQ42" s="6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64"/>
      <c r="HH42" s="64"/>
      <c r="HI42" s="64"/>
      <c r="HJ42" s="64"/>
      <c r="HK42" s="64"/>
      <c r="HL42" s="64"/>
      <c r="HM42" s="64"/>
      <c r="HN42" s="64"/>
      <c r="HO42" s="64"/>
      <c r="HP42" s="64"/>
      <c r="HQ42" s="64"/>
      <c r="HR42" s="64"/>
      <c r="HS42" s="64"/>
      <c r="HT42" s="64"/>
      <c r="HU42" s="64"/>
      <c r="HV42" s="64"/>
      <c r="HW42" s="64"/>
      <c r="HX42" s="64"/>
      <c r="HY42" s="64"/>
      <c r="HZ42" s="64"/>
      <c r="IA42" s="64"/>
      <c r="IB42" s="64"/>
      <c r="IC42" s="64"/>
      <c r="ID42" s="64"/>
      <c r="IE42" s="64"/>
      <c r="IF42" s="64"/>
      <c r="IG42" s="64"/>
      <c r="IH42" s="64"/>
      <c r="II42" s="64"/>
      <c r="IJ42" s="64"/>
      <c r="IK42" s="64"/>
      <c r="IL42" s="64"/>
      <c r="IM42" s="64"/>
      <c r="IN42" s="64"/>
      <c r="IO42" s="64"/>
      <c r="IP42" s="64"/>
      <c r="IQ42" s="64"/>
      <c r="IR42" s="64"/>
      <c r="IS42" s="64"/>
      <c r="IT42" s="64"/>
      <c r="IU42" s="64"/>
      <c r="IV42" s="64"/>
    </row>
    <row r="43" spans="1:256" ht="150">
      <c r="A43" s="61">
        <v>37</v>
      </c>
      <c r="B43" s="160" t="s">
        <v>84</v>
      </c>
      <c r="C43" s="62"/>
      <c r="D43" s="162" t="s">
        <v>192</v>
      </c>
      <c r="E43" s="63"/>
      <c r="F43" s="63"/>
      <c r="G43" s="25" t="s">
        <v>30</v>
      </c>
      <c r="H43" s="63"/>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4"/>
      <c r="BN43" s="64"/>
      <c r="BO43" s="64"/>
      <c r="BP43" s="64"/>
      <c r="BQ43" s="64"/>
      <c r="BR43" s="64"/>
      <c r="BS43" s="64"/>
      <c r="BT43" s="64"/>
      <c r="BU43" s="64"/>
      <c r="BV43" s="64"/>
      <c r="BW43" s="64"/>
      <c r="BX43" s="64"/>
      <c r="BY43" s="64"/>
      <c r="BZ43" s="64"/>
      <c r="CA43" s="64"/>
      <c r="CB43" s="64"/>
      <c r="CC43" s="64"/>
      <c r="CD43" s="64"/>
      <c r="CE43" s="64"/>
      <c r="CF43" s="64"/>
      <c r="CG43" s="64"/>
      <c r="CH43" s="64"/>
      <c r="CI43" s="64"/>
      <c r="CJ43" s="64"/>
      <c r="CK43" s="64"/>
      <c r="CL43" s="64"/>
      <c r="CM43" s="64"/>
      <c r="CN43" s="64"/>
      <c r="CO43" s="64"/>
      <c r="CP43" s="64"/>
      <c r="CQ43" s="64"/>
      <c r="CR43" s="64"/>
      <c r="CS43" s="64"/>
      <c r="CT43" s="64"/>
      <c r="CU43" s="64"/>
      <c r="CV43" s="64"/>
      <c r="CW43" s="64"/>
      <c r="CX43" s="64"/>
      <c r="CY43" s="64"/>
      <c r="CZ43" s="64"/>
      <c r="DA43" s="64"/>
      <c r="DB43" s="64"/>
      <c r="DC43" s="64"/>
      <c r="DD43" s="64"/>
      <c r="DE43" s="64"/>
      <c r="DF43" s="64"/>
      <c r="DG43" s="64"/>
      <c r="DH43" s="64"/>
      <c r="DI43" s="64"/>
      <c r="DJ43" s="64"/>
      <c r="DK43" s="64"/>
      <c r="DL43" s="64"/>
      <c r="DM43" s="64"/>
      <c r="DN43" s="64"/>
      <c r="DO43" s="64"/>
      <c r="DP43" s="64"/>
      <c r="DQ43" s="64"/>
      <c r="DR43" s="64"/>
      <c r="DS43" s="64"/>
      <c r="DT43" s="64"/>
      <c r="DU43" s="64"/>
      <c r="DV43" s="64"/>
      <c r="DW43" s="64"/>
      <c r="DX43" s="64"/>
      <c r="DY43" s="64"/>
      <c r="DZ43" s="64"/>
      <c r="EA43" s="64"/>
      <c r="EB43" s="64"/>
      <c r="EC43" s="64"/>
      <c r="ED43" s="64"/>
      <c r="EE43" s="64"/>
      <c r="EF43" s="64"/>
      <c r="EG43" s="64"/>
      <c r="EH43" s="64"/>
      <c r="EI43" s="64"/>
      <c r="EJ43" s="64"/>
      <c r="EK43" s="64"/>
      <c r="EL43" s="64"/>
      <c r="EM43" s="64"/>
      <c r="EN43" s="64"/>
      <c r="EO43" s="64"/>
      <c r="EP43" s="64"/>
      <c r="EQ43" s="64"/>
      <c r="ER43" s="64"/>
      <c r="ES43" s="64"/>
      <c r="ET43" s="64"/>
      <c r="EU43" s="64"/>
      <c r="EV43" s="64"/>
      <c r="EW43" s="64"/>
      <c r="EX43" s="64"/>
      <c r="EY43" s="64"/>
      <c r="EZ43" s="64"/>
      <c r="FA43" s="64"/>
      <c r="FB43" s="64"/>
      <c r="FC43" s="64"/>
      <c r="FD43" s="64"/>
      <c r="FE43" s="64"/>
      <c r="FF43" s="64"/>
      <c r="FG43" s="64"/>
      <c r="FH43" s="64"/>
      <c r="FI43" s="64"/>
      <c r="FJ43" s="64"/>
      <c r="FK43" s="64"/>
      <c r="FL43" s="64"/>
      <c r="FM43" s="64"/>
      <c r="FN43" s="64"/>
      <c r="FO43" s="64"/>
      <c r="FP43" s="64"/>
      <c r="FQ43" s="6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64"/>
      <c r="HH43" s="64"/>
      <c r="HI43" s="64"/>
      <c r="HJ43" s="64"/>
      <c r="HK43" s="64"/>
      <c r="HL43" s="64"/>
      <c r="HM43" s="64"/>
      <c r="HN43" s="64"/>
      <c r="HO43" s="64"/>
      <c r="HP43" s="64"/>
      <c r="HQ43" s="64"/>
      <c r="HR43" s="64"/>
      <c r="HS43" s="64"/>
      <c r="HT43" s="64"/>
      <c r="HU43" s="64"/>
      <c r="HV43" s="64"/>
      <c r="HW43" s="64"/>
      <c r="HX43" s="64"/>
      <c r="HY43" s="64"/>
      <c r="HZ43" s="64"/>
      <c r="IA43" s="64"/>
      <c r="IB43" s="64"/>
      <c r="IC43" s="64"/>
      <c r="ID43" s="64"/>
      <c r="IE43" s="64"/>
      <c r="IF43" s="64"/>
      <c r="IG43" s="64"/>
      <c r="IH43" s="64"/>
      <c r="II43" s="64"/>
      <c r="IJ43" s="64"/>
      <c r="IK43" s="64"/>
      <c r="IL43" s="64"/>
      <c r="IM43" s="64"/>
      <c r="IN43" s="64"/>
      <c r="IO43" s="64"/>
      <c r="IP43" s="64"/>
      <c r="IQ43" s="64"/>
      <c r="IR43" s="64"/>
      <c r="IS43" s="64"/>
      <c r="IT43" s="64"/>
      <c r="IU43" s="64"/>
      <c r="IV43" s="64"/>
    </row>
    <row r="44" spans="1:256" ht="166.5" customHeight="1">
      <c r="A44" s="27">
        <v>38</v>
      </c>
      <c r="B44" s="160" t="s">
        <v>85</v>
      </c>
      <c r="C44" s="62"/>
      <c r="D44" s="162" t="s">
        <v>171</v>
      </c>
      <c r="E44" s="63"/>
      <c r="F44" s="63"/>
      <c r="G44" s="25" t="s">
        <v>30</v>
      </c>
      <c r="H44" s="63"/>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c r="BM44" s="64"/>
      <c r="BN44" s="64"/>
      <c r="BO44" s="64"/>
      <c r="BP44" s="64"/>
      <c r="BQ44" s="64"/>
      <c r="BR44" s="64"/>
      <c r="BS44" s="64"/>
      <c r="BT44" s="64"/>
      <c r="BU44" s="64"/>
      <c r="BV44" s="64"/>
      <c r="BW44" s="64"/>
      <c r="BX44" s="64"/>
      <c r="BY44" s="64"/>
      <c r="BZ44" s="64"/>
      <c r="CA44" s="64"/>
      <c r="CB44" s="64"/>
      <c r="CC44" s="64"/>
      <c r="CD44" s="64"/>
      <c r="CE44" s="64"/>
      <c r="CF44" s="64"/>
      <c r="CG44" s="64"/>
      <c r="CH44" s="64"/>
      <c r="CI44" s="64"/>
      <c r="CJ44" s="64"/>
      <c r="CK44" s="64"/>
      <c r="CL44" s="64"/>
      <c r="CM44" s="64"/>
      <c r="CN44" s="64"/>
      <c r="CO44" s="64"/>
      <c r="CP44" s="64"/>
      <c r="CQ44" s="64"/>
      <c r="CR44" s="64"/>
      <c r="CS44" s="64"/>
      <c r="CT44" s="64"/>
      <c r="CU44" s="64"/>
      <c r="CV44" s="64"/>
      <c r="CW44" s="64"/>
      <c r="CX44" s="64"/>
      <c r="CY44" s="64"/>
      <c r="CZ44" s="64"/>
      <c r="DA44" s="64"/>
      <c r="DB44" s="64"/>
      <c r="DC44" s="64"/>
      <c r="DD44" s="64"/>
      <c r="DE44" s="64"/>
      <c r="DF44" s="64"/>
      <c r="DG44" s="64"/>
      <c r="DH44" s="64"/>
      <c r="DI44" s="64"/>
      <c r="DJ44" s="64"/>
      <c r="DK44" s="64"/>
      <c r="DL44" s="64"/>
      <c r="DM44" s="64"/>
      <c r="DN44" s="64"/>
      <c r="DO44" s="64"/>
      <c r="DP44" s="64"/>
      <c r="DQ44" s="64"/>
      <c r="DR44" s="64"/>
      <c r="DS44" s="64"/>
      <c r="DT44" s="64"/>
      <c r="DU44" s="64"/>
      <c r="DV44" s="64"/>
      <c r="DW44" s="64"/>
      <c r="DX44" s="64"/>
      <c r="DY44" s="64"/>
      <c r="DZ44" s="64"/>
      <c r="EA44" s="64"/>
      <c r="EB44" s="64"/>
      <c r="EC44" s="64"/>
      <c r="ED44" s="64"/>
      <c r="EE44" s="64"/>
      <c r="EF44" s="64"/>
      <c r="EG44" s="64"/>
      <c r="EH44" s="64"/>
      <c r="EI44" s="64"/>
      <c r="EJ44" s="64"/>
      <c r="EK44" s="64"/>
      <c r="EL44" s="64"/>
      <c r="EM44" s="64"/>
      <c r="EN44" s="64"/>
      <c r="EO44" s="64"/>
      <c r="EP44" s="64"/>
      <c r="EQ44" s="64"/>
      <c r="ER44" s="64"/>
      <c r="ES44" s="64"/>
      <c r="ET44" s="64"/>
      <c r="EU44" s="64"/>
      <c r="EV44" s="64"/>
      <c r="EW44" s="64"/>
      <c r="EX44" s="64"/>
      <c r="EY44" s="64"/>
      <c r="EZ44" s="64"/>
      <c r="FA44" s="64"/>
      <c r="FB44" s="64"/>
      <c r="FC44" s="64"/>
      <c r="FD44" s="64"/>
      <c r="FE44" s="64"/>
      <c r="FF44" s="64"/>
      <c r="FG44" s="64"/>
      <c r="FH44" s="64"/>
      <c r="FI44" s="64"/>
      <c r="FJ44" s="64"/>
      <c r="FK44" s="64"/>
      <c r="FL44" s="64"/>
      <c r="FM44" s="64"/>
      <c r="FN44" s="64"/>
      <c r="FO44" s="64"/>
      <c r="FP44" s="64"/>
      <c r="FQ44" s="6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64"/>
      <c r="HH44" s="64"/>
      <c r="HI44" s="64"/>
      <c r="HJ44" s="64"/>
      <c r="HK44" s="64"/>
      <c r="HL44" s="64"/>
      <c r="HM44" s="64"/>
      <c r="HN44" s="64"/>
      <c r="HO44" s="64"/>
      <c r="HP44" s="64"/>
      <c r="HQ44" s="64"/>
      <c r="HR44" s="64"/>
      <c r="HS44" s="64"/>
      <c r="HT44" s="64"/>
      <c r="HU44" s="64"/>
      <c r="HV44" s="64"/>
      <c r="HW44" s="64"/>
      <c r="HX44" s="64"/>
      <c r="HY44" s="64"/>
      <c r="HZ44" s="64"/>
      <c r="IA44" s="64"/>
      <c r="IB44" s="64"/>
      <c r="IC44" s="64"/>
      <c r="ID44" s="64"/>
      <c r="IE44" s="64"/>
      <c r="IF44" s="64"/>
      <c r="IG44" s="64"/>
      <c r="IH44" s="64"/>
      <c r="II44" s="64"/>
      <c r="IJ44" s="64"/>
      <c r="IK44" s="64"/>
      <c r="IL44" s="64"/>
      <c r="IM44" s="64"/>
      <c r="IN44" s="64"/>
      <c r="IO44" s="64"/>
      <c r="IP44" s="64"/>
      <c r="IQ44" s="64"/>
      <c r="IR44" s="64"/>
      <c r="IS44" s="64"/>
      <c r="IT44" s="64"/>
      <c r="IU44" s="64"/>
      <c r="IV44" s="64"/>
    </row>
    <row r="45" spans="1:256" ht="117" customHeight="1">
      <c r="A45" s="61">
        <v>39</v>
      </c>
      <c r="B45" s="160" t="s">
        <v>86</v>
      </c>
      <c r="C45" s="43"/>
      <c r="D45" s="162" t="s">
        <v>123</v>
      </c>
      <c r="E45" s="43"/>
      <c r="F45" s="43"/>
      <c r="G45" s="25" t="s">
        <v>30</v>
      </c>
      <c r="H45" s="31"/>
    </row>
  </sheetData>
  <mergeCells count="3">
    <mergeCell ref="A2:H2"/>
    <mergeCell ref="A3:H3"/>
    <mergeCell ref="D14:D15"/>
  </mergeCells>
  <printOptions horizontalCentered="1"/>
  <pageMargins left="0.42" right="0.5" top="0.5" bottom="1" header="0.3" footer="0.3"/>
  <pageSetup paperSize="9" scale="80" orientation="portrait" r:id="rId1"/>
  <headerFooter>
    <oddHeader>&amp;LAR canteen chengalpattu&amp;RPage &amp;P</oddHeader>
    <oddFooter>&amp;LContractror&amp;CNo of corrections&amp;RSuperintending Engineer / CC</oddFooter>
  </headerFooter>
  <drawing r:id="rId2"/>
</worksheet>
</file>

<file path=xl/worksheets/sheet5.xml><?xml version="1.0" encoding="utf-8"?>
<worksheet xmlns="http://schemas.openxmlformats.org/spreadsheetml/2006/main" xmlns:r="http://schemas.openxmlformats.org/officeDocument/2006/relationships">
  <dimension ref="A1:N45"/>
  <sheetViews>
    <sheetView view="pageBreakPreview" topLeftCell="A25" zoomScale="70" zoomScaleNormal="70" zoomScaleSheetLayoutView="70" workbookViewId="0">
      <selection sqref="A1:H45"/>
    </sheetView>
  </sheetViews>
  <sheetFormatPr defaultRowHeight="18.75"/>
  <cols>
    <col min="1" max="1" width="7.7109375" style="163" customWidth="1"/>
    <col min="2" max="3" width="13.85546875" style="163" customWidth="1"/>
    <col min="4" max="4" width="66" style="163" customWidth="1"/>
    <col min="5" max="5" width="16" style="163" customWidth="1"/>
    <col min="6" max="8" width="17.85546875" style="163" customWidth="1"/>
    <col min="9" max="9" width="23.7109375" style="163" customWidth="1"/>
    <col min="10" max="10" width="21.5703125" style="163" customWidth="1"/>
    <col min="11" max="12" width="21.5703125" style="163" hidden="1" customWidth="1"/>
    <col min="13" max="14" width="20.7109375" style="163" customWidth="1"/>
    <col min="15" max="15" width="23.28515625" style="163" customWidth="1"/>
    <col min="16" max="16384" width="9.140625" style="163"/>
  </cols>
  <sheetData>
    <row r="1" spans="1:14" ht="101.25" customHeight="1">
      <c r="A1" s="219" t="s">
        <v>143</v>
      </c>
      <c r="B1" s="219" t="s">
        <v>36</v>
      </c>
      <c r="C1" s="219" t="s">
        <v>3</v>
      </c>
      <c r="D1" s="219" t="s">
        <v>137</v>
      </c>
      <c r="E1" s="219" t="s">
        <v>214</v>
      </c>
      <c r="F1" s="220" t="s">
        <v>197</v>
      </c>
      <c r="G1" s="219" t="s">
        <v>138</v>
      </c>
      <c r="H1" s="221" t="s">
        <v>198</v>
      </c>
      <c r="I1" s="185"/>
      <c r="J1" s="212"/>
      <c r="K1" s="185"/>
      <c r="L1" s="212"/>
      <c r="M1" s="185"/>
      <c r="N1" s="212"/>
    </row>
    <row r="2" spans="1:14" ht="96" customHeight="1">
      <c r="A2" s="222">
        <v>1</v>
      </c>
      <c r="B2" s="222">
        <v>1.1000000000000001</v>
      </c>
      <c r="C2" s="223">
        <v>2.7</v>
      </c>
      <c r="D2" s="224" t="s">
        <v>9</v>
      </c>
      <c r="E2" s="225" t="s">
        <v>10</v>
      </c>
      <c r="F2" s="226">
        <v>200</v>
      </c>
      <c r="G2" s="227" t="s">
        <v>221</v>
      </c>
      <c r="H2" s="226">
        <f>F2*C2</f>
        <v>540</v>
      </c>
      <c r="I2" s="190">
        <v>224.82</v>
      </c>
      <c r="J2" s="190">
        <f>I2*C2</f>
        <v>607.01400000000001</v>
      </c>
      <c r="K2" s="190">
        <v>200</v>
      </c>
      <c r="L2" s="190">
        <f>K2*C2</f>
        <v>540</v>
      </c>
      <c r="M2" s="205">
        <v>200</v>
      </c>
      <c r="N2" s="205">
        <f>M2*C2</f>
        <v>540</v>
      </c>
    </row>
    <row r="3" spans="1:14" ht="98.25" customHeight="1">
      <c r="A3" s="222">
        <v>2</v>
      </c>
      <c r="B3" s="222">
        <v>41</v>
      </c>
      <c r="C3" s="223">
        <v>77.3</v>
      </c>
      <c r="D3" s="228" t="s">
        <v>12</v>
      </c>
      <c r="E3" s="229" t="s">
        <v>13</v>
      </c>
      <c r="F3" s="226">
        <v>130</v>
      </c>
      <c r="G3" s="230" t="s">
        <v>222</v>
      </c>
      <c r="H3" s="226">
        <f>F3*C3</f>
        <v>10049</v>
      </c>
      <c r="I3" s="190">
        <v>133.84</v>
      </c>
      <c r="J3" s="190">
        <f>I3*C3</f>
        <v>10345.832</v>
      </c>
      <c r="K3" s="190">
        <v>150</v>
      </c>
      <c r="L3" s="190">
        <f>K3*C3</f>
        <v>11595</v>
      </c>
      <c r="M3" s="205">
        <v>150</v>
      </c>
      <c r="N3" s="205">
        <f>M3*C3</f>
        <v>11595</v>
      </c>
    </row>
    <row r="4" spans="1:14" ht="38.25" customHeight="1">
      <c r="A4" s="222"/>
      <c r="B4" s="222"/>
      <c r="C4" s="223"/>
      <c r="D4" s="231" t="s">
        <v>216</v>
      </c>
      <c r="E4" s="229"/>
      <c r="F4" s="226"/>
      <c r="G4" s="232"/>
      <c r="H4" s="226"/>
      <c r="I4" s="190"/>
      <c r="J4" s="190"/>
      <c r="K4" s="190"/>
      <c r="L4" s="190"/>
      <c r="M4" s="205"/>
      <c r="N4" s="205"/>
    </row>
    <row r="5" spans="1:14" ht="66.75" customHeight="1">
      <c r="A5" s="222">
        <v>3</v>
      </c>
      <c r="B5" s="222">
        <v>74</v>
      </c>
      <c r="C5" s="223">
        <v>6</v>
      </c>
      <c r="D5" s="224" t="s">
        <v>215</v>
      </c>
      <c r="E5" s="233"/>
      <c r="F5" s="226">
        <v>600</v>
      </c>
      <c r="G5" s="234" t="s">
        <v>30</v>
      </c>
      <c r="H5" s="226">
        <f>F5*C5</f>
        <v>3600</v>
      </c>
      <c r="I5" s="190">
        <v>571</v>
      </c>
      <c r="J5" s="190">
        <f>I5*C5</f>
        <v>3426</v>
      </c>
      <c r="K5" s="190">
        <v>600</v>
      </c>
      <c r="L5" s="190">
        <f>K5*C5</f>
        <v>3600</v>
      </c>
      <c r="M5" s="205">
        <v>600</v>
      </c>
      <c r="N5" s="205">
        <f>M5*C5</f>
        <v>3600</v>
      </c>
    </row>
    <row r="6" spans="1:14" ht="39" customHeight="1">
      <c r="A6" s="222"/>
      <c r="B6" s="222"/>
      <c r="C6" s="223"/>
      <c r="D6" s="235" t="s">
        <v>217</v>
      </c>
      <c r="E6" s="233"/>
      <c r="F6" s="226"/>
      <c r="G6" s="236"/>
      <c r="H6" s="226"/>
      <c r="I6" s="190"/>
      <c r="J6" s="190"/>
      <c r="K6" s="190"/>
      <c r="L6" s="190"/>
      <c r="M6" s="205"/>
      <c r="N6" s="205"/>
    </row>
    <row r="7" spans="1:14" ht="81" customHeight="1">
      <c r="A7" s="222">
        <v>4</v>
      </c>
      <c r="B7" s="222">
        <v>2.15</v>
      </c>
      <c r="C7" s="223">
        <v>4.4000000000000004</v>
      </c>
      <c r="D7" s="237" t="s">
        <v>223</v>
      </c>
      <c r="E7" s="238"/>
      <c r="F7" s="226">
        <v>300</v>
      </c>
      <c r="G7" s="227" t="s">
        <v>221</v>
      </c>
      <c r="H7" s="226">
        <f t="shared" ref="H7:H42" si="0">F7*C7</f>
        <v>1320</v>
      </c>
      <c r="I7" s="190">
        <v>279.63</v>
      </c>
      <c r="J7" s="190">
        <f t="shared" ref="J7:J42" si="1">I7*C7</f>
        <v>1230.3720000000001</v>
      </c>
      <c r="K7" s="190">
        <v>300</v>
      </c>
      <c r="L7" s="190">
        <f t="shared" ref="L7:L42" si="2">K7*C7</f>
        <v>1320</v>
      </c>
      <c r="M7" s="205">
        <v>300</v>
      </c>
      <c r="N7" s="205">
        <f t="shared" ref="N7:N42" si="3">M7*C7</f>
        <v>1320</v>
      </c>
    </row>
    <row r="8" spans="1:14" ht="71.25" customHeight="1">
      <c r="A8" s="222">
        <v>5</v>
      </c>
      <c r="B8" s="222" t="s">
        <v>15</v>
      </c>
      <c r="C8" s="223">
        <v>1.4</v>
      </c>
      <c r="D8" s="237" t="s">
        <v>224</v>
      </c>
      <c r="E8" s="239">
        <v>28</v>
      </c>
      <c r="F8" s="226">
        <v>4500</v>
      </c>
      <c r="G8" s="227" t="s">
        <v>221</v>
      </c>
      <c r="H8" s="226">
        <f t="shared" si="0"/>
        <v>6300</v>
      </c>
      <c r="I8" s="190">
        <v>4416.42</v>
      </c>
      <c r="J8" s="190">
        <f t="shared" si="1"/>
        <v>6182.9879999999994</v>
      </c>
      <c r="K8" s="190">
        <v>4500</v>
      </c>
      <c r="L8" s="190">
        <f t="shared" si="2"/>
        <v>6300</v>
      </c>
      <c r="M8" s="205">
        <v>4500</v>
      </c>
      <c r="N8" s="205">
        <f t="shared" si="3"/>
        <v>6300</v>
      </c>
    </row>
    <row r="9" spans="1:14" ht="98.25" customHeight="1">
      <c r="A9" s="222">
        <v>6</v>
      </c>
      <c r="B9" s="222" t="s">
        <v>17</v>
      </c>
      <c r="C9" s="223">
        <v>0.6</v>
      </c>
      <c r="D9" s="235" t="s">
        <v>225</v>
      </c>
      <c r="E9" s="240">
        <v>28</v>
      </c>
      <c r="F9" s="226">
        <v>6000</v>
      </c>
      <c r="G9" s="227" t="s">
        <v>221</v>
      </c>
      <c r="H9" s="226">
        <f t="shared" si="0"/>
        <v>3600</v>
      </c>
      <c r="I9" s="190">
        <v>5962.3</v>
      </c>
      <c r="J9" s="190">
        <f t="shared" si="1"/>
        <v>3577.38</v>
      </c>
      <c r="K9" s="190">
        <v>6000</v>
      </c>
      <c r="L9" s="190">
        <f t="shared" si="2"/>
        <v>3600</v>
      </c>
      <c r="M9" s="205">
        <v>6000</v>
      </c>
      <c r="N9" s="205">
        <f t="shared" si="3"/>
        <v>3600</v>
      </c>
    </row>
    <row r="10" spans="1:14" ht="94.5" customHeight="1">
      <c r="A10" s="222">
        <v>7</v>
      </c>
      <c r="B10" s="222" t="s">
        <v>20</v>
      </c>
      <c r="C10" s="223">
        <v>2.4</v>
      </c>
      <c r="D10" s="241" t="s">
        <v>21</v>
      </c>
      <c r="E10" s="239" t="s">
        <v>22</v>
      </c>
      <c r="F10" s="226">
        <v>6200</v>
      </c>
      <c r="G10" s="227" t="s">
        <v>221</v>
      </c>
      <c r="H10" s="226">
        <f t="shared" si="0"/>
        <v>14880</v>
      </c>
      <c r="I10" s="190">
        <v>6422.41</v>
      </c>
      <c r="J10" s="190">
        <f t="shared" si="1"/>
        <v>15413.784</v>
      </c>
      <c r="K10" s="190">
        <v>7000</v>
      </c>
      <c r="L10" s="190">
        <f t="shared" si="2"/>
        <v>16800</v>
      </c>
      <c r="M10" s="205">
        <v>6700</v>
      </c>
      <c r="N10" s="205">
        <f t="shared" si="3"/>
        <v>16080</v>
      </c>
    </row>
    <row r="11" spans="1:14" ht="139.5" customHeight="1">
      <c r="A11" s="222">
        <v>8</v>
      </c>
      <c r="B11" s="222" t="s">
        <v>47</v>
      </c>
      <c r="C11" s="223">
        <v>3</v>
      </c>
      <c r="D11" s="242" t="s">
        <v>104</v>
      </c>
      <c r="E11" s="243" t="s">
        <v>22</v>
      </c>
      <c r="F11" s="226">
        <v>800</v>
      </c>
      <c r="G11" s="230" t="s">
        <v>222</v>
      </c>
      <c r="H11" s="226">
        <f t="shared" si="0"/>
        <v>2400</v>
      </c>
      <c r="I11" s="190">
        <v>808.88</v>
      </c>
      <c r="J11" s="190">
        <f t="shared" si="1"/>
        <v>2426.64</v>
      </c>
      <c r="K11" s="190">
        <v>1000</v>
      </c>
      <c r="L11" s="190">
        <f t="shared" si="2"/>
        <v>3000</v>
      </c>
      <c r="M11" s="205">
        <v>900</v>
      </c>
      <c r="N11" s="205">
        <f t="shared" si="3"/>
        <v>2700</v>
      </c>
    </row>
    <row r="12" spans="1:14" ht="69" customHeight="1">
      <c r="A12" s="222">
        <v>9</v>
      </c>
      <c r="B12" s="222" t="s">
        <v>49</v>
      </c>
      <c r="C12" s="223">
        <v>1.6</v>
      </c>
      <c r="D12" s="244" t="s">
        <v>146</v>
      </c>
      <c r="E12" s="244"/>
      <c r="F12" s="226">
        <v>3400</v>
      </c>
      <c r="G12" s="230" t="s">
        <v>222</v>
      </c>
      <c r="H12" s="226">
        <f t="shared" si="0"/>
        <v>5440</v>
      </c>
      <c r="I12" s="190">
        <v>3325</v>
      </c>
      <c r="J12" s="190">
        <f t="shared" si="1"/>
        <v>5320</v>
      </c>
      <c r="K12" s="190">
        <v>3500</v>
      </c>
      <c r="L12" s="190">
        <f t="shared" si="2"/>
        <v>5600</v>
      </c>
      <c r="M12" s="205">
        <v>3400</v>
      </c>
      <c r="N12" s="205">
        <f t="shared" si="3"/>
        <v>5440</v>
      </c>
    </row>
    <row r="13" spans="1:14" ht="76.5" customHeight="1">
      <c r="A13" s="222">
        <v>10</v>
      </c>
      <c r="B13" s="222">
        <v>26.1</v>
      </c>
      <c r="C13" s="223">
        <v>1.5</v>
      </c>
      <c r="D13" s="235" t="s">
        <v>226</v>
      </c>
      <c r="E13" s="240" t="s">
        <v>105</v>
      </c>
      <c r="F13" s="226">
        <v>4400</v>
      </c>
      <c r="G13" s="232" t="s">
        <v>41</v>
      </c>
      <c r="H13" s="226">
        <f t="shared" si="0"/>
        <v>6600</v>
      </c>
      <c r="I13" s="190">
        <v>4416.42</v>
      </c>
      <c r="J13" s="190">
        <f t="shared" si="1"/>
        <v>6624.63</v>
      </c>
      <c r="K13" s="190">
        <v>4500</v>
      </c>
      <c r="L13" s="190">
        <f t="shared" si="2"/>
        <v>6750</v>
      </c>
      <c r="M13" s="205">
        <v>4400</v>
      </c>
      <c r="N13" s="205">
        <f t="shared" si="3"/>
        <v>6600</v>
      </c>
    </row>
    <row r="14" spans="1:14" ht="75" customHeight="1">
      <c r="A14" s="222">
        <v>11</v>
      </c>
      <c r="B14" s="222">
        <v>28.1</v>
      </c>
      <c r="C14" s="223">
        <v>14.6</v>
      </c>
      <c r="D14" s="224" t="s">
        <v>148</v>
      </c>
      <c r="E14" s="240" t="s">
        <v>147</v>
      </c>
      <c r="F14" s="226">
        <v>500</v>
      </c>
      <c r="G14" s="230" t="s">
        <v>222</v>
      </c>
      <c r="H14" s="226">
        <f t="shared" si="0"/>
        <v>7300</v>
      </c>
      <c r="I14" s="190">
        <v>482.36</v>
      </c>
      <c r="J14" s="190">
        <f t="shared" si="1"/>
        <v>7042.4560000000001</v>
      </c>
      <c r="K14" s="190">
        <v>500</v>
      </c>
      <c r="L14" s="190">
        <f t="shared" si="2"/>
        <v>7300</v>
      </c>
      <c r="M14" s="205">
        <v>500</v>
      </c>
      <c r="N14" s="205">
        <f t="shared" si="3"/>
        <v>7300</v>
      </c>
    </row>
    <row r="15" spans="1:14" ht="61.5" customHeight="1">
      <c r="A15" s="222">
        <v>12</v>
      </c>
      <c r="B15" s="222" t="s">
        <v>24</v>
      </c>
      <c r="C15" s="223">
        <v>34.1</v>
      </c>
      <c r="D15" s="245" t="s">
        <v>227</v>
      </c>
      <c r="E15" s="246" t="s">
        <v>26</v>
      </c>
      <c r="F15" s="226">
        <v>250</v>
      </c>
      <c r="G15" s="230" t="s">
        <v>222</v>
      </c>
      <c r="H15" s="226">
        <f t="shared" si="0"/>
        <v>8525</v>
      </c>
      <c r="I15" s="190">
        <v>236.4</v>
      </c>
      <c r="J15" s="190">
        <f t="shared" si="1"/>
        <v>8061.2400000000007</v>
      </c>
      <c r="K15" s="190">
        <v>250</v>
      </c>
      <c r="L15" s="190">
        <f t="shared" si="2"/>
        <v>8525</v>
      </c>
      <c r="M15" s="205">
        <v>250</v>
      </c>
      <c r="N15" s="205">
        <f t="shared" si="3"/>
        <v>8525</v>
      </c>
    </row>
    <row r="16" spans="1:14" ht="59.25" customHeight="1">
      <c r="A16" s="222">
        <v>13</v>
      </c>
      <c r="B16" s="222">
        <v>44.6</v>
      </c>
      <c r="C16" s="223">
        <v>6</v>
      </c>
      <c r="D16" s="247" t="s">
        <v>228</v>
      </c>
      <c r="E16" s="248"/>
      <c r="F16" s="226">
        <v>350</v>
      </c>
      <c r="G16" s="227" t="s">
        <v>218</v>
      </c>
      <c r="H16" s="226">
        <f t="shared" si="0"/>
        <v>2100</v>
      </c>
      <c r="I16" s="190">
        <v>335.61</v>
      </c>
      <c r="J16" s="190">
        <f t="shared" si="1"/>
        <v>2013.66</v>
      </c>
      <c r="K16" s="190">
        <v>350</v>
      </c>
      <c r="L16" s="190">
        <f t="shared" si="2"/>
        <v>2100</v>
      </c>
      <c r="M16" s="205">
        <v>350</v>
      </c>
      <c r="N16" s="205">
        <f t="shared" si="3"/>
        <v>2100</v>
      </c>
    </row>
    <row r="17" spans="1:14" ht="103.5" customHeight="1">
      <c r="A17" s="222">
        <v>14</v>
      </c>
      <c r="B17" s="222" t="s">
        <v>56</v>
      </c>
      <c r="C17" s="223">
        <v>2</v>
      </c>
      <c r="D17" s="249" t="s">
        <v>229</v>
      </c>
      <c r="E17" s="250"/>
      <c r="F17" s="226">
        <v>1000</v>
      </c>
      <c r="G17" s="234" t="s">
        <v>30</v>
      </c>
      <c r="H17" s="226">
        <f t="shared" si="0"/>
        <v>2000</v>
      </c>
      <c r="I17" s="190">
        <v>982</v>
      </c>
      <c r="J17" s="190">
        <f t="shared" si="1"/>
        <v>1964</v>
      </c>
      <c r="K17" s="190">
        <v>1000</v>
      </c>
      <c r="L17" s="190">
        <f t="shared" si="2"/>
        <v>2000</v>
      </c>
      <c r="M17" s="205">
        <v>1000</v>
      </c>
      <c r="N17" s="205">
        <f t="shared" si="3"/>
        <v>2000</v>
      </c>
    </row>
    <row r="18" spans="1:14" ht="94.5" customHeight="1">
      <c r="A18" s="222">
        <v>15</v>
      </c>
      <c r="B18" s="222">
        <v>75.2</v>
      </c>
      <c r="C18" s="223">
        <v>6</v>
      </c>
      <c r="D18" s="237" t="s">
        <v>230</v>
      </c>
      <c r="E18" s="248"/>
      <c r="F18" s="226">
        <v>1500</v>
      </c>
      <c r="G18" s="234" t="s">
        <v>30</v>
      </c>
      <c r="H18" s="226">
        <f t="shared" si="0"/>
        <v>9000</v>
      </c>
      <c r="I18" s="190">
        <v>1553</v>
      </c>
      <c r="J18" s="190">
        <f t="shared" si="1"/>
        <v>9318</v>
      </c>
      <c r="K18" s="190">
        <v>1600</v>
      </c>
      <c r="L18" s="190">
        <f t="shared" si="2"/>
        <v>9600</v>
      </c>
      <c r="M18" s="205">
        <v>1600</v>
      </c>
      <c r="N18" s="205">
        <f t="shared" si="3"/>
        <v>9600</v>
      </c>
    </row>
    <row r="19" spans="1:14" ht="96.75" customHeight="1">
      <c r="A19" s="222">
        <v>16</v>
      </c>
      <c r="B19" s="222" t="s">
        <v>59</v>
      </c>
      <c r="C19" s="223">
        <v>543.1</v>
      </c>
      <c r="D19" s="251" t="s">
        <v>150</v>
      </c>
      <c r="E19" s="252" t="s">
        <v>28</v>
      </c>
      <c r="F19" s="226">
        <v>78</v>
      </c>
      <c r="G19" s="230" t="s">
        <v>222</v>
      </c>
      <c r="H19" s="226">
        <f t="shared" si="0"/>
        <v>42361.8</v>
      </c>
      <c r="I19" s="190">
        <v>80.3</v>
      </c>
      <c r="J19" s="190">
        <f t="shared" si="1"/>
        <v>43610.93</v>
      </c>
      <c r="K19" s="190">
        <v>100</v>
      </c>
      <c r="L19" s="190">
        <f t="shared" si="2"/>
        <v>54310</v>
      </c>
      <c r="M19" s="205">
        <v>90</v>
      </c>
      <c r="N19" s="205">
        <f t="shared" si="3"/>
        <v>48879</v>
      </c>
    </row>
    <row r="20" spans="1:14" ht="101.25" customHeight="1">
      <c r="A20" s="222">
        <v>17</v>
      </c>
      <c r="B20" s="222">
        <v>207.4</v>
      </c>
      <c r="C20" s="223">
        <v>23.9</v>
      </c>
      <c r="D20" s="251" t="s">
        <v>152</v>
      </c>
      <c r="E20" s="253" t="s">
        <v>28</v>
      </c>
      <c r="F20" s="226">
        <v>150</v>
      </c>
      <c r="G20" s="230" t="s">
        <v>222</v>
      </c>
      <c r="H20" s="226">
        <f t="shared" si="0"/>
        <v>3585</v>
      </c>
      <c r="I20" s="190">
        <v>153.77000000000001</v>
      </c>
      <c r="J20" s="190">
        <f t="shared" si="1"/>
        <v>3675.1030000000001</v>
      </c>
      <c r="K20" s="190">
        <v>150</v>
      </c>
      <c r="L20" s="190">
        <f t="shared" si="2"/>
        <v>3585</v>
      </c>
      <c r="M20" s="205">
        <v>150</v>
      </c>
      <c r="N20" s="205">
        <f t="shared" si="3"/>
        <v>3585</v>
      </c>
    </row>
    <row r="21" spans="1:14" ht="55.5" customHeight="1">
      <c r="A21" s="222">
        <v>18</v>
      </c>
      <c r="B21" s="222" t="s">
        <v>62</v>
      </c>
      <c r="C21" s="223">
        <v>815</v>
      </c>
      <c r="D21" s="254" t="s">
        <v>110</v>
      </c>
      <c r="E21" s="233"/>
      <c r="F21" s="226">
        <v>68</v>
      </c>
      <c r="G21" s="255" t="s">
        <v>220</v>
      </c>
      <c r="H21" s="226">
        <f t="shared" si="0"/>
        <v>55420</v>
      </c>
      <c r="I21" s="190">
        <v>70.150000000000006</v>
      </c>
      <c r="J21" s="190">
        <f t="shared" si="1"/>
        <v>57172.250000000007</v>
      </c>
      <c r="K21" s="190">
        <v>90</v>
      </c>
      <c r="L21" s="190">
        <f t="shared" si="2"/>
        <v>73350</v>
      </c>
      <c r="M21" s="205">
        <v>80</v>
      </c>
      <c r="N21" s="205">
        <f t="shared" si="3"/>
        <v>65200</v>
      </c>
    </row>
    <row r="22" spans="1:14" ht="78" customHeight="1">
      <c r="A22" s="222">
        <v>19</v>
      </c>
      <c r="B22" s="256">
        <v>223</v>
      </c>
      <c r="C22" s="223">
        <v>46.5</v>
      </c>
      <c r="D22" s="224" t="s">
        <v>154</v>
      </c>
      <c r="E22" s="233"/>
      <c r="F22" s="226">
        <v>116</v>
      </c>
      <c r="G22" s="230" t="s">
        <v>222</v>
      </c>
      <c r="H22" s="226">
        <f t="shared" si="0"/>
        <v>5394</v>
      </c>
      <c r="I22" s="190">
        <v>116.55</v>
      </c>
      <c r="J22" s="190">
        <f t="shared" si="1"/>
        <v>5419.5749999999998</v>
      </c>
      <c r="K22" s="190">
        <v>120</v>
      </c>
      <c r="L22" s="190">
        <f t="shared" si="2"/>
        <v>5580</v>
      </c>
      <c r="M22" s="205">
        <v>120</v>
      </c>
      <c r="N22" s="205">
        <f t="shared" si="3"/>
        <v>5580</v>
      </c>
    </row>
    <row r="23" spans="1:14" ht="55.5" customHeight="1">
      <c r="A23" s="222">
        <v>20</v>
      </c>
      <c r="B23" s="222" t="s">
        <v>67</v>
      </c>
      <c r="C23" s="223">
        <v>88</v>
      </c>
      <c r="D23" s="224" t="s">
        <v>112</v>
      </c>
      <c r="E23" s="233"/>
      <c r="F23" s="226">
        <v>950</v>
      </c>
      <c r="G23" s="230" t="s">
        <v>222</v>
      </c>
      <c r="H23" s="226">
        <f t="shared" si="0"/>
        <v>83600</v>
      </c>
      <c r="I23" s="190">
        <v>971.65</v>
      </c>
      <c r="J23" s="190">
        <f t="shared" si="1"/>
        <v>85505.2</v>
      </c>
      <c r="K23" s="190">
        <v>1000</v>
      </c>
      <c r="L23" s="190">
        <f t="shared" si="2"/>
        <v>88000</v>
      </c>
      <c r="M23" s="205">
        <v>1000</v>
      </c>
      <c r="N23" s="205">
        <f t="shared" si="3"/>
        <v>88000</v>
      </c>
    </row>
    <row r="24" spans="1:14" ht="53.25" customHeight="1">
      <c r="A24" s="222">
        <v>21</v>
      </c>
      <c r="B24" s="222" t="s">
        <v>69</v>
      </c>
      <c r="C24" s="223">
        <v>4</v>
      </c>
      <c r="D24" s="257" t="s">
        <v>155</v>
      </c>
      <c r="E24" s="258"/>
      <c r="F24" s="226">
        <v>3800</v>
      </c>
      <c r="G24" s="234" t="s">
        <v>30</v>
      </c>
      <c r="H24" s="226">
        <f t="shared" si="0"/>
        <v>15200</v>
      </c>
      <c r="I24" s="190">
        <v>3900</v>
      </c>
      <c r="J24" s="190">
        <f t="shared" si="1"/>
        <v>15600</v>
      </c>
      <c r="K24" s="190">
        <v>4000</v>
      </c>
      <c r="L24" s="190">
        <f t="shared" si="2"/>
        <v>16000</v>
      </c>
      <c r="M24" s="205">
        <v>3900</v>
      </c>
      <c r="N24" s="205">
        <f t="shared" si="3"/>
        <v>15600</v>
      </c>
    </row>
    <row r="25" spans="1:14" ht="75.75" customHeight="1">
      <c r="A25" s="222">
        <v>22</v>
      </c>
      <c r="B25" s="222" t="s">
        <v>70</v>
      </c>
      <c r="C25" s="223">
        <v>4</v>
      </c>
      <c r="D25" s="259" t="s">
        <v>115</v>
      </c>
      <c r="E25" s="260"/>
      <c r="F25" s="226">
        <v>400</v>
      </c>
      <c r="G25" s="234" t="s">
        <v>116</v>
      </c>
      <c r="H25" s="226">
        <f t="shared" si="0"/>
        <v>1600</v>
      </c>
      <c r="I25" s="190">
        <v>400</v>
      </c>
      <c r="J25" s="190">
        <f t="shared" si="1"/>
        <v>1600</v>
      </c>
      <c r="K25" s="190">
        <v>400</v>
      </c>
      <c r="L25" s="190">
        <f t="shared" si="2"/>
        <v>1600</v>
      </c>
      <c r="M25" s="205">
        <v>400</v>
      </c>
      <c r="N25" s="205">
        <f t="shared" si="3"/>
        <v>1600</v>
      </c>
    </row>
    <row r="26" spans="1:14" ht="90">
      <c r="A26" s="222">
        <v>23</v>
      </c>
      <c r="B26" s="222" t="s">
        <v>71</v>
      </c>
      <c r="C26" s="223">
        <v>1</v>
      </c>
      <c r="D26" s="257" t="s">
        <v>176</v>
      </c>
      <c r="E26" s="260"/>
      <c r="F26" s="226">
        <v>7200</v>
      </c>
      <c r="G26" s="234" t="s">
        <v>30</v>
      </c>
      <c r="H26" s="226">
        <f t="shared" si="0"/>
        <v>7200</v>
      </c>
      <c r="I26" s="190">
        <v>7200</v>
      </c>
      <c r="J26" s="190">
        <f t="shared" si="1"/>
        <v>7200</v>
      </c>
      <c r="K26" s="190">
        <v>7200</v>
      </c>
      <c r="L26" s="190">
        <f t="shared" si="2"/>
        <v>7200</v>
      </c>
      <c r="M26" s="205">
        <v>7200</v>
      </c>
      <c r="N26" s="205">
        <f t="shared" si="3"/>
        <v>7200</v>
      </c>
    </row>
    <row r="27" spans="1:14" ht="105" customHeight="1">
      <c r="A27" s="222">
        <v>24</v>
      </c>
      <c r="B27" s="222" t="s">
        <v>72</v>
      </c>
      <c r="C27" s="223">
        <v>1</v>
      </c>
      <c r="D27" s="242" t="s">
        <v>177</v>
      </c>
      <c r="E27" s="233"/>
      <c r="F27" s="226">
        <v>3900</v>
      </c>
      <c r="G27" s="234" t="s">
        <v>30</v>
      </c>
      <c r="H27" s="226">
        <f t="shared" si="0"/>
        <v>3900</v>
      </c>
      <c r="I27" s="190">
        <v>3900</v>
      </c>
      <c r="J27" s="190">
        <f t="shared" si="1"/>
        <v>3900</v>
      </c>
      <c r="K27" s="190">
        <v>4000</v>
      </c>
      <c r="L27" s="190">
        <f t="shared" si="2"/>
        <v>4000</v>
      </c>
      <c r="M27" s="205">
        <v>3900</v>
      </c>
      <c r="N27" s="205">
        <f t="shared" si="3"/>
        <v>3900</v>
      </c>
    </row>
    <row r="28" spans="1:14" ht="52.5" customHeight="1">
      <c r="A28" s="222">
        <v>25</v>
      </c>
      <c r="B28" s="222" t="s">
        <v>73</v>
      </c>
      <c r="C28" s="223">
        <v>1</v>
      </c>
      <c r="D28" s="242" t="s">
        <v>178</v>
      </c>
      <c r="E28" s="260"/>
      <c r="F28" s="226">
        <v>3700</v>
      </c>
      <c r="G28" s="234" t="s">
        <v>30</v>
      </c>
      <c r="H28" s="226">
        <f t="shared" si="0"/>
        <v>3700</v>
      </c>
      <c r="I28" s="190">
        <v>3700</v>
      </c>
      <c r="J28" s="190">
        <f t="shared" si="1"/>
        <v>3700</v>
      </c>
      <c r="K28" s="190">
        <v>4000</v>
      </c>
      <c r="L28" s="190">
        <f t="shared" si="2"/>
        <v>4000</v>
      </c>
      <c r="M28" s="205">
        <v>3700</v>
      </c>
      <c r="N28" s="205">
        <f t="shared" si="3"/>
        <v>3700</v>
      </c>
    </row>
    <row r="29" spans="1:14" ht="52.5" customHeight="1">
      <c r="A29" s="222">
        <v>26</v>
      </c>
      <c r="B29" s="222" t="s">
        <v>74</v>
      </c>
      <c r="C29" s="223">
        <v>100</v>
      </c>
      <c r="D29" s="261" t="s">
        <v>156</v>
      </c>
      <c r="E29" s="260"/>
      <c r="F29" s="226">
        <v>55</v>
      </c>
      <c r="G29" s="227" t="s">
        <v>218</v>
      </c>
      <c r="H29" s="226">
        <f t="shared" si="0"/>
        <v>5500</v>
      </c>
      <c r="I29" s="190">
        <v>55</v>
      </c>
      <c r="J29" s="190">
        <f t="shared" si="1"/>
        <v>5500</v>
      </c>
      <c r="K29" s="190">
        <v>60</v>
      </c>
      <c r="L29" s="190">
        <f t="shared" si="2"/>
        <v>6000</v>
      </c>
      <c r="M29" s="205">
        <v>55</v>
      </c>
      <c r="N29" s="205">
        <f t="shared" si="3"/>
        <v>5500</v>
      </c>
    </row>
    <row r="30" spans="1:14" ht="75" customHeight="1">
      <c r="A30" s="222">
        <v>27</v>
      </c>
      <c r="B30" s="222" t="s">
        <v>75</v>
      </c>
      <c r="C30" s="223">
        <v>1</v>
      </c>
      <c r="D30" s="261" t="s">
        <v>179</v>
      </c>
      <c r="E30" s="260"/>
      <c r="F30" s="226">
        <v>7900</v>
      </c>
      <c r="G30" s="234" t="s">
        <v>30</v>
      </c>
      <c r="H30" s="226">
        <f t="shared" si="0"/>
        <v>7900</v>
      </c>
      <c r="I30" s="190">
        <v>7900</v>
      </c>
      <c r="J30" s="190">
        <f t="shared" si="1"/>
        <v>7900</v>
      </c>
      <c r="K30" s="190">
        <v>8000</v>
      </c>
      <c r="L30" s="190">
        <f t="shared" si="2"/>
        <v>8000</v>
      </c>
      <c r="M30" s="205">
        <v>7900</v>
      </c>
      <c r="N30" s="205">
        <f t="shared" si="3"/>
        <v>7900</v>
      </c>
    </row>
    <row r="31" spans="1:14" ht="79.5" customHeight="1">
      <c r="A31" s="222">
        <v>28</v>
      </c>
      <c r="B31" s="222" t="s">
        <v>76</v>
      </c>
      <c r="C31" s="223">
        <v>1</v>
      </c>
      <c r="D31" s="261" t="s">
        <v>231</v>
      </c>
      <c r="E31" s="260"/>
      <c r="F31" s="226">
        <v>7000</v>
      </c>
      <c r="G31" s="234" t="s">
        <v>30</v>
      </c>
      <c r="H31" s="226">
        <f t="shared" si="0"/>
        <v>7000</v>
      </c>
      <c r="I31" s="190">
        <v>6999</v>
      </c>
      <c r="J31" s="190">
        <f t="shared" si="1"/>
        <v>6999</v>
      </c>
      <c r="K31" s="190">
        <v>7000</v>
      </c>
      <c r="L31" s="190">
        <f t="shared" si="2"/>
        <v>7000</v>
      </c>
      <c r="M31" s="205">
        <v>7000</v>
      </c>
      <c r="N31" s="205">
        <f t="shared" si="3"/>
        <v>7000</v>
      </c>
    </row>
    <row r="32" spans="1:14" ht="54.75" customHeight="1">
      <c r="A32" s="222">
        <v>29</v>
      </c>
      <c r="B32" s="222" t="s">
        <v>77</v>
      </c>
      <c r="C32" s="223">
        <v>1</v>
      </c>
      <c r="D32" s="262" t="s">
        <v>124</v>
      </c>
      <c r="E32" s="244"/>
      <c r="F32" s="226">
        <v>4700</v>
      </c>
      <c r="G32" s="234" t="s">
        <v>30</v>
      </c>
      <c r="H32" s="226">
        <f t="shared" si="0"/>
        <v>4700</v>
      </c>
      <c r="I32" s="190">
        <v>4712</v>
      </c>
      <c r="J32" s="190">
        <f t="shared" si="1"/>
        <v>4712</v>
      </c>
      <c r="K32" s="190">
        <v>5000</v>
      </c>
      <c r="L32" s="190">
        <f t="shared" si="2"/>
        <v>5000</v>
      </c>
      <c r="M32" s="205">
        <v>4700</v>
      </c>
      <c r="N32" s="205">
        <f t="shared" si="3"/>
        <v>4700</v>
      </c>
    </row>
    <row r="33" spans="1:14" ht="58.5" customHeight="1">
      <c r="A33" s="222">
        <v>30</v>
      </c>
      <c r="B33" s="222">
        <v>956.3</v>
      </c>
      <c r="C33" s="223">
        <v>1</v>
      </c>
      <c r="D33" s="262" t="s">
        <v>232</v>
      </c>
      <c r="E33" s="257"/>
      <c r="F33" s="226">
        <v>1400</v>
      </c>
      <c r="G33" s="234" t="s">
        <v>30</v>
      </c>
      <c r="H33" s="226">
        <f t="shared" si="0"/>
        <v>1400</v>
      </c>
      <c r="I33" s="190">
        <v>1446</v>
      </c>
      <c r="J33" s="190">
        <f t="shared" si="1"/>
        <v>1446</v>
      </c>
      <c r="K33" s="190">
        <v>1500</v>
      </c>
      <c r="L33" s="190">
        <f t="shared" si="2"/>
        <v>1500</v>
      </c>
      <c r="M33" s="205">
        <v>1400</v>
      </c>
      <c r="N33" s="205">
        <f t="shared" si="3"/>
        <v>1400</v>
      </c>
    </row>
    <row r="34" spans="1:14" ht="99" customHeight="1">
      <c r="A34" s="222">
        <v>31</v>
      </c>
      <c r="B34" s="222" t="s">
        <v>78</v>
      </c>
      <c r="C34" s="223">
        <v>7</v>
      </c>
      <c r="D34" s="261" t="s">
        <v>170</v>
      </c>
      <c r="E34" s="263"/>
      <c r="F34" s="226">
        <v>4900</v>
      </c>
      <c r="G34" s="234" t="s">
        <v>30</v>
      </c>
      <c r="H34" s="226">
        <f t="shared" si="0"/>
        <v>34300</v>
      </c>
      <c r="I34" s="190">
        <v>5084.75</v>
      </c>
      <c r="J34" s="190">
        <f t="shared" si="1"/>
        <v>35593.25</v>
      </c>
      <c r="K34" s="190">
        <v>5000</v>
      </c>
      <c r="L34" s="190">
        <f t="shared" si="2"/>
        <v>35000</v>
      </c>
      <c r="M34" s="205">
        <v>5000</v>
      </c>
      <c r="N34" s="205">
        <f t="shared" si="3"/>
        <v>35000</v>
      </c>
    </row>
    <row r="35" spans="1:14" ht="99" customHeight="1">
      <c r="A35" s="222">
        <v>32</v>
      </c>
      <c r="B35" s="222" t="s">
        <v>79</v>
      </c>
      <c r="C35" s="223">
        <v>7</v>
      </c>
      <c r="D35" s="261" t="s">
        <v>183</v>
      </c>
      <c r="E35" s="233"/>
      <c r="F35" s="226">
        <v>4550</v>
      </c>
      <c r="G35" s="234" t="s">
        <v>30</v>
      </c>
      <c r="H35" s="226">
        <f t="shared" si="0"/>
        <v>31850</v>
      </c>
      <c r="I35" s="190">
        <v>4661.0200000000004</v>
      </c>
      <c r="J35" s="190">
        <f t="shared" si="1"/>
        <v>32627.140000000003</v>
      </c>
      <c r="K35" s="190">
        <v>5000</v>
      </c>
      <c r="L35" s="190">
        <f t="shared" si="2"/>
        <v>35000</v>
      </c>
      <c r="M35" s="205">
        <v>4600</v>
      </c>
      <c r="N35" s="205">
        <f t="shared" si="3"/>
        <v>32200</v>
      </c>
    </row>
    <row r="36" spans="1:14" ht="101.25" customHeight="1">
      <c r="A36" s="222">
        <v>33</v>
      </c>
      <c r="B36" s="222" t="s">
        <v>80</v>
      </c>
      <c r="C36" s="223">
        <v>2</v>
      </c>
      <c r="D36" s="261" t="s">
        <v>187</v>
      </c>
      <c r="E36" s="233"/>
      <c r="F36" s="226">
        <v>9500</v>
      </c>
      <c r="G36" s="234" t="s">
        <v>30</v>
      </c>
      <c r="H36" s="226">
        <f t="shared" si="0"/>
        <v>19000</v>
      </c>
      <c r="I36" s="190">
        <v>9745.76</v>
      </c>
      <c r="J36" s="190">
        <f t="shared" si="1"/>
        <v>19491.52</v>
      </c>
      <c r="K36" s="190">
        <v>10000</v>
      </c>
      <c r="L36" s="190">
        <f t="shared" si="2"/>
        <v>20000</v>
      </c>
      <c r="M36" s="205">
        <v>9700</v>
      </c>
      <c r="N36" s="205">
        <f t="shared" si="3"/>
        <v>19400</v>
      </c>
    </row>
    <row r="37" spans="1:14" ht="57" customHeight="1">
      <c r="A37" s="222">
        <v>34</v>
      </c>
      <c r="B37" s="222" t="s">
        <v>81</v>
      </c>
      <c r="C37" s="223">
        <v>3</v>
      </c>
      <c r="D37" s="261" t="s">
        <v>184</v>
      </c>
      <c r="E37" s="264"/>
      <c r="F37" s="226">
        <v>1850</v>
      </c>
      <c r="G37" s="234" t="s">
        <v>30</v>
      </c>
      <c r="H37" s="226">
        <f t="shared" si="0"/>
        <v>5550</v>
      </c>
      <c r="I37" s="190">
        <v>1864.41</v>
      </c>
      <c r="J37" s="190">
        <f t="shared" si="1"/>
        <v>5593.2300000000005</v>
      </c>
      <c r="K37" s="190">
        <v>2000</v>
      </c>
      <c r="L37" s="190">
        <f t="shared" si="2"/>
        <v>6000</v>
      </c>
      <c r="M37" s="205">
        <v>1850</v>
      </c>
      <c r="N37" s="205">
        <f t="shared" si="3"/>
        <v>5550</v>
      </c>
    </row>
    <row r="38" spans="1:14" ht="72.75" customHeight="1">
      <c r="A38" s="222">
        <v>35</v>
      </c>
      <c r="B38" s="222" t="s">
        <v>82</v>
      </c>
      <c r="C38" s="223">
        <v>14</v>
      </c>
      <c r="D38" s="261" t="s">
        <v>159</v>
      </c>
      <c r="E38" s="258"/>
      <c r="F38" s="226">
        <v>600</v>
      </c>
      <c r="G38" s="234" t="s">
        <v>30</v>
      </c>
      <c r="H38" s="226">
        <f t="shared" si="0"/>
        <v>8400</v>
      </c>
      <c r="I38" s="190">
        <v>593.22</v>
      </c>
      <c r="J38" s="190">
        <f t="shared" si="1"/>
        <v>8305.08</v>
      </c>
      <c r="K38" s="190">
        <v>600</v>
      </c>
      <c r="L38" s="190">
        <f t="shared" si="2"/>
        <v>8400</v>
      </c>
      <c r="M38" s="205">
        <v>600</v>
      </c>
      <c r="N38" s="205">
        <f t="shared" si="3"/>
        <v>8400</v>
      </c>
    </row>
    <row r="39" spans="1:14" ht="101.25" customHeight="1">
      <c r="A39" s="222">
        <v>36</v>
      </c>
      <c r="B39" s="222" t="s">
        <v>83</v>
      </c>
      <c r="C39" s="223">
        <v>3</v>
      </c>
      <c r="D39" s="262" t="s">
        <v>190</v>
      </c>
      <c r="E39" s="250"/>
      <c r="F39" s="226">
        <v>20500</v>
      </c>
      <c r="G39" s="234" t="s">
        <v>30</v>
      </c>
      <c r="H39" s="226">
        <f t="shared" si="0"/>
        <v>61500</v>
      </c>
      <c r="I39" s="190">
        <v>21186.44</v>
      </c>
      <c r="J39" s="190">
        <f t="shared" si="1"/>
        <v>63559.319999999992</v>
      </c>
      <c r="K39" s="190">
        <v>22000</v>
      </c>
      <c r="L39" s="190">
        <f t="shared" si="2"/>
        <v>66000</v>
      </c>
      <c r="M39" s="205">
        <v>23000</v>
      </c>
      <c r="N39" s="205">
        <f t="shared" si="3"/>
        <v>69000</v>
      </c>
    </row>
    <row r="40" spans="1:14" ht="93" customHeight="1">
      <c r="A40" s="222">
        <v>37</v>
      </c>
      <c r="B40" s="222" t="s">
        <v>84</v>
      </c>
      <c r="C40" s="223">
        <v>1</v>
      </c>
      <c r="D40" s="262" t="s">
        <v>192</v>
      </c>
      <c r="E40" s="250"/>
      <c r="F40" s="226">
        <v>9300</v>
      </c>
      <c r="G40" s="234" t="s">
        <v>30</v>
      </c>
      <c r="H40" s="226">
        <f t="shared" si="0"/>
        <v>9300</v>
      </c>
      <c r="I40" s="190">
        <v>9322.0300000000007</v>
      </c>
      <c r="J40" s="190">
        <f t="shared" si="1"/>
        <v>9322.0300000000007</v>
      </c>
      <c r="K40" s="190">
        <v>10000</v>
      </c>
      <c r="L40" s="190">
        <f t="shared" si="2"/>
        <v>10000</v>
      </c>
      <c r="M40" s="205">
        <v>10000</v>
      </c>
      <c r="N40" s="205">
        <f t="shared" si="3"/>
        <v>10000</v>
      </c>
    </row>
    <row r="41" spans="1:14" ht="82.5" customHeight="1">
      <c r="A41" s="222">
        <v>38</v>
      </c>
      <c r="B41" s="222" t="s">
        <v>85</v>
      </c>
      <c r="C41" s="223">
        <v>2</v>
      </c>
      <c r="D41" s="262" t="s">
        <v>171</v>
      </c>
      <c r="E41" s="244"/>
      <c r="F41" s="226">
        <v>8750</v>
      </c>
      <c r="G41" s="234" t="s">
        <v>30</v>
      </c>
      <c r="H41" s="226">
        <f t="shared" si="0"/>
        <v>17500</v>
      </c>
      <c r="I41" s="190">
        <v>8898.31</v>
      </c>
      <c r="J41" s="190">
        <f t="shared" si="1"/>
        <v>17796.62</v>
      </c>
      <c r="K41" s="190">
        <v>10000</v>
      </c>
      <c r="L41" s="190">
        <f t="shared" si="2"/>
        <v>20000</v>
      </c>
      <c r="M41" s="205">
        <v>10000</v>
      </c>
      <c r="N41" s="205">
        <f t="shared" si="3"/>
        <v>20000</v>
      </c>
    </row>
    <row r="42" spans="1:14" ht="56.25" customHeight="1">
      <c r="A42" s="222">
        <v>39</v>
      </c>
      <c r="B42" s="222" t="s">
        <v>86</v>
      </c>
      <c r="C42" s="223">
        <v>13</v>
      </c>
      <c r="D42" s="262" t="s">
        <v>123</v>
      </c>
      <c r="E42" s="260"/>
      <c r="F42" s="226">
        <v>1240</v>
      </c>
      <c r="G42" s="234" t="s">
        <v>30</v>
      </c>
      <c r="H42" s="226">
        <f t="shared" si="0"/>
        <v>16120</v>
      </c>
      <c r="I42" s="190">
        <v>1271.19</v>
      </c>
      <c r="J42" s="190">
        <f t="shared" si="1"/>
        <v>16525.47</v>
      </c>
      <c r="K42" s="190">
        <v>1500</v>
      </c>
      <c r="L42" s="190">
        <f t="shared" si="2"/>
        <v>19500</v>
      </c>
      <c r="M42" s="205">
        <v>1250</v>
      </c>
      <c r="N42" s="205">
        <f t="shared" si="3"/>
        <v>16250</v>
      </c>
    </row>
    <row r="43" spans="1:14" ht="30" customHeight="1">
      <c r="A43" s="265"/>
      <c r="B43" s="265"/>
      <c r="C43" s="265"/>
      <c r="D43" s="266"/>
      <c r="E43" s="266"/>
      <c r="F43" s="267"/>
      <c r="G43" s="266" t="s">
        <v>93</v>
      </c>
      <c r="H43" s="267">
        <f>SUM(H2:H42)</f>
        <v>535634.80000000005</v>
      </c>
      <c r="I43" s="202"/>
      <c r="J43" s="207">
        <f>SUM(J2:J42)</f>
        <v>546307.71400000004</v>
      </c>
      <c r="K43" s="207"/>
      <c r="L43" s="207">
        <f>SUM(L2:L42)</f>
        <v>593655</v>
      </c>
      <c r="M43" s="187"/>
      <c r="N43" s="207">
        <f>SUM(N2:N42)</f>
        <v>572844</v>
      </c>
    </row>
    <row r="44" spans="1:14" ht="30" customHeight="1">
      <c r="A44" s="265"/>
      <c r="B44" s="265"/>
      <c r="C44" s="265"/>
      <c r="D44" s="266"/>
      <c r="E44" s="266"/>
      <c r="F44" s="268"/>
      <c r="G44" s="266" t="s">
        <v>89</v>
      </c>
      <c r="H44" s="268">
        <f>H43*18%</f>
        <v>96414.26400000001</v>
      </c>
      <c r="I44" s="187"/>
      <c r="J44" s="206">
        <f>J43*18%</f>
        <v>98335.388520000008</v>
      </c>
      <c r="K44" s="206"/>
      <c r="L44" s="206">
        <f>L43*18%</f>
        <v>106857.9</v>
      </c>
      <c r="M44" s="187"/>
      <c r="N44" s="206">
        <f>N43*18%</f>
        <v>103111.92</v>
      </c>
    </row>
    <row r="45" spans="1:14" ht="30" customHeight="1">
      <c r="A45" s="265"/>
      <c r="B45" s="265"/>
      <c r="C45" s="265"/>
      <c r="D45" s="266"/>
      <c r="E45" s="266"/>
      <c r="F45" s="267"/>
      <c r="G45" s="266" t="s">
        <v>93</v>
      </c>
      <c r="H45" s="267">
        <f>SUM(H43:H44)</f>
        <v>632049.06400000001</v>
      </c>
      <c r="I45" s="187"/>
      <c r="J45" s="207">
        <f>SUM(J43:J44)</f>
        <v>644643.10252000007</v>
      </c>
      <c r="K45" s="207"/>
      <c r="L45" s="207">
        <f>SUM(L43:L44)</f>
        <v>700512.9</v>
      </c>
      <c r="M45" s="187"/>
      <c r="N45" s="207">
        <f>SUM(N43:N44)</f>
        <v>675955.92</v>
      </c>
    </row>
  </sheetData>
  <printOptions horizontalCentered="1"/>
  <pageMargins left="0.27559055118110237" right="0.23622047244094491" top="0.51181102362204722" bottom="0.47244094488188981" header="0.31496062992125984" footer="0.31496062992125984"/>
  <pageSetup paperSize="8" scale="73" orientation="landscape" r:id="rId1"/>
  <headerFooter>
    <oddHeader>&amp;L&amp;F&amp;RPage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AR Abstract</vt:lpstr>
      <vt:lpstr>Coding</vt:lpstr>
      <vt:lpstr>CS</vt:lpstr>
      <vt:lpstr>Ann-A</vt:lpstr>
      <vt:lpstr>CS (2)</vt:lpstr>
      <vt:lpstr>'Ann-A'!Print_Area</vt:lpstr>
      <vt:lpstr>'AR Abstract'!Print_Area</vt:lpstr>
      <vt:lpstr>CS!Print_Area</vt:lpstr>
      <vt:lpstr>'CS (2)'!Print_Area</vt:lpstr>
      <vt:lpstr>'Ann-A'!Print_Titles</vt:lpstr>
      <vt:lpstr>'AR Abstract'!Print_Titles</vt:lpstr>
      <vt:lpstr>Coding!Print_Titles</vt:lpstr>
      <vt:lpstr>CS!Print_Titles</vt:lpstr>
      <vt:lpstr>'CS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Windows User</cp:lastModifiedBy>
  <cp:lastPrinted>2023-04-24T11:13:30Z</cp:lastPrinted>
  <dcterms:created xsi:type="dcterms:W3CDTF">2022-09-27T10:19:38Z</dcterms:created>
  <dcterms:modified xsi:type="dcterms:W3CDTF">2023-09-26T08:08:44Z</dcterms:modified>
</cp:coreProperties>
</file>