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36" windowWidth="16260" windowHeight="5040"/>
  </bookViews>
  <sheets>
    <sheet name="Detailed" sheetId="1" r:id="rId1"/>
    <sheet name="Abstract" sheetId="2" r:id="rId2"/>
    <sheet name="Data" sheetId="3" r:id="rId3"/>
  </sheets>
  <externalReferences>
    <externalReference r:id="rId4"/>
    <externalReference r:id="rId5"/>
  </externalReferences>
  <definedNames>
    <definedName name="hia">#REF!</definedName>
    <definedName name="print">#REF!</definedName>
    <definedName name="_xlnm.Print_Area" localSheetId="0">Detailed!$A$1:$I$501</definedName>
    <definedName name="_xlnm.Print_Area">#REF!</definedName>
    <definedName name="PRINT_AREA_MI">#REF!</definedName>
    <definedName name="_xlnm.Print_Titles" localSheetId="1">Abstract!$7:$7</definedName>
    <definedName name="_xlnm.Print_Titles" localSheetId="0">Detailed!$7:$8</definedName>
    <definedName name="_xlnm.Print_Titles">#REF!</definedName>
    <definedName name="PRINT_TITLES_MI">#REF!</definedName>
  </definedNames>
  <calcPr calcId="145621"/>
</workbook>
</file>

<file path=xl/calcChain.xml><?xml version="1.0" encoding="utf-8"?>
<calcChain xmlns="http://schemas.openxmlformats.org/spreadsheetml/2006/main">
  <c r="C81" i="2" l="1"/>
  <c r="F496" i="3"/>
  <c r="A550" i="3" l="1"/>
  <c r="B550" i="3"/>
  <c r="C550" i="3"/>
  <c r="D550" i="3"/>
  <c r="E550" i="3"/>
  <c r="F550" i="3"/>
  <c r="A551" i="3"/>
  <c r="B551" i="3"/>
  <c r="C551" i="3"/>
  <c r="D551" i="3"/>
  <c r="E551" i="3"/>
  <c r="F551" i="3"/>
  <c r="A552" i="3"/>
  <c r="B552" i="3"/>
  <c r="C552" i="3"/>
  <c r="D552" i="3"/>
  <c r="E552" i="3"/>
  <c r="F552" i="3"/>
  <c r="A553" i="3"/>
  <c r="B553" i="3"/>
  <c r="C553" i="3"/>
  <c r="D553" i="3"/>
  <c r="E553" i="3"/>
  <c r="F553" i="3"/>
  <c r="A554" i="3"/>
  <c r="B554" i="3"/>
  <c r="D554" i="3"/>
  <c r="E554" i="3"/>
  <c r="F554" i="3"/>
  <c r="A555" i="3"/>
  <c r="B555" i="3"/>
  <c r="C555" i="3"/>
  <c r="D555" i="3"/>
  <c r="E555" i="3"/>
  <c r="F555" i="3"/>
  <c r="A556" i="3"/>
  <c r="B556" i="3"/>
  <c r="C556" i="3"/>
  <c r="D556" i="3"/>
  <c r="E556" i="3"/>
  <c r="F556" i="3"/>
  <c r="A557" i="3"/>
  <c r="B557" i="3"/>
  <c r="C557" i="3"/>
  <c r="D557" i="3"/>
  <c r="E557" i="3"/>
  <c r="F557" i="3"/>
  <c r="A558" i="3"/>
  <c r="B558" i="3"/>
  <c r="C558" i="3"/>
  <c r="D558" i="3"/>
  <c r="E558" i="3"/>
  <c r="F558" i="3"/>
  <c r="A559" i="3"/>
  <c r="B559" i="3"/>
  <c r="C559" i="3"/>
  <c r="D559" i="3"/>
  <c r="E559" i="3"/>
  <c r="F559" i="3"/>
  <c r="A560" i="3"/>
  <c r="B560" i="3"/>
  <c r="C560" i="3"/>
  <c r="D560" i="3"/>
  <c r="E560" i="3"/>
  <c r="F560" i="3"/>
  <c r="A561" i="3"/>
  <c r="B561" i="3"/>
  <c r="C561" i="3"/>
  <c r="D561" i="3"/>
  <c r="E561" i="3"/>
  <c r="F561" i="3"/>
  <c r="A562" i="3"/>
  <c r="B562" i="3"/>
  <c r="C562" i="3"/>
  <c r="D562" i="3"/>
  <c r="E562" i="3"/>
  <c r="F562" i="3"/>
  <c r="A563" i="3"/>
  <c r="B563" i="3"/>
  <c r="C563" i="3"/>
  <c r="D563" i="3"/>
  <c r="E563" i="3"/>
  <c r="F563" i="3"/>
  <c r="A564" i="3"/>
  <c r="B564" i="3"/>
  <c r="C564" i="3"/>
  <c r="D564" i="3"/>
  <c r="E564" i="3"/>
  <c r="F564" i="3"/>
  <c r="A565" i="3"/>
  <c r="B565" i="3"/>
  <c r="C565" i="3"/>
  <c r="D565" i="3"/>
  <c r="E565" i="3"/>
  <c r="F565" i="3"/>
  <c r="A566" i="3"/>
  <c r="B566" i="3"/>
  <c r="C566" i="3"/>
  <c r="D566" i="3"/>
  <c r="E566" i="3"/>
  <c r="F566" i="3"/>
  <c r="A567" i="3"/>
  <c r="B567" i="3"/>
  <c r="C567" i="3"/>
  <c r="D567" i="3"/>
  <c r="E567" i="3"/>
  <c r="F567" i="3"/>
  <c r="A568" i="3"/>
  <c r="B568" i="3"/>
  <c r="C568" i="3"/>
  <c r="D568" i="3"/>
  <c r="E568" i="3"/>
  <c r="F568" i="3"/>
  <c r="A569" i="3"/>
  <c r="B569" i="3"/>
  <c r="C569" i="3"/>
  <c r="D569" i="3"/>
  <c r="E569" i="3"/>
  <c r="F569" i="3"/>
  <c r="A533" i="3"/>
  <c r="B533" i="3"/>
  <c r="C533" i="3"/>
  <c r="D533" i="3"/>
  <c r="E533" i="3"/>
  <c r="F533" i="3"/>
  <c r="A534" i="3"/>
  <c r="B534" i="3"/>
  <c r="C534" i="3"/>
  <c r="D534" i="3"/>
  <c r="E534" i="3"/>
  <c r="F534" i="3"/>
  <c r="A535" i="3"/>
  <c r="B535" i="3"/>
  <c r="C535" i="3"/>
  <c r="D535" i="3"/>
  <c r="E535" i="3"/>
  <c r="F535" i="3"/>
  <c r="A536" i="3"/>
  <c r="B536" i="3"/>
  <c r="C536" i="3"/>
  <c r="D536" i="3"/>
  <c r="E536" i="3"/>
  <c r="F536" i="3"/>
  <c r="A537" i="3"/>
  <c r="B537" i="3"/>
  <c r="D537" i="3"/>
  <c r="E537" i="3"/>
  <c r="F537" i="3"/>
  <c r="A538" i="3"/>
  <c r="B538" i="3"/>
  <c r="C538" i="3"/>
  <c r="D538" i="3"/>
  <c r="E538" i="3"/>
  <c r="F538" i="3"/>
  <c r="A539" i="3"/>
  <c r="B539" i="3"/>
  <c r="C539" i="3"/>
  <c r="D539" i="3"/>
  <c r="E539" i="3"/>
  <c r="F539" i="3"/>
  <c r="A540" i="3"/>
  <c r="B540" i="3"/>
  <c r="C540" i="3"/>
  <c r="D540" i="3"/>
  <c r="E540" i="3"/>
  <c r="F540" i="3"/>
  <c r="A541" i="3"/>
  <c r="B541" i="3"/>
  <c r="C541" i="3"/>
  <c r="D541" i="3"/>
  <c r="E541" i="3"/>
  <c r="F541" i="3"/>
  <c r="A542" i="3"/>
  <c r="B542" i="3"/>
  <c r="C542" i="3"/>
  <c r="D542" i="3"/>
  <c r="E542" i="3"/>
  <c r="F542" i="3"/>
  <c r="A543" i="3"/>
  <c r="B543" i="3"/>
  <c r="C543" i="3"/>
  <c r="D543" i="3"/>
  <c r="E543" i="3"/>
  <c r="F543" i="3"/>
  <c r="A544" i="3"/>
  <c r="B544" i="3"/>
  <c r="C544" i="3"/>
  <c r="D544" i="3"/>
  <c r="E544" i="3"/>
  <c r="F544" i="3"/>
  <c r="A545" i="3"/>
  <c r="B545" i="3"/>
  <c r="C545" i="3"/>
  <c r="D545" i="3"/>
  <c r="E545" i="3"/>
  <c r="F545" i="3"/>
  <c r="A546" i="3"/>
  <c r="B546" i="3"/>
  <c r="C546" i="3"/>
  <c r="D546" i="3"/>
  <c r="E546" i="3"/>
  <c r="F546" i="3"/>
  <c r="A547" i="3"/>
  <c r="B547" i="3"/>
  <c r="C547" i="3"/>
  <c r="D547" i="3"/>
  <c r="E547" i="3"/>
  <c r="F547" i="3"/>
  <c r="A548" i="3"/>
  <c r="B548" i="3"/>
  <c r="C548" i="3"/>
  <c r="D548" i="3"/>
  <c r="E548" i="3"/>
  <c r="F548" i="3"/>
  <c r="A549" i="3"/>
  <c r="B549" i="3"/>
  <c r="C549" i="3"/>
  <c r="D549" i="3"/>
  <c r="E549" i="3"/>
  <c r="F549" i="3"/>
  <c r="A514" i="3"/>
  <c r="B514" i="3"/>
  <c r="C514" i="3"/>
  <c r="D514" i="3"/>
  <c r="E514" i="3"/>
  <c r="F514" i="3"/>
  <c r="A515" i="3"/>
  <c r="B515" i="3"/>
  <c r="C515" i="3"/>
  <c r="D515" i="3"/>
  <c r="E515" i="3"/>
  <c r="F515" i="3"/>
  <c r="A516" i="3"/>
  <c r="B516" i="3"/>
  <c r="C516" i="3"/>
  <c r="D516" i="3"/>
  <c r="E516" i="3"/>
  <c r="F516" i="3"/>
  <c r="A517" i="3"/>
  <c r="B517" i="3"/>
  <c r="C517" i="3"/>
  <c r="D517" i="3"/>
  <c r="E517" i="3"/>
  <c r="F517" i="3"/>
  <c r="A518" i="3"/>
  <c r="B518" i="3"/>
  <c r="D518" i="3"/>
  <c r="E518" i="3"/>
  <c r="F518" i="3"/>
  <c r="A519" i="3"/>
  <c r="B519" i="3"/>
  <c r="C519" i="3"/>
  <c r="D519" i="3"/>
  <c r="E519" i="3"/>
  <c r="F519" i="3"/>
  <c r="A520" i="3"/>
  <c r="B520" i="3"/>
  <c r="C520" i="3"/>
  <c r="D520" i="3"/>
  <c r="E520" i="3"/>
  <c r="F520" i="3"/>
  <c r="A521" i="3"/>
  <c r="B521" i="3"/>
  <c r="C521" i="3"/>
  <c r="D521" i="3"/>
  <c r="E521" i="3"/>
  <c r="F521" i="3"/>
  <c r="A522" i="3"/>
  <c r="B522" i="3"/>
  <c r="C522" i="3"/>
  <c r="D522" i="3"/>
  <c r="E522" i="3"/>
  <c r="F522" i="3"/>
  <c r="A523" i="3"/>
  <c r="B523" i="3"/>
  <c r="C523" i="3"/>
  <c r="D523" i="3"/>
  <c r="E523" i="3"/>
  <c r="F523" i="3"/>
  <c r="A524" i="3"/>
  <c r="B524" i="3"/>
  <c r="C524" i="3"/>
  <c r="D524" i="3"/>
  <c r="E524" i="3"/>
  <c r="F524" i="3"/>
  <c r="A525" i="3"/>
  <c r="B525" i="3"/>
  <c r="C525" i="3"/>
  <c r="D525" i="3"/>
  <c r="E525" i="3"/>
  <c r="F525" i="3"/>
  <c r="A526" i="3"/>
  <c r="B526" i="3"/>
  <c r="C526" i="3"/>
  <c r="D526" i="3"/>
  <c r="E526" i="3"/>
  <c r="F526" i="3"/>
  <c r="A527" i="3"/>
  <c r="B527" i="3"/>
  <c r="C527" i="3"/>
  <c r="D527" i="3"/>
  <c r="E527" i="3"/>
  <c r="F527" i="3"/>
  <c r="A528" i="3"/>
  <c r="B528" i="3"/>
  <c r="C528" i="3"/>
  <c r="D528" i="3"/>
  <c r="E528" i="3"/>
  <c r="F528" i="3"/>
  <c r="A529" i="3"/>
  <c r="B529" i="3"/>
  <c r="C529" i="3"/>
  <c r="D529" i="3"/>
  <c r="E529" i="3"/>
  <c r="F529" i="3"/>
  <c r="A530" i="3"/>
  <c r="B530" i="3"/>
  <c r="C530" i="3"/>
  <c r="D530" i="3"/>
  <c r="E530" i="3"/>
  <c r="A531" i="3"/>
  <c r="B531" i="3"/>
  <c r="C531" i="3"/>
  <c r="D531" i="3"/>
  <c r="E531" i="3"/>
  <c r="F531" i="3"/>
  <c r="A532" i="3"/>
  <c r="B532" i="3"/>
  <c r="C532" i="3"/>
  <c r="D532" i="3"/>
  <c r="E532" i="3"/>
  <c r="A433" i="3"/>
  <c r="B433" i="3"/>
  <c r="C433" i="3"/>
  <c r="D433" i="3"/>
  <c r="E433" i="3"/>
  <c r="F433" i="3"/>
  <c r="A434" i="3"/>
  <c r="B434" i="3"/>
  <c r="D434" i="3"/>
  <c r="E434" i="3"/>
  <c r="F434" i="3"/>
  <c r="A435" i="3"/>
  <c r="B435" i="3"/>
  <c r="C435" i="3"/>
  <c r="D435" i="3"/>
  <c r="E435" i="3"/>
  <c r="F435" i="3"/>
  <c r="A436" i="3"/>
  <c r="B436" i="3"/>
  <c r="C436" i="3"/>
  <c r="D436" i="3"/>
  <c r="E436" i="3"/>
  <c r="F436" i="3"/>
  <c r="A437" i="3"/>
  <c r="B437" i="3"/>
  <c r="C437" i="3"/>
  <c r="D437" i="3"/>
  <c r="E437" i="3"/>
  <c r="F437" i="3"/>
  <c r="A438" i="3"/>
  <c r="B438" i="3"/>
  <c r="D438" i="3"/>
  <c r="E438" i="3"/>
  <c r="F438" i="3"/>
  <c r="A439" i="3"/>
  <c r="B439" i="3"/>
  <c r="C439" i="3"/>
  <c r="D439" i="3"/>
  <c r="E439" i="3"/>
  <c r="F439" i="3"/>
  <c r="A440" i="3"/>
  <c r="B440" i="3"/>
  <c r="D440" i="3"/>
  <c r="E440" i="3"/>
  <c r="F440" i="3"/>
  <c r="A441" i="3"/>
  <c r="B441" i="3"/>
  <c r="C441" i="3"/>
  <c r="D441" i="3"/>
  <c r="E441" i="3"/>
  <c r="F441" i="3"/>
  <c r="A442" i="3"/>
  <c r="B442" i="3"/>
  <c r="C442" i="3"/>
  <c r="D442" i="3"/>
  <c r="E442" i="3"/>
  <c r="F442" i="3"/>
  <c r="A443" i="3"/>
  <c r="B443" i="3"/>
  <c r="C443" i="3"/>
  <c r="D443" i="3"/>
  <c r="E443" i="3"/>
  <c r="F443" i="3"/>
  <c r="A444" i="3"/>
  <c r="B444" i="3"/>
  <c r="C444" i="3"/>
  <c r="D444" i="3"/>
  <c r="E444" i="3"/>
  <c r="F444" i="3"/>
  <c r="A445" i="3"/>
  <c r="B445" i="3"/>
  <c r="C445" i="3"/>
  <c r="D445" i="3"/>
  <c r="E445" i="3"/>
  <c r="F445" i="3"/>
  <c r="A446" i="3"/>
  <c r="B446" i="3"/>
  <c r="C446" i="3"/>
  <c r="D446" i="3"/>
  <c r="E446" i="3"/>
  <c r="F446" i="3"/>
  <c r="A447" i="3"/>
  <c r="B447" i="3"/>
  <c r="C447" i="3"/>
  <c r="D447" i="3"/>
  <c r="E447" i="3"/>
  <c r="F447" i="3"/>
  <c r="A448" i="3"/>
  <c r="B448" i="3"/>
  <c r="C448" i="3"/>
  <c r="D448" i="3"/>
  <c r="E448" i="3"/>
  <c r="F448" i="3"/>
  <c r="A449" i="3"/>
  <c r="B449" i="3"/>
  <c r="C449" i="3"/>
  <c r="D449" i="3"/>
  <c r="E449" i="3"/>
  <c r="F449" i="3"/>
  <c r="A450" i="3"/>
  <c r="B450" i="3"/>
  <c r="C450" i="3"/>
  <c r="D450" i="3"/>
  <c r="E450" i="3"/>
  <c r="F450" i="3"/>
  <c r="A451" i="3"/>
  <c r="B451" i="3"/>
  <c r="C451" i="3"/>
  <c r="D451" i="3"/>
  <c r="E451" i="3"/>
  <c r="F451" i="3"/>
  <c r="A452" i="3"/>
  <c r="B452" i="3"/>
  <c r="C452" i="3"/>
  <c r="D452" i="3"/>
  <c r="E452" i="3"/>
  <c r="F452" i="3"/>
  <c r="A453" i="3"/>
  <c r="B453" i="3"/>
  <c r="C453" i="3"/>
  <c r="D453" i="3"/>
  <c r="E453" i="3"/>
  <c r="F453" i="3"/>
  <c r="A454" i="3"/>
  <c r="B454" i="3"/>
  <c r="C454" i="3"/>
  <c r="D454" i="3"/>
  <c r="E454" i="3"/>
  <c r="F454" i="3"/>
  <c r="A455" i="3"/>
  <c r="B455" i="3"/>
  <c r="C455" i="3"/>
  <c r="D455" i="3"/>
  <c r="E455" i="3"/>
  <c r="A456" i="3"/>
  <c r="B456" i="3"/>
  <c r="C456" i="3"/>
  <c r="D456" i="3"/>
  <c r="E456" i="3"/>
  <c r="F456" i="3"/>
  <c r="A457" i="3"/>
  <c r="B457" i="3"/>
  <c r="C457" i="3"/>
  <c r="D457" i="3"/>
  <c r="E457" i="3"/>
  <c r="A458" i="3"/>
  <c r="B458" i="3"/>
  <c r="C458" i="3"/>
  <c r="D458" i="3"/>
  <c r="E458" i="3"/>
  <c r="F458" i="3"/>
  <c r="A459" i="3"/>
  <c r="B459" i="3"/>
  <c r="C459" i="3"/>
  <c r="D459" i="3"/>
  <c r="E459" i="3"/>
  <c r="A460" i="3"/>
  <c r="B460" i="3"/>
  <c r="C460" i="3"/>
  <c r="D460" i="3"/>
  <c r="E460" i="3"/>
  <c r="F460" i="3"/>
  <c r="A461" i="3"/>
  <c r="B461" i="3"/>
  <c r="D461" i="3"/>
  <c r="E461" i="3"/>
  <c r="F461" i="3"/>
  <c r="A462" i="3"/>
  <c r="B462" i="3"/>
  <c r="C462" i="3"/>
  <c r="D462" i="3"/>
  <c r="E462" i="3"/>
  <c r="F462" i="3"/>
  <c r="A463" i="3"/>
  <c r="B463" i="3"/>
  <c r="C463" i="3"/>
  <c r="D463" i="3"/>
  <c r="E463" i="3"/>
  <c r="F463" i="3"/>
  <c r="A464" i="3"/>
  <c r="B464" i="3"/>
  <c r="C464" i="3"/>
  <c r="D464" i="3"/>
  <c r="E464" i="3"/>
  <c r="F464" i="3"/>
  <c r="A465" i="3"/>
  <c r="B465" i="3"/>
  <c r="C465" i="3"/>
  <c r="D465" i="3"/>
  <c r="E465" i="3"/>
  <c r="F465" i="3"/>
  <c r="A466" i="3"/>
  <c r="B466" i="3"/>
  <c r="C466" i="3"/>
  <c r="D466" i="3"/>
  <c r="E466" i="3"/>
  <c r="F466" i="3"/>
  <c r="A467" i="3"/>
  <c r="B467" i="3"/>
  <c r="C467" i="3"/>
  <c r="D467" i="3"/>
  <c r="E467" i="3"/>
  <c r="F467" i="3"/>
  <c r="A468" i="3"/>
  <c r="B468" i="3"/>
  <c r="C468" i="3"/>
  <c r="D468" i="3"/>
  <c r="E468" i="3"/>
  <c r="F468" i="3"/>
  <c r="A469" i="3"/>
  <c r="B469" i="3"/>
  <c r="C469" i="3"/>
  <c r="D469" i="3"/>
  <c r="E469" i="3"/>
  <c r="F469" i="3"/>
  <c r="A470" i="3"/>
  <c r="B470" i="3"/>
  <c r="C470" i="3"/>
  <c r="D470" i="3"/>
  <c r="E470" i="3"/>
  <c r="F470" i="3"/>
  <c r="A471" i="3"/>
  <c r="B471" i="3"/>
  <c r="C471" i="3"/>
  <c r="D471" i="3"/>
  <c r="E471" i="3"/>
  <c r="F471" i="3"/>
  <c r="A472" i="3"/>
  <c r="B472" i="3"/>
  <c r="C472" i="3"/>
  <c r="D472" i="3"/>
  <c r="E472" i="3"/>
  <c r="F472" i="3"/>
  <c r="A473" i="3"/>
  <c r="B473" i="3"/>
  <c r="C473" i="3"/>
  <c r="D473" i="3"/>
  <c r="E473" i="3"/>
  <c r="F473" i="3"/>
  <c r="A474" i="3"/>
  <c r="B474" i="3"/>
  <c r="C474" i="3"/>
  <c r="D474" i="3"/>
  <c r="E474" i="3"/>
  <c r="F474" i="3"/>
  <c r="A475" i="3"/>
  <c r="B475" i="3"/>
  <c r="C475" i="3"/>
  <c r="D475" i="3"/>
  <c r="E475" i="3"/>
  <c r="F475" i="3"/>
  <c r="A476" i="3"/>
  <c r="B476" i="3"/>
  <c r="C476" i="3"/>
  <c r="D476" i="3"/>
  <c r="E476" i="3"/>
  <c r="F476" i="3"/>
  <c r="A477" i="3"/>
  <c r="B477" i="3"/>
  <c r="C477" i="3"/>
  <c r="D477" i="3"/>
  <c r="E477" i="3"/>
  <c r="A478" i="3"/>
  <c r="B478" i="3"/>
  <c r="C478" i="3"/>
  <c r="D478" i="3"/>
  <c r="E478" i="3"/>
  <c r="F478" i="3"/>
  <c r="H476" i="1"/>
  <c r="D74" i="2"/>
  <c r="D73" i="2"/>
  <c r="C74" i="2"/>
  <c r="C73" i="2"/>
  <c r="E74" i="2"/>
  <c r="A74" i="2"/>
  <c r="E73" i="2"/>
  <c r="A73" i="2"/>
  <c r="H492" i="1"/>
  <c r="H493" i="1" s="1"/>
  <c r="B74" i="2" s="1"/>
  <c r="F74" i="2" s="1"/>
  <c r="H489" i="1"/>
  <c r="H490" i="1" s="1"/>
  <c r="B73" i="2" s="1"/>
  <c r="D72" i="2"/>
  <c r="D71" i="2"/>
  <c r="D70" i="2"/>
  <c r="E72" i="2"/>
  <c r="E71" i="2"/>
  <c r="C72" i="2"/>
  <c r="A72" i="2"/>
  <c r="C71" i="2"/>
  <c r="A71" i="2"/>
  <c r="E70" i="2"/>
  <c r="C70" i="2"/>
  <c r="A70" i="2"/>
  <c r="H486" i="1"/>
  <c r="H487" i="1" s="1"/>
  <c r="B72" i="2" s="1"/>
  <c r="H483" i="1"/>
  <c r="H484" i="1" s="1"/>
  <c r="B71" i="2" s="1"/>
  <c r="H480" i="1"/>
  <c r="H481" i="1" s="1"/>
  <c r="B70" i="2" s="1"/>
  <c r="H498" i="3"/>
  <c r="H499" i="3" s="1"/>
  <c r="F498" i="3"/>
  <c r="F499" i="3" s="1"/>
  <c r="D69" i="2" s="1"/>
  <c r="E69" i="2"/>
  <c r="C69" i="2"/>
  <c r="A69" i="2"/>
  <c r="H477" i="1"/>
  <c r="H475" i="1"/>
  <c r="D68" i="2"/>
  <c r="E68" i="2"/>
  <c r="C68" i="2"/>
  <c r="A68" i="2"/>
  <c r="H472" i="1"/>
  <c r="H471" i="1"/>
  <c r="H470" i="1"/>
  <c r="D67" i="2"/>
  <c r="E67" i="2"/>
  <c r="C67" i="2"/>
  <c r="A67" i="2"/>
  <c r="H466" i="1"/>
  <c r="H467" i="1"/>
  <c r="H465" i="1"/>
  <c r="D66" i="2"/>
  <c r="D65" i="2"/>
  <c r="E66" i="2"/>
  <c r="E65" i="2"/>
  <c r="C66" i="2"/>
  <c r="C65" i="2"/>
  <c r="C64" i="2"/>
  <c r="A64" i="2"/>
  <c r="H462" i="1"/>
  <c r="H463" i="1" s="1"/>
  <c r="B66" i="2" s="1"/>
  <c r="F66" i="2" s="1"/>
  <c r="H459" i="1"/>
  <c r="D81" i="2"/>
  <c r="B81" i="2"/>
  <c r="A81" i="2"/>
  <c r="F73" i="2" l="1"/>
  <c r="F70" i="2"/>
  <c r="F72" i="2"/>
  <c r="F71" i="2"/>
  <c r="H478" i="1"/>
  <c r="B69" i="2" s="1"/>
  <c r="F69" i="2" s="1"/>
  <c r="H468" i="1"/>
  <c r="B67" i="2" s="1"/>
  <c r="F67" i="2" s="1"/>
  <c r="H473" i="1"/>
  <c r="B68" i="2" s="1"/>
  <c r="F68" i="2" s="1"/>
  <c r="H460" i="1"/>
  <c r="B65" i="2" s="1"/>
  <c r="F65" i="2" s="1"/>
  <c r="A268" i="3"/>
  <c r="B268" i="3"/>
  <c r="A269" i="3"/>
  <c r="B269" i="3"/>
  <c r="A270" i="3"/>
  <c r="B270" i="3"/>
  <c r="A271" i="3"/>
  <c r="B271" i="3"/>
  <c r="A272" i="3"/>
  <c r="B272" i="3"/>
  <c r="A273" i="3"/>
  <c r="B273" i="3"/>
  <c r="A274" i="3"/>
  <c r="B274" i="3"/>
  <c r="C268" i="3"/>
  <c r="D268" i="3"/>
  <c r="E268" i="3"/>
  <c r="F268" i="3"/>
  <c r="C269" i="3"/>
  <c r="D269" i="3"/>
  <c r="E269" i="3"/>
  <c r="F269" i="3"/>
  <c r="C270" i="3"/>
  <c r="D270" i="3"/>
  <c r="E270" i="3"/>
  <c r="F270" i="3"/>
  <c r="C271" i="3"/>
  <c r="D271" i="3"/>
  <c r="E271" i="3"/>
  <c r="F271" i="3"/>
  <c r="C272" i="3"/>
  <c r="D272" i="3"/>
  <c r="E272" i="3"/>
  <c r="F272" i="3"/>
  <c r="C273" i="3"/>
  <c r="D273" i="3"/>
  <c r="E273" i="3"/>
  <c r="F273" i="3"/>
  <c r="C274" i="3"/>
  <c r="D274" i="3"/>
  <c r="E274" i="3"/>
  <c r="F274" i="3"/>
  <c r="C275" i="3"/>
  <c r="D275" i="3"/>
  <c r="E275" i="3"/>
  <c r="F275" i="3"/>
  <c r="C276" i="3"/>
  <c r="D276" i="3"/>
  <c r="E276" i="3"/>
  <c r="F276" i="3"/>
  <c r="C277" i="3"/>
  <c r="D277" i="3"/>
  <c r="E277" i="3"/>
  <c r="F277" i="3"/>
  <c r="C278" i="3"/>
  <c r="D278" i="3"/>
  <c r="E278" i="3"/>
  <c r="F278" i="3"/>
  <c r="C279" i="3"/>
  <c r="D279" i="3"/>
  <c r="E279" i="3"/>
  <c r="F279" i="3"/>
  <c r="C280" i="3"/>
  <c r="D280" i="3"/>
  <c r="E280" i="3"/>
  <c r="F280" i="3"/>
  <c r="C281" i="3"/>
  <c r="D281" i="3"/>
  <c r="E281" i="3"/>
  <c r="F281" i="3"/>
  <c r="A343" i="3"/>
  <c r="B343" i="3"/>
  <c r="C343" i="3"/>
  <c r="A344" i="3"/>
  <c r="B344" i="3"/>
  <c r="C344" i="3"/>
  <c r="D344" i="3"/>
  <c r="E344" i="3"/>
  <c r="F344" i="3"/>
  <c r="A345" i="3"/>
  <c r="B345" i="3"/>
  <c r="C345" i="3"/>
  <c r="D345" i="3"/>
  <c r="E345" i="3"/>
  <c r="F345" i="3"/>
  <c r="A346" i="3"/>
  <c r="B346" i="3"/>
  <c r="C346" i="3"/>
  <c r="D346" i="3"/>
  <c r="E346" i="3"/>
  <c r="F346" i="3"/>
  <c r="A347" i="3"/>
  <c r="B347" i="3"/>
  <c r="C347" i="3"/>
  <c r="D347" i="3"/>
  <c r="E347" i="3"/>
  <c r="F347" i="3"/>
  <c r="A348" i="3"/>
  <c r="B348" i="3"/>
  <c r="C348" i="3"/>
  <c r="D348" i="3"/>
  <c r="E348" i="3"/>
  <c r="F348" i="3"/>
  <c r="A349" i="3"/>
  <c r="B349" i="3"/>
  <c r="C349" i="3"/>
  <c r="D349" i="3"/>
  <c r="E349" i="3"/>
  <c r="F349" i="3"/>
  <c r="A350" i="3"/>
  <c r="B350" i="3"/>
  <c r="C350" i="3"/>
  <c r="D350" i="3"/>
  <c r="E350" i="3"/>
  <c r="F350" i="3"/>
  <c r="A351" i="3"/>
  <c r="B351" i="3"/>
  <c r="C351" i="3"/>
  <c r="D351" i="3"/>
  <c r="E351" i="3"/>
  <c r="F351" i="3"/>
  <c r="C319" i="3"/>
  <c r="A315" i="3"/>
  <c r="B315" i="3"/>
  <c r="C315" i="3"/>
  <c r="D315" i="3"/>
  <c r="E315" i="3"/>
  <c r="F315" i="3"/>
  <c r="A316" i="3"/>
  <c r="B316" i="3"/>
  <c r="C316" i="3"/>
  <c r="D316" i="3"/>
  <c r="E316" i="3"/>
  <c r="F316" i="3"/>
  <c r="A317" i="3"/>
  <c r="B317" i="3"/>
  <c r="C317" i="3"/>
  <c r="A318" i="3"/>
  <c r="B318" i="3"/>
  <c r="C318" i="3"/>
  <c r="D318" i="3"/>
  <c r="E318" i="3"/>
  <c r="F318" i="3"/>
  <c r="A319" i="3"/>
  <c r="B319" i="3"/>
  <c r="D319" i="3"/>
  <c r="E319" i="3"/>
  <c r="F319" i="3"/>
  <c r="A320" i="3"/>
  <c r="B320" i="3"/>
  <c r="C320" i="3"/>
  <c r="D320" i="3"/>
  <c r="E320" i="3"/>
  <c r="F320" i="3"/>
  <c r="A321" i="3"/>
  <c r="B321" i="3"/>
  <c r="C321" i="3"/>
  <c r="D321" i="3"/>
  <c r="E321" i="3"/>
  <c r="F321" i="3"/>
  <c r="A322" i="3"/>
  <c r="B322" i="3"/>
  <c r="C322" i="3"/>
  <c r="D322" i="3"/>
  <c r="E322" i="3"/>
  <c r="F322" i="3"/>
  <c r="A323" i="3"/>
  <c r="B323" i="3"/>
  <c r="C323" i="3"/>
  <c r="D323" i="3"/>
  <c r="E323" i="3"/>
  <c r="F323" i="3"/>
  <c r="A324" i="3"/>
  <c r="B324" i="3"/>
  <c r="C324" i="3"/>
  <c r="D324" i="3"/>
  <c r="E324" i="3"/>
  <c r="F324" i="3"/>
  <c r="A325" i="3"/>
  <c r="B325" i="3"/>
  <c r="C325" i="3"/>
  <c r="D325" i="3"/>
  <c r="E325" i="3"/>
  <c r="F325" i="3"/>
  <c r="A326" i="3"/>
  <c r="B326" i="3"/>
  <c r="C326" i="3"/>
  <c r="D326" i="3"/>
  <c r="E326" i="3"/>
  <c r="F326" i="3"/>
  <c r="A327" i="3"/>
  <c r="B327" i="3"/>
  <c r="C327" i="3"/>
  <c r="D327" i="3"/>
  <c r="E327" i="3"/>
  <c r="F327" i="3"/>
  <c r="A328" i="3"/>
  <c r="B328" i="3"/>
  <c r="C328" i="3"/>
  <c r="D328" i="3"/>
  <c r="E328" i="3"/>
  <c r="F328" i="3"/>
  <c r="A329" i="3"/>
  <c r="B329" i="3"/>
  <c r="C329" i="3"/>
  <c r="D329" i="3"/>
  <c r="E329" i="3"/>
  <c r="F329" i="3"/>
  <c r="A330" i="3"/>
  <c r="B330" i="3"/>
  <c r="C330" i="3"/>
  <c r="D330" i="3"/>
  <c r="E330" i="3"/>
  <c r="F330" i="3"/>
  <c r="A331" i="3"/>
  <c r="B331" i="3"/>
  <c r="C331" i="3"/>
  <c r="D331" i="3"/>
  <c r="E331" i="3"/>
  <c r="F331" i="3"/>
  <c r="A332" i="3"/>
  <c r="B332" i="3"/>
  <c r="C332" i="3"/>
  <c r="D332" i="3"/>
  <c r="E332" i="3"/>
  <c r="F332" i="3"/>
  <c r="A333" i="3"/>
  <c r="B333" i="3"/>
  <c r="C333" i="3"/>
  <c r="D333" i="3"/>
  <c r="E333" i="3"/>
  <c r="F333" i="3"/>
  <c r="A334" i="3"/>
  <c r="B334" i="3"/>
  <c r="C334" i="3"/>
  <c r="D334" i="3"/>
  <c r="E334" i="3"/>
  <c r="F334" i="3"/>
  <c r="A335" i="3"/>
  <c r="B335" i="3"/>
  <c r="C335" i="3"/>
  <c r="D335" i="3"/>
  <c r="E335" i="3"/>
  <c r="F335" i="3"/>
  <c r="A336" i="3"/>
  <c r="B336" i="3"/>
  <c r="C336" i="3"/>
  <c r="D336" i="3"/>
  <c r="E336" i="3"/>
  <c r="F336" i="3"/>
  <c r="A337" i="3"/>
  <c r="B337" i="3"/>
  <c r="C337" i="3"/>
  <c r="D337" i="3"/>
  <c r="E337" i="3"/>
  <c r="F337" i="3"/>
  <c r="A338" i="3"/>
  <c r="B338" i="3"/>
  <c r="C338" i="3"/>
  <c r="D338" i="3"/>
  <c r="E338" i="3"/>
  <c r="F338" i="3"/>
  <c r="A339" i="3"/>
  <c r="B339" i="3"/>
  <c r="C339" i="3"/>
  <c r="D339" i="3"/>
  <c r="E339" i="3"/>
  <c r="F339" i="3"/>
  <c r="A340" i="3"/>
  <c r="B340" i="3"/>
  <c r="C340" i="3"/>
  <c r="D340" i="3"/>
  <c r="E340" i="3"/>
  <c r="F340" i="3"/>
  <c r="A341" i="3"/>
  <c r="B341" i="3"/>
  <c r="C341" i="3"/>
  <c r="D341" i="3"/>
  <c r="E341" i="3"/>
  <c r="F341" i="3"/>
  <c r="A290" i="3"/>
  <c r="B290" i="3"/>
  <c r="C290" i="3"/>
  <c r="D290" i="3"/>
  <c r="E290" i="3"/>
  <c r="F290" i="3"/>
  <c r="A291" i="3"/>
  <c r="B291" i="3"/>
  <c r="C291" i="3"/>
  <c r="D291" i="3"/>
  <c r="E291" i="3"/>
  <c r="F291" i="3"/>
  <c r="A292" i="3"/>
  <c r="B292" i="3"/>
  <c r="C292" i="3"/>
  <c r="D292" i="3"/>
  <c r="E292" i="3"/>
  <c r="F292" i="3"/>
  <c r="A293" i="3"/>
  <c r="B293" i="3"/>
  <c r="C293" i="3"/>
  <c r="D293" i="3"/>
  <c r="E293" i="3"/>
  <c r="F293" i="3"/>
  <c r="A294" i="3"/>
  <c r="B294" i="3"/>
  <c r="C294" i="3"/>
  <c r="D294" i="3"/>
  <c r="E294" i="3"/>
  <c r="F294" i="3"/>
  <c r="A295" i="3"/>
  <c r="B295" i="3"/>
  <c r="C295" i="3"/>
  <c r="D295" i="3"/>
  <c r="E295" i="3"/>
  <c r="F295" i="3"/>
  <c r="A283" i="3"/>
  <c r="B283" i="3"/>
  <c r="C283" i="3"/>
  <c r="D283" i="3"/>
  <c r="E283" i="3"/>
  <c r="F283" i="3"/>
  <c r="A284" i="3"/>
  <c r="B284" i="3"/>
  <c r="C284" i="3"/>
  <c r="D284" i="3"/>
  <c r="E284" i="3"/>
  <c r="F284" i="3"/>
  <c r="A285" i="3"/>
  <c r="B285" i="3"/>
  <c r="C285" i="3"/>
  <c r="D285" i="3"/>
  <c r="E285" i="3"/>
  <c r="F285" i="3"/>
  <c r="A286" i="3"/>
  <c r="B286" i="3"/>
  <c r="C286" i="3"/>
  <c r="D286" i="3"/>
  <c r="E286" i="3"/>
  <c r="F286" i="3"/>
  <c r="A287" i="3"/>
  <c r="B287" i="3"/>
  <c r="C287" i="3"/>
  <c r="D287" i="3"/>
  <c r="E287" i="3"/>
  <c r="F287" i="3"/>
  <c r="A288" i="3"/>
  <c r="B288" i="3"/>
  <c r="C288" i="3"/>
  <c r="D288" i="3"/>
  <c r="E288" i="3"/>
  <c r="F288" i="3"/>
  <c r="A289" i="3"/>
  <c r="B289" i="3"/>
  <c r="C289" i="3"/>
  <c r="D289" i="3"/>
  <c r="E289" i="3"/>
  <c r="F289" i="3"/>
  <c r="A297" i="3"/>
  <c r="B297" i="3"/>
  <c r="C297" i="3"/>
  <c r="D297" i="3"/>
  <c r="E297" i="3"/>
  <c r="F297" i="3"/>
  <c r="A298" i="3"/>
  <c r="B298" i="3"/>
  <c r="C298" i="3"/>
  <c r="D298" i="3"/>
  <c r="E298" i="3"/>
  <c r="F298" i="3"/>
  <c r="A299" i="3"/>
  <c r="B299" i="3"/>
  <c r="C299" i="3"/>
  <c r="D299" i="3"/>
  <c r="E299" i="3"/>
  <c r="F299" i="3"/>
  <c r="A300" i="3"/>
  <c r="B300" i="3"/>
  <c r="C300" i="3"/>
  <c r="D300" i="3"/>
  <c r="E300" i="3"/>
  <c r="F300" i="3"/>
  <c r="A301" i="3"/>
  <c r="B301" i="3"/>
  <c r="C301" i="3"/>
  <c r="D301" i="3"/>
  <c r="E301" i="3"/>
  <c r="F301" i="3"/>
  <c r="A302" i="3"/>
  <c r="B302" i="3"/>
  <c r="C302" i="3"/>
  <c r="D302" i="3"/>
  <c r="E302" i="3"/>
  <c r="F302" i="3"/>
  <c r="A303" i="3"/>
  <c r="B303" i="3"/>
  <c r="C303" i="3"/>
  <c r="D303" i="3"/>
  <c r="E303" i="3"/>
  <c r="F303" i="3"/>
  <c r="A304" i="3"/>
  <c r="B304" i="3"/>
  <c r="C304" i="3"/>
  <c r="D304" i="3"/>
  <c r="E304" i="3"/>
  <c r="F304" i="3"/>
  <c r="A305" i="3"/>
  <c r="B305" i="3"/>
  <c r="C305" i="3"/>
  <c r="D305" i="3"/>
  <c r="E305" i="3"/>
  <c r="F305" i="3"/>
  <c r="A306" i="3"/>
  <c r="B306" i="3"/>
  <c r="C306" i="3"/>
  <c r="D306" i="3"/>
  <c r="E306" i="3"/>
  <c r="F306" i="3"/>
  <c r="A307" i="3"/>
  <c r="B307" i="3"/>
  <c r="C307" i="3"/>
  <c r="D307" i="3"/>
  <c r="E307" i="3"/>
  <c r="F307" i="3"/>
  <c r="A308" i="3"/>
  <c r="B308" i="3"/>
  <c r="C308" i="3"/>
  <c r="D308" i="3"/>
  <c r="E308" i="3"/>
  <c r="F308" i="3"/>
  <c r="A309" i="3"/>
  <c r="B309" i="3"/>
  <c r="C309" i="3"/>
  <c r="D309" i="3"/>
  <c r="E309" i="3"/>
  <c r="F309" i="3"/>
  <c r="A310" i="3"/>
  <c r="B310" i="3"/>
  <c r="C310" i="3"/>
  <c r="D310" i="3"/>
  <c r="E310" i="3"/>
  <c r="F310" i="3"/>
  <c r="A311" i="3"/>
  <c r="B311" i="3"/>
  <c r="C311" i="3"/>
  <c r="D311" i="3"/>
  <c r="E311" i="3"/>
  <c r="F311" i="3"/>
  <c r="A312" i="3"/>
  <c r="B312" i="3"/>
  <c r="C312" i="3"/>
  <c r="D312" i="3"/>
  <c r="E312" i="3"/>
  <c r="F312" i="3"/>
  <c r="A313" i="3"/>
  <c r="B313" i="3"/>
  <c r="C313" i="3"/>
  <c r="D313" i="3"/>
  <c r="E313" i="3"/>
  <c r="F313" i="3"/>
  <c r="A413" i="3"/>
  <c r="B413" i="3"/>
  <c r="C413" i="3"/>
  <c r="D413" i="3"/>
  <c r="E413" i="3"/>
  <c r="A414" i="3"/>
  <c r="B414" i="3"/>
  <c r="C414" i="3"/>
  <c r="D414" i="3"/>
  <c r="E414" i="3"/>
  <c r="F414" i="3"/>
  <c r="A415" i="3"/>
  <c r="B415" i="3"/>
  <c r="C415" i="3"/>
  <c r="D415" i="3"/>
  <c r="E415" i="3"/>
  <c r="F415" i="3"/>
  <c r="A416" i="3"/>
  <c r="B416" i="3"/>
  <c r="C416" i="3"/>
  <c r="D416" i="3"/>
  <c r="E416" i="3"/>
  <c r="F416" i="3"/>
  <c r="A417" i="3"/>
  <c r="B417" i="3"/>
  <c r="C417" i="3"/>
  <c r="D417" i="3"/>
  <c r="E417" i="3"/>
  <c r="F417" i="3"/>
  <c r="A418" i="3"/>
  <c r="B418" i="3"/>
  <c r="C418" i="3"/>
  <c r="D418" i="3"/>
  <c r="E418" i="3"/>
  <c r="F418" i="3"/>
  <c r="A419" i="3"/>
  <c r="B419" i="3"/>
  <c r="C419" i="3"/>
  <c r="D419" i="3"/>
  <c r="E419" i="3"/>
  <c r="F419" i="3"/>
  <c r="A420" i="3"/>
  <c r="B420" i="3"/>
  <c r="C420" i="3"/>
  <c r="D420" i="3"/>
  <c r="E420" i="3"/>
  <c r="F420" i="3"/>
  <c r="A421" i="3"/>
  <c r="B421" i="3"/>
  <c r="C421" i="3"/>
  <c r="D421" i="3"/>
  <c r="E421" i="3"/>
  <c r="F421" i="3"/>
  <c r="A422" i="3"/>
  <c r="B422" i="3"/>
  <c r="C422" i="3"/>
  <c r="D422" i="3"/>
  <c r="E422" i="3"/>
  <c r="F422" i="3"/>
  <c r="A423" i="3"/>
  <c r="B423" i="3"/>
  <c r="C423" i="3"/>
  <c r="D423" i="3"/>
  <c r="E423" i="3"/>
  <c r="F423" i="3"/>
  <c r="A424" i="3"/>
  <c r="B424" i="3"/>
  <c r="C424" i="3"/>
  <c r="D424" i="3"/>
  <c r="E424" i="3"/>
  <c r="F424" i="3"/>
  <c r="A425" i="3"/>
  <c r="B425" i="3"/>
  <c r="C425" i="3"/>
  <c r="D425" i="3"/>
  <c r="E425" i="3"/>
  <c r="F425" i="3"/>
  <c r="A426" i="3"/>
  <c r="B426" i="3"/>
  <c r="C426" i="3"/>
  <c r="D426" i="3"/>
  <c r="E426" i="3"/>
  <c r="F426" i="3"/>
  <c r="A427" i="3"/>
  <c r="B427" i="3"/>
  <c r="C427" i="3"/>
  <c r="D427" i="3"/>
  <c r="E427" i="3"/>
  <c r="F427" i="3"/>
  <c r="A428" i="3"/>
  <c r="B428" i="3"/>
  <c r="C428" i="3"/>
  <c r="D428" i="3"/>
  <c r="E428" i="3"/>
  <c r="F428" i="3"/>
  <c r="A429" i="3"/>
  <c r="B429" i="3"/>
  <c r="C429" i="3"/>
  <c r="D429" i="3"/>
  <c r="E429" i="3"/>
  <c r="F429" i="3"/>
  <c r="A430" i="3"/>
  <c r="B430" i="3"/>
  <c r="C430" i="3"/>
  <c r="D430" i="3"/>
  <c r="E430" i="3"/>
  <c r="F430" i="3"/>
  <c r="A431" i="3"/>
  <c r="B431" i="3"/>
  <c r="C431" i="3"/>
  <c r="D431" i="3"/>
  <c r="E431" i="3"/>
  <c r="F431" i="3"/>
  <c r="A368" i="3"/>
  <c r="B368" i="3"/>
  <c r="C368" i="3"/>
  <c r="A369" i="3"/>
  <c r="B369" i="3"/>
  <c r="C369" i="3"/>
  <c r="A370" i="3"/>
  <c r="B370" i="3"/>
  <c r="C370" i="3"/>
  <c r="A371" i="3"/>
  <c r="B371" i="3"/>
  <c r="C371" i="3"/>
  <c r="A372" i="3"/>
  <c r="B372" i="3"/>
  <c r="C372" i="3"/>
  <c r="A373" i="3"/>
  <c r="B373" i="3"/>
  <c r="D368" i="3"/>
  <c r="E368" i="3"/>
  <c r="F368" i="3"/>
  <c r="D369" i="3"/>
  <c r="E369" i="3"/>
  <c r="F369" i="3"/>
  <c r="D370" i="3"/>
  <c r="E370" i="3"/>
  <c r="F370" i="3"/>
  <c r="F371" i="3"/>
  <c r="D372" i="3"/>
  <c r="E372" i="3"/>
  <c r="F372" i="3"/>
  <c r="D373" i="3"/>
  <c r="E373" i="3"/>
  <c r="F373" i="3"/>
  <c r="A374" i="3"/>
  <c r="B374" i="3"/>
  <c r="C374" i="3"/>
  <c r="D374" i="3"/>
  <c r="E374" i="3"/>
  <c r="F374" i="3"/>
  <c r="A375" i="3"/>
  <c r="B375" i="3"/>
  <c r="C375" i="3"/>
  <c r="D375" i="3"/>
  <c r="E375" i="3"/>
  <c r="F375" i="3"/>
  <c r="A376" i="3"/>
  <c r="B376" i="3"/>
  <c r="C376" i="3"/>
  <c r="D376" i="3"/>
  <c r="E376" i="3"/>
  <c r="F376" i="3"/>
  <c r="A377" i="3"/>
  <c r="B377" i="3"/>
  <c r="C377" i="3"/>
  <c r="D377" i="3"/>
  <c r="E377" i="3"/>
  <c r="F377" i="3"/>
  <c r="A378" i="3"/>
  <c r="B378" i="3"/>
  <c r="C378" i="3"/>
  <c r="D378" i="3"/>
  <c r="E378" i="3"/>
  <c r="F378" i="3"/>
  <c r="A379" i="3"/>
  <c r="B379" i="3"/>
  <c r="C379" i="3"/>
  <c r="D379" i="3"/>
  <c r="E379" i="3"/>
  <c r="F379" i="3"/>
  <c r="A380" i="3"/>
  <c r="B380" i="3"/>
  <c r="C380" i="3"/>
  <c r="D380" i="3"/>
  <c r="E380" i="3"/>
  <c r="F380" i="3"/>
  <c r="A381" i="3"/>
  <c r="B381" i="3"/>
  <c r="C381" i="3"/>
  <c r="D381" i="3"/>
  <c r="E381" i="3"/>
  <c r="F381" i="3"/>
  <c r="A382" i="3"/>
  <c r="B382" i="3"/>
  <c r="C382" i="3"/>
  <c r="D382" i="3"/>
  <c r="E382" i="3"/>
  <c r="F382" i="3"/>
  <c r="A383" i="3"/>
  <c r="B383" i="3"/>
  <c r="C383" i="3"/>
  <c r="D383" i="3"/>
  <c r="E383" i="3"/>
  <c r="A384" i="3"/>
  <c r="B384" i="3"/>
  <c r="C384" i="3"/>
  <c r="D384" i="3"/>
  <c r="E384" i="3"/>
  <c r="F384" i="3"/>
  <c r="A385" i="3"/>
  <c r="B385" i="3"/>
  <c r="C385" i="3"/>
  <c r="D385" i="3"/>
  <c r="E385" i="3"/>
  <c r="A386" i="3"/>
  <c r="B386" i="3"/>
  <c r="C386" i="3"/>
  <c r="D386" i="3"/>
  <c r="E386" i="3"/>
  <c r="F386" i="3"/>
  <c r="A387" i="3"/>
  <c r="B387" i="3"/>
  <c r="C387" i="3"/>
  <c r="D387" i="3"/>
  <c r="E387" i="3"/>
  <c r="A388" i="3"/>
  <c r="B388" i="3"/>
  <c r="C388" i="3"/>
  <c r="D388" i="3"/>
  <c r="E388" i="3"/>
  <c r="F388" i="3"/>
  <c r="A399" i="3"/>
  <c r="B399" i="3"/>
  <c r="C399" i="3"/>
  <c r="F399" i="3"/>
  <c r="A400" i="3"/>
  <c r="B400" i="3"/>
  <c r="C400" i="3"/>
  <c r="D400" i="3"/>
  <c r="E400" i="3"/>
  <c r="F400" i="3"/>
  <c r="A401" i="3"/>
  <c r="B401" i="3"/>
  <c r="C401" i="3"/>
  <c r="D401" i="3"/>
  <c r="E401" i="3"/>
  <c r="F401" i="3"/>
  <c r="A402" i="3"/>
  <c r="B402" i="3"/>
  <c r="C402" i="3"/>
  <c r="D402" i="3"/>
  <c r="E402" i="3"/>
  <c r="F402" i="3"/>
  <c r="A403" i="3"/>
  <c r="B403" i="3"/>
  <c r="C403" i="3"/>
  <c r="D403" i="3"/>
  <c r="E403" i="3"/>
  <c r="F403" i="3"/>
  <c r="A404" i="3"/>
  <c r="B404" i="3"/>
  <c r="C404" i="3"/>
  <c r="D404" i="3"/>
  <c r="E404" i="3"/>
  <c r="F404" i="3"/>
  <c r="A405" i="3"/>
  <c r="B405" i="3"/>
  <c r="C405" i="3"/>
  <c r="D405" i="3"/>
  <c r="E405" i="3"/>
  <c r="F405" i="3"/>
  <c r="A406" i="3"/>
  <c r="B406" i="3"/>
  <c r="C406" i="3"/>
  <c r="D406" i="3"/>
  <c r="E406" i="3"/>
  <c r="F406" i="3"/>
  <c r="A407" i="3"/>
  <c r="B407" i="3"/>
  <c r="C407" i="3"/>
  <c r="D407" i="3"/>
  <c r="E407" i="3"/>
  <c r="F407" i="3"/>
  <c r="A408" i="3"/>
  <c r="B408" i="3"/>
  <c r="C408" i="3"/>
  <c r="D408" i="3"/>
  <c r="E408" i="3"/>
  <c r="F408" i="3"/>
  <c r="A409" i="3"/>
  <c r="B409" i="3"/>
  <c r="C409" i="3"/>
  <c r="D409" i="3"/>
  <c r="E409" i="3"/>
  <c r="F409" i="3"/>
  <c r="A410" i="3"/>
  <c r="B410" i="3"/>
  <c r="C410" i="3"/>
  <c r="D410" i="3"/>
  <c r="E410" i="3"/>
  <c r="F410" i="3"/>
  <c r="A411" i="3"/>
  <c r="B411" i="3"/>
  <c r="C411" i="3"/>
  <c r="D411" i="3"/>
  <c r="E411" i="3"/>
  <c r="F411" i="3"/>
  <c r="A390" i="3"/>
  <c r="B390" i="3"/>
  <c r="C390" i="3"/>
  <c r="A391" i="3"/>
  <c r="B391" i="3"/>
  <c r="C391" i="3"/>
  <c r="D391" i="3"/>
  <c r="E391" i="3"/>
  <c r="F391" i="3"/>
  <c r="A392" i="3"/>
  <c r="B392" i="3"/>
  <c r="C392" i="3"/>
  <c r="D392" i="3"/>
  <c r="E392" i="3"/>
  <c r="F392" i="3"/>
  <c r="A393" i="3"/>
  <c r="B393" i="3"/>
  <c r="C393" i="3"/>
  <c r="D393" i="3"/>
  <c r="E393" i="3"/>
  <c r="F393" i="3"/>
  <c r="A394" i="3"/>
  <c r="B394" i="3"/>
  <c r="C394" i="3"/>
  <c r="D394" i="3"/>
  <c r="E394" i="3"/>
  <c r="F394" i="3"/>
  <c r="A395" i="3"/>
  <c r="B395" i="3"/>
  <c r="C395" i="3"/>
  <c r="D395" i="3"/>
  <c r="E395" i="3"/>
  <c r="F395" i="3"/>
  <c r="A396" i="3"/>
  <c r="B396" i="3"/>
  <c r="C396" i="3"/>
  <c r="D396" i="3"/>
  <c r="E396" i="3"/>
  <c r="F396" i="3"/>
  <c r="A397" i="3"/>
  <c r="B397" i="3"/>
  <c r="C397" i="3"/>
  <c r="D397" i="3"/>
  <c r="E397" i="3"/>
  <c r="F397" i="3"/>
  <c r="A254" i="3"/>
  <c r="B254" i="3"/>
  <c r="C254" i="3"/>
  <c r="D254" i="3"/>
  <c r="E254" i="3"/>
  <c r="F254" i="3"/>
  <c r="A255" i="3"/>
  <c r="B255" i="3"/>
  <c r="C255" i="3"/>
  <c r="D255" i="3"/>
  <c r="E255" i="3"/>
  <c r="F255" i="3"/>
  <c r="A256" i="3"/>
  <c r="B256" i="3"/>
  <c r="C256" i="3"/>
  <c r="D256" i="3"/>
  <c r="E256" i="3"/>
  <c r="F256" i="3"/>
  <c r="A257" i="3"/>
  <c r="B257" i="3"/>
  <c r="C257" i="3"/>
  <c r="D257" i="3"/>
  <c r="E257" i="3"/>
  <c r="F257" i="3"/>
  <c r="A258" i="3"/>
  <c r="B258" i="3"/>
  <c r="C258" i="3"/>
  <c r="D258" i="3"/>
  <c r="E258" i="3"/>
  <c r="F258" i="3"/>
  <c r="A259" i="3"/>
  <c r="B259" i="3"/>
  <c r="C259" i="3"/>
  <c r="D259" i="3"/>
  <c r="E259" i="3"/>
  <c r="F259" i="3"/>
  <c r="A260" i="3"/>
  <c r="B260" i="3"/>
  <c r="C260" i="3"/>
  <c r="D260" i="3"/>
  <c r="E260" i="3"/>
  <c r="F260" i="3"/>
  <c r="A261" i="3"/>
  <c r="B261" i="3"/>
  <c r="C261" i="3"/>
  <c r="D261" i="3"/>
  <c r="E261" i="3"/>
  <c r="F261" i="3"/>
  <c r="A262" i="3"/>
  <c r="B262" i="3"/>
  <c r="C262" i="3"/>
  <c r="D262" i="3"/>
  <c r="E262" i="3"/>
  <c r="F262" i="3"/>
  <c r="A263" i="3"/>
  <c r="B263" i="3"/>
  <c r="C263" i="3"/>
  <c r="D263" i="3"/>
  <c r="E263" i="3"/>
  <c r="F263" i="3"/>
  <c r="A264" i="3"/>
  <c r="B264" i="3"/>
  <c r="C264" i="3"/>
  <c r="D264" i="3"/>
  <c r="E264" i="3"/>
  <c r="F264" i="3"/>
  <c r="A265" i="3"/>
  <c r="B265" i="3"/>
  <c r="C265" i="3"/>
  <c r="D265" i="3"/>
  <c r="E265" i="3"/>
  <c r="F265" i="3"/>
  <c r="A266" i="3"/>
  <c r="B266" i="3"/>
  <c r="C266" i="3"/>
  <c r="D266" i="3"/>
  <c r="E266" i="3"/>
  <c r="F266" i="3"/>
  <c r="A267" i="3"/>
  <c r="B267" i="3"/>
  <c r="C267" i="3"/>
  <c r="D267" i="3"/>
  <c r="E267" i="3"/>
  <c r="F267" i="3"/>
  <c r="A242" i="3"/>
  <c r="B242" i="3"/>
  <c r="C242" i="3"/>
  <c r="D242" i="3"/>
  <c r="E242" i="3"/>
  <c r="F242" i="3"/>
  <c r="A243" i="3"/>
  <c r="B243" i="3"/>
  <c r="C243" i="3"/>
  <c r="D243" i="3"/>
  <c r="E243" i="3"/>
  <c r="F243" i="3"/>
  <c r="A244" i="3"/>
  <c r="B244" i="3"/>
  <c r="C244" i="3"/>
  <c r="D244" i="3"/>
  <c r="E244" i="3"/>
  <c r="F244" i="3"/>
  <c r="A245" i="3"/>
  <c r="B245" i="3"/>
  <c r="C245" i="3"/>
  <c r="D245" i="3"/>
  <c r="E245" i="3"/>
  <c r="F245" i="3"/>
  <c r="A246" i="3"/>
  <c r="B246" i="3"/>
  <c r="C246" i="3"/>
  <c r="D246" i="3"/>
  <c r="E246" i="3"/>
  <c r="F246" i="3"/>
  <c r="A247" i="3"/>
  <c r="B247" i="3"/>
  <c r="C247" i="3"/>
  <c r="D247" i="3"/>
  <c r="E247" i="3"/>
  <c r="F247" i="3"/>
  <c r="A248" i="3"/>
  <c r="B248" i="3"/>
  <c r="C248" i="3"/>
  <c r="D248" i="3"/>
  <c r="E248" i="3"/>
  <c r="F248" i="3"/>
  <c r="A249" i="3"/>
  <c r="B249" i="3"/>
  <c r="C249" i="3"/>
  <c r="D249" i="3"/>
  <c r="E249" i="3"/>
  <c r="F249" i="3"/>
  <c r="A250" i="3"/>
  <c r="B250" i="3"/>
  <c r="C250" i="3"/>
  <c r="D250" i="3"/>
  <c r="E250" i="3"/>
  <c r="F250" i="3"/>
  <c r="A251" i="3"/>
  <c r="B251" i="3"/>
  <c r="C251" i="3"/>
  <c r="D251" i="3"/>
  <c r="E251" i="3"/>
  <c r="F251" i="3"/>
  <c r="A252" i="3"/>
  <c r="B252" i="3"/>
  <c r="C252" i="3"/>
  <c r="D252" i="3"/>
  <c r="E252" i="3"/>
  <c r="F252" i="3"/>
  <c r="A253" i="3"/>
  <c r="B253" i="3"/>
  <c r="C253" i="3"/>
  <c r="D253" i="3"/>
  <c r="E253" i="3"/>
  <c r="F253" i="3"/>
  <c r="A230" i="3"/>
  <c r="B230" i="3"/>
  <c r="C230" i="3"/>
  <c r="D230" i="3"/>
  <c r="E230" i="3"/>
  <c r="F230" i="3"/>
  <c r="A231" i="3"/>
  <c r="B231" i="3"/>
  <c r="C231" i="3"/>
  <c r="D231" i="3"/>
  <c r="E231" i="3"/>
  <c r="F231" i="3"/>
  <c r="A232" i="3"/>
  <c r="B232" i="3"/>
  <c r="C232" i="3"/>
  <c r="D232" i="3"/>
  <c r="E232" i="3"/>
  <c r="F232" i="3"/>
  <c r="A233" i="3"/>
  <c r="B233" i="3"/>
  <c r="C233" i="3"/>
  <c r="D233" i="3"/>
  <c r="E233" i="3"/>
  <c r="F233" i="3"/>
  <c r="A234" i="3"/>
  <c r="B234" i="3"/>
  <c r="C234" i="3"/>
  <c r="D234" i="3"/>
  <c r="E234" i="3"/>
  <c r="F234" i="3"/>
  <c r="A235" i="3"/>
  <c r="B235" i="3"/>
  <c r="C235" i="3"/>
  <c r="D235" i="3"/>
  <c r="E235" i="3"/>
  <c r="F235" i="3"/>
  <c r="A236" i="3"/>
  <c r="B236" i="3"/>
  <c r="C236" i="3"/>
  <c r="D236" i="3"/>
  <c r="E236" i="3"/>
  <c r="F236" i="3"/>
  <c r="A237" i="3"/>
  <c r="B237" i="3"/>
  <c r="C237" i="3"/>
  <c r="D237" i="3"/>
  <c r="E237" i="3"/>
  <c r="F237" i="3"/>
  <c r="A238" i="3"/>
  <c r="B238" i="3"/>
  <c r="C238" i="3"/>
  <c r="D238" i="3"/>
  <c r="E238" i="3"/>
  <c r="F238" i="3"/>
  <c r="A239" i="3"/>
  <c r="B239" i="3"/>
  <c r="C239" i="3"/>
  <c r="D239" i="3"/>
  <c r="E239" i="3"/>
  <c r="F239" i="3"/>
  <c r="A240" i="3"/>
  <c r="B240" i="3"/>
  <c r="C240" i="3"/>
  <c r="D240" i="3"/>
  <c r="E240" i="3"/>
  <c r="F240" i="3"/>
  <c r="A222" i="3"/>
  <c r="B222" i="3"/>
  <c r="C222" i="3"/>
  <c r="D222" i="3"/>
  <c r="E222" i="3"/>
  <c r="F222" i="3"/>
  <c r="A223" i="3"/>
  <c r="B223" i="3"/>
  <c r="C223" i="3"/>
  <c r="D223" i="3"/>
  <c r="E223" i="3"/>
  <c r="F223" i="3"/>
  <c r="A224" i="3"/>
  <c r="B224" i="3"/>
  <c r="C224" i="3"/>
  <c r="D224" i="3"/>
  <c r="E224" i="3"/>
  <c r="F224" i="3"/>
  <c r="A225" i="3"/>
  <c r="B225" i="3"/>
  <c r="C225" i="3"/>
  <c r="D225" i="3"/>
  <c r="E225" i="3"/>
  <c r="F225" i="3"/>
  <c r="A226" i="3"/>
  <c r="B226" i="3"/>
  <c r="C226" i="3"/>
  <c r="D226" i="3"/>
  <c r="E226" i="3"/>
  <c r="F226" i="3"/>
  <c r="A227" i="3"/>
  <c r="B227" i="3"/>
  <c r="C227" i="3"/>
  <c r="D227" i="3"/>
  <c r="E227" i="3"/>
  <c r="F227" i="3"/>
  <c r="A228" i="3"/>
  <c r="B228" i="3"/>
  <c r="C228" i="3"/>
  <c r="D228" i="3"/>
  <c r="E228" i="3"/>
  <c r="F228" i="3"/>
  <c r="A229" i="3"/>
  <c r="B229" i="3"/>
  <c r="C229" i="3"/>
  <c r="D229" i="3"/>
  <c r="E229" i="3"/>
  <c r="F229" i="3"/>
  <c r="A214" i="3"/>
  <c r="B214" i="3"/>
  <c r="C214" i="3"/>
  <c r="D214" i="3"/>
  <c r="E214" i="3"/>
  <c r="F214" i="3"/>
  <c r="A215" i="3"/>
  <c r="B215" i="3"/>
  <c r="C215" i="3"/>
  <c r="D215" i="3"/>
  <c r="E215" i="3"/>
  <c r="F215" i="3"/>
  <c r="A216" i="3"/>
  <c r="B216" i="3"/>
  <c r="C216" i="3"/>
  <c r="D216" i="3"/>
  <c r="E216" i="3"/>
  <c r="F216" i="3"/>
  <c r="A217" i="3"/>
  <c r="B217" i="3"/>
  <c r="C217" i="3"/>
  <c r="D217" i="3"/>
  <c r="E217" i="3"/>
  <c r="F217" i="3"/>
  <c r="A218" i="3"/>
  <c r="B218" i="3"/>
  <c r="C218" i="3"/>
  <c r="D218" i="3"/>
  <c r="E218" i="3"/>
  <c r="F218" i="3"/>
  <c r="A219" i="3"/>
  <c r="B219" i="3"/>
  <c r="C219" i="3"/>
  <c r="D219" i="3"/>
  <c r="E219" i="3"/>
  <c r="F219" i="3"/>
  <c r="A220" i="3"/>
  <c r="B220" i="3"/>
  <c r="C220" i="3"/>
  <c r="D220" i="3"/>
  <c r="E220" i="3"/>
  <c r="F220" i="3"/>
  <c r="A221" i="3"/>
  <c r="B221" i="3"/>
  <c r="C221" i="3"/>
  <c r="D221" i="3"/>
  <c r="E221" i="3"/>
  <c r="F221" i="3"/>
  <c r="A195" i="3"/>
  <c r="B195" i="3"/>
  <c r="C195" i="3"/>
  <c r="F195" i="3"/>
  <c r="A196" i="3"/>
  <c r="B196" i="3"/>
  <c r="C196" i="3"/>
  <c r="F196" i="3"/>
  <c r="A197" i="3"/>
  <c r="B197" i="3"/>
  <c r="C197" i="3"/>
  <c r="F197" i="3"/>
  <c r="A198" i="3"/>
  <c r="B198" i="3"/>
  <c r="C198" i="3"/>
  <c r="F198" i="3"/>
  <c r="A199" i="3"/>
  <c r="B199" i="3"/>
  <c r="C199" i="3"/>
  <c r="F199" i="3"/>
  <c r="A200" i="3"/>
  <c r="B200" i="3"/>
  <c r="C200" i="3"/>
  <c r="F200" i="3"/>
  <c r="A201" i="3"/>
  <c r="B201" i="3"/>
  <c r="C201" i="3"/>
  <c r="F201" i="3"/>
  <c r="A202" i="3"/>
  <c r="B202" i="3"/>
  <c r="C202" i="3"/>
  <c r="F202" i="3"/>
  <c r="A203" i="3"/>
  <c r="B203" i="3"/>
  <c r="C203" i="3"/>
  <c r="D203" i="3"/>
  <c r="E203" i="3"/>
  <c r="F203" i="3"/>
  <c r="A204" i="3"/>
  <c r="B204" i="3"/>
  <c r="C204" i="3"/>
  <c r="D204" i="3"/>
  <c r="E204" i="3"/>
  <c r="F204" i="3"/>
  <c r="A205" i="3"/>
  <c r="B205" i="3"/>
  <c r="C205" i="3"/>
  <c r="D205" i="3"/>
  <c r="E205" i="3"/>
  <c r="F205" i="3"/>
  <c r="A206" i="3"/>
  <c r="B206" i="3"/>
  <c r="C206" i="3"/>
  <c r="D206" i="3"/>
  <c r="E206" i="3"/>
  <c r="F206" i="3"/>
  <c r="A207" i="3"/>
  <c r="B207" i="3"/>
  <c r="C207" i="3"/>
  <c r="D207" i="3"/>
  <c r="E207" i="3"/>
  <c r="F207" i="3"/>
  <c r="A208" i="3"/>
  <c r="B208" i="3"/>
  <c r="C208" i="3"/>
  <c r="D208" i="3"/>
  <c r="E208" i="3"/>
  <c r="F208" i="3"/>
  <c r="A209" i="3"/>
  <c r="B209" i="3"/>
  <c r="C209" i="3"/>
  <c r="D209" i="3"/>
  <c r="E209" i="3"/>
  <c r="F209" i="3"/>
  <c r="A210" i="3"/>
  <c r="B210" i="3"/>
  <c r="C210" i="3"/>
  <c r="D210" i="3"/>
  <c r="E210" i="3"/>
  <c r="F210" i="3"/>
  <c r="A211" i="3"/>
  <c r="B211" i="3"/>
  <c r="C211" i="3"/>
  <c r="D211" i="3"/>
  <c r="E211" i="3"/>
  <c r="F211" i="3"/>
  <c r="A212" i="3"/>
  <c r="B212" i="3"/>
  <c r="C212" i="3"/>
  <c r="D212" i="3"/>
  <c r="E212" i="3"/>
  <c r="F212" i="3"/>
  <c r="A213" i="3"/>
  <c r="B213" i="3"/>
  <c r="C213" i="3"/>
  <c r="D213" i="3"/>
  <c r="E213" i="3"/>
  <c r="F213" i="3"/>
  <c r="A170" i="3"/>
  <c r="B170" i="3"/>
  <c r="C170" i="3"/>
  <c r="D170" i="3"/>
  <c r="E170" i="3"/>
  <c r="F170" i="3"/>
  <c r="A171" i="3"/>
  <c r="B171" i="3"/>
  <c r="C171" i="3"/>
  <c r="D171" i="3"/>
  <c r="E171" i="3"/>
  <c r="F171" i="3"/>
  <c r="A172" i="3"/>
  <c r="B172" i="3"/>
  <c r="C172" i="3"/>
  <c r="D172" i="3"/>
  <c r="E172" i="3"/>
  <c r="F172" i="3"/>
  <c r="A173" i="3"/>
  <c r="B173" i="3"/>
  <c r="C173" i="3"/>
  <c r="D173" i="3"/>
  <c r="E173" i="3"/>
  <c r="F173" i="3"/>
  <c r="A174" i="3"/>
  <c r="B174" i="3"/>
  <c r="C174" i="3"/>
  <c r="D174" i="3"/>
  <c r="E174" i="3"/>
  <c r="F174" i="3"/>
  <c r="A175" i="3"/>
  <c r="B175" i="3"/>
  <c r="C175" i="3"/>
  <c r="D175" i="3"/>
  <c r="E175" i="3"/>
  <c r="F175" i="3"/>
  <c r="A176" i="3"/>
  <c r="B176" i="3"/>
  <c r="C176" i="3"/>
  <c r="D176" i="3"/>
  <c r="E176" i="3"/>
  <c r="F176" i="3"/>
  <c r="A177" i="3"/>
  <c r="B177" i="3"/>
  <c r="C177" i="3"/>
  <c r="D177" i="3"/>
  <c r="E177" i="3"/>
  <c r="F177" i="3"/>
  <c r="A178" i="3"/>
  <c r="B178" i="3"/>
  <c r="C178" i="3"/>
  <c r="D178" i="3"/>
  <c r="E178" i="3"/>
  <c r="F178" i="3"/>
  <c r="A179" i="3"/>
  <c r="B179" i="3"/>
  <c r="C179" i="3"/>
  <c r="D179" i="3"/>
  <c r="E179" i="3"/>
  <c r="F179" i="3"/>
  <c r="A180" i="3"/>
  <c r="B180" i="3"/>
  <c r="C180" i="3"/>
  <c r="D180" i="3"/>
  <c r="E180" i="3"/>
  <c r="F180" i="3"/>
  <c r="A181" i="3"/>
  <c r="B181" i="3"/>
  <c r="C181" i="3"/>
  <c r="D181" i="3"/>
  <c r="E181" i="3"/>
  <c r="F181" i="3"/>
  <c r="A182" i="3"/>
  <c r="B182" i="3"/>
  <c r="C182" i="3"/>
  <c r="D182" i="3"/>
  <c r="E182" i="3"/>
  <c r="F182" i="3"/>
  <c r="A183" i="3"/>
  <c r="B183" i="3"/>
  <c r="C183" i="3"/>
  <c r="D183" i="3"/>
  <c r="E183" i="3"/>
  <c r="F183" i="3"/>
  <c r="A184" i="3"/>
  <c r="B184" i="3"/>
  <c r="C184" i="3"/>
  <c r="D184" i="3"/>
  <c r="E184" i="3"/>
  <c r="F184" i="3"/>
  <c r="A185" i="3"/>
  <c r="B185" i="3"/>
  <c r="C185" i="3"/>
  <c r="D185" i="3"/>
  <c r="E185" i="3"/>
  <c r="F185" i="3"/>
  <c r="A186" i="3"/>
  <c r="B186" i="3"/>
  <c r="C186" i="3"/>
  <c r="D186" i="3"/>
  <c r="E186" i="3"/>
  <c r="F186" i="3"/>
  <c r="A187" i="3"/>
  <c r="B187" i="3"/>
  <c r="C187" i="3"/>
  <c r="D187" i="3"/>
  <c r="E187" i="3"/>
  <c r="F187" i="3"/>
  <c r="A188" i="3"/>
  <c r="B188" i="3"/>
  <c r="C188" i="3"/>
  <c r="D188" i="3"/>
  <c r="E188" i="3"/>
  <c r="F188" i="3"/>
  <c r="A189" i="3"/>
  <c r="B189" i="3"/>
  <c r="C189" i="3"/>
  <c r="D189" i="3"/>
  <c r="E189" i="3"/>
  <c r="F189" i="3"/>
  <c r="A190" i="3"/>
  <c r="B190" i="3"/>
  <c r="C190" i="3"/>
  <c r="D190" i="3"/>
  <c r="E190" i="3"/>
  <c r="F190" i="3"/>
  <c r="A191" i="3"/>
  <c r="B191" i="3"/>
  <c r="C191" i="3"/>
  <c r="D191" i="3"/>
  <c r="E191" i="3"/>
  <c r="F191" i="3"/>
  <c r="A192" i="3"/>
  <c r="B192" i="3"/>
  <c r="C192" i="3"/>
  <c r="D192" i="3"/>
  <c r="E192" i="3"/>
  <c r="F192" i="3"/>
  <c r="A193" i="3"/>
  <c r="B193" i="3"/>
  <c r="C193" i="3"/>
  <c r="D193" i="3"/>
  <c r="E193" i="3"/>
  <c r="F193" i="3"/>
  <c r="A142" i="3"/>
  <c r="B142" i="3"/>
  <c r="C142" i="3"/>
  <c r="D142" i="3"/>
  <c r="E142" i="3"/>
  <c r="F142" i="3"/>
  <c r="A143" i="3"/>
  <c r="B143" i="3"/>
  <c r="C143" i="3"/>
  <c r="D143" i="3"/>
  <c r="E143" i="3"/>
  <c r="F143" i="3"/>
  <c r="A144" i="3"/>
  <c r="B144" i="3"/>
  <c r="C144" i="3"/>
  <c r="D144" i="3"/>
  <c r="E144" i="3"/>
  <c r="F144" i="3"/>
  <c r="A145" i="3"/>
  <c r="B145" i="3"/>
  <c r="C145" i="3"/>
  <c r="D145" i="3"/>
  <c r="E145" i="3"/>
  <c r="F145" i="3"/>
  <c r="A146" i="3"/>
  <c r="B146" i="3"/>
  <c r="C146" i="3"/>
  <c r="D146" i="3"/>
  <c r="E146" i="3"/>
  <c r="F146" i="3"/>
  <c r="A147" i="3"/>
  <c r="B147" i="3"/>
  <c r="C147" i="3"/>
  <c r="D147" i="3"/>
  <c r="E147" i="3"/>
  <c r="F147" i="3"/>
  <c r="A148" i="3"/>
  <c r="B148" i="3"/>
  <c r="C148" i="3"/>
  <c r="D148" i="3"/>
  <c r="E148" i="3"/>
  <c r="F148" i="3"/>
  <c r="A149" i="3"/>
  <c r="B149" i="3"/>
  <c r="C149" i="3"/>
  <c r="D149" i="3"/>
  <c r="E149" i="3"/>
  <c r="F149" i="3"/>
  <c r="A150" i="3"/>
  <c r="B150" i="3"/>
  <c r="C150" i="3"/>
  <c r="D150" i="3"/>
  <c r="E150" i="3"/>
  <c r="F150" i="3"/>
  <c r="A151" i="3"/>
  <c r="B151" i="3"/>
  <c r="C151" i="3"/>
  <c r="D151" i="3"/>
  <c r="E151" i="3"/>
  <c r="F151" i="3"/>
  <c r="A152" i="3"/>
  <c r="B152" i="3"/>
  <c r="C152" i="3"/>
  <c r="D152" i="3"/>
  <c r="E152" i="3"/>
  <c r="F152" i="3"/>
  <c r="A153" i="3"/>
  <c r="B153" i="3"/>
  <c r="C153" i="3"/>
  <c r="D153" i="3"/>
  <c r="E153" i="3"/>
  <c r="F153" i="3"/>
  <c r="A154" i="3"/>
  <c r="B154" i="3"/>
  <c r="C154" i="3"/>
  <c r="D154" i="3"/>
  <c r="E154" i="3"/>
  <c r="F154" i="3"/>
  <c r="A155" i="3"/>
  <c r="B155" i="3"/>
  <c r="C155" i="3"/>
  <c r="D155" i="3"/>
  <c r="E155" i="3"/>
  <c r="F155" i="3"/>
  <c r="A156" i="3"/>
  <c r="B156" i="3"/>
  <c r="C156" i="3"/>
  <c r="D156" i="3"/>
  <c r="E156" i="3"/>
  <c r="F156" i="3"/>
  <c r="A157" i="3"/>
  <c r="B157" i="3"/>
  <c r="C157" i="3"/>
  <c r="D157" i="3"/>
  <c r="E157" i="3"/>
  <c r="F157" i="3"/>
  <c r="A158" i="3"/>
  <c r="B158" i="3"/>
  <c r="C158" i="3"/>
  <c r="D158" i="3"/>
  <c r="E158" i="3"/>
  <c r="F158" i="3"/>
  <c r="A159" i="3"/>
  <c r="B159" i="3"/>
  <c r="C159" i="3"/>
  <c r="D159" i="3"/>
  <c r="E159" i="3"/>
  <c r="F159" i="3"/>
  <c r="A160" i="3"/>
  <c r="B160" i="3"/>
  <c r="C160" i="3"/>
  <c r="D160" i="3"/>
  <c r="E160" i="3"/>
  <c r="F160" i="3"/>
  <c r="A161" i="3"/>
  <c r="B161" i="3"/>
  <c r="C161" i="3"/>
  <c r="D161" i="3"/>
  <c r="E161" i="3"/>
  <c r="F161" i="3"/>
  <c r="A162" i="3"/>
  <c r="B162" i="3"/>
  <c r="C162" i="3"/>
  <c r="D162" i="3"/>
  <c r="E162" i="3"/>
  <c r="F162" i="3"/>
  <c r="A163" i="3"/>
  <c r="B163" i="3"/>
  <c r="C163" i="3"/>
  <c r="D163" i="3"/>
  <c r="E163" i="3"/>
  <c r="F163" i="3"/>
  <c r="A164" i="3"/>
  <c r="B164" i="3"/>
  <c r="C164" i="3"/>
  <c r="D164" i="3"/>
  <c r="E164" i="3"/>
  <c r="F164" i="3"/>
  <c r="A165" i="3"/>
  <c r="B165" i="3"/>
  <c r="C165" i="3"/>
  <c r="D165" i="3"/>
  <c r="E165" i="3"/>
  <c r="F165" i="3"/>
  <c r="A166" i="3"/>
  <c r="B166" i="3"/>
  <c r="C166" i="3"/>
  <c r="D166" i="3"/>
  <c r="E166" i="3"/>
  <c r="F166" i="3"/>
  <c r="A167" i="3"/>
  <c r="B167" i="3"/>
  <c r="C167" i="3"/>
  <c r="D167" i="3"/>
  <c r="E167" i="3"/>
  <c r="F167" i="3"/>
  <c r="A168" i="3"/>
  <c r="B168" i="3"/>
  <c r="C168" i="3"/>
  <c r="D168" i="3"/>
  <c r="E168" i="3"/>
  <c r="F168" i="3"/>
  <c r="A123" i="3"/>
  <c r="B123" i="3"/>
  <c r="C123" i="3"/>
  <c r="D123" i="3"/>
  <c r="E123" i="3"/>
  <c r="F123" i="3"/>
  <c r="A124" i="3"/>
  <c r="B124" i="3"/>
  <c r="C124" i="3"/>
  <c r="D124" i="3"/>
  <c r="E124" i="3"/>
  <c r="F124" i="3"/>
  <c r="A125" i="3"/>
  <c r="B125" i="3"/>
  <c r="C125" i="3"/>
  <c r="D125" i="3"/>
  <c r="E125" i="3"/>
  <c r="F125" i="3"/>
  <c r="A126" i="3"/>
  <c r="B126" i="3"/>
  <c r="C126" i="3"/>
  <c r="D126" i="3"/>
  <c r="E126" i="3"/>
  <c r="F126" i="3"/>
  <c r="A127" i="3"/>
  <c r="B127" i="3"/>
  <c r="C127" i="3"/>
  <c r="D127" i="3"/>
  <c r="E127" i="3"/>
  <c r="F127" i="3"/>
  <c r="A128" i="3"/>
  <c r="B128" i="3"/>
  <c r="C128" i="3"/>
  <c r="D128" i="3"/>
  <c r="E128" i="3"/>
  <c r="F128" i="3"/>
  <c r="A129" i="3"/>
  <c r="B129" i="3"/>
  <c r="C129" i="3"/>
  <c r="D129" i="3"/>
  <c r="E129" i="3"/>
  <c r="F129" i="3"/>
  <c r="A130" i="3"/>
  <c r="B130" i="3"/>
  <c r="C130" i="3"/>
  <c r="D130" i="3"/>
  <c r="E130" i="3"/>
  <c r="F130" i="3"/>
  <c r="A131" i="3"/>
  <c r="B131" i="3"/>
  <c r="C131" i="3"/>
  <c r="D131" i="3"/>
  <c r="E131" i="3"/>
  <c r="F131" i="3"/>
  <c r="A132" i="3"/>
  <c r="B132" i="3"/>
  <c r="C132" i="3"/>
  <c r="D132" i="3"/>
  <c r="E132" i="3"/>
  <c r="F132" i="3"/>
  <c r="A133" i="3"/>
  <c r="B133" i="3"/>
  <c r="C133" i="3"/>
  <c r="D133" i="3"/>
  <c r="E133" i="3"/>
  <c r="F133" i="3"/>
  <c r="A134" i="3"/>
  <c r="B134" i="3"/>
  <c r="C134" i="3"/>
  <c r="D134" i="3"/>
  <c r="E134" i="3"/>
  <c r="F134" i="3"/>
  <c r="A135" i="3"/>
  <c r="B135" i="3"/>
  <c r="C135" i="3"/>
  <c r="D135" i="3"/>
  <c r="E135" i="3"/>
  <c r="F135" i="3"/>
  <c r="A136" i="3"/>
  <c r="B136" i="3"/>
  <c r="C136" i="3"/>
  <c r="D136" i="3"/>
  <c r="E136" i="3"/>
  <c r="F136" i="3"/>
  <c r="A137" i="3"/>
  <c r="B137" i="3"/>
  <c r="C137" i="3"/>
  <c r="D137" i="3"/>
  <c r="E137" i="3"/>
  <c r="F137" i="3"/>
  <c r="A138" i="3"/>
  <c r="B138" i="3"/>
  <c r="C138" i="3"/>
  <c r="D138" i="3"/>
  <c r="E138" i="3"/>
  <c r="F138" i="3"/>
  <c r="A139" i="3"/>
  <c r="B139" i="3"/>
  <c r="C139" i="3"/>
  <c r="D139" i="3"/>
  <c r="E139" i="3"/>
  <c r="F139" i="3"/>
  <c r="A140" i="3"/>
  <c r="B140" i="3"/>
  <c r="C140" i="3"/>
  <c r="D140" i="3"/>
  <c r="E140" i="3"/>
  <c r="F140" i="3"/>
  <c r="A114" i="3"/>
  <c r="B114" i="3"/>
  <c r="C114" i="3"/>
  <c r="F114" i="3"/>
  <c r="A115" i="3"/>
  <c r="B115" i="3"/>
  <c r="C115" i="3"/>
  <c r="D115" i="3"/>
  <c r="E115" i="3"/>
  <c r="F115" i="3"/>
  <c r="A116" i="3"/>
  <c r="B116" i="3"/>
  <c r="C116" i="3"/>
  <c r="D116" i="3"/>
  <c r="E116" i="3"/>
  <c r="F116" i="3"/>
  <c r="A117" i="3"/>
  <c r="B117" i="3"/>
  <c r="C117" i="3"/>
  <c r="D117" i="3"/>
  <c r="E117" i="3"/>
  <c r="F117" i="3"/>
  <c r="A118" i="3"/>
  <c r="B118" i="3"/>
  <c r="C118" i="3"/>
  <c r="D118" i="3"/>
  <c r="E118" i="3"/>
  <c r="F118" i="3"/>
  <c r="A119" i="3"/>
  <c r="B119" i="3"/>
  <c r="C119" i="3"/>
  <c r="D119" i="3"/>
  <c r="E119" i="3"/>
  <c r="F119" i="3"/>
  <c r="A120" i="3"/>
  <c r="B120" i="3"/>
  <c r="C120" i="3"/>
  <c r="D120" i="3"/>
  <c r="E120" i="3"/>
  <c r="F120" i="3"/>
  <c r="A121" i="3"/>
  <c r="B121" i="3"/>
  <c r="C121" i="3"/>
  <c r="D121" i="3"/>
  <c r="E121" i="3"/>
  <c r="F121" i="3"/>
  <c r="A101" i="3"/>
  <c r="B101" i="3"/>
  <c r="C101" i="3"/>
  <c r="D101" i="3"/>
  <c r="E101" i="3"/>
  <c r="F101" i="3"/>
  <c r="A102" i="3"/>
  <c r="B102" i="3"/>
  <c r="C102" i="3"/>
  <c r="D102" i="3"/>
  <c r="E102" i="3"/>
  <c r="F102" i="3"/>
  <c r="A103" i="3"/>
  <c r="B103" i="3"/>
  <c r="C103" i="3"/>
  <c r="D103" i="3"/>
  <c r="E103" i="3"/>
  <c r="F103" i="3"/>
  <c r="A104" i="3"/>
  <c r="B104" i="3"/>
  <c r="C104" i="3"/>
  <c r="D104" i="3"/>
  <c r="E104" i="3"/>
  <c r="F104" i="3"/>
  <c r="A105" i="3"/>
  <c r="B105" i="3"/>
  <c r="C105" i="3"/>
  <c r="D105" i="3"/>
  <c r="E105" i="3"/>
  <c r="F105" i="3"/>
  <c r="A106" i="3"/>
  <c r="B106" i="3"/>
  <c r="C106" i="3"/>
  <c r="D106" i="3"/>
  <c r="E106" i="3"/>
  <c r="F106" i="3"/>
  <c r="A107" i="3"/>
  <c r="B107" i="3"/>
  <c r="C107" i="3"/>
  <c r="D107" i="3"/>
  <c r="E107" i="3"/>
  <c r="F107" i="3"/>
  <c r="A108" i="3"/>
  <c r="B108" i="3"/>
  <c r="C108" i="3"/>
  <c r="D108" i="3"/>
  <c r="E108" i="3"/>
  <c r="F108" i="3"/>
  <c r="A109" i="3"/>
  <c r="B109" i="3"/>
  <c r="C109" i="3"/>
  <c r="D109" i="3"/>
  <c r="E109" i="3"/>
  <c r="F109" i="3"/>
  <c r="A110" i="3"/>
  <c r="B110" i="3"/>
  <c r="C110" i="3"/>
  <c r="D110" i="3"/>
  <c r="E110" i="3"/>
  <c r="F110" i="3"/>
  <c r="A111" i="3"/>
  <c r="B111" i="3"/>
  <c r="C111" i="3"/>
  <c r="D111" i="3"/>
  <c r="E111" i="3"/>
  <c r="F111" i="3"/>
  <c r="A112" i="3"/>
  <c r="B112" i="3"/>
  <c r="C112" i="3"/>
  <c r="D112" i="3"/>
  <c r="E112" i="3"/>
  <c r="F112" i="3"/>
  <c r="A90" i="3"/>
  <c r="B90" i="3"/>
  <c r="C90" i="3"/>
  <c r="D90" i="3"/>
  <c r="E90" i="3"/>
  <c r="F90" i="3"/>
  <c r="A91" i="3"/>
  <c r="B91" i="3"/>
  <c r="C91" i="3"/>
  <c r="D91" i="3"/>
  <c r="E91" i="3"/>
  <c r="F91" i="3"/>
  <c r="A92" i="3"/>
  <c r="B92" i="3"/>
  <c r="C92" i="3"/>
  <c r="D92" i="3"/>
  <c r="E92" i="3"/>
  <c r="F92" i="3"/>
  <c r="A93" i="3"/>
  <c r="B93" i="3"/>
  <c r="C93" i="3"/>
  <c r="D93" i="3"/>
  <c r="E93" i="3"/>
  <c r="F93" i="3"/>
  <c r="A94" i="3"/>
  <c r="B94" i="3"/>
  <c r="C94" i="3"/>
  <c r="D94" i="3"/>
  <c r="E94" i="3"/>
  <c r="F94" i="3"/>
  <c r="A95" i="3"/>
  <c r="B95" i="3"/>
  <c r="C95" i="3"/>
  <c r="D95" i="3"/>
  <c r="E95" i="3"/>
  <c r="F95" i="3"/>
  <c r="A96" i="3"/>
  <c r="B96" i="3"/>
  <c r="C96" i="3"/>
  <c r="D96" i="3"/>
  <c r="E96" i="3"/>
  <c r="F96" i="3"/>
  <c r="A97" i="3"/>
  <c r="B97" i="3"/>
  <c r="C97" i="3"/>
  <c r="D97" i="3"/>
  <c r="E97" i="3"/>
  <c r="F97" i="3"/>
  <c r="A98" i="3"/>
  <c r="B98" i="3"/>
  <c r="C98" i="3"/>
  <c r="D98" i="3"/>
  <c r="E98" i="3"/>
  <c r="F98" i="3"/>
  <c r="A99" i="3"/>
  <c r="B99" i="3"/>
  <c r="C99" i="3"/>
  <c r="D99" i="3"/>
  <c r="E99" i="3"/>
  <c r="F99" i="3"/>
  <c r="A100" i="3"/>
  <c r="B100" i="3"/>
  <c r="C100" i="3"/>
  <c r="D100" i="3"/>
  <c r="E100" i="3"/>
  <c r="F100" i="3"/>
  <c r="A78" i="3"/>
  <c r="B78" i="3"/>
  <c r="C78" i="3"/>
  <c r="D78" i="3"/>
  <c r="E78" i="3"/>
  <c r="F78" i="3"/>
  <c r="A79" i="3"/>
  <c r="B79" i="3"/>
  <c r="C79" i="3"/>
  <c r="D79" i="3"/>
  <c r="E79" i="3"/>
  <c r="F79" i="3"/>
  <c r="A80" i="3"/>
  <c r="B80" i="3"/>
  <c r="C80" i="3"/>
  <c r="D80" i="3"/>
  <c r="E80" i="3"/>
  <c r="F80" i="3"/>
  <c r="A81" i="3"/>
  <c r="B81" i="3"/>
  <c r="C81" i="3"/>
  <c r="D81" i="3"/>
  <c r="E81" i="3"/>
  <c r="F81" i="3"/>
  <c r="A82" i="3"/>
  <c r="B82" i="3"/>
  <c r="C82" i="3"/>
  <c r="D82" i="3"/>
  <c r="E82" i="3"/>
  <c r="F82" i="3"/>
  <c r="A83" i="3"/>
  <c r="B83" i="3"/>
  <c r="C83" i="3"/>
  <c r="D83" i="3"/>
  <c r="E83" i="3"/>
  <c r="F83" i="3"/>
  <c r="A84" i="3"/>
  <c r="B84" i="3"/>
  <c r="C84" i="3"/>
  <c r="D84" i="3"/>
  <c r="E84" i="3"/>
  <c r="F84" i="3"/>
  <c r="A85" i="3"/>
  <c r="B85" i="3"/>
  <c r="C85" i="3"/>
  <c r="D85" i="3"/>
  <c r="E85" i="3"/>
  <c r="F85" i="3"/>
  <c r="A86" i="3"/>
  <c r="B86" i="3"/>
  <c r="C86" i="3"/>
  <c r="D86" i="3"/>
  <c r="E86" i="3"/>
  <c r="F86" i="3"/>
  <c r="A87" i="3"/>
  <c r="B87" i="3"/>
  <c r="C87" i="3"/>
  <c r="D87" i="3"/>
  <c r="E87" i="3"/>
  <c r="F87" i="3"/>
  <c r="A88" i="3"/>
  <c r="B88" i="3"/>
  <c r="C88" i="3"/>
  <c r="D88" i="3"/>
  <c r="E88" i="3"/>
  <c r="F88" i="3"/>
  <c r="A59" i="3"/>
  <c r="B59" i="3"/>
  <c r="C59" i="3"/>
  <c r="D59" i="3"/>
  <c r="E59" i="3"/>
  <c r="F59" i="3"/>
  <c r="A60" i="3"/>
  <c r="B60" i="3"/>
  <c r="C60" i="3"/>
  <c r="D60" i="3"/>
  <c r="E60" i="3"/>
  <c r="F60" i="3"/>
  <c r="A61" i="3"/>
  <c r="B61" i="3"/>
  <c r="C61" i="3"/>
  <c r="D61" i="3"/>
  <c r="E61" i="3"/>
  <c r="F61" i="3"/>
  <c r="A62" i="3"/>
  <c r="B62" i="3"/>
  <c r="C62" i="3"/>
  <c r="D62" i="3"/>
  <c r="E62" i="3"/>
  <c r="F62" i="3"/>
  <c r="A63" i="3"/>
  <c r="B63" i="3"/>
  <c r="C63" i="3"/>
  <c r="D63" i="3"/>
  <c r="E63" i="3"/>
  <c r="F63" i="3"/>
  <c r="A64" i="3"/>
  <c r="B64" i="3"/>
  <c r="C64" i="3"/>
  <c r="D64" i="3"/>
  <c r="E64" i="3"/>
  <c r="F64" i="3"/>
  <c r="A65" i="3"/>
  <c r="B65" i="3"/>
  <c r="C65" i="3"/>
  <c r="D65" i="3"/>
  <c r="E65" i="3"/>
  <c r="F65" i="3"/>
  <c r="A66" i="3"/>
  <c r="B66" i="3"/>
  <c r="C66" i="3"/>
  <c r="D66" i="3"/>
  <c r="E66" i="3"/>
  <c r="F66" i="3"/>
  <c r="A67" i="3"/>
  <c r="B67" i="3"/>
  <c r="C67" i="3"/>
  <c r="D67" i="3"/>
  <c r="E67" i="3"/>
  <c r="F67" i="3"/>
  <c r="A68" i="3"/>
  <c r="B68" i="3"/>
  <c r="C68" i="3"/>
  <c r="D68" i="3"/>
  <c r="E68" i="3"/>
  <c r="F68" i="3"/>
  <c r="A69" i="3"/>
  <c r="B69" i="3"/>
  <c r="C69" i="3"/>
  <c r="D69" i="3"/>
  <c r="E69" i="3"/>
  <c r="F69" i="3"/>
  <c r="A70" i="3"/>
  <c r="B70" i="3"/>
  <c r="C70" i="3"/>
  <c r="D70" i="3"/>
  <c r="E70" i="3"/>
  <c r="F70" i="3"/>
  <c r="A71" i="3"/>
  <c r="B71" i="3"/>
  <c r="C71" i="3"/>
  <c r="D71" i="3"/>
  <c r="E71" i="3"/>
  <c r="F71" i="3"/>
  <c r="A72" i="3"/>
  <c r="B72" i="3"/>
  <c r="C72" i="3"/>
  <c r="D72" i="3"/>
  <c r="E72" i="3"/>
  <c r="F72" i="3"/>
  <c r="A73" i="3"/>
  <c r="B73" i="3"/>
  <c r="C73" i="3"/>
  <c r="D73" i="3"/>
  <c r="E73" i="3"/>
  <c r="F73" i="3"/>
  <c r="A74" i="3"/>
  <c r="B74" i="3"/>
  <c r="C74" i="3"/>
  <c r="D74" i="3"/>
  <c r="E74" i="3"/>
  <c r="F74" i="3"/>
  <c r="A75" i="3"/>
  <c r="B75" i="3"/>
  <c r="C75" i="3"/>
  <c r="D75" i="3"/>
  <c r="E75" i="3"/>
  <c r="F75" i="3"/>
  <c r="A76" i="3"/>
  <c r="B76" i="3"/>
  <c r="C76" i="3"/>
  <c r="D76" i="3"/>
  <c r="E76" i="3"/>
  <c r="F76" i="3"/>
  <c r="A5" i="3"/>
  <c r="B5" i="3"/>
  <c r="C5" i="3"/>
  <c r="D5" i="3"/>
  <c r="E5" i="3"/>
  <c r="F5" i="3"/>
  <c r="A6" i="3"/>
  <c r="B6" i="3"/>
  <c r="C6" i="3"/>
  <c r="D6" i="3"/>
  <c r="E6" i="3"/>
  <c r="F6" i="3"/>
  <c r="A7" i="3"/>
  <c r="B7" i="3"/>
  <c r="C7" i="3"/>
  <c r="D7" i="3"/>
  <c r="E7" i="3"/>
  <c r="F7" i="3"/>
  <c r="A8" i="3"/>
  <c r="B8" i="3"/>
  <c r="C8" i="3"/>
  <c r="D8" i="3"/>
  <c r="E8" i="3"/>
  <c r="F8" i="3"/>
  <c r="A9" i="3"/>
  <c r="B9" i="3"/>
  <c r="C9" i="3"/>
  <c r="D9" i="3"/>
  <c r="E9" i="3"/>
  <c r="F9" i="3"/>
  <c r="A10" i="3"/>
  <c r="B10" i="3"/>
  <c r="C10" i="3"/>
  <c r="D10" i="3"/>
  <c r="E10" i="3"/>
  <c r="F10" i="3"/>
  <c r="A11" i="3"/>
  <c r="B11" i="3"/>
  <c r="C11" i="3"/>
  <c r="D11" i="3"/>
  <c r="E11" i="3"/>
  <c r="F11" i="3"/>
  <c r="A12" i="3"/>
  <c r="B12" i="3"/>
  <c r="C12" i="3"/>
  <c r="D12" i="3"/>
  <c r="E12" i="3"/>
  <c r="F12" i="3"/>
  <c r="A13" i="3"/>
  <c r="B13" i="3"/>
  <c r="C13" i="3"/>
  <c r="D13" i="3"/>
  <c r="E13" i="3"/>
  <c r="F13" i="3"/>
  <c r="A14" i="3"/>
  <c r="B14" i="3"/>
  <c r="C14" i="3"/>
  <c r="D14" i="3"/>
  <c r="E14" i="3"/>
  <c r="F14" i="3"/>
  <c r="A15" i="3"/>
  <c r="B15" i="3"/>
  <c r="C15" i="3"/>
  <c r="D15" i="3"/>
  <c r="E15" i="3"/>
  <c r="F15" i="3"/>
  <c r="A16" i="3"/>
  <c r="B16" i="3"/>
  <c r="C16" i="3"/>
  <c r="D16" i="3"/>
  <c r="E16" i="3"/>
  <c r="F16" i="3"/>
  <c r="A17" i="3"/>
  <c r="B17" i="3"/>
  <c r="C17" i="3"/>
  <c r="D17" i="3"/>
  <c r="E17" i="3"/>
  <c r="F17" i="3"/>
  <c r="A18" i="3"/>
  <c r="B18" i="3"/>
  <c r="C18" i="3"/>
  <c r="D18" i="3"/>
  <c r="E18" i="3"/>
  <c r="F18" i="3"/>
  <c r="A19" i="3"/>
  <c r="B19" i="3"/>
  <c r="C19" i="3"/>
  <c r="D19" i="3"/>
  <c r="E19" i="3"/>
  <c r="F19" i="3"/>
  <c r="A20" i="3"/>
  <c r="B20" i="3"/>
  <c r="C20" i="3"/>
  <c r="D20" i="3"/>
  <c r="E20" i="3"/>
  <c r="F20" i="3"/>
  <c r="A21" i="3"/>
  <c r="B21" i="3"/>
  <c r="C21" i="3"/>
  <c r="D21" i="3"/>
  <c r="E21" i="3"/>
  <c r="F21" i="3"/>
  <c r="A22" i="3"/>
  <c r="B22" i="3"/>
  <c r="C22" i="3"/>
  <c r="D22" i="3"/>
  <c r="E22" i="3"/>
  <c r="F22" i="3"/>
  <c r="A23" i="3"/>
  <c r="B23" i="3"/>
  <c r="C23" i="3"/>
  <c r="D23" i="3"/>
  <c r="E23" i="3"/>
  <c r="F23" i="3"/>
  <c r="A24" i="3"/>
  <c r="B24" i="3"/>
  <c r="C24" i="3"/>
  <c r="D24" i="3"/>
  <c r="E24" i="3"/>
  <c r="F24" i="3"/>
  <c r="A25" i="3"/>
  <c r="B25" i="3"/>
  <c r="C25" i="3"/>
  <c r="D25" i="3"/>
  <c r="E25" i="3"/>
  <c r="F25" i="3"/>
  <c r="A26" i="3"/>
  <c r="B26" i="3"/>
  <c r="C26" i="3"/>
  <c r="D26" i="3"/>
  <c r="E26" i="3"/>
  <c r="F26" i="3"/>
  <c r="A27" i="3"/>
  <c r="B27" i="3"/>
  <c r="C27" i="3"/>
  <c r="D27" i="3"/>
  <c r="E27" i="3"/>
  <c r="F27" i="3"/>
  <c r="A28" i="3"/>
  <c r="B28" i="3"/>
  <c r="C28" i="3"/>
  <c r="D28" i="3"/>
  <c r="E28" i="3"/>
  <c r="F28" i="3"/>
  <c r="A29" i="3"/>
  <c r="B29" i="3"/>
  <c r="C29" i="3"/>
  <c r="D29" i="3"/>
  <c r="E29" i="3"/>
  <c r="F29" i="3"/>
  <c r="A30" i="3"/>
  <c r="B30" i="3"/>
  <c r="C30" i="3"/>
  <c r="D30" i="3"/>
  <c r="E30" i="3"/>
  <c r="F30" i="3"/>
  <c r="A31" i="3"/>
  <c r="B31" i="3"/>
  <c r="C31" i="3"/>
  <c r="D31" i="3"/>
  <c r="E31" i="3"/>
  <c r="F31" i="3"/>
  <c r="A32" i="3"/>
  <c r="B32" i="3"/>
  <c r="C32" i="3"/>
  <c r="D32" i="3"/>
  <c r="E32" i="3"/>
  <c r="F32" i="3"/>
  <c r="A33" i="3"/>
  <c r="B33" i="3"/>
  <c r="C33" i="3"/>
  <c r="D33" i="3"/>
  <c r="E33" i="3"/>
  <c r="F33" i="3"/>
  <c r="A34" i="3"/>
  <c r="B34" i="3"/>
  <c r="C34" i="3"/>
  <c r="D34" i="3"/>
  <c r="E34" i="3"/>
  <c r="F34" i="3"/>
  <c r="A35" i="3"/>
  <c r="B35" i="3"/>
  <c r="C35" i="3"/>
  <c r="D35" i="3"/>
  <c r="E35" i="3"/>
  <c r="F35" i="3"/>
  <c r="A36" i="3"/>
  <c r="B36" i="3"/>
  <c r="C36" i="3"/>
  <c r="D36" i="3"/>
  <c r="E36" i="3"/>
  <c r="F36" i="3"/>
  <c r="A37" i="3"/>
  <c r="B37" i="3"/>
  <c r="C37" i="3"/>
  <c r="D37" i="3"/>
  <c r="E37" i="3"/>
  <c r="F37" i="3"/>
  <c r="A38" i="3"/>
  <c r="B38" i="3"/>
  <c r="C38" i="3"/>
  <c r="D38" i="3"/>
  <c r="E38" i="3"/>
  <c r="F38" i="3"/>
  <c r="A39" i="3"/>
  <c r="B39" i="3"/>
  <c r="C39" i="3"/>
  <c r="D39" i="3"/>
  <c r="E39" i="3"/>
  <c r="F39" i="3"/>
  <c r="A40" i="3"/>
  <c r="B40" i="3"/>
  <c r="C40" i="3"/>
  <c r="D40" i="3"/>
  <c r="E40" i="3"/>
  <c r="F40" i="3"/>
  <c r="A41" i="3"/>
  <c r="B41" i="3"/>
  <c r="C41" i="3"/>
  <c r="D41" i="3"/>
  <c r="E41" i="3"/>
  <c r="F41" i="3"/>
  <c r="A42" i="3"/>
  <c r="B42" i="3"/>
  <c r="C42" i="3"/>
  <c r="D42" i="3"/>
  <c r="E42" i="3"/>
  <c r="F42" i="3"/>
  <c r="A43" i="3"/>
  <c r="B43" i="3"/>
  <c r="C43" i="3"/>
  <c r="D43" i="3"/>
  <c r="E43" i="3"/>
  <c r="F43" i="3"/>
  <c r="A44" i="3"/>
  <c r="B44" i="3"/>
  <c r="C44" i="3"/>
  <c r="D44" i="3"/>
  <c r="E44" i="3"/>
  <c r="F44" i="3"/>
  <c r="A45" i="3"/>
  <c r="B45" i="3"/>
  <c r="C45" i="3"/>
  <c r="D45" i="3"/>
  <c r="E45" i="3"/>
  <c r="F45" i="3"/>
  <c r="A46" i="3"/>
  <c r="B46" i="3"/>
  <c r="C46" i="3"/>
  <c r="D46" i="3"/>
  <c r="E46" i="3"/>
  <c r="F46" i="3"/>
  <c r="A47" i="3"/>
  <c r="B47" i="3"/>
  <c r="C47" i="3"/>
  <c r="D47" i="3"/>
  <c r="E47" i="3"/>
  <c r="F47" i="3"/>
  <c r="A48" i="3"/>
  <c r="B48" i="3"/>
  <c r="C48" i="3"/>
  <c r="D48" i="3"/>
  <c r="E48" i="3"/>
  <c r="F48" i="3"/>
  <c r="A50" i="3"/>
  <c r="B50" i="3"/>
  <c r="C50" i="3"/>
  <c r="D50" i="3"/>
  <c r="E50" i="3"/>
  <c r="F50" i="3"/>
  <c r="A51" i="3"/>
  <c r="B51" i="3"/>
  <c r="C51" i="3"/>
  <c r="D51" i="3"/>
  <c r="E51" i="3"/>
  <c r="F51" i="3"/>
  <c r="A52" i="3"/>
  <c r="B52" i="3"/>
  <c r="C52" i="3"/>
  <c r="D52" i="3"/>
  <c r="E52" i="3"/>
  <c r="F52" i="3"/>
  <c r="A53" i="3"/>
  <c r="B53" i="3"/>
  <c r="C53" i="3"/>
  <c r="D53" i="3"/>
  <c r="E53" i="3"/>
  <c r="F53" i="3"/>
  <c r="A54" i="3"/>
  <c r="B54" i="3"/>
  <c r="C54" i="3"/>
  <c r="D54" i="3"/>
  <c r="E54" i="3"/>
  <c r="F54" i="3"/>
  <c r="A55" i="3"/>
  <c r="B55" i="3"/>
  <c r="C55" i="3"/>
  <c r="D55" i="3"/>
  <c r="E55" i="3"/>
  <c r="F55" i="3"/>
  <c r="A56" i="3"/>
  <c r="B56" i="3"/>
  <c r="C56" i="3"/>
  <c r="D56" i="3"/>
  <c r="E56" i="3"/>
  <c r="F56" i="3"/>
  <c r="A57" i="3"/>
  <c r="B57" i="3"/>
  <c r="C57" i="3"/>
  <c r="D57" i="3"/>
  <c r="E57" i="3"/>
  <c r="F57" i="3"/>
  <c r="A58" i="3"/>
  <c r="B58" i="3"/>
  <c r="C58" i="3"/>
  <c r="D58" i="3"/>
  <c r="E58" i="3"/>
  <c r="F58" i="3"/>
  <c r="C32" i="2"/>
  <c r="D59" i="2"/>
  <c r="D34" i="2" l="1"/>
  <c r="D37" i="2"/>
  <c r="F361" i="3"/>
  <c r="D39" i="2"/>
  <c r="D40" i="2"/>
  <c r="D63" i="2"/>
  <c r="D62" i="2"/>
  <c r="D31" i="2"/>
  <c r="D30" i="2"/>
  <c r="D28" i="2"/>
  <c r="D26" i="2"/>
  <c r="D25" i="2"/>
  <c r="D24" i="2"/>
  <c r="D23" i="2"/>
  <c r="D17" i="2"/>
  <c r="D16" i="2"/>
  <c r="D14" i="2"/>
  <c r="D13" i="2"/>
  <c r="D12" i="2"/>
  <c r="D11" i="2"/>
  <c r="D10" i="2"/>
  <c r="D21" i="2"/>
  <c r="D20" i="2"/>
  <c r="D19" i="2" l="1"/>
  <c r="E37" i="2"/>
  <c r="C37" i="2"/>
  <c r="A37" i="2"/>
  <c r="E34" i="2"/>
  <c r="C34" i="2"/>
  <c r="A34" i="2"/>
  <c r="H300" i="1"/>
  <c r="H301" i="1" s="1"/>
  <c r="B37" i="2" s="1"/>
  <c r="F37" i="2" s="1"/>
  <c r="H294" i="1"/>
  <c r="H293" i="1"/>
  <c r="H292" i="1"/>
  <c r="H291" i="1"/>
  <c r="H295" i="1" l="1"/>
  <c r="B34" i="2" s="1"/>
  <c r="F34" i="2" s="1"/>
  <c r="A275" i="3" l="1"/>
  <c r="B275" i="3"/>
  <c r="A276" i="3"/>
  <c r="B276" i="3"/>
  <c r="A277" i="3"/>
  <c r="B277" i="3"/>
  <c r="A278" i="3"/>
  <c r="B278" i="3"/>
  <c r="A279" i="3"/>
  <c r="B279" i="3"/>
  <c r="A280" i="3"/>
  <c r="B280" i="3"/>
  <c r="A281" i="3"/>
  <c r="B281" i="3"/>
  <c r="F358" i="3" l="1"/>
  <c r="F359" i="3"/>
  <c r="F360" i="3"/>
  <c r="F357" i="3"/>
  <c r="H237" i="1"/>
  <c r="H236" i="1"/>
  <c r="H235" i="1"/>
  <c r="H234" i="1"/>
  <c r="H233" i="1"/>
  <c r="H232" i="1"/>
  <c r="H231" i="1"/>
  <c r="H230" i="1"/>
  <c r="H228" i="1"/>
  <c r="H227" i="1"/>
  <c r="H226" i="1"/>
  <c r="H221" i="1"/>
  <c r="H220" i="1"/>
  <c r="H218" i="1"/>
  <c r="H217" i="1"/>
  <c r="H216" i="1"/>
  <c r="H215" i="1"/>
  <c r="H214" i="1"/>
  <c r="H212" i="1"/>
  <c r="H211" i="1"/>
  <c r="H210" i="1"/>
  <c r="H209" i="1"/>
  <c r="H208" i="1"/>
  <c r="H206" i="1"/>
  <c r="H205" i="1"/>
  <c r="H203" i="1"/>
  <c r="H202" i="1"/>
  <c r="H201" i="1"/>
  <c r="H197" i="1"/>
  <c r="H195" i="1"/>
  <c r="H191" i="1"/>
  <c r="H189" i="1"/>
  <c r="H188" i="1"/>
  <c r="H187" i="1"/>
  <c r="H186" i="1"/>
  <c r="H190" i="1"/>
  <c r="H184" i="1"/>
  <c r="H183" i="1"/>
  <c r="H182" i="1"/>
  <c r="H180" i="1"/>
  <c r="H179" i="1"/>
  <c r="H175" i="1"/>
  <c r="H174" i="1"/>
  <c r="H173" i="1"/>
  <c r="H172" i="1"/>
  <c r="H170" i="1"/>
  <c r="H165" i="1"/>
  <c r="H164" i="1"/>
  <c r="H163" i="1"/>
  <c r="H161" i="1"/>
  <c r="H160" i="1"/>
  <c r="H156" i="1"/>
  <c r="H155" i="1"/>
  <c r="H153" i="1"/>
  <c r="H148" i="1"/>
  <c r="H147" i="1"/>
  <c r="H145" i="1"/>
  <c r="H140" i="1"/>
  <c r="H139" i="1"/>
  <c r="H138" i="1"/>
  <c r="H137" i="1"/>
  <c r="H135" i="1"/>
  <c r="H134" i="1"/>
  <c r="H133" i="1"/>
  <c r="H132" i="1"/>
  <c r="H131" i="1"/>
  <c r="H130" i="1"/>
  <c r="H129" i="1"/>
  <c r="H128" i="1"/>
  <c r="H127" i="1"/>
  <c r="H125" i="1"/>
  <c r="H124" i="1"/>
  <c r="H123" i="1"/>
  <c r="H121" i="1"/>
  <c r="H120" i="1"/>
  <c r="H119" i="1"/>
  <c r="H118" i="1"/>
  <c r="H117" i="1"/>
  <c r="H116" i="1"/>
  <c r="H115" i="1"/>
  <c r="H114" i="1"/>
  <c r="H108" i="1"/>
  <c r="H107" i="1"/>
  <c r="H106" i="1"/>
  <c r="H105" i="1"/>
  <c r="H104" i="1"/>
  <c r="H103" i="1"/>
  <c r="H102" i="1"/>
  <c r="H101" i="1"/>
  <c r="H100" i="1"/>
  <c r="H99" i="1"/>
  <c r="H98" i="1"/>
  <c r="H97" i="1"/>
  <c r="H96" i="1"/>
  <c r="H95" i="1"/>
  <c r="H94" i="1"/>
  <c r="H93" i="1"/>
  <c r="H92" i="1"/>
  <c r="H78" i="1"/>
  <c r="H79" i="1"/>
  <c r="H80" i="1"/>
  <c r="H81" i="1"/>
  <c r="H82" i="1"/>
  <c r="H83" i="1"/>
  <c r="H84" i="1"/>
  <c r="H85" i="1"/>
  <c r="H86" i="1"/>
  <c r="H87" i="1"/>
  <c r="H88" i="1"/>
  <c r="H89" i="1"/>
  <c r="H90" i="1"/>
  <c r="H77" i="1"/>
  <c r="H76" i="1"/>
  <c r="H71" i="1"/>
  <c r="H70" i="1"/>
  <c r="H69" i="1"/>
  <c r="H68" i="1"/>
  <c r="H66" i="1"/>
  <c r="H65" i="1"/>
  <c r="H64" i="1"/>
  <c r="H63" i="1"/>
  <c r="H62" i="1"/>
  <c r="H57" i="1"/>
  <c r="H56" i="1"/>
  <c r="H55" i="1"/>
  <c r="H54" i="1"/>
  <c r="H52" i="1"/>
  <c r="H51" i="1"/>
  <c r="H50" i="1"/>
  <c r="H45" i="1"/>
  <c r="H44" i="1"/>
  <c r="H43" i="1"/>
  <c r="H42" i="1"/>
  <c r="H41" i="1"/>
  <c r="H40" i="1"/>
  <c r="H39" i="1"/>
  <c r="H38" i="1"/>
  <c r="H36" i="1"/>
  <c r="H35" i="1"/>
  <c r="H34" i="1"/>
  <c r="H31" i="1"/>
  <c r="H30" i="1"/>
  <c r="H28" i="1"/>
  <c r="H27" i="1"/>
  <c r="H26" i="1"/>
  <c r="H25" i="1"/>
  <c r="H24" i="1"/>
  <c r="H22" i="1"/>
  <c r="H21" i="1"/>
  <c r="H20" i="1"/>
  <c r="H19" i="1"/>
  <c r="H18" i="1"/>
  <c r="H16" i="1"/>
  <c r="H15" i="1"/>
  <c r="H13" i="1"/>
  <c r="H12" i="1"/>
  <c r="H11" i="1"/>
  <c r="H248" i="1"/>
  <c r="H247" i="1"/>
  <c r="H242" i="1"/>
  <c r="H256" i="1"/>
  <c r="H258" i="1"/>
  <c r="H262" i="1"/>
  <c r="H264" i="1"/>
  <c r="H269" i="1"/>
  <c r="H268" i="1"/>
  <c r="H267" i="1"/>
  <c r="H273" i="1"/>
  <c r="H278" i="1"/>
  <c r="H277" i="1"/>
  <c r="H282" i="1"/>
  <c r="H281" i="1"/>
  <c r="H288" i="1"/>
  <c r="H287" i="1"/>
  <c r="H286" i="1"/>
  <c r="H285" i="1"/>
  <c r="H297" i="1"/>
  <c r="H313" i="1"/>
  <c r="H312" i="1"/>
  <c r="H311" i="1"/>
  <c r="H310" i="1"/>
  <c r="H309" i="1"/>
  <c r="H308" i="1"/>
  <c r="H307" i="1"/>
  <c r="H306" i="1"/>
  <c r="H305" i="1"/>
  <c r="H304" i="1"/>
  <c r="H326" i="1"/>
  <c r="H325" i="1"/>
  <c r="H324" i="1"/>
  <c r="H323" i="1"/>
  <c r="H322" i="1"/>
  <c r="H321" i="1"/>
  <c r="H320" i="1"/>
  <c r="H319" i="1"/>
  <c r="H318" i="1"/>
  <c r="H317" i="1"/>
  <c r="H316" i="1"/>
  <c r="H315" i="1"/>
  <c r="H338" i="1"/>
  <c r="H337" i="1"/>
  <c r="H336" i="1"/>
  <c r="H334" i="1"/>
  <c r="H333" i="1"/>
  <c r="H332" i="1"/>
  <c r="H331" i="1"/>
  <c r="H330" i="1"/>
  <c r="H329" i="1"/>
  <c r="H328" i="1"/>
  <c r="H351" i="1"/>
  <c r="H350" i="1"/>
  <c r="H349" i="1"/>
  <c r="H348" i="1"/>
  <c r="H347" i="1"/>
  <c r="H346" i="1"/>
  <c r="H345" i="1"/>
  <c r="H344" i="1"/>
  <c r="H343" i="1"/>
  <c r="H342" i="1"/>
  <c r="H341" i="1"/>
  <c r="H340" i="1"/>
  <c r="H357" i="1"/>
  <c r="H356" i="1"/>
  <c r="H355" i="1"/>
  <c r="H354" i="1"/>
  <c r="H362" i="1"/>
  <c r="H361" i="1"/>
  <c r="H360" i="1"/>
  <c r="H367" i="1"/>
  <c r="H366" i="1"/>
  <c r="H365" i="1"/>
  <c r="H364" i="1"/>
  <c r="H374" i="1"/>
  <c r="H373" i="1"/>
  <c r="H372" i="1"/>
  <c r="H371" i="1"/>
  <c r="H370" i="1"/>
  <c r="H369" i="1"/>
  <c r="H378" i="1"/>
  <c r="H377" i="1"/>
  <c r="H376" i="1"/>
  <c r="H385" i="1"/>
  <c r="H384" i="1"/>
  <c r="H383" i="1"/>
  <c r="H382" i="1"/>
  <c r="H381" i="1"/>
  <c r="H380" i="1"/>
  <c r="H391" i="1"/>
  <c r="H390" i="1"/>
  <c r="H389" i="1"/>
  <c r="H388" i="1"/>
  <c r="H387" i="1"/>
  <c r="H396" i="1"/>
  <c r="H395" i="1"/>
  <c r="H394" i="1"/>
  <c r="H393" i="1"/>
  <c r="H409" i="1"/>
  <c r="H408" i="1"/>
  <c r="H407" i="1"/>
  <c r="H406" i="1"/>
  <c r="H405" i="1"/>
  <c r="H404" i="1"/>
  <c r="H403" i="1"/>
  <c r="H402" i="1"/>
  <c r="H401" i="1"/>
  <c r="H400" i="1"/>
  <c r="H415" i="1"/>
  <c r="H414" i="1"/>
  <c r="H413" i="1"/>
  <c r="H412" i="1"/>
  <c r="H420" i="1"/>
  <c r="H423" i="1"/>
  <c r="H426" i="1"/>
  <c r="H429" i="1"/>
  <c r="H432" i="1"/>
  <c r="H435" i="1"/>
  <c r="H438" i="1"/>
  <c r="H442" i="1"/>
  <c r="J251" i="1"/>
  <c r="J250" i="1"/>
  <c r="J249" i="1"/>
  <c r="J245" i="1"/>
  <c r="J244" i="1"/>
  <c r="H244" i="1" s="1"/>
  <c r="J243" i="1"/>
  <c r="H243" i="1" s="1"/>
  <c r="D22" i="2" l="1"/>
  <c r="D27" i="2"/>
  <c r="F364" i="3"/>
  <c r="F366" i="3" s="1"/>
  <c r="D38" i="2" s="1"/>
  <c r="H245" i="1"/>
  <c r="H249" i="1"/>
  <c r="H250" i="1"/>
  <c r="H251" i="1"/>
  <c r="A398" i="3" l="1"/>
  <c r="B398" i="3"/>
  <c r="C398" i="3"/>
  <c r="D398" i="3"/>
  <c r="E398" i="3"/>
  <c r="F398" i="3"/>
  <c r="A241" i="3"/>
  <c r="B241" i="3"/>
  <c r="C241" i="3"/>
  <c r="D241" i="3"/>
  <c r="E241" i="3"/>
  <c r="F241" i="3"/>
  <c r="A3" i="3" l="1"/>
  <c r="E47" i="2" l="1"/>
  <c r="C47" i="2"/>
  <c r="A47" i="2"/>
  <c r="E45" i="2"/>
  <c r="H430" i="1"/>
  <c r="B47" i="2" s="1"/>
  <c r="F47" i="2" s="1"/>
  <c r="H427" i="1"/>
  <c r="B45" i="2" s="1"/>
  <c r="F45" i="2" s="1"/>
  <c r="E63" i="2"/>
  <c r="E62" i="2"/>
  <c r="C63" i="2"/>
  <c r="C62" i="2"/>
  <c r="C61" i="2"/>
  <c r="A61" i="2"/>
  <c r="E59" i="2"/>
  <c r="C58" i="2"/>
  <c r="A58" i="2"/>
  <c r="E56" i="2"/>
  <c r="C56" i="2"/>
  <c r="C55" i="2"/>
  <c r="A55" i="2"/>
  <c r="E53" i="2"/>
  <c r="C53" i="2"/>
  <c r="A53" i="2"/>
  <c r="E51" i="2"/>
  <c r="C51" i="2"/>
  <c r="A51" i="2"/>
  <c r="E49" i="2"/>
  <c r="C49" i="2"/>
  <c r="A49" i="2"/>
  <c r="C45" i="2"/>
  <c r="A45" i="2"/>
  <c r="E43" i="2"/>
  <c r="C43" i="2"/>
  <c r="A43" i="2"/>
  <c r="E41" i="2"/>
  <c r="C41" i="2"/>
  <c r="A41" i="2"/>
  <c r="H450" i="1"/>
  <c r="H451" i="1"/>
  <c r="H452" i="1"/>
  <c r="H455" i="1"/>
  <c r="H456" i="1" s="1"/>
  <c r="B63" i="2" s="1"/>
  <c r="H453" i="1" l="1"/>
  <c r="B62" i="2" s="1"/>
  <c r="E446" i="1"/>
  <c r="H446" i="1" s="1"/>
  <c r="H443" i="1"/>
  <c r="B56" i="2" s="1"/>
  <c r="F56" i="2" s="1"/>
  <c r="H447" i="1" l="1"/>
  <c r="B59" i="2" s="1"/>
  <c r="F59" i="2" s="1"/>
  <c r="H439" i="1" l="1"/>
  <c r="B53" i="2" s="1"/>
  <c r="F53" i="2" s="1"/>
  <c r="H436" i="1"/>
  <c r="B51" i="2" s="1"/>
  <c r="F51" i="2" s="1"/>
  <c r="H433" i="1"/>
  <c r="B49" i="2" s="1"/>
  <c r="F49" i="2" s="1"/>
  <c r="H424" i="1"/>
  <c r="B43" i="2" s="1"/>
  <c r="F43" i="2" s="1"/>
  <c r="H421" i="1"/>
  <c r="B41" i="2" s="1"/>
  <c r="F41" i="2" s="1"/>
  <c r="D85" i="2" l="1"/>
  <c r="D84" i="2"/>
  <c r="D83" i="2"/>
  <c r="B85" i="2"/>
  <c r="B84" i="2"/>
  <c r="B83" i="2"/>
  <c r="C85" i="2"/>
  <c r="C84" i="2"/>
  <c r="C83" i="2"/>
  <c r="A85" i="2"/>
  <c r="A84" i="2"/>
  <c r="A83" i="2"/>
  <c r="C80" i="2"/>
  <c r="C79" i="2"/>
  <c r="C78" i="2"/>
  <c r="A80" i="2"/>
  <c r="A79" i="2"/>
  <c r="A78" i="2"/>
  <c r="C76" i="2"/>
  <c r="A76" i="2"/>
  <c r="J335" i="1" l="1"/>
  <c r="H335" i="1" s="1"/>
  <c r="J358" i="1"/>
  <c r="H358" i="1" s="1"/>
  <c r="C10" i="2" l="1"/>
  <c r="E40" i="2"/>
  <c r="C40" i="2"/>
  <c r="A40" i="2"/>
  <c r="E39" i="2"/>
  <c r="C39" i="2"/>
  <c r="A39" i="2"/>
  <c r="E38" i="2"/>
  <c r="C38" i="2"/>
  <c r="A38" i="2"/>
  <c r="E35" i="2"/>
  <c r="C35" i="2"/>
  <c r="A35" i="2"/>
  <c r="E32" i="2"/>
  <c r="A32" i="2"/>
  <c r="E31" i="2"/>
  <c r="C31" i="2"/>
  <c r="E30" i="2"/>
  <c r="C30" i="2"/>
  <c r="C29" i="2"/>
  <c r="A29" i="2"/>
  <c r="E28" i="2"/>
  <c r="C28" i="2"/>
  <c r="A28" i="2"/>
  <c r="E27" i="2"/>
  <c r="C27" i="2"/>
  <c r="A27" i="2"/>
  <c r="E26" i="2"/>
  <c r="C26" i="2"/>
  <c r="A26" i="2"/>
  <c r="E25" i="2"/>
  <c r="C25" i="2"/>
  <c r="A25" i="2"/>
  <c r="E24" i="2"/>
  <c r="C24" i="2"/>
  <c r="A24" i="2"/>
  <c r="E23" i="2"/>
  <c r="C23" i="2"/>
  <c r="A23" i="2"/>
  <c r="E22" i="2"/>
  <c r="C22" i="2"/>
  <c r="A22" i="2"/>
  <c r="E21" i="2"/>
  <c r="C21" i="2"/>
  <c r="E20" i="2"/>
  <c r="C20" i="2"/>
  <c r="E19" i="2"/>
  <c r="C19" i="2"/>
  <c r="C18" i="2"/>
  <c r="A18" i="2"/>
  <c r="E17" i="2"/>
  <c r="E16" i="2"/>
  <c r="C17" i="2"/>
  <c r="C16" i="2"/>
  <c r="C15" i="2"/>
  <c r="A15" i="2"/>
  <c r="E14" i="2"/>
  <c r="C14" i="2"/>
  <c r="A14" i="2"/>
  <c r="E13" i="2"/>
  <c r="C13" i="2"/>
  <c r="A13" i="2"/>
  <c r="E12" i="2"/>
  <c r="C12" i="2"/>
  <c r="A12" i="2"/>
  <c r="E11" i="2"/>
  <c r="C11" i="2"/>
  <c r="A11" i="2"/>
  <c r="E10" i="2"/>
  <c r="E8" i="2"/>
  <c r="A10" i="2"/>
  <c r="C8" i="2"/>
  <c r="A8" i="2"/>
  <c r="A4" i="2"/>
  <c r="A3" i="2"/>
  <c r="A2" i="2"/>
  <c r="A1" i="2"/>
  <c r="H417" i="1" l="1"/>
  <c r="H410" i="1"/>
  <c r="B39" i="2" s="1"/>
  <c r="H398" i="1"/>
  <c r="B38" i="2" s="1"/>
  <c r="H274" i="1"/>
  <c r="B28" i="2" s="1"/>
  <c r="E418" i="1" l="1"/>
  <c r="H418" i="1" s="1"/>
  <c r="B40" i="2" s="1"/>
  <c r="F40" i="2" s="1"/>
  <c r="F63" i="2"/>
  <c r="H265" i="1"/>
  <c r="B26" i="2" s="1"/>
  <c r="F26" i="2" s="1"/>
  <c r="H149" i="1"/>
  <c r="B14" i="2" s="1"/>
  <c r="F14" i="2" s="1"/>
  <c r="H166" i="1"/>
  <c r="B17" i="2" s="1"/>
  <c r="H176" i="1"/>
  <c r="H157" i="1"/>
  <c r="B16" i="2" s="1"/>
  <c r="H192" i="1"/>
  <c r="H279" i="1"/>
  <c r="B30" i="2" s="1"/>
  <c r="H198" i="1"/>
  <c r="B21" i="2" s="1"/>
  <c r="F21" i="2" s="1"/>
  <c r="H47" i="1"/>
  <c r="B8" i="2" s="1"/>
  <c r="F8" i="2" s="1"/>
  <c r="H253" i="1"/>
  <c r="B24" i="2" s="1"/>
  <c r="F24" i="2" s="1"/>
  <c r="H239" i="1"/>
  <c r="B23" i="2" s="1"/>
  <c r="H289" i="1"/>
  <c r="B32" i="2" s="1"/>
  <c r="F32" i="2" s="1"/>
  <c r="H298" i="1"/>
  <c r="B35" i="2" s="1"/>
  <c r="F35" i="2" s="1"/>
  <c r="H283" i="1"/>
  <c r="B31" i="2" s="1"/>
  <c r="H110" i="1"/>
  <c r="B12" i="2" s="1"/>
  <c r="F12" i="2" s="1"/>
  <c r="H142" i="1"/>
  <c r="B13" i="2" s="1"/>
  <c r="H259" i="1"/>
  <c r="B25" i="2" s="1"/>
  <c r="F25" i="2" s="1"/>
  <c r="H59" i="1"/>
  <c r="B10" i="2" s="1"/>
  <c r="H73" i="1"/>
  <c r="B11" i="2" s="1"/>
  <c r="H223" i="1"/>
  <c r="B22" i="2" s="1"/>
  <c r="H271" i="1"/>
  <c r="B27" i="2" s="1"/>
  <c r="F13" i="2" l="1"/>
  <c r="F38" i="2"/>
  <c r="F17" i="2"/>
  <c r="F28" i="2" l="1"/>
  <c r="F11" i="2"/>
  <c r="F16" i="2"/>
  <c r="F10" i="2" l="1"/>
  <c r="F62" i="2" l="1"/>
  <c r="F30" i="2"/>
  <c r="F39" i="2" l="1"/>
  <c r="F23" i="2"/>
  <c r="F31" i="2" l="1"/>
  <c r="F27" i="2" l="1"/>
  <c r="F22" i="2" l="1"/>
  <c r="B20" i="2"/>
  <c r="F20" i="2" s="1"/>
  <c r="B19" i="2"/>
  <c r="F19" i="2" s="1"/>
  <c r="F75" i="2" s="1"/>
  <c r="F76" i="2" l="1"/>
  <c r="F77" i="2" s="1"/>
  <c r="F82" i="2" s="1"/>
  <c r="F85" i="2" s="1"/>
  <c r="F83" i="2" l="1"/>
  <c r="F84" i="2"/>
  <c r="F86" i="2" l="1"/>
  <c r="E87" i="2" s="1"/>
  <c r="H87" i="2" s="1"/>
  <c r="H89" i="2" s="1"/>
</calcChain>
</file>

<file path=xl/sharedStrings.xml><?xml version="1.0" encoding="utf-8"?>
<sst xmlns="http://schemas.openxmlformats.org/spreadsheetml/2006/main" count="760" uniqueCount="367">
  <si>
    <t>DETAILED ESTIMATE</t>
  </si>
  <si>
    <t>Sl. No</t>
  </si>
  <si>
    <t>Description</t>
  </si>
  <si>
    <t>Nos.</t>
  </si>
  <si>
    <t>Measurements</t>
  </si>
  <si>
    <t>Quantity</t>
  </si>
  <si>
    <t>Unit</t>
  </si>
  <si>
    <t>Length</t>
  </si>
  <si>
    <t>Breadth</t>
  </si>
  <si>
    <t>Depth</t>
  </si>
  <si>
    <t>SI QTRS.</t>
  </si>
  <si>
    <t>Passage</t>
  </si>
  <si>
    <t>Kitchcn</t>
  </si>
  <si>
    <t>Bed I</t>
  </si>
  <si>
    <t xml:space="preserve">Outer </t>
  </si>
  <si>
    <t>Side</t>
  </si>
  <si>
    <t>Rear</t>
  </si>
  <si>
    <t>PC/HC QTRS.</t>
  </si>
  <si>
    <t>Balcony</t>
  </si>
  <si>
    <t>Hall</t>
  </si>
  <si>
    <t>Bed</t>
  </si>
  <si>
    <t>Bath</t>
  </si>
  <si>
    <t>Toilet inner</t>
  </si>
  <si>
    <t>Jambs</t>
  </si>
  <si>
    <t>Main door - MD</t>
  </si>
  <si>
    <t>Door - D</t>
  </si>
  <si>
    <t>Opening</t>
  </si>
  <si>
    <t>Window - W1</t>
  </si>
  <si>
    <t>Kitchen window - KW3</t>
  </si>
  <si>
    <t>Outer side plastering</t>
  </si>
  <si>
    <t>Balcony side wall</t>
  </si>
  <si>
    <t>Balcony wall</t>
  </si>
  <si>
    <t>Ceiling plastering</t>
  </si>
  <si>
    <t>SI QTRS</t>
  </si>
  <si>
    <t>Head Room</t>
  </si>
  <si>
    <t>Bed Room</t>
  </si>
  <si>
    <t>Terrace</t>
  </si>
  <si>
    <t>PC/HC QTRS</t>
  </si>
  <si>
    <t>Kitchen</t>
  </si>
  <si>
    <t>Toilet - W/c</t>
  </si>
  <si>
    <t>Total</t>
  </si>
  <si>
    <t>Sqm</t>
  </si>
  <si>
    <t>MD</t>
  </si>
  <si>
    <t>D</t>
  </si>
  <si>
    <t>Toilet - D</t>
  </si>
  <si>
    <t>D1</t>
  </si>
  <si>
    <t>D2</t>
  </si>
  <si>
    <t>Head Room  - D</t>
  </si>
  <si>
    <t>W</t>
  </si>
  <si>
    <t>GW</t>
  </si>
  <si>
    <t>W1</t>
  </si>
  <si>
    <t>KW</t>
  </si>
  <si>
    <t>GG</t>
  </si>
  <si>
    <t>Balcony grill</t>
  </si>
  <si>
    <t>Outer painting</t>
  </si>
  <si>
    <t xml:space="preserve">GF </t>
  </si>
  <si>
    <t>D/F - Front  O</t>
  </si>
  <si>
    <t>D/f - O</t>
  </si>
  <si>
    <t xml:space="preserve">Sunshade top </t>
  </si>
  <si>
    <t xml:space="preserve">Add for jams </t>
  </si>
  <si>
    <t xml:space="preserve">GW </t>
  </si>
  <si>
    <t>PC /HC QTRS</t>
  </si>
  <si>
    <t>Outer alround 8 in 1 block</t>
  </si>
  <si>
    <t>Outer alround 12 in 1 block</t>
  </si>
  <si>
    <t>Head Room alround</t>
  </si>
  <si>
    <t>Sunshade top / bottom</t>
  </si>
  <si>
    <t>Side wall</t>
  </si>
  <si>
    <t>Head Room - Sunshade</t>
  </si>
  <si>
    <t>Parapet inner wall</t>
  </si>
  <si>
    <t>Deduction</t>
  </si>
  <si>
    <t>Door</t>
  </si>
  <si>
    <t>Window - W</t>
  </si>
  <si>
    <t>Kitchen window - KW</t>
  </si>
  <si>
    <t>Balcony open</t>
  </si>
  <si>
    <t xml:space="preserve">PC /HC </t>
  </si>
  <si>
    <t>Rmt</t>
  </si>
  <si>
    <t>GF</t>
  </si>
  <si>
    <t>Building rear sides</t>
  </si>
  <si>
    <t>Common Toilet</t>
  </si>
  <si>
    <t>Tank inlet - 12 in 1</t>
  </si>
  <si>
    <t>Tank inlet - 8 in 1</t>
  </si>
  <si>
    <t>Bath to Tank</t>
  </si>
  <si>
    <t>Toilet to Tank</t>
  </si>
  <si>
    <t>PC/HC QTRS - 12 in 1</t>
  </si>
  <si>
    <t>G.F - Tank to Toilet</t>
  </si>
  <si>
    <t>F.F - Tank to Toilet</t>
  </si>
  <si>
    <t>S.F - Tank to Toilet</t>
  </si>
  <si>
    <t>Inner line</t>
  </si>
  <si>
    <t>Kitchen, Toilet &amp; Bath</t>
  </si>
  <si>
    <t>Block A</t>
  </si>
  <si>
    <t>Block B</t>
  </si>
  <si>
    <t>PC/HC  QTRS</t>
  </si>
  <si>
    <t>S.F</t>
  </si>
  <si>
    <t>Nos</t>
  </si>
  <si>
    <t>L.S</t>
  </si>
  <si>
    <t>Door &amp; Window repair works</t>
  </si>
  <si>
    <t>Provision for Petty Supervision, Contingencies &amp; Unforseen items @ 2.50%</t>
  </si>
  <si>
    <t>Provision for Supervision charges @ 7.50%</t>
  </si>
  <si>
    <t>Hall inner alround</t>
  </si>
  <si>
    <t>Add MD, D Jams</t>
  </si>
  <si>
    <t>Add O Jams</t>
  </si>
  <si>
    <t>Add Window Jams W2</t>
  </si>
  <si>
    <t>Add Window Jams W1</t>
  </si>
  <si>
    <t>Bed Room inner alround</t>
  </si>
  <si>
    <t>Add window jams</t>
  </si>
  <si>
    <t>Loft top to bottom</t>
  </si>
  <si>
    <t>Cupboard slab</t>
  </si>
  <si>
    <t>Balcony inner alround</t>
  </si>
  <si>
    <t>Kitchen inner alround</t>
  </si>
  <si>
    <t>Add KW Jams</t>
  </si>
  <si>
    <t>Bath inner alround</t>
  </si>
  <si>
    <t>Toilet inner alround</t>
  </si>
  <si>
    <t>Passage inner alround</t>
  </si>
  <si>
    <t>Staircase</t>
  </si>
  <si>
    <t>Bath &amp; Toilet</t>
  </si>
  <si>
    <t>Bath WC Passage</t>
  </si>
  <si>
    <t>Skriting alround</t>
  </si>
  <si>
    <t>Headroom Skriting</t>
  </si>
  <si>
    <t>Mild Steel Window Grills</t>
  </si>
  <si>
    <t>Kg</t>
  </si>
  <si>
    <t>Rate</t>
  </si>
  <si>
    <t>Amount</t>
  </si>
  <si>
    <t>ABSTRACT ESTIMATE</t>
  </si>
  <si>
    <t>Qty.</t>
  </si>
  <si>
    <t>Description of works</t>
  </si>
  <si>
    <t>Sl. No.</t>
  </si>
  <si>
    <t>PC/HC qtrs.,</t>
  </si>
  <si>
    <t>SI qtrs.,</t>
  </si>
  <si>
    <t>PC/HC qtrs., -  1 to 12</t>
  </si>
  <si>
    <t>PC/HC qtrs., - 1 to 8</t>
  </si>
  <si>
    <t>Pump Room</t>
  </si>
  <si>
    <t>D/F - MD</t>
  </si>
  <si>
    <t>D/F - O</t>
  </si>
  <si>
    <t>D/F - D</t>
  </si>
  <si>
    <t>D/F - W1</t>
  </si>
  <si>
    <t>D/F - W2</t>
  </si>
  <si>
    <t>D/F - Grill</t>
  </si>
  <si>
    <t>D/F - Open</t>
  </si>
  <si>
    <t>D/F - KW</t>
  </si>
  <si>
    <t>D/F - D2</t>
  </si>
  <si>
    <t>D/F - Waist slab</t>
  </si>
  <si>
    <t>D/F - Front opening</t>
  </si>
  <si>
    <t>PC/HC qtrs - W1</t>
  </si>
  <si>
    <t>D/F - Opening</t>
  </si>
  <si>
    <t>Loft top &amp; Bottom</t>
  </si>
  <si>
    <t>2x5x20</t>
  </si>
  <si>
    <t>Add Opening Jams</t>
  </si>
  <si>
    <t>Sub Total - I Rs.</t>
  </si>
  <si>
    <t>Sub Total - II Rs.</t>
  </si>
  <si>
    <t>Total Rs.</t>
  </si>
  <si>
    <t>Say</t>
  </si>
  <si>
    <t>Lakhs</t>
  </si>
  <si>
    <t>Labour welfare fund @ 1.00%</t>
  </si>
  <si>
    <t>Provision for EB Service connection charges</t>
  </si>
  <si>
    <t>Cleaning and removal of cement plastering etc., all complete.</t>
  </si>
  <si>
    <t>Supply and delivery of 2 HP Single phase mono block pumpset with gun metal/bronze impeller suitable capacity with ISI mark &amp; stand by etc., all complete.</t>
  </si>
  <si>
    <t xml:space="preserve">Running motor - Bore well </t>
  </si>
  <si>
    <t xml:space="preserve"> -</t>
  </si>
  <si>
    <t>No.</t>
  </si>
  <si>
    <t xml:space="preserve">Running motor </t>
  </si>
  <si>
    <t xml:space="preserve">For Submersible motor </t>
  </si>
  <si>
    <t xml:space="preserve">For Mono Block motor </t>
  </si>
  <si>
    <t>Labour charge for erection of Mono block pumpset in borewell fixing of suction pipe and foot valve up to required depth.</t>
  </si>
  <si>
    <t>For Borewell motor</t>
  </si>
  <si>
    <t>No</t>
  </si>
  <si>
    <t>Labour charges for the erection of submersible pumpset in borewell including fixing and jointing submersible cable etc., all complete.</t>
  </si>
  <si>
    <t xml:space="preserve">Supply and delivery of 32mm dia. UPVC pipes of approved superior quality with ISI mark etc., all complete. </t>
  </si>
  <si>
    <t xml:space="preserve">For Borewell </t>
  </si>
  <si>
    <t>Supply and delivery of following dia. G.I pipes and G.I specials of approved superior quality with ISI mark etc., all complete.</t>
  </si>
  <si>
    <t xml:space="preserve">a) 50mm dia. G.I pipe type 'B' class </t>
  </si>
  <si>
    <t>Labour charge for PVC /G.I pipe to trench and laying to proper grade and alignment jointing with specials with cement paste etc., all complete</t>
  </si>
  <si>
    <t>a) 50mm dia. G.I pipe</t>
  </si>
  <si>
    <t>Rain water harvesting using defunct borewell and providing perforated cover slab</t>
  </si>
  <si>
    <t>a) Providing pit</t>
  </si>
  <si>
    <t>For Rain water pipe</t>
  </si>
  <si>
    <t>9x4</t>
  </si>
  <si>
    <t>Supply and delivery of single phase panel board DOL STARETER with 2 level guard and autostart etc., all complete</t>
  </si>
  <si>
    <t>Supply and delivery of M.S. control panel board 1 No. with level guard and auto start etc., all complete.( 2HP)</t>
  </si>
  <si>
    <t>b) Augering 30cm dia.</t>
  </si>
  <si>
    <t>SI QTRS.,</t>
  </si>
  <si>
    <t>PC/HC QTRS.,</t>
  </si>
  <si>
    <t>Painting the old wood work with One coats of approved first class synthetic enamel ready mixed paint of approved quality and shade, the paint should be supplied by the contractor at his own cost (the quality and the shade of paint should be got approved by the executive engineer before use) complying with relevant standard specifications.</t>
  </si>
  <si>
    <t>Painting the old iron work and other similar works such as PVC/ASTM pipes, kerb stone and grills with two coats of approved first class synthetic enamel ready mixed paint including thorugh scrapping with approved quality and brand, the paint should be  supplied by the contractor at his own cost (the quality and the brand of paint should be got approved by the executive engineer before use) complying with relevant standard specification.</t>
  </si>
  <si>
    <t>White washing one coat using clean shell lime including scoffolding etc all complete.</t>
  </si>
  <si>
    <t>Painting the Old walls with Two coats of approved best ready mixed plastic emulsion paint in  cement plastered wall surfaces and ceiling including cost of plastic emulsion paint, putty, brushers etc., all complete and as directed by the departmental officers (the emulsion paint and its shade should be got approved from the executive engineer before using)</t>
  </si>
  <si>
    <t>Supplying and fixing of 110mm dia PVC SWR pipe with ISI mark confirming to IS 13952:1992- type 'A  for rain water down fall pipe  with relevant specials such as gratings, shoes, bends, offsets confirming to is 14735 including  jointing with seal ring confirming is 5382 with leaving a gap about 10mm to allow thermal expansion with necessary  clamps, teak wood plugs, etc., of approved quality and including fixing C.I. gratings at the junction of parapet and floor or roof slab etc., including finishing etc., complete complying with relevant standard specifications.</t>
  </si>
  <si>
    <t>(a)110mm dia PVC SWR pipe including all required PVC specials etc., all complete.,</t>
  </si>
  <si>
    <t>(b) 75mm dia PVC SWR pipe including all required PVC specials etc., all complete.,</t>
  </si>
  <si>
    <t>Supplying and fixing the following dia PVC (SWR) pipe with ISI mark confirming to IS 13952:1992- type 'B' for soil line with relevant specials confirming to IS 14735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t>
  </si>
  <si>
    <t xml:space="preserve">Supply ,laying &amp; jointing the following pipes as per ASTM D 1785 of schedule 40 with  UPVC Specials </t>
  </si>
  <si>
    <t xml:space="preserve">a) 32 mm dia  Supply ,laying &amp; jointing the following pipes as per ASTM D 1785 of schedule 40 with  UPVC Specials </t>
  </si>
  <si>
    <t xml:space="preserve">b) 25 mm dia  Supply ,laying &amp; jointing the following pipes as per ASTM D 1785 of schedule 40 with  UPVC Specials </t>
  </si>
  <si>
    <t>c) 20mm dia PVC water supply ASTM pipe (fully consealed in walls)</t>
  </si>
  <si>
    <t>Plastering with CM 1:5 (one of cement and five of sand) 12mm thick finished with  neat cement including providing band cornice, ceiling cornice, curing, scaffolding  etc., complete in all respects and complying with relevant standard specifications.</t>
  </si>
  <si>
    <t>Special ceiling plastering in cement mortar 1:3 (one of cement and three of sand)  10mm thick for bottom of roof, stair waist, landing and sunshades in all floors finished with neat cement including hacking the areas, providing band cornice, scaffolding curing etc., complete.</t>
  </si>
  <si>
    <t>Supplying and fixing of 4mm thick pin headed glass panels with aluminium anodized 'U'  shape beeding of size 12x12 mm with 107 gram in average weight for 1 m length with aluminium bolts and nuts for the shutters of the steel windows already supplied to suit all the size and as directed by the departmental officers.(The quality of glass and aluminium beeding should be got approved from the executive engineer before use)</t>
  </si>
  <si>
    <t>Finishing the top of flooring in CM 1:4 (one of cement and four of sand) 20mm thick including surface rendered smooth including providing proper slopes, thread lining, curing and 150mm wide skirting alround with the same cement mortar etc., complete in all respects.</t>
  </si>
  <si>
    <t>Finishing the top of flooring with cement concrete 1:3 (one of cement and three of blue granite chips of size 10mm and below) 20mm thick Ellis pattern flooring (no sand) and surface rendered smooth including 50mm wide skirting, providing proper slopes, thread lining, curing etc., complete in all floors complying with relevant standard specifications.</t>
  </si>
  <si>
    <t>a) Light point with ceiling rose</t>
  </si>
  <si>
    <t>b) Light point without ceiling rose</t>
  </si>
  <si>
    <t>Sub Total - III Rs.</t>
  </si>
  <si>
    <t>Supplying and laying 2 core 10 sqmm PVC armound aluminium LTUG cable above ground level on wall and post including cost of cable charges connections etc all complete..</t>
  </si>
  <si>
    <t>DATA</t>
  </si>
  <si>
    <t>PC/HC QTRS - 8 in 1</t>
  </si>
  <si>
    <t xml:space="preserve">Sump to Building PC/HC </t>
  </si>
  <si>
    <t>Sump to SI Qtrss</t>
  </si>
  <si>
    <t>Tank to GF</t>
  </si>
  <si>
    <t>Tank to FF</t>
  </si>
  <si>
    <t>Parapet To Tank</t>
  </si>
  <si>
    <t>Tank connection</t>
  </si>
  <si>
    <t>Bath &amp; Kitchen</t>
  </si>
  <si>
    <t>Painting the Old walls with two coats of Oil Bound Distemper over the existing primer coat of white cement of approved brand over new cement plastered wall surfaces including cost of paints, putty, brushes, watering, curing, etc., all complete as directed by the departmental officers (paints and its shade shall be got approved from the executive engineer before use)</t>
  </si>
  <si>
    <t>D/F MD</t>
  </si>
  <si>
    <t>D/F O</t>
  </si>
  <si>
    <t>D/F Door</t>
  </si>
  <si>
    <t>D/F Passage O</t>
  </si>
  <si>
    <t>D/F W1</t>
  </si>
  <si>
    <t>Add Jams D</t>
  </si>
  <si>
    <t>Add Jams O</t>
  </si>
  <si>
    <t>Add Jams W1</t>
  </si>
  <si>
    <t>Add Jams MD</t>
  </si>
  <si>
    <t>D/F W</t>
  </si>
  <si>
    <t>D/F D1</t>
  </si>
  <si>
    <t>Add Door Jams</t>
  </si>
  <si>
    <t>Add Door D1</t>
  </si>
  <si>
    <t>Verandha</t>
  </si>
  <si>
    <t>Verandha Inner Alround</t>
  </si>
  <si>
    <t>D/F Front Grill</t>
  </si>
  <si>
    <t>Bed 1 Attached Toilet Inner alround</t>
  </si>
  <si>
    <t>D/F D</t>
  </si>
  <si>
    <t>Common Toilet Inner Alround</t>
  </si>
  <si>
    <t>D/F Door D1</t>
  </si>
  <si>
    <t>Add Jams</t>
  </si>
  <si>
    <t xml:space="preserve">Add Jams Window </t>
  </si>
  <si>
    <t>D/F KW</t>
  </si>
  <si>
    <t>D/F</t>
  </si>
  <si>
    <t>Add Jams KW</t>
  </si>
  <si>
    <t>Toilet Passage outer</t>
  </si>
  <si>
    <t>Cupboard area</t>
  </si>
  <si>
    <t>SI qtrs., Terrace</t>
  </si>
  <si>
    <t>SI qtrs., Skirting Inner Alround</t>
  </si>
  <si>
    <t>Window</t>
  </si>
  <si>
    <t>Window W1</t>
  </si>
  <si>
    <t>1x4x4</t>
  </si>
  <si>
    <t>1x2x4</t>
  </si>
  <si>
    <t>1x2x6</t>
  </si>
  <si>
    <t>1x3x4x20</t>
  </si>
  <si>
    <t>1x4x20</t>
  </si>
  <si>
    <t>1x2x20</t>
  </si>
  <si>
    <t>Verandah</t>
  </si>
  <si>
    <t>Bed 1</t>
  </si>
  <si>
    <t>Left Top &amp; Bottom</t>
  </si>
  <si>
    <t>Toilet Passage</t>
  </si>
  <si>
    <t>Bed II</t>
  </si>
  <si>
    <t>Bed II Left Top to Bottom</t>
  </si>
  <si>
    <t>Kitchen Left Top to bottom</t>
  </si>
  <si>
    <t>Top and Bottom</t>
  </si>
  <si>
    <t>Bed Left</t>
  </si>
  <si>
    <t>Kitchen Left</t>
  </si>
  <si>
    <t>WC</t>
  </si>
  <si>
    <r>
      <rPr>
        <b/>
        <u val="double"/>
        <sz val="14"/>
        <rFont val="Calibri"/>
        <family val="2"/>
        <scheme val="minor"/>
      </rPr>
      <t>NAME OF WORK</t>
    </r>
    <r>
      <rPr>
        <b/>
        <sz val="14"/>
        <rFont val="Calibri"/>
        <family val="2"/>
        <scheme val="minor"/>
      </rPr>
      <t xml:space="preserve">:   </t>
    </r>
  </si>
  <si>
    <t>Over Flow pipe</t>
  </si>
  <si>
    <t>Window glass - SI qtrs.,</t>
  </si>
  <si>
    <t>Block A, B</t>
  </si>
  <si>
    <t>Mid landing PC/HC qtrs.,</t>
  </si>
  <si>
    <t>Stair PC/HC qtrs.,</t>
  </si>
  <si>
    <r>
      <t>Kg/m</t>
    </r>
    <r>
      <rPr>
        <b/>
        <vertAlign val="superscript"/>
        <sz val="11"/>
        <rFont val="Calibri"/>
        <family val="2"/>
        <scheme val="minor"/>
      </rPr>
      <t>2</t>
    </r>
  </si>
  <si>
    <t>Add Jams W</t>
  </si>
  <si>
    <t>Bed Room-II Inner Alround</t>
  </si>
  <si>
    <t>Add Front Grill open Jams</t>
  </si>
  <si>
    <t xml:space="preserve"> TDR. No.19 /                                2018 - 2019</t>
  </si>
  <si>
    <t>-</t>
  </si>
  <si>
    <t xml:space="preserve"> </t>
  </si>
  <si>
    <t>Wiring with 1.5 sqmm PVC insulated single core multi strand fire retardant flexible copper cable with ISI mark confirming IS:694:1990. (open wiring)</t>
  </si>
  <si>
    <t>*</t>
  </si>
  <si>
    <t xml:space="preserve">PLASTERED SURFACE WITH </t>
  </si>
  <si>
    <t>OBD</t>
  </si>
  <si>
    <t>OBD p-50 sl.129</t>
  </si>
  <si>
    <t>NO</t>
  </si>
  <si>
    <t xml:space="preserve">PAINTER I </t>
  </si>
  <si>
    <t>MAZDOOR I</t>
  </si>
  <si>
    <t>MAZDOOR II</t>
  </si>
  <si>
    <t>SUNDRIES FOR BRUSHES,ETC</t>
  </si>
  <si>
    <t>TOTAL FOR 10 SQM</t>
  </si>
  <si>
    <t>RATE PER SQM</t>
  </si>
  <si>
    <t>Thorouh scrapping p28/108</t>
  </si>
  <si>
    <t>PAINTING TWO COATS OVER OLD           (as per PWD Standard Data)</t>
  </si>
  <si>
    <t>Supplying and fixing of half turn brass core CP long body tap of 15mm dia of best quality including cost of half turn CP tap with required specials and labour for fixing etc., all complete and as directed by the departmental officers. (The quality and brand should be got approved from the executive engineer before use)</t>
  </si>
  <si>
    <t>Supplying and fixing of half turn brass core CP short body tap of 15mm dia of best quality including cost of half turn CP tap with required specials and labour for fixing etc., all complete and as directed by the departmental officers. (the quality and brand should be got approved from the executive engineer before use)</t>
  </si>
  <si>
    <t>Hall - PC/HC qtrs.,</t>
  </si>
  <si>
    <t>Hall - SI qtrs.,</t>
  </si>
  <si>
    <t>Bed Room - PC/HC qtrs.,</t>
  </si>
  <si>
    <t>Bed Room - SI qtrs.,</t>
  </si>
  <si>
    <t>Kitchen - PC/HC qtrs.,</t>
  </si>
  <si>
    <t>Kitchen - SI qtrs.,</t>
  </si>
  <si>
    <t>Bath &amp; Toilet - PC/HC qtrs.,</t>
  </si>
  <si>
    <t>Bath &amp; Toilet - SI qtrs.,</t>
  </si>
  <si>
    <t>Passage - PC/HC qtrs.,</t>
  </si>
  <si>
    <t>Passage - SI qtrs.,</t>
  </si>
  <si>
    <t>Staircase inner alround - PC/HC qtrs., 12 in 1</t>
  </si>
  <si>
    <t>Staircase inner alround - PC/HC qtrs., 8 in 1</t>
  </si>
  <si>
    <t>Supplying of 3.5 core 25 sqmm. PVC armoured LTUG cable(Aluminium UG Cable 1100V Grade) with ISI mark) including cost of cable and conveying to the site of work etc all complete complying with relevant standard specifications and as directed by the departmental officers</t>
  </si>
  <si>
    <t>Labour charges for 2 core 10 sqmm PVC armound aluminium LTUG cable above ground level on wall etc all complete..</t>
  </si>
  <si>
    <t>Labour charges for 3.5 core 25 sqmm. PVC armoured LTUG cable(Aluminium UG Cable 1100V Grade) with ISI mark) etc all complete</t>
  </si>
  <si>
    <t>TAMILNADU  POLICE  HOUSING  CORPORATION  LIMITED.,</t>
  </si>
  <si>
    <t>TRICHY DIVISION,  TRICHY.</t>
  </si>
  <si>
    <t xml:space="preserve">  PWD SR-P-45- 154(ii) /2021-22</t>
  </si>
  <si>
    <t>PWD SR-P-25-Sl.No.74/                           2021-2022</t>
  </si>
  <si>
    <t xml:space="preserve">  PWD SR-P-106-408(d) /2021-22</t>
  </si>
  <si>
    <t>TWAD SR /                                         2021 - 2022</t>
  </si>
  <si>
    <r>
      <t xml:space="preserve">a) 50mm dia. G.I pipe type 'B' class                                                </t>
    </r>
    <r>
      <rPr>
        <b/>
        <sz val="11"/>
        <rFont val="Calibri"/>
        <family val="2"/>
        <scheme val="minor"/>
      </rPr>
      <t>(Lowering - 17.40, P. No: 240 + E.W - 190.79, P. No: 275 + Refilling - 26.41, P. No: 275 = 234.60)</t>
    </r>
  </si>
  <si>
    <t xml:space="preserve"> TWAD SR-P-286-17a(i) /2021-22</t>
  </si>
  <si>
    <t xml:space="preserve"> TWAD SR-P-287-17c(i) /2021-22</t>
  </si>
  <si>
    <t xml:space="preserve"> TWAD SR-P-96-2.0(9) /2021-22</t>
  </si>
  <si>
    <t>TWAD SR-P-111-11.3 /2021-22</t>
  </si>
  <si>
    <t>TWAD SR-P-110-11.1(2) /2021-22</t>
  </si>
  <si>
    <t>PWD SR-P-124-V-Part E             1(b)/2021 - 2022</t>
  </si>
  <si>
    <t>PWD SR-P-124-V-Part E             1(e)/2021 - 2022</t>
  </si>
  <si>
    <t>Finishing the top of roof with one course of hydraulic pressed tiles of approved superior quality of size 23cmx23cmx20mm thick laid over weathering course in cm 1:3 (one of cement and three of sand) 12mm thick etc., all complete.</t>
  </si>
  <si>
    <t>Provision for GST @ 12.00%</t>
  </si>
  <si>
    <t>Septic tank &amp; Surrounding area cleaning</t>
  </si>
  <si>
    <t>Supplying and fixing the following dia  Non Pressure pipe of SN8 SDR 34 with ISI mark confirming toIS 15328/2003 for soil line with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t>
  </si>
  <si>
    <t>a) 110 mm UPVC Non Pressure  pipe</t>
  </si>
  <si>
    <t>PC/HC qtrs., Chamber line</t>
  </si>
  <si>
    <t>a) 160 mm UPVC Non Pressure  pipe</t>
  </si>
  <si>
    <t>Provision for Chemical treatment for Roof slab and Water tank</t>
  </si>
  <si>
    <t>Supplying and fixing of  4"18 watts Crystal  LED tube light fittings on teak wood round blocks of 75mm dia 40mm deep suspended from ceiling or mounted on the wall including cost of all materials and labour for fixing in position and as directed by the departmental officers. (The entire fittings should be got approved from the executive  engineer before use) PWD SR P-114</t>
  </si>
  <si>
    <t>For SI qtrs.,</t>
  </si>
  <si>
    <t>PC/HC qtrs., - 12 in 1 Block</t>
  </si>
  <si>
    <t>PC/HC qtrs., - 8 in 1 Block</t>
  </si>
  <si>
    <t>FAN POINT</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</si>
  <si>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FAN POINT controlled by 5 amps flush type switch including citcuit mains, cost of all materials, specials, etc., all complete,</t>
  </si>
  <si>
    <t>1.5 sqmm copper PVC insulated unsheathed single core cable (P-124 it-2/b)</t>
  </si>
  <si>
    <t>PVC rigid conduit pipe 19 mm / 20mm heavy duty with ISI mark p-127 part -I IX-1 b</t>
  </si>
  <si>
    <t>19 mm PVC rigid bends - p-128 part -I IX-2b</t>
  </si>
  <si>
    <t>19 mm PVC rigid tees (p-128 4b, 15.30/12=1.28)</t>
  </si>
  <si>
    <t>19 mm PVC junction box  ( p-129,6-b( 41.20/12=3.43)</t>
  </si>
  <si>
    <t>Ceiling rose p-115 it-26</t>
  </si>
  <si>
    <t>5 amps flush type switch p-117, Part-C,1 a ( 192.60/12=16.05)</t>
  </si>
  <si>
    <t>MS box  200 x 150 x 75 mm  part-  F 1c p-126</t>
  </si>
  <si>
    <t>3 mm thick laminated Hylem sheet p-129 it-7a part-I</t>
  </si>
  <si>
    <t>MS joint box (150 x 100 x 75 mm )</t>
  </si>
  <si>
    <t>Bag</t>
  </si>
  <si>
    <t>Cement</t>
  </si>
  <si>
    <t>LS</t>
  </si>
  <si>
    <t>Labour charges</t>
  </si>
  <si>
    <t>Sundries</t>
  </si>
  <si>
    <t>Total for 10 points</t>
  </si>
  <si>
    <t>Rate for 1 point</t>
  </si>
  <si>
    <t xml:space="preserve">S &amp; F of Indian Water closet white glazed (Oriya type) of size 580 x 440mm  - in G.F.  </t>
  </si>
  <si>
    <t xml:space="preserve">S &amp; F of Indian Water closet white glazed (Oriya type) of size 580 x 440mm  - Other than  G.F.  </t>
  </si>
  <si>
    <t>SI &amp; PC/HC qtrs.,</t>
  </si>
  <si>
    <t xml:space="preserve">Supplying and fixing of 9W LED Bulb and fixing the bulb including cost of all materials and labour for fixing in position and as directed by the departmental officers. (The entire fittings should be got approved from the executive  engineer before use) </t>
  </si>
  <si>
    <t>Supplying and fixing of water tight bulk head fittings with guard, suitable for 60/100 watts including necessary connections, cost of materials etc., all complete.</t>
  </si>
  <si>
    <t xml:space="preserve">Supply and fixing of 25 W LED Street light fitting including all labour charges for LED street light fittings etc., all complete </t>
  </si>
  <si>
    <t>Supplying and fixing of porcelin wash hand basin (White), superior variety of size 550x400mm with all accessories such as powder coated cast iron brackets, 32mm dia c.p. waste coupling, rubber plug and aluminium chain, 32mm dia 'B' class G.I. PVC waste pipe, angle valve, 15mm dia nylon connection, 15mm dia brass nipples etc., all complete.</t>
  </si>
  <si>
    <t>Wiring with 1.5 sqmm PVC insulated single core multi strand fire retardant flexible copper cable with ISI mark confirming IS: 694:1990 for Fan point. (Except pipe only for wiring)</t>
  </si>
  <si>
    <t>Special Repair works to 1 No. of SI and 20 Nos. of PC/HC quarters at Vattathikottai in Thanjavur District for the year 2021 - 2022.</t>
  </si>
  <si>
    <t>Labour Charges for wirnig in PVC pipe concealed</t>
  </si>
  <si>
    <t>Sub - data</t>
  </si>
  <si>
    <t xml:space="preserve"> Electrical Maistry ( p-12 it 49/106)</t>
  </si>
  <si>
    <t>Wiremen Grade  - I ( p-11 it-13)</t>
  </si>
  <si>
    <t>Wiremen Grade  - II</t>
  </si>
  <si>
    <t>Electrical HELPERp-15 it-100</t>
  </si>
  <si>
    <t>For Concreting work</t>
  </si>
  <si>
    <t>Mason IInd class</t>
  </si>
  <si>
    <t>Supply and delivery of 2 HP Single phase Submersible pumpset with gun metal/bronze impeller suitable capacity with ISI mark etc., all 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</si>
</sst>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_)"/>
    <numFmt numFmtId="165" formatCode="0.000"/>
    <numFmt numFmtId="166" formatCode="0_)"/>
    <numFmt numFmtId="167" formatCode="0.0000"/>
    <numFmt numFmtId="168" formatCode="0.000_)"/>
    <numFmt numFmtId="169" formatCode="0.00;;;@"/>
    <numFmt numFmtId="170" formatCode="0.0000_)"/>
  </numFmts>
  <fonts count="20" x14ac:knownFonts="1">
    <font>
      <sz val="12"/>
      <name val="Helv"/>
    </font>
    <font>
      <sz val="11"/>
      <color theme="1"/>
      <name val="Calibri"/>
      <family val="2"/>
      <scheme val="minor"/>
    </font>
    <font>
      <sz val="10"/>
      <name val="Arial"/>
      <family val="2"/>
    </font>
    <font>
      <sz val="10"/>
      <name val="Arial"/>
      <family val="2"/>
    </font>
    <font>
      <u/>
      <sz val="10"/>
      <color indexed="12"/>
      <name val="Arial"/>
      <family val="2"/>
    </font>
    <font>
      <b/>
      <u val="double"/>
      <sz val="12"/>
      <name val="Calibri"/>
      <family val="2"/>
      <scheme val="minor"/>
    </font>
    <font>
      <b/>
      <sz val="12"/>
      <name val="Calibri"/>
      <family val="2"/>
      <scheme val="minor"/>
    </font>
    <font>
      <sz val="12"/>
      <name val="Calibri"/>
      <family val="2"/>
      <scheme val="minor"/>
    </font>
    <font>
      <b/>
      <sz val="11"/>
      <color theme="1"/>
      <name val="Calibri"/>
      <family val="2"/>
      <scheme val="minor"/>
    </font>
    <font>
      <sz val="11"/>
      <name val="Calibri"/>
      <family val="2"/>
      <scheme val="minor"/>
    </font>
    <font>
      <b/>
      <sz val="12"/>
      <color theme="1"/>
      <name val="Calibri"/>
      <family val="2"/>
      <scheme val="minor"/>
    </font>
    <font>
      <b/>
      <sz val="11"/>
      <name val="Calibri"/>
      <family val="2"/>
      <scheme val="minor"/>
    </font>
    <font>
      <u/>
      <sz val="11"/>
      <color theme="1"/>
      <name val="Calibri"/>
      <family val="2"/>
      <scheme val="minor"/>
    </font>
    <font>
      <sz val="12"/>
      <name val="Helv"/>
    </font>
    <font>
      <i/>
      <sz val="11"/>
      <name val="Calibri"/>
      <family val="2"/>
      <scheme val="minor"/>
    </font>
    <font>
      <b/>
      <u val="double"/>
      <sz val="14"/>
      <name val="Calibri"/>
      <family val="2"/>
      <scheme val="minor"/>
    </font>
    <font>
      <b/>
      <sz val="14"/>
      <name val="Calibri"/>
      <family val="2"/>
      <scheme val="minor"/>
    </font>
    <font>
      <b/>
      <sz val="13"/>
      <name val="Calibri"/>
      <family val="2"/>
      <scheme val="minor"/>
    </font>
    <font>
      <b/>
      <vertAlign val="superscript"/>
      <sz val="11"/>
      <name val="Calibri"/>
      <family val="2"/>
      <scheme val="minor"/>
    </font>
    <font>
      <u/>
      <sz val="1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7">
    <xf numFmtId="164" fontId="0" fillId="0" borderId="0"/>
    <xf numFmtId="0" fontId="2" fillId="0" borderId="0"/>
    <xf numFmtId="0" fontId="3" fillId="0" borderId="0"/>
    <xf numFmtId="0" fontId="2" fillId="0" borderId="0"/>
    <xf numFmtId="0" fontId="4" fillId="0" borderId="0" applyNumberFormat="0" applyFill="0" applyBorder="0" applyAlignment="0" applyProtection="0">
      <alignment vertical="top"/>
      <protection locked="0"/>
    </xf>
    <xf numFmtId="9" fontId="2" fillId="0" borderId="0" applyFont="0" applyFill="0" applyBorder="0" applyAlignment="0" applyProtection="0"/>
    <xf numFmtId="164" fontId="13" fillId="0" borderId="0"/>
  </cellStyleXfs>
  <cellXfs count="259">
    <xf numFmtId="164" fontId="0" fillId="0" borderId="0" xfId="0"/>
    <xf numFmtId="0" fontId="7" fillId="0" borderId="0" xfId="1" applyFont="1" applyFill="1" applyBorder="1" applyAlignment="1">
      <alignment vertical="center"/>
    </xf>
    <xf numFmtId="164" fontId="7" fillId="0" borderId="0" xfId="0" applyFont="1" applyFill="1" applyBorder="1" applyAlignment="1">
      <alignment vertical="center"/>
    </xf>
    <xf numFmtId="164" fontId="6" fillId="0" borderId="0" xfId="0" applyFont="1" applyFill="1" applyBorder="1" applyAlignment="1">
      <alignment vertical="center" wrapText="1"/>
    </xf>
    <xf numFmtId="166" fontId="9" fillId="0" borderId="1" xfId="0" applyNumberFormat="1" applyFont="1" applyFill="1" applyBorder="1" applyAlignment="1">
      <alignment horizontal="center" vertical="center"/>
    </xf>
    <xf numFmtId="2" fontId="9" fillId="0" borderId="1" xfId="0" applyNumberFormat="1" applyFont="1" applyFill="1" applyBorder="1" applyAlignment="1">
      <alignment horizontal="right" vertical="center"/>
    </xf>
    <xf numFmtId="2" fontId="9" fillId="0" borderId="1" xfId="0" applyNumberFormat="1" applyFont="1" applyFill="1" applyBorder="1" applyAlignment="1">
      <alignment horizontal="center" vertical="center"/>
    </xf>
    <xf numFmtId="164" fontId="9" fillId="0" borderId="2" xfId="0" applyFont="1" applyFill="1" applyBorder="1" applyAlignment="1">
      <alignment horizontal="left" vertical="center"/>
    </xf>
    <xf numFmtId="164" fontId="9" fillId="0" borderId="1" xfId="0" applyFont="1" applyFill="1" applyBorder="1" applyAlignment="1">
      <alignment horizontal="right" vertical="center"/>
    </xf>
    <xf numFmtId="166" fontId="9" fillId="0" borderId="7" xfId="0" applyNumberFormat="1" applyFont="1" applyFill="1" applyBorder="1" applyAlignment="1">
      <alignment horizontal="center" vertical="center"/>
    </xf>
    <xf numFmtId="164" fontId="9" fillId="0" borderId="5" xfId="0" applyFont="1" applyFill="1" applyBorder="1" applyAlignment="1">
      <alignment horizontal="right" vertical="center"/>
    </xf>
    <xf numFmtId="164" fontId="10" fillId="0" borderId="2" xfId="0" applyFont="1" applyFill="1" applyBorder="1" applyAlignment="1">
      <alignment horizontal="right" vertical="center"/>
    </xf>
    <xf numFmtId="0" fontId="5" fillId="0" borderId="0" xfId="1" applyFont="1" applyFill="1" applyBorder="1" applyAlignment="1">
      <alignment vertical="center"/>
    </xf>
    <xf numFmtId="0" fontId="11" fillId="0" borderId="1" xfId="1" applyFont="1" applyFill="1" applyBorder="1" applyAlignment="1">
      <alignment horizontal="right" vertical="center"/>
    </xf>
    <xf numFmtId="2" fontId="11" fillId="0" borderId="1" xfId="1" applyNumberFormat="1" applyFont="1" applyFill="1" applyBorder="1" applyAlignment="1">
      <alignment vertical="center"/>
    </xf>
    <xf numFmtId="164" fontId="11" fillId="0" borderId="1" xfId="0" applyFont="1" applyFill="1" applyBorder="1" applyAlignment="1">
      <alignment vertical="center"/>
    </xf>
    <xf numFmtId="2" fontId="9" fillId="0" borderId="1" xfId="1" applyNumberFormat="1" applyFont="1" applyFill="1" applyBorder="1" applyAlignment="1">
      <alignment horizontal="right" vertical="center"/>
    </xf>
    <xf numFmtId="0" fontId="9" fillId="0" borderId="1" xfId="1" applyFont="1" applyFill="1" applyBorder="1" applyAlignment="1">
      <alignment vertical="center"/>
    </xf>
    <xf numFmtId="166" fontId="9" fillId="0" borderId="1" xfId="1" applyNumberFormat="1" applyFont="1" applyFill="1" applyBorder="1" applyAlignment="1">
      <alignment horizontal="center" vertical="center"/>
    </xf>
    <xf numFmtId="0" fontId="11" fillId="0" borderId="1" xfId="1" applyFont="1" applyFill="1" applyBorder="1" applyAlignment="1">
      <alignment vertical="center"/>
    </xf>
    <xf numFmtId="164" fontId="9" fillId="0" borderId="1" xfId="0" applyFont="1" applyFill="1" applyBorder="1" applyAlignment="1">
      <alignment vertical="center"/>
    </xf>
    <xf numFmtId="0" fontId="9" fillId="0" borderId="1" xfId="1" applyFont="1" applyFill="1" applyBorder="1" applyAlignment="1">
      <alignment vertical="center" wrapText="1"/>
    </xf>
    <xf numFmtId="2" fontId="9" fillId="0" borderId="1" xfId="2" applyNumberFormat="1" applyFont="1" applyFill="1" applyBorder="1" applyAlignment="1">
      <alignment vertical="center" wrapText="1"/>
    </xf>
    <xf numFmtId="2" fontId="11" fillId="0" borderId="1" xfId="2" applyNumberFormat="1" applyFont="1" applyFill="1" applyBorder="1" applyAlignment="1">
      <alignment vertical="center" wrapText="1"/>
    </xf>
    <xf numFmtId="4" fontId="11" fillId="0" borderId="1" xfId="1" applyNumberFormat="1" applyFont="1" applyFill="1" applyBorder="1" applyAlignment="1">
      <alignment vertical="center"/>
    </xf>
    <xf numFmtId="2" fontId="11" fillId="0" borderId="1" xfId="0" applyNumberFormat="1" applyFont="1" applyFill="1" applyBorder="1" applyAlignment="1">
      <alignment horizontal="right" vertical="center"/>
    </xf>
    <xf numFmtId="4" fontId="9" fillId="0" borderId="1" xfId="1" applyNumberFormat="1" applyFont="1" applyFill="1" applyBorder="1" applyAlignment="1">
      <alignment vertical="center"/>
    </xf>
    <xf numFmtId="164" fontId="9" fillId="0" borderId="1" xfId="0" applyFont="1" applyFill="1" applyBorder="1" applyAlignment="1">
      <alignment vertical="center" wrapText="1"/>
    </xf>
    <xf numFmtId="166" fontId="9" fillId="0" borderId="1" xfId="0" applyNumberFormat="1" applyFont="1" applyFill="1" applyBorder="1" applyAlignment="1">
      <alignment horizontal="center" vertical="center" wrapText="1"/>
    </xf>
    <xf numFmtId="2" fontId="9" fillId="0" borderId="1" xfId="0" applyNumberFormat="1" applyFont="1" applyFill="1" applyBorder="1" applyAlignment="1">
      <alignment horizontal="right" vertical="center" wrapText="1"/>
    </xf>
    <xf numFmtId="2" fontId="9" fillId="0" borderId="1" xfId="1" applyNumberFormat="1" applyFont="1" applyFill="1" applyBorder="1" applyAlignment="1">
      <alignment vertical="center"/>
    </xf>
    <xf numFmtId="0" fontId="9" fillId="0" borderId="1" xfId="1" applyFont="1" applyFill="1" applyBorder="1" applyAlignment="1">
      <alignment horizontal="right" vertical="center"/>
    </xf>
    <xf numFmtId="2" fontId="9" fillId="0" borderId="1" xfId="0" applyNumberFormat="1" applyFont="1" applyFill="1" applyBorder="1" applyAlignment="1">
      <alignment vertical="center"/>
    </xf>
    <xf numFmtId="167" fontId="9" fillId="0" borderId="1" xfId="0" applyNumberFormat="1" applyFont="1" applyFill="1" applyBorder="1" applyAlignment="1">
      <alignment horizontal="right" vertical="center"/>
    </xf>
    <xf numFmtId="164" fontId="11" fillId="0" borderId="1" xfId="0" applyFont="1" applyFill="1" applyBorder="1" applyAlignment="1">
      <alignment horizontal="right" vertical="center"/>
    </xf>
    <xf numFmtId="2" fontId="11" fillId="0" borderId="1" xfId="1" applyNumberFormat="1" applyFont="1" applyFill="1" applyBorder="1" applyAlignment="1">
      <alignment horizontal="left" vertical="center"/>
    </xf>
    <xf numFmtId="168" fontId="9" fillId="0" borderId="1" xfId="0" applyNumberFormat="1" applyFont="1" applyFill="1" applyBorder="1" applyAlignment="1">
      <alignment horizontal="right" vertical="center"/>
    </xf>
    <xf numFmtId="1"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left" vertical="center"/>
    </xf>
    <xf numFmtId="0" fontId="9" fillId="0" borderId="1" xfId="0" applyNumberFormat="1" applyFont="1" applyFill="1" applyBorder="1" applyAlignment="1">
      <alignment horizontal="left" vertical="center" wrapText="1"/>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right" vertical="center"/>
    </xf>
    <xf numFmtId="2" fontId="11" fillId="0" borderId="2" xfId="0" applyNumberFormat="1" applyFont="1" applyFill="1" applyBorder="1" applyAlignment="1">
      <alignment horizontal="right" vertical="center"/>
    </xf>
    <xf numFmtId="1" fontId="11"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2" xfId="0" applyNumberFormat="1" applyFont="1" applyFill="1" applyBorder="1" applyAlignment="1">
      <alignment horizontal="right" vertical="center"/>
    </xf>
    <xf numFmtId="0" fontId="11" fillId="0" borderId="1" xfId="0" applyNumberFormat="1" applyFont="1" applyFill="1" applyBorder="1" applyAlignment="1">
      <alignment horizontal="left" vertical="center" wrapText="1"/>
    </xf>
    <xf numFmtId="164" fontId="6" fillId="0" borderId="0" xfId="0" applyFont="1" applyFill="1" applyBorder="1" applyAlignment="1">
      <alignment horizontal="right" vertical="center" wrapText="1"/>
    </xf>
    <xf numFmtId="164" fontId="6" fillId="0" borderId="0" xfId="0" applyFont="1" applyFill="1" applyBorder="1" applyAlignment="1">
      <alignment horizontal="left" vertical="center" wrapText="1"/>
    </xf>
    <xf numFmtId="164" fontId="9" fillId="0" borderId="5" xfId="0" applyFont="1" applyFill="1" applyBorder="1" applyAlignment="1">
      <alignment horizontal="left" vertical="center" wrapText="1"/>
    </xf>
    <xf numFmtId="164" fontId="1" fillId="0" borderId="2" xfId="0" applyFont="1" applyFill="1" applyBorder="1" applyAlignment="1">
      <alignment horizontal="left" vertical="center"/>
    </xf>
    <xf numFmtId="164" fontId="9" fillId="0" borderId="0" xfId="0" applyFont="1" applyFill="1" applyBorder="1" applyAlignment="1">
      <alignment vertical="center"/>
    </xf>
    <xf numFmtId="0" fontId="11" fillId="0" borderId="0" xfId="1" applyFont="1" applyFill="1" applyBorder="1" applyAlignment="1">
      <alignment horizontal="left" vertical="center"/>
    </xf>
    <xf numFmtId="0" fontId="9" fillId="0" borderId="0" xfId="1" applyFont="1" applyFill="1" applyBorder="1" applyAlignment="1">
      <alignment vertical="center"/>
    </xf>
    <xf numFmtId="164" fontId="11" fillId="0" borderId="0" xfId="0" applyFont="1" applyFill="1" applyBorder="1" applyAlignment="1">
      <alignment vertical="center" wrapText="1"/>
    </xf>
    <xf numFmtId="0" fontId="9" fillId="0" borderId="0" xfId="1" applyFont="1" applyFill="1" applyBorder="1" applyAlignment="1">
      <alignment horizontal="center" vertical="center"/>
    </xf>
    <xf numFmtId="2" fontId="11" fillId="0" borderId="0" xfId="1" applyNumberFormat="1" applyFont="1" applyFill="1" applyBorder="1" applyAlignment="1">
      <alignment horizontal="left" vertical="center"/>
    </xf>
    <xf numFmtId="0" fontId="9" fillId="0" borderId="0" xfId="0" applyNumberFormat="1" applyFont="1" applyFill="1" applyBorder="1" applyAlignment="1">
      <alignment vertical="center"/>
    </xf>
    <xf numFmtId="164" fontId="9" fillId="0" borderId="0" xfId="0" applyFont="1" applyFill="1" applyBorder="1" applyAlignment="1">
      <alignment horizontal="center" vertical="center"/>
    </xf>
    <xf numFmtId="164" fontId="9" fillId="0" borderId="0" xfId="0" applyFont="1" applyFill="1" applyBorder="1" applyAlignment="1">
      <alignment horizontal="right" vertical="center"/>
    </xf>
    <xf numFmtId="4" fontId="9" fillId="0" borderId="0" xfId="1" applyNumberFormat="1" applyFont="1" applyFill="1" applyBorder="1" applyAlignment="1">
      <alignment vertical="center"/>
    </xf>
    <xf numFmtId="165" fontId="9" fillId="0" borderId="0" xfId="1" applyNumberFormat="1" applyFont="1" applyFill="1" applyBorder="1" applyAlignment="1">
      <alignment horizontal="right" vertical="center"/>
    </xf>
    <xf numFmtId="2" fontId="9" fillId="0" borderId="0" xfId="1" applyNumberFormat="1" applyFont="1" applyFill="1" applyBorder="1" applyAlignment="1">
      <alignment horizontal="right" vertical="center"/>
    </xf>
    <xf numFmtId="0" fontId="9" fillId="0" borderId="0" xfId="1" applyFont="1" applyFill="1" applyBorder="1" applyAlignment="1">
      <alignment horizontal="right" vertical="center"/>
    </xf>
    <xf numFmtId="0" fontId="9" fillId="0" borderId="0" xfId="1" applyFont="1" applyFill="1" applyBorder="1" applyAlignment="1">
      <alignment horizontal="justify" vertical="center"/>
    </xf>
    <xf numFmtId="2" fontId="9" fillId="0" borderId="0" xfId="2" applyNumberFormat="1" applyFont="1" applyFill="1" applyBorder="1" applyAlignment="1">
      <alignment vertical="center" wrapText="1"/>
    </xf>
    <xf numFmtId="2" fontId="11" fillId="0" borderId="0" xfId="2" applyNumberFormat="1" applyFont="1" applyFill="1" applyBorder="1" applyAlignment="1">
      <alignment vertical="center" wrapText="1"/>
    </xf>
    <xf numFmtId="165" fontId="11" fillId="0" borderId="0" xfId="1" applyNumberFormat="1" applyFont="1" applyFill="1" applyBorder="1" applyAlignment="1">
      <alignment horizontal="right" vertical="center"/>
    </xf>
    <xf numFmtId="4" fontId="11" fillId="0" borderId="0" xfId="1" applyNumberFormat="1" applyFont="1" applyFill="1" applyBorder="1" applyAlignment="1">
      <alignment horizontal="right" vertical="center"/>
    </xf>
    <xf numFmtId="2" fontId="11" fillId="0" borderId="0" xfId="1" applyNumberFormat="1" applyFont="1" applyFill="1" applyBorder="1" applyAlignment="1">
      <alignment vertical="center"/>
    </xf>
    <xf numFmtId="4" fontId="9" fillId="0" borderId="0" xfId="1" applyNumberFormat="1" applyFont="1" applyFill="1" applyBorder="1" applyAlignment="1">
      <alignment horizontal="right" vertical="center"/>
    </xf>
    <xf numFmtId="2" fontId="9" fillId="0" borderId="0" xfId="1" applyNumberFormat="1" applyFont="1" applyFill="1" applyBorder="1" applyAlignment="1">
      <alignment vertical="center"/>
    </xf>
    <xf numFmtId="0" fontId="11" fillId="0" borderId="0" xfId="1" applyFont="1" applyFill="1" applyBorder="1" applyAlignment="1">
      <alignment vertical="center"/>
    </xf>
    <xf numFmtId="2" fontId="11" fillId="0" borderId="0" xfId="1" applyNumberFormat="1" applyFont="1" applyFill="1" applyBorder="1" applyAlignment="1">
      <alignment horizontal="right" vertical="center"/>
    </xf>
    <xf numFmtId="0" fontId="9" fillId="0" borderId="0" xfId="1" applyFont="1" applyFill="1" applyBorder="1" applyAlignment="1">
      <alignment horizontal="justify" vertical="center" wrapText="1"/>
    </xf>
    <xf numFmtId="2" fontId="9" fillId="0" borderId="0" xfId="0" applyNumberFormat="1" applyFont="1" applyFill="1" applyBorder="1" applyAlignment="1">
      <alignment horizontal="right" vertical="center" wrapText="1"/>
    </xf>
    <xf numFmtId="165" fontId="9" fillId="0" borderId="0" xfId="0" applyNumberFormat="1" applyFont="1" applyFill="1" applyBorder="1" applyAlignment="1">
      <alignment horizontal="right" vertical="center" wrapText="1"/>
    </xf>
    <xf numFmtId="164" fontId="9" fillId="0" borderId="0" xfId="0" applyFont="1" applyFill="1" applyBorder="1" applyAlignment="1">
      <alignment vertical="center" wrapText="1"/>
    </xf>
    <xf numFmtId="1" fontId="9" fillId="0" borderId="0" xfId="0" applyNumberFormat="1" applyFont="1" applyFill="1" applyBorder="1" applyAlignment="1">
      <alignment horizontal="center" vertical="center" wrapText="1"/>
    </xf>
    <xf numFmtId="166" fontId="9" fillId="0" borderId="0" xfId="0" applyNumberFormat="1" applyFont="1" applyFill="1" applyBorder="1" applyAlignment="1">
      <alignment horizontal="center" vertical="center" wrapText="1"/>
    </xf>
    <xf numFmtId="4" fontId="11" fillId="0" borderId="0" xfId="1" applyNumberFormat="1" applyFont="1" applyFill="1" applyBorder="1" applyAlignment="1">
      <alignment vertical="center"/>
    </xf>
    <xf numFmtId="0" fontId="14" fillId="0" borderId="0" xfId="1" applyFont="1" applyFill="1" applyBorder="1" applyAlignment="1">
      <alignment horizontal="center" vertical="center"/>
    </xf>
    <xf numFmtId="0" fontId="11" fillId="0" borderId="0" xfId="1" applyFont="1" applyFill="1" applyBorder="1" applyAlignment="1">
      <alignment horizontal="center" vertical="center"/>
    </xf>
    <xf numFmtId="2" fontId="9" fillId="0" borderId="0" xfId="1" applyNumberFormat="1" applyFont="1" applyFill="1" applyBorder="1" applyAlignment="1">
      <alignment horizontal="justify" vertical="center"/>
    </xf>
    <xf numFmtId="164" fontId="11" fillId="0" borderId="0" xfId="0" applyFont="1" applyFill="1" applyBorder="1" applyAlignment="1">
      <alignment horizontal="right" vertical="center"/>
    </xf>
    <xf numFmtId="1" fontId="9" fillId="0" borderId="1" xfId="1" applyNumberFormat="1" applyFont="1" applyFill="1" applyBorder="1" applyAlignment="1">
      <alignment horizontal="center" vertical="center"/>
    </xf>
    <xf numFmtId="1" fontId="11" fillId="0" borderId="1" xfId="1" applyNumberFormat="1" applyFont="1" applyFill="1" applyBorder="1" applyAlignment="1">
      <alignment horizontal="center" vertical="center"/>
    </xf>
    <xf numFmtId="169" fontId="7" fillId="0" borderId="0" xfId="0" applyNumberFormat="1" applyFont="1" applyFill="1" applyAlignment="1">
      <alignment vertical="center"/>
    </xf>
    <xf numFmtId="169" fontId="7" fillId="0" borderId="0" xfId="0" applyNumberFormat="1" applyFont="1" applyFill="1" applyAlignment="1" applyProtection="1">
      <alignment vertical="center"/>
    </xf>
    <xf numFmtId="169" fontId="7" fillId="0" borderId="0" xfId="0" applyNumberFormat="1" applyFont="1" applyFill="1" applyAlignment="1" applyProtection="1">
      <alignment horizontal="left" vertical="center"/>
    </xf>
    <xf numFmtId="169" fontId="7" fillId="0" borderId="0" xfId="0" applyNumberFormat="1" applyFont="1" applyFill="1" applyAlignment="1">
      <alignment horizontal="left" vertical="center"/>
    </xf>
    <xf numFmtId="169" fontId="7" fillId="0" borderId="0" xfId="0" applyNumberFormat="1" applyFont="1" applyFill="1" applyAlignment="1" applyProtection="1">
      <alignment horizontal="fill" vertical="center"/>
    </xf>
    <xf numFmtId="169" fontId="6" fillId="0" borderId="0" xfId="0" applyNumberFormat="1" applyFont="1" applyFill="1" applyAlignment="1" applyProtection="1">
      <alignment vertical="center"/>
    </xf>
    <xf numFmtId="169" fontId="7" fillId="0" borderId="0" xfId="0" applyNumberFormat="1" applyFont="1" applyFill="1" applyAlignment="1">
      <alignment horizontal="center" vertical="center"/>
    </xf>
    <xf numFmtId="169" fontId="6" fillId="0" borderId="0" xfId="0" applyNumberFormat="1" applyFont="1" applyFill="1" applyAlignment="1">
      <alignment vertical="center"/>
    </xf>
    <xf numFmtId="169" fontId="7" fillId="0" borderId="0" xfId="0" applyNumberFormat="1" applyFont="1" applyFill="1" applyAlignment="1">
      <alignment horizontal="right" vertical="center"/>
    </xf>
    <xf numFmtId="169" fontId="7" fillId="0" borderId="0" xfId="0" applyNumberFormat="1" applyFont="1" applyFill="1" applyAlignment="1" applyProtection="1">
      <alignment horizontal="center" vertical="center"/>
    </xf>
    <xf numFmtId="169" fontId="7" fillId="0" borderId="0" xfId="0" applyNumberFormat="1" applyFont="1" applyFill="1" applyAlignment="1" applyProtection="1">
      <alignment horizontal="right" vertical="center"/>
    </xf>
    <xf numFmtId="169" fontId="7" fillId="0" borderId="0" xfId="0" applyNumberFormat="1" applyFont="1" applyFill="1" applyAlignment="1">
      <alignment vertical="center" wrapText="1"/>
    </xf>
    <xf numFmtId="164" fontId="7" fillId="0" borderId="0" xfId="0" applyFont="1" applyFill="1" applyAlignment="1">
      <alignment vertical="center"/>
    </xf>
    <xf numFmtId="164" fontId="7" fillId="0" borderId="0" xfId="0" applyFont="1" applyFill="1" applyAlignment="1">
      <alignment horizontal="right" vertical="center"/>
    </xf>
    <xf numFmtId="164" fontId="7" fillId="0" borderId="0" xfId="0" applyFont="1" applyFill="1" applyAlignment="1">
      <alignment horizontal="left" vertical="center"/>
    </xf>
    <xf numFmtId="2" fontId="7" fillId="0" borderId="0" xfId="0" applyNumberFormat="1" applyFont="1" applyFill="1" applyAlignment="1">
      <alignment vertical="center"/>
    </xf>
    <xf numFmtId="169" fontId="6" fillId="0" borderId="0" xfId="0" applyNumberFormat="1" applyFont="1" applyFill="1" applyAlignment="1" applyProtection="1">
      <alignment horizontal="left" vertical="center" wrapText="1"/>
    </xf>
    <xf numFmtId="169" fontId="6" fillId="0" borderId="0" xfId="0" applyNumberFormat="1" applyFont="1" applyFill="1" applyAlignment="1" applyProtection="1">
      <alignment horizontal="right" vertical="center"/>
    </xf>
    <xf numFmtId="169" fontId="6" fillId="0" borderId="0" xfId="0" applyNumberFormat="1" applyFont="1" applyFill="1" applyAlignment="1">
      <alignment horizontal="right" vertical="center"/>
    </xf>
    <xf numFmtId="169" fontId="7" fillId="0" borderId="0" xfId="0" applyNumberFormat="1" applyFont="1" applyFill="1" applyBorder="1" applyAlignment="1">
      <alignment horizontal="right"/>
    </xf>
    <xf numFmtId="169" fontId="7" fillId="0" borderId="0" xfId="0" applyNumberFormat="1" applyFont="1" applyFill="1" applyBorder="1" applyAlignment="1"/>
    <xf numFmtId="169" fontId="6" fillId="0" borderId="0" xfId="0" applyNumberFormat="1" applyFont="1" applyFill="1" applyBorder="1"/>
    <xf numFmtId="169" fontId="7" fillId="0" borderId="0" xfId="0" applyNumberFormat="1" applyFont="1" applyFill="1" applyBorder="1"/>
    <xf numFmtId="169" fontId="7" fillId="0" borderId="0" xfId="0" applyNumberFormat="1" applyFont="1" applyFill="1" applyBorder="1" applyAlignment="1">
      <alignment horizontal="center"/>
    </xf>
    <xf numFmtId="169" fontId="7" fillId="0" borderId="0" xfId="0" applyNumberFormat="1" applyFont="1" applyFill="1" applyBorder="1" applyAlignment="1">
      <alignment horizontal="right" vertical="top"/>
    </xf>
    <xf numFmtId="169" fontId="7" fillId="0" borderId="0" xfId="0" applyNumberFormat="1" applyFont="1" applyFill="1" applyBorder="1" applyAlignment="1">
      <alignment horizontal="left" vertical="top"/>
    </xf>
    <xf numFmtId="169" fontId="7" fillId="0" borderId="0" xfId="0" applyNumberFormat="1" applyFont="1" applyFill="1" applyBorder="1" applyAlignment="1">
      <alignment wrapText="1"/>
    </xf>
    <xf numFmtId="169" fontId="7" fillId="0" borderId="0" xfId="0" applyNumberFormat="1" applyFont="1" applyFill="1" applyBorder="1" applyAlignment="1">
      <alignment horizontal="left" vertical="top" wrapText="1"/>
    </xf>
    <xf numFmtId="169" fontId="6" fillId="0" borderId="0" xfId="0" applyNumberFormat="1" applyFont="1" applyFill="1" applyBorder="1" applyAlignment="1">
      <alignment horizontal="right" vertical="top"/>
    </xf>
    <xf numFmtId="169" fontId="6" fillId="0" borderId="0" xfId="0" applyNumberFormat="1" applyFont="1" applyFill="1" applyBorder="1" applyAlignment="1">
      <alignment horizontal="left" vertical="top"/>
    </xf>
    <xf numFmtId="164" fontId="7" fillId="0" borderId="0" xfId="0" applyNumberFormat="1" applyFont="1" applyFill="1" applyAlignment="1" applyProtection="1">
      <alignment vertical="center"/>
    </xf>
    <xf numFmtId="165" fontId="11" fillId="0" borderId="1" xfId="1" applyNumberFormat="1" applyFont="1" applyFill="1" applyBorder="1" applyAlignment="1">
      <alignment horizontal="right" vertical="center"/>
    </xf>
    <xf numFmtId="2" fontId="11" fillId="0" borderId="1" xfId="1" applyNumberFormat="1" applyFont="1" applyFill="1" applyBorder="1" applyAlignment="1">
      <alignment horizontal="right" vertical="center"/>
    </xf>
    <xf numFmtId="166" fontId="9" fillId="0" borderId="2" xfId="0" applyNumberFormat="1" applyFont="1" applyFill="1" applyBorder="1" applyAlignment="1">
      <alignment horizontal="center" vertical="center"/>
    </xf>
    <xf numFmtId="166" fontId="9" fillId="0" borderId="4" xfId="0" applyNumberFormat="1" applyFont="1" applyFill="1" applyBorder="1" applyAlignment="1">
      <alignment horizontal="center" vertical="center"/>
    </xf>
    <xf numFmtId="164" fontId="9" fillId="0" borderId="1" xfId="0" applyFont="1" applyFill="1" applyBorder="1" applyAlignment="1">
      <alignment horizontal="center" vertical="center"/>
    </xf>
    <xf numFmtId="2" fontId="9" fillId="0" borderId="1" xfId="2" applyNumberFormat="1" applyFont="1" applyFill="1" applyBorder="1" applyAlignment="1">
      <alignment horizontal="left" vertical="center" wrapText="1"/>
    </xf>
    <xf numFmtId="169" fontId="7" fillId="0" borderId="0" xfId="0" applyNumberFormat="1" applyFont="1" applyFill="1" applyAlignment="1">
      <alignment horizontal="left" vertical="center" wrapText="1"/>
    </xf>
    <xf numFmtId="165" fontId="9" fillId="0" borderId="1" xfId="0" applyNumberFormat="1" applyFont="1" applyFill="1" applyBorder="1" applyAlignment="1">
      <alignment horizontal="right" vertical="center"/>
    </xf>
    <xf numFmtId="1" fontId="11" fillId="0" borderId="1" xfId="2" applyNumberFormat="1" applyFont="1" applyFill="1" applyBorder="1" applyAlignment="1">
      <alignment horizontal="center" vertical="center" wrapText="1"/>
    </xf>
    <xf numFmtId="1" fontId="9" fillId="0" borderId="1" xfId="3" applyNumberFormat="1" applyFont="1" applyFill="1" applyBorder="1" applyAlignment="1">
      <alignment horizontal="center" vertical="center" wrapText="1"/>
    </xf>
    <xf numFmtId="2" fontId="9" fillId="0" borderId="1" xfId="3" applyNumberFormat="1" applyFont="1" applyFill="1" applyBorder="1" applyAlignment="1">
      <alignment vertical="center" wrapText="1"/>
    </xf>
    <xf numFmtId="169" fontId="6" fillId="0" borderId="0" xfId="0" applyNumberFormat="1" applyFont="1" applyFill="1" applyAlignment="1" applyProtection="1">
      <alignment horizontal="center" vertical="center"/>
    </xf>
    <xf numFmtId="169" fontId="6" fillId="0" borderId="0" xfId="0" applyNumberFormat="1" applyFont="1" applyFill="1" applyAlignment="1">
      <alignment horizontal="left" vertical="center"/>
    </xf>
    <xf numFmtId="169" fontId="6" fillId="0" borderId="0" xfId="0" applyNumberFormat="1" applyFont="1" applyFill="1" applyAlignment="1" applyProtection="1">
      <alignment horizontal="left" vertical="center"/>
    </xf>
    <xf numFmtId="164" fontId="7" fillId="0" borderId="0" xfId="0" applyNumberFormat="1" applyFont="1" applyFill="1" applyAlignment="1" applyProtection="1">
      <alignment horizontal="right" vertical="center"/>
    </xf>
    <xf numFmtId="164" fontId="7" fillId="0" borderId="0" xfId="0" applyNumberFormat="1" applyFont="1" applyFill="1" applyAlignment="1" applyProtection="1">
      <alignment horizontal="left" vertical="center"/>
    </xf>
    <xf numFmtId="164" fontId="19" fillId="0" borderId="1" xfId="0" applyFont="1" applyFill="1" applyBorder="1" applyAlignment="1">
      <alignment horizontal="center" vertical="center"/>
    </xf>
    <xf numFmtId="164" fontId="19" fillId="0" borderId="1" xfId="0" applyFont="1" applyFill="1" applyBorder="1" applyAlignment="1">
      <alignment vertical="center"/>
    </xf>
    <xf numFmtId="164" fontId="19" fillId="0" borderId="1" xfId="0" applyFont="1" applyFill="1" applyBorder="1" applyAlignment="1">
      <alignment horizontal="right" vertical="center"/>
    </xf>
    <xf numFmtId="165" fontId="10" fillId="0" borderId="2" xfId="0" applyNumberFormat="1" applyFont="1" applyFill="1" applyBorder="1" applyAlignment="1">
      <alignment horizontal="right" vertical="center"/>
    </xf>
    <xf numFmtId="169" fontId="6" fillId="0" borderId="0" xfId="0" applyNumberFormat="1" applyFont="1" applyFill="1" applyBorder="1" applyAlignment="1"/>
    <xf numFmtId="164" fontId="9" fillId="0" borderId="1" xfId="0" applyFont="1" applyFill="1" applyBorder="1" applyAlignment="1">
      <alignment horizontal="center" vertical="center"/>
    </xf>
    <xf numFmtId="2" fontId="9" fillId="0" borderId="1" xfId="2" applyNumberFormat="1" applyFont="1" applyFill="1" applyBorder="1" applyAlignment="1">
      <alignment horizontal="left" vertical="center" wrapText="1"/>
    </xf>
    <xf numFmtId="169" fontId="6" fillId="0" borderId="0" xfId="0" applyNumberFormat="1" applyFont="1" applyFill="1" applyAlignment="1">
      <alignment horizontal="left" vertical="center"/>
    </xf>
    <xf numFmtId="2" fontId="11" fillId="0" borderId="1" xfId="3" applyNumberFormat="1" applyFont="1" applyFill="1" applyBorder="1" applyAlignment="1">
      <alignment vertical="center" wrapText="1"/>
    </xf>
    <xf numFmtId="164" fontId="9" fillId="0" borderId="0" xfId="0" applyNumberFormat="1" applyFont="1" applyFill="1" applyAlignment="1">
      <alignment horizontal="right" vertical="center"/>
    </xf>
    <xf numFmtId="164" fontId="9" fillId="0" borderId="0" xfId="0" applyNumberFormat="1" applyFont="1" applyFill="1" applyAlignment="1">
      <alignment vertical="center"/>
    </xf>
    <xf numFmtId="164" fontId="11" fillId="0" borderId="0" xfId="0" applyNumberFormat="1" applyFont="1" applyFill="1" applyAlignment="1">
      <alignment vertical="center"/>
    </xf>
    <xf numFmtId="164" fontId="9" fillId="0" borderId="0" xfId="0" applyFont="1" applyFill="1" applyAlignment="1">
      <alignment vertical="center"/>
    </xf>
    <xf numFmtId="164" fontId="9" fillId="0" borderId="0" xfId="0" applyNumberFormat="1" applyFont="1" applyFill="1" applyAlignment="1">
      <alignment vertical="center" wrapText="1"/>
    </xf>
    <xf numFmtId="164" fontId="9" fillId="2" borderId="0" xfId="0" applyFont="1" applyFill="1" applyAlignment="1">
      <alignment vertical="center"/>
    </xf>
    <xf numFmtId="168" fontId="9" fillId="0" borderId="0" xfId="0" applyNumberFormat="1" applyFont="1" applyFill="1" applyAlignment="1">
      <alignment horizontal="right" vertical="center"/>
    </xf>
    <xf numFmtId="164" fontId="11" fillId="0" borderId="0" xfId="0" applyFont="1" applyFill="1" applyAlignment="1">
      <alignment vertical="center"/>
    </xf>
    <xf numFmtId="164" fontId="9" fillId="0" borderId="2" xfId="0" applyFont="1" applyFill="1" applyBorder="1" applyAlignment="1">
      <alignment horizontal="left" vertical="center" wrapText="1"/>
    </xf>
    <xf numFmtId="164" fontId="9" fillId="0" borderId="1" xfId="0" applyFont="1" applyFill="1" applyBorder="1" applyAlignment="1">
      <alignment horizontal="center" vertical="center"/>
    </xf>
    <xf numFmtId="164" fontId="9" fillId="0" borderId="1" xfId="0" applyFont="1" applyFill="1" applyBorder="1" applyAlignment="1">
      <alignment horizontal="left" vertical="center"/>
    </xf>
    <xf numFmtId="164" fontId="8" fillId="0" borderId="2" xfId="0" applyFont="1" applyFill="1" applyBorder="1" applyAlignment="1">
      <alignment horizontal="center" vertical="center"/>
    </xf>
    <xf numFmtId="164" fontId="6" fillId="0" borderId="0" xfId="0" applyFont="1" applyFill="1" applyBorder="1" applyAlignment="1">
      <alignment horizontal="center" vertical="center" wrapText="1"/>
    </xf>
    <xf numFmtId="164" fontId="8" fillId="0" borderId="2" xfId="0" applyFont="1" applyFill="1" applyBorder="1" applyAlignment="1">
      <alignment horizontal="center" vertical="center" wrapText="1"/>
    </xf>
    <xf numFmtId="164" fontId="6" fillId="0" borderId="1" xfId="0" applyFont="1" applyFill="1" applyBorder="1" applyAlignment="1">
      <alignment horizontal="center" vertical="center" wrapText="1"/>
    </xf>
    <xf numFmtId="164" fontId="6" fillId="0" borderId="1" xfId="0" applyFont="1" applyFill="1" applyBorder="1" applyAlignment="1">
      <alignment horizontal="center" vertical="center"/>
    </xf>
    <xf numFmtId="2" fontId="12" fillId="0" borderId="6" xfId="0" applyNumberFormat="1" applyFont="1" applyFill="1" applyBorder="1" applyAlignment="1">
      <alignment horizontal="center" wrapText="1"/>
    </xf>
    <xf numFmtId="2" fontId="9" fillId="0" borderId="8" xfId="0" applyNumberFormat="1" applyFont="1" applyFill="1" applyBorder="1" applyAlignment="1">
      <alignment horizontal="center" vertical="top" wrapText="1"/>
    </xf>
    <xf numFmtId="0" fontId="9" fillId="0" borderId="0" xfId="0" applyNumberFormat="1" applyFont="1" applyFill="1"/>
    <xf numFmtId="164" fontId="9" fillId="0" borderId="0" xfId="0" applyFont="1" applyFill="1"/>
    <xf numFmtId="164" fontId="9" fillId="0" borderId="1" xfId="0" applyFont="1" applyFill="1" applyBorder="1" applyAlignment="1">
      <alignment horizontal="left" vertical="center" wrapText="1"/>
    </xf>
    <xf numFmtId="2" fontId="12" fillId="0" borderId="6" xfId="0" applyNumberFormat="1" applyFont="1" applyFill="1" applyBorder="1" applyAlignment="1">
      <alignment horizontal="center"/>
    </xf>
    <xf numFmtId="168" fontId="7" fillId="0" borderId="0" xfId="0" applyNumberFormat="1" applyFont="1" applyFill="1" applyAlignment="1">
      <alignment vertical="center"/>
    </xf>
    <xf numFmtId="170" fontId="7" fillId="0" borderId="0" xfId="0" applyNumberFormat="1" applyFont="1" applyFill="1" applyAlignment="1">
      <alignment vertical="center"/>
    </xf>
    <xf numFmtId="164" fontId="7" fillId="0" borderId="0" xfId="0" applyFont="1" applyFill="1" applyBorder="1" applyAlignment="1">
      <alignment horizontal="center" vertical="center"/>
    </xf>
    <xf numFmtId="164" fontId="7" fillId="0" borderId="0" xfId="0" applyFont="1" applyFill="1" applyBorder="1" applyAlignment="1">
      <alignment horizontal="right" vertical="center"/>
    </xf>
    <xf numFmtId="164" fontId="7" fillId="0" borderId="0" xfId="0" applyFont="1" applyFill="1" applyBorder="1" applyAlignment="1">
      <alignment horizontal="left" vertical="center"/>
    </xf>
    <xf numFmtId="164" fontId="7" fillId="0" borderId="0" xfId="0" applyFont="1" applyFill="1" applyAlignment="1">
      <alignment horizontal="center" vertical="center"/>
    </xf>
    <xf numFmtId="164" fontId="6" fillId="0" borderId="1" xfId="0" applyFont="1" applyFill="1" applyBorder="1" applyAlignment="1">
      <alignment vertical="center"/>
    </xf>
    <xf numFmtId="2" fontId="8" fillId="0" borderId="1" xfId="0" applyNumberFormat="1" applyFont="1" applyFill="1" applyBorder="1" applyAlignment="1">
      <alignment vertical="center"/>
    </xf>
    <xf numFmtId="2" fontId="8" fillId="0" borderId="6" xfId="0" applyNumberFormat="1" applyFont="1" applyFill="1" applyBorder="1" applyAlignment="1">
      <alignment vertical="center"/>
    </xf>
    <xf numFmtId="164" fontId="10" fillId="0" borderId="4" xfId="0" applyFont="1" applyFill="1" applyBorder="1" applyAlignment="1">
      <alignment vertical="center"/>
    </xf>
    <xf numFmtId="2" fontId="6" fillId="0" borderId="0" xfId="0" applyNumberFormat="1" applyFont="1" applyFill="1" applyAlignment="1">
      <alignment vertical="center"/>
    </xf>
    <xf numFmtId="164" fontId="1" fillId="0" borderId="2" xfId="0" applyFont="1" applyFill="1" applyBorder="1" applyAlignment="1">
      <alignment horizontal="left" vertical="center" wrapText="1"/>
    </xf>
    <xf numFmtId="1" fontId="9" fillId="2" borderId="1" xfId="0" applyNumberFormat="1" applyFont="1" applyFill="1" applyBorder="1" applyAlignment="1">
      <alignment horizontal="center" vertical="center"/>
    </xf>
    <xf numFmtId="0" fontId="11" fillId="2" borderId="1" xfId="0" applyNumberFormat="1" applyFont="1" applyFill="1" applyBorder="1" applyAlignment="1">
      <alignment horizontal="left" vertical="center"/>
    </xf>
    <xf numFmtId="0" fontId="9" fillId="2" borderId="0" xfId="0" applyNumberFormat="1" applyFont="1" applyFill="1" applyBorder="1" applyAlignment="1">
      <alignment vertical="center"/>
    </xf>
    <xf numFmtId="2" fontId="9" fillId="0" borderId="2" xfId="2" applyNumberFormat="1" applyFont="1" applyFill="1" applyBorder="1" applyAlignment="1">
      <alignment horizontal="left" vertical="center" wrapText="1"/>
    </xf>
    <xf numFmtId="2" fontId="9" fillId="0" borderId="3" xfId="2" applyNumberFormat="1" applyFont="1" applyFill="1" applyBorder="1" applyAlignment="1">
      <alignment horizontal="left" vertical="center" wrapText="1"/>
    </xf>
    <xf numFmtId="2" fontId="9" fillId="0" borderId="4" xfId="2" applyNumberFormat="1" applyFont="1" applyFill="1" applyBorder="1" applyAlignment="1">
      <alignment horizontal="left" vertical="center" wrapText="1"/>
    </xf>
    <xf numFmtId="0" fontId="9" fillId="2" borderId="2" xfId="0" applyNumberFormat="1" applyFont="1" applyFill="1" applyBorder="1" applyAlignment="1">
      <alignment horizontal="left" vertical="center" wrapText="1"/>
    </xf>
    <xf numFmtId="0" fontId="9" fillId="2" borderId="3" xfId="0" applyNumberFormat="1" applyFont="1" applyFill="1" applyBorder="1" applyAlignment="1">
      <alignment horizontal="left" vertical="center" wrapText="1"/>
    </xf>
    <xf numFmtId="0" fontId="9" fillId="2" borderId="4" xfId="0" applyNumberFormat="1" applyFont="1" applyFill="1" applyBorder="1" applyAlignment="1">
      <alignment horizontal="left" vertical="center" wrapText="1"/>
    </xf>
    <xf numFmtId="0" fontId="9" fillId="2" borderId="2" xfId="0" applyNumberFormat="1" applyFont="1" applyFill="1" applyBorder="1" applyAlignment="1">
      <alignment vertical="center" wrapText="1"/>
    </xf>
    <xf numFmtId="0" fontId="9" fillId="2" borderId="3" xfId="0" applyNumberFormat="1" applyFont="1" applyFill="1" applyBorder="1" applyAlignment="1">
      <alignment vertical="center" wrapText="1"/>
    </xf>
    <xf numFmtId="0" fontId="9" fillId="2" borderId="4" xfId="0" applyNumberFormat="1" applyFont="1" applyFill="1" applyBorder="1" applyAlignment="1">
      <alignment vertical="center" wrapText="1"/>
    </xf>
    <xf numFmtId="2" fontId="9" fillId="0" borderId="2" xfId="3" applyNumberFormat="1" applyFont="1" applyFill="1" applyBorder="1" applyAlignment="1">
      <alignment horizontal="left" vertical="center" wrapText="1"/>
    </xf>
    <xf numFmtId="2" fontId="9" fillId="0" borderId="3" xfId="3" applyNumberFormat="1" applyFont="1" applyFill="1" applyBorder="1" applyAlignment="1">
      <alignment horizontal="left" vertical="center" wrapText="1"/>
    </xf>
    <xf numFmtId="2" fontId="9" fillId="0" borderId="4" xfId="3" applyNumberFormat="1" applyFont="1" applyFill="1" applyBorder="1" applyAlignment="1">
      <alignment horizontal="left" vertical="center" wrapText="1"/>
    </xf>
    <xf numFmtId="164" fontId="9" fillId="0" borderId="1" xfId="0" applyFont="1" applyFill="1" applyBorder="1" applyAlignment="1">
      <alignment horizontal="center" vertical="center"/>
    </xf>
    <xf numFmtId="2" fontId="9" fillId="0" borderId="1" xfId="2" applyNumberFormat="1" applyFont="1" applyFill="1" applyBorder="1" applyAlignment="1">
      <alignment horizontal="left" vertical="center" wrapText="1"/>
    </xf>
    <xf numFmtId="164" fontId="9" fillId="0" borderId="1" xfId="0" applyFont="1" applyFill="1" applyBorder="1" applyAlignment="1">
      <alignment horizontal="left" vertical="center"/>
    </xf>
    <xf numFmtId="166" fontId="9" fillId="0" borderId="2" xfId="0" applyNumberFormat="1" applyFont="1" applyFill="1" applyBorder="1" applyAlignment="1">
      <alignment horizontal="center" vertical="center"/>
    </xf>
    <xf numFmtId="166" fontId="9" fillId="0" borderId="4" xfId="0" applyNumberFormat="1" applyFont="1" applyFill="1" applyBorder="1" applyAlignment="1">
      <alignment horizontal="center" vertical="center"/>
    </xf>
    <xf numFmtId="2" fontId="11" fillId="0" borderId="2" xfId="2" applyNumberFormat="1" applyFont="1" applyFill="1" applyBorder="1" applyAlignment="1">
      <alignment horizontal="left" vertical="center" wrapText="1"/>
    </xf>
    <xf numFmtId="2" fontId="11" fillId="0" borderId="3" xfId="2" applyNumberFormat="1" applyFont="1" applyFill="1" applyBorder="1" applyAlignment="1">
      <alignment horizontal="left" vertical="center" wrapText="1"/>
    </xf>
    <xf numFmtId="2" fontId="11" fillId="0" borderId="4" xfId="2" applyNumberFormat="1" applyFont="1" applyFill="1" applyBorder="1" applyAlignment="1">
      <alignment horizontal="left" vertical="center" wrapText="1"/>
    </xf>
    <xf numFmtId="164" fontId="9" fillId="0" borderId="2" xfId="0" applyFont="1" applyFill="1" applyBorder="1" applyAlignment="1">
      <alignment horizontal="left" vertical="center" wrapText="1"/>
    </xf>
    <xf numFmtId="164" fontId="9" fillId="0" borderId="3" xfId="0" applyFont="1" applyFill="1" applyBorder="1" applyAlignment="1">
      <alignment horizontal="left" vertical="center" wrapText="1"/>
    </xf>
    <xf numFmtId="164" fontId="9" fillId="0" borderId="4" xfId="0" applyFont="1" applyFill="1" applyBorder="1" applyAlignment="1">
      <alignment horizontal="left" vertical="center" wrapText="1"/>
    </xf>
    <xf numFmtId="0" fontId="15" fillId="0" borderId="0" xfId="1" applyFont="1" applyFill="1" applyBorder="1" applyAlignment="1">
      <alignment horizontal="center" vertical="center"/>
    </xf>
    <xf numFmtId="0" fontId="16" fillId="0" borderId="0" xfId="1" applyFont="1" applyFill="1" applyBorder="1" applyAlignment="1">
      <alignment horizontal="left" vertical="center" wrapText="1"/>
    </xf>
    <xf numFmtId="164" fontId="17" fillId="0" borderId="0" xfId="0" applyFont="1" applyFill="1" applyBorder="1" applyAlignment="1">
      <alignment horizontal="center" vertical="center" wrapText="1"/>
    </xf>
    <xf numFmtId="2" fontId="11" fillId="0" borderId="1" xfId="1" applyNumberFormat="1" applyFont="1" applyFill="1" applyBorder="1" applyAlignment="1">
      <alignment horizontal="center" vertical="center"/>
    </xf>
    <xf numFmtId="0" fontId="11" fillId="0" borderId="1" xfId="1" applyFont="1" applyFill="1" applyBorder="1" applyAlignment="1">
      <alignment horizontal="center" vertical="center" wrapText="1"/>
    </xf>
    <xf numFmtId="0" fontId="11" fillId="0" borderId="1" xfId="1" applyFont="1" applyFill="1" applyBorder="1" applyAlignment="1">
      <alignment horizontal="center" vertical="center"/>
    </xf>
    <xf numFmtId="165" fontId="11" fillId="0" borderId="2" xfId="1" applyNumberFormat="1" applyFont="1" applyFill="1" applyBorder="1" applyAlignment="1">
      <alignment horizontal="center" vertical="center"/>
    </xf>
    <xf numFmtId="165" fontId="11" fillId="0" borderId="3" xfId="1" applyNumberFormat="1" applyFont="1" applyFill="1" applyBorder="1" applyAlignment="1">
      <alignment horizontal="center" vertical="center"/>
    </xf>
    <xf numFmtId="165" fontId="11" fillId="0" borderId="4" xfId="1" applyNumberFormat="1" applyFont="1" applyFill="1" applyBorder="1" applyAlignment="1">
      <alignment horizontal="center" vertical="center"/>
    </xf>
    <xf numFmtId="2" fontId="11" fillId="0" borderId="1" xfId="1" applyNumberFormat="1" applyFont="1" applyFill="1" applyBorder="1" applyAlignment="1">
      <alignment horizontal="right" vertical="center"/>
    </xf>
    <xf numFmtId="0" fontId="9" fillId="0" borderId="2" xfId="0" applyNumberFormat="1" applyFont="1" applyFill="1" applyBorder="1" applyAlignment="1">
      <alignment horizontal="left" vertical="center" wrapText="1"/>
    </xf>
    <xf numFmtId="0" fontId="9" fillId="0" borderId="3" xfId="0" applyNumberFormat="1" applyFont="1" applyFill="1" applyBorder="1" applyAlignment="1">
      <alignment horizontal="left" vertical="center" wrapText="1"/>
    </xf>
    <xf numFmtId="0" fontId="9" fillId="0" borderId="4" xfId="0" applyNumberFormat="1" applyFont="1" applyFill="1" applyBorder="1" applyAlignment="1">
      <alignment horizontal="left" vertical="center" wrapText="1"/>
    </xf>
    <xf numFmtId="164" fontId="9" fillId="0" borderId="6" xfId="0" applyFont="1" applyFill="1" applyBorder="1" applyAlignment="1">
      <alignment vertical="center" wrapText="1"/>
    </xf>
    <xf numFmtId="164" fontId="9" fillId="0" borderId="8" xfId="0" applyFont="1" applyFill="1" applyBorder="1" applyAlignment="1">
      <alignment vertical="center" wrapText="1"/>
    </xf>
    <xf numFmtId="166" fontId="9" fillId="0" borderId="6" xfId="0" applyNumberFormat="1" applyFont="1" applyFill="1" applyBorder="1" applyAlignment="1">
      <alignment horizontal="center" vertical="center"/>
    </xf>
    <xf numFmtId="166" fontId="9" fillId="0" borderId="8" xfId="0" applyNumberFormat="1" applyFont="1" applyFill="1" applyBorder="1" applyAlignment="1">
      <alignment horizontal="center" vertical="center"/>
    </xf>
    <xf numFmtId="164" fontId="9" fillId="0" borderId="6" xfId="0" applyFont="1" applyFill="1" applyBorder="1" applyAlignment="1">
      <alignment horizontal="left" vertical="center" wrapText="1"/>
    </xf>
    <xf numFmtId="164" fontId="9" fillId="0" borderId="8" xfId="0" applyFont="1" applyFill="1" applyBorder="1" applyAlignment="1">
      <alignment horizontal="left" vertical="center" wrapText="1"/>
    </xf>
    <xf numFmtId="164" fontId="9" fillId="0" borderId="6" xfId="0" applyFont="1" applyFill="1" applyBorder="1" applyAlignment="1">
      <alignment horizontal="left" vertical="center"/>
    </xf>
    <xf numFmtId="164" fontId="9" fillId="0" borderId="8" xfId="0" applyFont="1" applyFill="1" applyBorder="1" applyAlignment="1">
      <alignment horizontal="left" vertical="center"/>
    </xf>
    <xf numFmtId="2" fontId="9" fillId="0" borderId="6" xfId="0" applyNumberFormat="1" applyFont="1" applyFill="1" applyBorder="1" applyAlignment="1">
      <alignment vertical="center"/>
    </xf>
    <xf numFmtId="2" fontId="9" fillId="0" borderId="8" xfId="0" applyNumberFormat="1" applyFont="1" applyFill="1" applyBorder="1" applyAlignment="1">
      <alignment vertical="center"/>
    </xf>
    <xf numFmtId="2" fontId="9" fillId="0" borderId="2" xfId="0" applyNumberFormat="1" applyFont="1" applyFill="1" applyBorder="1" applyAlignment="1">
      <alignment horizontal="center" vertical="center"/>
    </xf>
    <xf numFmtId="2" fontId="9" fillId="0" borderId="4" xfId="0" applyNumberFormat="1" applyFont="1" applyFill="1" applyBorder="1" applyAlignment="1">
      <alignment horizontal="center" vertical="center"/>
    </xf>
    <xf numFmtId="164" fontId="8" fillId="0" borderId="2" xfId="0" applyFont="1" applyFill="1" applyBorder="1" applyAlignment="1">
      <alignment horizontal="center" vertical="center" wrapText="1"/>
    </xf>
    <xf numFmtId="164" fontId="8" fillId="0" borderId="4" xfId="0" applyFont="1" applyFill="1" applyBorder="1" applyAlignment="1">
      <alignment horizontal="center" vertical="center" wrapText="1"/>
    </xf>
    <xf numFmtId="164" fontId="8" fillId="0" borderId="2" xfId="0" applyFont="1" applyFill="1" applyBorder="1" applyAlignment="1">
      <alignment horizontal="center" vertical="center"/>
    </xf>
    <xf numFmtId="164" fontId="8" fillId="0" borderId="4" xfId="0" applyFont="1" applyFill="1" applyBorder="1" applyAlignment="1">
      <alignment horizontal="center" vertical="center"/>
    </xf>
    <xf numFmtId="0" fontId="5" fillId="0" borderId="0" xfId="1" applyFont="1" applyFill="1" applyBorder="1" applyAlignment="1">
      <alignment horizontal="center" vertical="center"/>
    </xf>
    <xf numFmtId="164" fontId="8" fillId="0" borderId="1" xfId="0" applyFont="1" applyFill="1" applyBorder="1" applyAlignment="1">
      <alignment horizontal="center" vertical="center"/>
    </xf>
    <xf numFmtId="0" fontId="6" fillId="0" borderId="0" xfId="1" applyFont="1" applyFill="1" applyBorder="1" applyAlignment="1">
      <alignment horizontal="left" vertical="center" wrapText="1"/>
    </xf>
    <xf numFmtId="164" fontId="6" fillId="0" borderId="0" xfId="0" applyFont="1" applyFill="1" applyBorder="1" applyAlignment="1">
      <alignment horizontal="center" vertical="center" wrapText="1"/>
    </xf>
    <xf numFmtId="0" fontId="5" fillId="0" borderId="5" xfId="1" applyFont="1" applyFill="1" applyBorder="1" applyAlignment="1">
      <alignment horizontal="center" vertical="center"/>
    </xf>
    <xf numFmtId="1" fontId="9" fillId="0" borderId="6" xfId="0" applyNumberFormat="1" applyFont="1" applyFill="1" applyBorder="1" applyAlignment="1">
      <alignment horizontal="center" vertical="center"/>
    </xf>
    <xf numFmtId="1" fontId="9" fillId="0" borderId="8" xfId="0" applyNumberFormat="1" applyFont="1" applyFill="1" applyBorder="1" applyAlignment="1">
      <alignment horizontal="center" vertical="center"/>
    </xf>
    <xf numFmtId="2" fontId="9" fillId="0" borderId="6" xfId="0" applyNumberFormat="1" applyFont="1" applyFill="1" applyBorder="1" applyAlignment="1">
      <alignment vertical="center" wrapText="1"/>
    </xf>
    <xf numFmtId="2" fontId="9" fillId="0" borderId="8" xfId="0" applyNumberFormat="1" applyFont="1" applyFill="1" applyBorder="1" applyAlignment="1">
      <alignment vertical="center" wrapText="1"/>
    </xf>
    <xf numFmtId="0" fontId="9" fillId="0" borderId="6" xfId="0" applyNumberFormat="1" applyFont="1" applyFill="1" applyBorder="1" applyAlignment="1">
      <alignment horizontal="left" vertical="center" wrapText="1"/>
    </xf>
    <xf numFmtId="0" fontId="9" fillId="0" borderId="8" xfId="0" applyNumberFormat="1" applyFont="1" applyFill="1" applyBorder="1" applyAlignment="1">
      <alignment horizontal="left" vertical="center" wrapText="1"/>
    </xf>
    <xf numFmtId="0" fontId="9" fillId="0" borderId="6" xfId="0" applyNumberFormat="1" applyFont="1" applyFill="1" applyBorder="1" applyAlignment="1">
      <alignment horizontal="left" vertical="center"/>
    </xf>
    <xf numFmtId="0" fontId="9" fillId="0" borderId="8" xfId="0" applyNumberFormat="1" applyFont="1" applyFill="1" applyBorder="1" applyAlignment="1">
      <alignment horizontal="left" vertical="center"/>
    </xf>
    <xf numFmtId="164" fontId="9" fillId="0" borderId="2" xfId="0" applyFont="1" applyFill="1" applyBorder="1" applyAlignment="1">
      <alignment horizontal="center" vertical="center" wrapText="1"/>
    </xf>
    <xf numFmtId="164" fontId="9" fillId="0" borderId="4" xfId="0" applyFont="1" applyFill="1" applyBorder="1" applyAlignment="1">
      <alignment horizontal="center" vertical="center" wrapText="1"/>
    </xf>
    <xf numFmtId="164" fontId="9" fillId="0" borderId="6" xfId="0" applyFont="1" applyFill="1" applyBorder="1" applyAlignment="1">
      <alignment vertical="center"/>
    </xf>
    <xf numFmtId="164" fontId="9" fillId="0" borderId="8" xfId="0" applyFont="1" applyFill="1" applyBorder="1" applyAlignment="1">
      <alignment vertical="center"/>
    </xf>
    <xf numFmtId="164" fontId="9" fillId="0" borderId="6" xfId="0" applyFont="1" applyFill="1" applyBorder="1" applyAlignment="1">
      <alignment horizontal="right" vertical="center" wrapText="1"/>
    </xf>
    <xf numFmtId="164" fontId="9" fillId="0" borderId="8" xfId="0" applyFont="1" applyFill="1" applyBorder="1" applyAlignment="1">
      <alignment horizontal="right" vertical="center" wrapText="1"/>
    </xf>
    <xf numFmtId="169" fontId="6" fillId="0" borderId="0" xfId="0" applyNumberFormat="1" applyFont="1" applyFill="1" applyBorder="1" applyAlignment="1">
      <alignment horizontal="left"/>
    </xf>
    <xf numFmtId="169" fontId="6" fillId="0" borderId="0" xfId="0" applyNumberFormat="1" applyFont="1" applyFill="1" applyAlignment="1" applyProtection="1">
      <alignment horizontal="left" vertical="center"/>
    </xf>
    <xf numFmtId="169" fontId="6" fillId="0" borderId="0" xfId="0" applyNumberFormat="1" applyFont="1" applyFill="1"/>
    <xf numFmtId="169" fontId="6" fillId="0" borderId="0" xfId="0" applyNumberFormat="1" applyFont="1" applyFill="1" applyAlignment="1">
      <alignment horizontal="left"/>
    </xf>
    <xf numFmtId="164" fontId="5" fillId="0" borderId="0" xfId="0" applyFont="1" applyFill="1" applyAlignment="1">
      <alignment horizontal="center" vertical="center"/>
    </xf>
    <xf numFmtId="164" fontId="5" fillId="0" borderId="0" xfId="0" applyFont="1" applyFill="1" applyAlignment="1">
      <alignment horizontal="left" vertical="center"/>
    </xf>
    <xf numFmtId="164" fontId="5" fillId="0" borderId="0" xfId="0" applyFont="1" applyFill="1" applyAlignment="1">
      <alignment horizontal="center" vertical="center" wrapText="1"/>
    </xf>
    <xf numFmtId="169" fontId="6" fillId="0" borderId="0" xfId="0" applyNumberFormat="1" applyFont="1" applyFill="1" applyAlignment="1">
      <alignment horizontal="left" vertical="center"/>
    </xf>
  </cellXfs>
  <cellStyles count="7">
    <cellStyle name="Hyperlink 2" xfId="4"/>
    <cellStyle name="Normal" xfId="0" builtinId="0"/>
    <cellStyle name="Normal 2" xfId="1"/>
    <cellStyle name="Normal 5" xfId="6"/>
    <cellStyle name="Normal_Phase XI QS" xfId="2"/>
    <cellStyle name="Normal_Phase XI QS 2" xfId="3"/>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426374</xdr:colOff>
      <xdr:row>112</xdr:row>
      <xdr:rowOff>0</xdr:rowOff>
    </xdr:from>
    <xdr:ext cx="954580" cy="264560"/>
    <xdr:sp macro="" textlink="">
      <xdr:nvSpPr>
        <xdr:cNvPr id="2" name="TextBox 1"/>
        <xdr:cNvSpPr txBox="1"/>
      </xdr:nvSpPr>
      <xdr:spPr>
        <a:xfrm>
          <a:off x="3984914" y="20314920"/>
          <a:ext cx="954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202021%20-%202022%20(Vattathikotta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OR%2020-21%2013.5.20%2005.09.2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Abstract (21.4.18)"/>
      <sheetName val="G. Abstract (2)"/>
      <sheetName val="pile data ( M20 grade)"/>
      <sheetName val="  Coastal  Elec.Data "/>
      <sheetName val="Elec.abs"/>
      <sheetName val="Sheet1"/>
      <sheetName val="Sliding and french window"/>
      <sheetName val="Main &amp; Dev. work"/>
      <sheetName val="Development (1)"/>
      <sheetName val="Development (2)"/>
      <sheetName val="Abstract"/>
      <sheetName val="G. Abstract"/>
      <sheetName val="Sheet2"/>
      <sheetName val="Sheet4"/>
      <sheetName val="Development (3)"/>
      <sheetName val="lead  charge"/>
      <sheetName val="Elec.Data"/>
      <sheetName val="Data"/>
      <sheetName val="A.DATA"/>
      <sheetName val="Building (2)"/>
      <sheetName val="M 25 Kotti"/>
    </sheetNames>
    <sheetDataSet>
      <sheetData sheetId="0"/>
      <sheetData sheetId="1"/>
      <sheetData sheetId="2"/>
      <sheetData sheetId="3"/>
      <sheetData sheetId="4"/>
      <sheetData sheetId="5"/>
      <sheetData sheetId="6"/>
      <sheetData sheetId="7"/>
      <sheetData sheetId="8">
        <row r="331">
          <cell r="C331">
            <v>455.32</v>
          </cell>
        </row>
        <row r="337">
          <cell r="C337">
            <v>405.49</v>
          </cell>
        </row>
        <row r="340">
          <cell r="C340">
            <v>1083.23</v>
          </cell>
        </row>
        <row r="342">
          <cell r="C342">
            <v>224.97</v>
          </cell>
        </row>
        <row r="344">
          <cell r="C344">
            <v>255.43</v>
          </cell>
        </row>
        <row r="353">
          <cell r="C353">
            <v>62.6</v>
          </cell>
        </row>
        <row r="376">
          <cell r="C376">
            <v>227.05</v>
          </cell>
        </row>
        <row r="377">
          <cell r="C377">
            <v>209.81</v>
          </cell>
        </row>
        <row r="378">
          <cell r="C378">
            <v>205.03</v>
          </cell>
        </row>
        <row r="618">
          <cell r="C618">
            <v>708.1</v>
          </cell>
        </row>
        <row r="651">
          <cell r="C651">
            <v>321.74</v>
          </cell>
        </row>
        <row r="655">
          <cell r="C655">
            <v>3105.82</v>
          </cell>
        </row>
        <row r="660">
          <cell r="C660">
            <v>657.29</v>
          </cell>
        </row>
        <row r="661">
          <cell r="C661">
            <v>541.41999999999996</v>
          </cell>
        </row>
        <row r="687">
          <cell r="C687">
            <v>2066.4899999999998</v>
          </cell>
        </row>
        <row r="688">
          <cell r="C688">
            <v>460.82</v>
          </cell>
        </row>
        <row r="849">
          <cell r="C849">
            <v>444.77</v>
          </cell>
        </row>
        <row r="850">
          <cell r="C850">
            <v>755.84</v>
          </cell>
        </row>
        <row r="857">
          <cell r="C857">
            <v>3060.79</v>
          </cell>
        </row>
        <row r="858">
          <cell r="C858">
            <v>4879.5600000000004</v>
          </cell>
        </row>
        <row r="884">
          <cell r="C884">
            <v>467</v>
          </cell>
        </row>
        <row r="885">
          <cell r="C885">
            <v>419</v>
          </cell>
        </row>
        <row r="925">
          <cell r="C925">
            <v>665</v>
          </cell>
        </row>
        <row r="926">
          <cell r="C926">
            <v>462</v>
          </cell>
        </row>
        <row r="927">
          <cell r="C927">
            <v>3190</v>
          </cell>
        </row>
        <row r="1000">
          <cell r="C1000">
            <v>134</v>
          </cell>
        </row>
      </sheetData>
      <sheetData sheetId="9"/>
      <sheetData sheetId="10"/>
      <sheetData sheetId="11"/>
      <sheetData sheetId="12"/>
      <sheetData sheetId="13"/>
      <sheetData sheetId="14"/>
      <sheetData sheetId="15"/>
      <sheetData sheetId="16"/>
      <sheetData sheetId="17">
        <row r="3574">
          <cell r="H3574" t="str">
            <v>DATA   - 44</v>
          </cell>
        </row>
        <row r="3576">
          <cell r="H3576" t="str">
            <v>Fixing of UG cables on Walls / Ceiling</v>
          </cell>
        </row>
        <row r="3577">
          <cell r="H3577" t="str">
            <v>Charges for conveying and fixing of UG cables of sizes 4 to 25 Sqmm of 2, 3,3.5 and 4 core with necessary MS clamps, brass screws including cost of all materials redoing the dismantled portion, etc., all complete.</v>
          </cell>
        </row>
        <row r="3578">
          <cell r="F3578">
            <v>1</v>
          </cell>
          <cell r="G3578" t="str">
            <v>Gross</v>
          </cell>
          <cell r="H3578" t="str">
            <v>M.S. Clamps/ Saddles 32mm (It- 3d p-131 ,part-L )</v>
          </cell>
          <cell r="I3578">
            <v>59.6</v>
          </cell>
          <cell r="J3578" t="str">
            <v>Gross</v>
          </cell>
          <cell r="K3578">
            <v>59.6</v>
          </cell>
        </row>
        <row r="3579">
          <cell r="F3579">
            <v>300</v>
          </cell>
          <cell r="G3579" t="str">
            <v>No</v>
          </cell>
          <cell r="H3579" t="str">
            <v>Brass screws  ( 40 mm x 6 no) P130  Part-L 1-c</v>
          </cell>
          <cell r="I3579">
            <v>68.8</v>
          </cell>
          <cell r="J3579" t="str">
            <v>Gross</v>
          </cell>
          <cell r="K3579">
            <v>143.33000000000001</v>
          </cell>
        </row>
        <row r="3580">
          <cell r="F3580">
            <v>300</v>
          </cell>
          <cell r="G3580" t="str">
            <v>No</v>
          </cell>
          <cell r="H3580" t="str">
            <v>TW plugs 1 1/2x 1'x2"( part-J 1-e P-129  )</v>
          </cell>
          <cell r="I3580">
            <v>287</v>
          </cell>
          <cell r="J3580" t="str">
            <v>1000 Nos</v>
          </cell>
          <cell r="K3580">
            <v>86.1</v>
          </cell>
        </row>
        <row r="3581">
          <cell r="H3581" t="str">
            <v>Sundries for redoing on dismantled portion,etc.,</v>
          </cell>
          <cell r="K3581">
            <v>6.72</v>
          </cell>
        </row>
        <row r="3582">
          <cell r="H3582" t="str">
            <v>Labour charges</v>
          </cell>
          <cell r="K3582">
            <v>13266</v>
          </cell>
        </row>
        <row r="3583">
          <cell r="H3583" t="str">
            <v>Total for 90 Rmts</v>
          </cell>
          <cell r="K3583">
            <v>13561.75</v>
          </cell>
        </row>
        <row r="3584">
          <cell r="H3584" t="str">
            <v>For 1 Rmt</v>
          </cell>
          <cell r="K3584">
            <v>150.69</v>
          </cell>
        </row>
        <row r="3586">
          <cell r="H3586" t="str">
            <v xml:space="preserve">Labour charges </v>
          </cell>
        </row>
        <row r="3587">
          <cell r="F3587">
            <v>1</v>
          </cell>
          <cell r="G3587" t="str">
            <v>No</v>
          </cell>
          <cell r="H3587" t="str">
            <v>Mason Ist class</v>
          </cell>
          <cell r="I3587">
            <v>861</v>
          </cell>
          <cell r="J3587" t="str">
            <v>No</v>
          </cell>
          <cell r="K3587">
            <v>861</v>
          </cell>
        </row>
        <row r="3588">
          <cell r="F3588">
            <v>2</v>
          </cell>
          <cell r="G3588" t="str">
            <v>No</v>
          </cell>
          <cell r="H3588" t="str">
            <v>Wiremen Grade I</v>
          </cell>
          <cell r="I3588">
            <v>712</v>
          </cell>
          <cell r="J3588" t="str">
            <v>No</v>
          </cell>
          <cell r="K3588">
            <v>1424</v>
          </cell>
        </row>
        <row r="3589">
          <cell r="F3589">
            <v>3</v>
          </cell>
          <cell r="G3589" t="str">
            <v>No</v>
          </cell>
          <cell r="H3589" t="str">
            <v>Wiremen Grade II</v>
          </cell>
          <cell r="I3589">
            <v>708</v>
          </cell>
          <cell r="J3589" t="str">
            <v>No</v>
          </cell>
          <cell r="K3589">
            <v>2124</v>
          </cell>
        </row>
        <row r="3590">
          <cell r="F3590">
            <v>4</v>
          </cell>
          <cell r="G3590" t="str">
            <v>No</v>
          </cell>
          <cell r="H3590" t="str">
            <v>Helper</v>
          </cell>
          <cell r="I3590">
            <v>556</v>
          </cell>
          <cell r="J3590" t="str">
            <v>No</v>
          </cell>
          <cell r="K3590">
            <v>2224</v>
          </cell>
        </row>
        <row r="3591">
          <cell r="H3591" t="str">
            <v>Total for 1 day</v>
          </cell>
          <cell r="K3591">
            <v>6633</v>
          </cell>
        </row>
        <row r="3592">
          <cell r="H3592" t="str">
            <v>For 2 day</v>
          </cell>
          <cell r="K3592">
            <v>13266</v>
          </cell>
        </row>
        <row r="3790">
          <cell r="H3790" t="str">
            <v>OPEN WIRING IN PVC PIPE</v>
          </cell>
        </row>
        <row r="3792">
          <cell r="H3792" t="str">
            <v>Open wiring for Light point with ceiling rose for flats/ houses</v>
          </cell>
        </row>
        <row r="3794">
          <cell r="H3794" t="str">
            <v>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v>
          </cell>
        </row>
        <row r="3795">
          <cell r="F3795">
            <v>90</v>
          </cell>
          <cell r="G3795" t="str">
            <v>Rmt</v>
          </cell>
          <cell r="H3795" t="str">
            <v>1.5 sqmm copper PVC insulated unsheathed single core cable</v>
          </cell>
          <cell r="I3795">
            <v>15.5</v>
          </cell>
          <cell r="J3795" t="str">
            <v xml:space="preserve"> Rmt</v>
          </cell>
          <cell r="K3795">
            <v>1395</v>
          </cell>
        </row>
        <row r="3796">
          <cell r="F3796">
            <v>45</v>
          </cell>
          <cell r="G3796" t="str">
            <v>Rmt</v>
          </cell>
          <cell r="H3796" t="str">
            <v>PVC rigid conduit pipe 19 mm / 20mm heavy duty with ISI mark</v>
          </cell>
          <cell r="I3796">
            <v>19.100000000000001</v>
          </cell>
          <cell r="J3796" t="str">
            <v>1 Rmt</v>
          </cell>
          <cell r="K3796">
            <v>859.5</v>
          </cell>
        </row>
        <row r="3797">
          <cell r="F3797">
            <v>20</v>
          </cell>
          <cell r="G3797" t="str">
            <v>No</v>
          </cell>
          <cell r="H3797" t="str">
            <v>19 mm PVC rigid bends</v>
          </cell>
          <cell r="I3797">
            <v>3</v>
          </cell>
          <cell r="J3797" t="str">
            <v>No</v>
          </cell>
          <cell r="K3797">
            <v>60</v>
          </cell>
        </row>
        <row r="3798">
          <cell r="F3798">
            <v>150</v>
          </cell>
          <cell r="G3798" t="str">
            <v>No</v>
          </cell>
          <cell r="H3798" t="str">
            <v>Tw Plugs (SR p 129 X e)(1.5" x 1" x 2")</v>
          </cell>
          <cell r="I3798">
            <v>287</v>
          </cell>
          <cell r="J3798" t="str">
            <v>1000 nos</v>
          </cell>
          <cell r="K3798">
            <v>43.05</v>
          </cell>
        </row>
        <row r="3799">
          <cell r="F3799">
            <v>10</v>
          </cell>
          <cell r="G3799" t="str">
            <v>No</v>
          </cell>
          <cell r="H3799" t="str">
            <v>19 mm PVC rigid tees</v>
          </cell>
          <cell r="I3799">
            <v>1.28</v>
          </cell>
          <cell r="J3799" t="str">
            <v>No</v>
          </cell>
          <cell r="K3799">
            <v>12.8</v>
          </cell>
        </row>
        <row r="3800">
          <cell r="F3800">
            <v>10</v>
          </cell>
          <cell r="G3800" t="str">
            <v>No</v>
          </cell>
          <cell r="H3800" t="str">
            <v xml:space="preserve">PVC joint box ( Part- I ,p 129  6b) </v>
          </cell>
          <cell r="I3800">
            <v>41.2</v>
          </cell>
          <cell r="J3800" t="str">
            <v>Dozen</v>
          </cell>
          <cell r="K3800">
            <v>34.33</v>
          </cell>
        </row>
        <row r="3801">
          <cell r="F3801">
            <v>1.4999999999999999E-2</v>
          </cell>
          <cell r="G3801" t="str">
            <v>Sqm</v>
          </cell>
          <cell r="H3801" t="str">
            <v xml:space="preserve">Hylem sheet 3 mm thick with lamination </v>
          </cell>
          <cell r="I3801">
            <v>630</v>
          </cell>
          <cell r="J3801" t="str">
            <v>Sqm</v>
          </cell>
          <cell r="K3801">
            <v>9.4499999999999993</v>
          </cell>
        </row>
        <row r="3802">
          <cell r="F3802">
            <v>10</v>
          </cell>
          <cell r="G3802" t="str">
            <v>No</v>
          </cell>
          <cell r="H3802" t="str">
            <v>5 amps flush type switch</v>
          </cell>
          <cell r="I3802">
            <v>16.05</v>
          </cell>
          <cell r="J3802" t="str">
            <v>No</v>
          </cell>
          <cell r="K3802">
            <v>160.5</v>
          </cell>
        </row>
        <row r="3803">
          <cell r="F3803">
            <v>10</v>
          </cell>
          <cell r="G3803" t="str">
            <v>No</v>
          </cell>
          <cell r="H3803" t="str">
            <v>Ceiling rose</v>
          </cell>
          <cell r="I3803">
            <v>13.7</v>
          </cell>
          <cell r="J3803" t="str">
            <v>No</v>
          </cell>
          <cell r="K3803">
            <v>137</v>
          </cell>
        </row>
        <row r="3804">
          <cell r="F3804">
            <v>1</v>
          </cell>
          <cell r="G3804" t="str">
            <v>Gross</v>
          </cell>
          <cell r="H3804" t="str">
            <v>Brass screws 40mm p 130 L 1c</v>
          </cell>
          <cell r="I3804">
            <v>68.8</v>
          </cell>
          <cell r="J3804" t="str">
            <v>Gross</v>
          </cell>
          <cell r="K3804">
            <v>68.8</v>
          </cell>
        </row>
        <row r="3805">
          <cell r="F3805">
            <v>72</v>
          </cell>
          <cell r="G3805" t="str">
            <v>No</v>
          </cell>
          <cell r="H3805" t="str">
            <v>19 mm MS clamp sor p- 40 it-2</v>
          </cell>
          <cell r="I3805">
            <v>47.7</v>
          </cell>
          <cell r="J3805" t="str">
            <v>Gross</v>
          </cell>
          <cell r="K3805">
            <v>23.85</v>
          </cell>
        </row>
        <row r="3806">
          <cell r="F3806">
            <v>0.16666666666666666</v>
          </cell>
          <cell r="G3806" t="str">
            <v>Bag</v>
          </cell>
          <cell r="H3806" t="str">
            <v>Cement</v>
          </cell>
          <cell r="I3806">
            <v>298</v>
          </cell>
          <cell r="J3806" t="str">
            <v>Bag</v>
          </cell>
          <cell r="K3806">
            <v>49.67</v>
          </cell>
        </row>
        <row r="3807">
          <cell r="F3807">
            <v>10</v>
          </cell>
          <cell r="G3807" t="str">
            <v>No</v>
          </cell>
          <cell r="H3807" t="str">
            <v>TW switch  box  100 x 100 x 75 mm p 129 jd</v>
          </cell>
          <cell r="I3807">
            <v>13.8</v>
          </cell>
          <cell r="J3807" t="str">
            <v>No</v>
          </cell>
          <cell r="K3807">
            <v>138</v>
          </cell>
        </row>
        <row r="3808">
          <cell r="F3808">
            <v>1</v>
          </cell>
          <cell r="G3808" t="str">
            <v>No</v>
          </cell>
          <cell r="H3808" t="str">
            <v>TW junction  box  150 x 100 x 75 mm p-129 j c</v>
          </cell>
          <cell r="I3808">
            <v>16.5</v>
          </cell>
          <cell r="J3808" t="str">
            <v>No</v>
          </cell>
          <cell r="K3808">
            <v>16.5</v>
          </cell>
        </row>
        <row r="3809">
          <cell r="F3809">
            <v>0.1</v>
          </cell>
          <cell r="G3809" t="str">
            <v>Sqm</v>
          </cell>
          <cell r="H3809" t="str">
            <v>3 mm thick laminated Hylem sheet (10X0.1X0.1)</v>
          </cell>
          <cell r="I3809">
            <v>630</v>
          </cell>
          <cell r="J3809" t="str">
            <v>Sqm</v>
          </cell>
          <cell r="K3809">
            <v>63</v>
          </cell>
        </row>
        <row r="3810">
          <cell r="F3810">
            <v>45</v>
          </cell>
          <cell r="G3810" t="str">
            <v>Rmt</v>
          </cell>
          <cell r="H3810" t="str">
            <v>1.5 sqmm copper PVC insulated unsheathed single core cable for continuous earth connection</v>
          </cell>
          <cell r="I3810">
            <v>15.5</v>
          </cell>
          <cell r="J3810" t="str">
            <v>90 Rmt</v>
          </cell>
          <cell r="K3810">
            <v>697.5</v>
          </cell>
        </row>
        <row r="3811">
          <cell r="F3811">
            <v>0.5</v>
          </cell>
          <cell r="G3811" t="str">
            <v>Litre</v>
          </cell>
          <cell r="H3811" t="str">
            <v>Paint SEP p-44 it-117</v>
          </cell>
          <cell r="I3811">
            <v>225.4</v>
          </cell>
          <cell r="J3811" t="str">
            <v>Litre</v>
          </cell>
          <cell r="K3811">
            <v>112.7</v>
          </cell>
        </row>
        <row r="3812">
          <cell r="F3812">
            <v>10</v>
          </cell>
          <cell r="G3812" t="str">
            <v>Points</v>
          </cell>
          <cell r="H3812" t="str">
            <v>Labour charges</v>
          </cell>
          <cell r="J3812" t="str">
            <v>LS</v>
          </cell>
          <cell r="K3812">
            <v>4392.67</v>
          </cell>
        </row>
        <row r="3813">
          <cell r="F3813" t="str">
            <v>LS</v>
          </cell>
          <cell r="H3813" t="str">
            <v>Sundries 1% on materials</v>
          </cell>
          <cell r="J3813" t="str">
            <v>LS</v>
          </cell>
          <cell r="K3813">
            <v>26.75</v>
          </cell>
        </row>
        <row r="3814">
          <cell r="H3814" t="str">
            <v>Total for 10 Points</v>
          </cell>
          <cell r="K3814">
            <v>8301.07</v>
          </cell>
        </row>
        <row r="3815">
          <cell r="H3815" t="str">
            <v>Rate for 1 Point</v>
          </cell>
          <cell r="K3815">
            <v>830.11</v>
          </cell>
        </row>
        <row r="3833">
          <cell r="H3833" t="str">
            <v>Light point with bakelite batern type holder for flats/ houses(Open wiring)</v>
          </cell>
        </row>
        <row r="3835">
          <cell r="H3835" t="str">
            <v>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v>
          </cell>
        </row>
        <row r="3836">
          <cell r="H3836" t="str">
            <v xml:space="preserve">Total for Data 1 excluding sundries </v>
          </cell>
          <cell r="K3836">
            <v>8274.32</v>
          </cell>
        </row>
        <row r="3837">
          <cell r="H3837" t="str">
            <v>Deduct cost of ceiling rose 10 Nos</v>
          </cell>
          <cell r="J3837" t="str">
            <v>(-)</v>
          </cell>
          <cell r="K3837">
            <v>137</v>
          </cell>
        </row>
        <row r="3838">
          <cell r="H3838" t="str">
            <v>Add cost of Bakelite battern type holders 10 Nos @ Rs 16.50 / Each p-115,  it-24</v>
          </cell>
          <cell r="K3838">
            <v>165</v>
          </cell>
        </row>
        <row r="3839">
          <cell r="H3839" t="str">
            <v>Sundries</v>
          </cell>
          <cell r="K3839">
            <v>29.25</v>
          </cell>
        </row>
        <row r="3840">
          <cell r="H3840" t="str">
            <v>Total for 10 points</v>
          </cell>
          <cell r="K3840">
            <v>8331.57</v>
          </cell>
        </row>
        <row r="3841">
          <cell r="H3841" t="str">
            <v>Rate for 1 points</v>
          </cell>
          <cell r="K3841">
            <v>833.16</v>
          </cell>
        </row>
      </sheetData>
      <sheetData sheetId="18">
        <row r="7">
          <cell r="G7" t="str">
            <v>*</v>
          </cell>
          <cell r="H7" t="str">
            <v>CEMENT MORTAR(1:1.5)</v>
          </cell>
        </row>
        <row r="8">
          <cell r="H8" t="str">
            <v>-</v>
          </cell>
        </row>
        <row r="9">
          <cell r="F9">
            <v>0.96</v>
          </cell>
          <cell r="G9" t="str">
            <v>M.T</v>
          </cell>
          <cell r="H9" t="str">
            <v>CEMENT</v>
          </cell>
          <cell r="I9">
            <v>5960</v>
          </cell>
          <cell r="J9" t="str">
            <v>M.T</v>
          </cell>
          <cell r="K9">
            <v>5721.6</v>
          </cell>
        </row>
        <row r="10">
          <cell r="F10">
            <v>1</v>
          </cell>
          <cell r="G10" t="str">
            <v>CUM</v>
          </cell>
          <cell r="H10" t="str">
            <v>SAND</v>
          </cell>
          <cell r="I10">
            <v>1858.13</v>
          </cell>
          <cell r="J10" t="str">
            <v>CUM</v>
          </cell>
          <cell r="K10">
            <v>1858.13</v>
          </cell>
        </row>
        <row r="11">
          <cell r="F11">
            <v>1</v>
          </cell>
          <cell r="G11" t="str">
            <v>CUM</v>
          </cell>
          <cell r="H11" t="str">
            <v>MIXING OF MORTAR</v>
          </cell>
          <cell r="I11">
            <v>100</v>
          </cell>
          <cell r="J11" t="str">
            <v>CUM</v>
          </cell>
          <cell r="K11">
            <v>100</v>
          </cell>
        </row>
        <row r="12">
          <cell r="G12" t="str">
            <v>L.S</v>
          </cell>
          <cell r="H12" t="str">
            <v>SUNDRIES</v>
          </cell>
          <cell r="I12" t="str">
            <v xml:space="preserve"> </v>
          </cell>
          <cell r="J12" t="str">
            <v>L.S</v>
          </cell>
          <cell r="K12">
            <v>0</v>
          </cell>
        </row>
        <row r="13">
          <cell r="K13" t="str">
            <v>-</v>
          </cell>
        </row>
        <row r="14">
          <cell r="H14" t="str">
            <v>TOTAL FOR 1 CUM</v>
          </cell>
          <cell r="K14">
            <v>7679.73</v>
          </cell>
        </row>
        <row r="15">
          <cell r="K15" t="str">
            <v>-</v>
          </cell>
        </row>
        <row r="16">
          <cell r="G16" t="str">
            <v>*</v>
          </cell>
          <cell r="H16" t="str">
            <v>CEMENT MORTAR(1:2)</v>
          </cell>
        </row>
        <row r="17">
          <cell r="H17" t="str">
            <v>-</v>
          </cell>
        </row>
        <row r="18">
          <cell r="F18">
            <v>0.72</v>
          </cell>
          <cell r="G18" t="str">
            <v>M.T</v>
          </cell>
          <cell r="H18" t="str">
            <v>CEMENT</v>
          </cell>
          <cell r="I18">
            <v>5960</v>
          </cell>
          <cell r="J18" t="str">
            <v>M.T</v>
          </cell>
          <cell r="K18">
            <v>4291.2</v>
          </cell>
        </row>
        <row r="19">
          <cell r="F19">
            <v>1</v>
          </cell>
          <cell r="G19" t="str">
            <v>CUM</v>
          </cell>
          <cell r="H19" t="str">
            <v>SAND</v>
          </cell>
          <cell r="I19">
            <v>1858.13</v>
          </cell>
          <cell r="J19" t="str">
            <v>CUM</v>
          </cell>
          <cell r="K19">
            <v>1858.13</v>
          </cell>
        </row>
        <row r="20">
          <cell r="F20">
            <v>1</v>
          </cell>
          <cell r="G20" t="str">
            <v>CUM</v>
          </cell>
          <cell r="H20" t="str">
            <v>MIXING OF MORTAR</v>
          </cell>
          <cell r="I20">
            <v>100</v>
          </cell>
          <cell r="J20" t="str">
            <v>CUM</v>
          </cell>
          <cell r="K20">
            <v>100</v>
          </cell>
        </row>
        <row r="21">
          <cell r="G21" t="str">
            <v>L.S</v>
          </cell>
          <cell r="H21" t="str">
            <v>SUNDRIES</v>
          </cell>
          <cell r="I21" t="str">
            <v xml:space="preserve"> </v>
          </cell>
          <cell r="J21" t="str">
            <v>L.S</v>
          </cell>
          <cell r="K21">
            <v>0</v>
          </cell>
        </row>
        <row r="22">
          <cell r="K22" t="str">
            <v>-</v>
          </cell>
        </row>
        <row r="23">
          <cell r="H23" t="str">
            <v>TOTAL FOR 1 CUM</v>
          </cell>
          <cell r="K23">
            <v>6249.33</v>
          </cell>
        </row>
        <row r="24">
          <cell r="K24" t="str">
            <v>-</v>
          </cell>
        </row>
        <row r="25">
          <cell r="G25" t="str">
            <v>*</v>
          </cell>
          <cell r="H25" t="str">
            <v>CEMENT MORTAR(1:3)</v>
          </cell>
        </row>
        <row r="26">
          <cell r="H26" t="str">
            <v>-</v>
          </cell>
        </row>
        <row r="27">
          <cell r="F27">
            <v>0.48</v>
          </cell>
          <cell r="G27" t="str">
            <v>M.T</v>
          </cell>
          <cell r="H27" t="str">
            <v>CEMENT</v>
          </cell>
          <cell r="I27">
            <v>5960</v>
          </cell>
          <cell r="J27" t="str">
            <v>M.T</v>
          </cell>
          <cell r="K27">
            <v>2860.8</v>
          </cell>
        </row>
        <row r="28">
          <cell r="F28">
            <v>1</v>
          </cell>
          <cell r="G28" t="str">
            <v>CUM</v>
          </cell>
          <cell r="H28" t="str">
            <v>SAND</v>
          </cell>
          <cell r="I28">
            <v>1858.13</v>
          </cell>
          <cell r="J28" t="str">
            <v>CUM</v>
          </cell>
          <cell r="K28">
            <v>1858.13</v>
          </cell>
        </row>
        <row r="29">
          <cell r="F29">
            <v>1</v>
          </cell>
          <cell r="G29" t="str">
            <v>CUM</v>
          </cell>
          <cell r="H29" t="str">
            <v>MIXING OF MORTAR</v>
          </cell>
          <cell r="I29">
            <v>100</v>
          </cell>
          <cell r="J29" t="str">
            <v>CUM</v>
          </cell>
          <cell r="K29">
            <v>100</v>
          </cell>
        </row>
        <row r="30">
          <cell r="G30" t="str">
            <v>L.S</v>
          </cell>
          <cell r="H30" t="str">
            <v>SUNDRIES</v>
          </cell>
          <cell r="I30" t="str">
            <v xml:space="preserve"> </v>
          </cell>
          <cell r="J30" t="str">
            <v>L.S</v>
          </cell>
          <cell r="K30">
            <v>0</v>
          </cell>
        </row>
        <row r="31">
          <cell r="K31" t="str">
            <v>-</v>
          </cell>
        </row>
        <row r="32">
          <cell r="H32" t="str">
            <v>TOTAL FOR 1 CUM</v>
          </cell>
          <cell r="K32">
            <v>4818.93</v>
          </cell>
        </row>
        <row r="33">
          <cell r="K33" t="str">
            <v>-</v>
          </cell>
        </row>
        <row r="34">
          <cell r="G34" t="str">
            <v>*</v>
          </cell>
          <cell r="H34" t="str">
            <v>CEMENT MORTAR(1:4)</v>
          </cell>
        </row>
        <row r="35">
          <cell r="F35">
            <v>0.36</v>
          </cell>
          <cell r="G35" t="str">
            <v>M.T</v>
          </cell>
          <cell r="H35" t="str">
            <v>CEMENT</v>
          </cell>
          <cell r="I35">
            <v>5960</v>
          </cell>
          <cell r="J35" t="str">
            <v>M.T</v>
          </cell>
          <cell r="K35">
            <v>2145.6</v>
          </cell>
        </row>
        <row r="36">
          <cell r="F36">
            <v>1</v>
          </cell>
          <cell r="G36" t="str">
            <v>CUM</v>
          </cell>
          <cell r="H36" t="str">
            <v>SAND</v>
          </cell>
          <cell r="I36">
            <v>1858.13</v>
          </cell>
          <cell r="J36" t="str">
            <v>CUM</v>
          </cell>
          <cell r="K36">
            <v>1858.13</v>
          </cell>
        </row>
        <row r="37">
          <cell r="F37">
            <v>1</v>
          </cell>
          <cell r="G37" t="str">
            <v>CUM</v>
          </cell>
          <cell r="H37" t="str">
            <v>MIXING OF MORTAR</v>
          </cell>
          <cell r="I37">
            <v>100</v>
          </cell>
          <cell r="J37" t="str">
            <v>CUM</v>
          </cell>
          <cell r="K37">
            <v>100</v>
          </cell>
        </row>
        <row r="38">
          <cell r="G38" t="str">
            <v>L.S</v>
          </cell>
          <cell r="H38" t="str">
            <v>SUNDRIES</v>
          </cell>
          <cell r="I38" t="str">
            <v xml:space="preserve"> </v>
          </cell>
          <cell r="J38" t="str">
            <v>L.S</v>
          </cell>
          <cell r="K38">
            <v>0</v>
          </cell>
        </row>
        <row r="39">
          <cell r="K39" t="str">
            <v>-</v>
          </cell>
        </row>
        <row r="40">
          <cell r="H40" t="str">
            <v>TOTAL FOR 1 CUM</v>
          </cell>
          <cell r="K40">
            <v>4103.7299999999996</v>
          </cell>
        </row>
        <row r="41">
          <cell r="K41" t="str">
            <v>-</v>
          </cell>
        </row>
        <row r="42">
          <cell r="G42" t="str">
            <v>*</v>
          </cell>
          <cell r="H42" t="str">
            <v>CEMENT MORTAR(1:5)</v>
          </cell>
        </row>
        <row r="43">
          <cell r="H43" t="str">
            <v>-</v>
          </cell>
        </row>
        <row r="44">
          <cell r="F44">
            <v>0.28799999999999998</v>
          </cell>
          <cell r="G44" t="str">
            <v>M.T</v>
          </cell>
          <cell r="H44" t="str">
            <v>CEMENT</v>
          </cell>
          <cell r="I44">
            <v>5960</v>
          </cell>
          <cell r="J44" t="str">
            <v>M.T</v>
          </cell>
          <cell r="K44">
            <v>1716.48</v>
          </cell>
        </row>
        <row r="45">
          <cell r="F45">
            <v>1</v>
          </cell>
          <cell r="G45" t="str">
            <v>CUM</v>
          </cell>
          <cell r="H45" t="str">
            <v>SAND</v>
          </cell>
          <cell r="I45">
            <v>1858.13</v>
          </cell>
          <cell r="J45" t="str">
            <v>CUM</v>
          </cell>
          <cell r="K45">
            <v>1858.13</v>
          </cell>
        </row>
        <row r="46">
          <cell r="F46">
            <v>1</v>
          </cell>
          <cell r="G46" t="str">
            <v>CUM</v>
          </cell>
          <cell r="H46" t="str">
            <v>MIXING OF MORTAR</v>
          </cell>
          <cell r="I46">
            <v>100</v>
          </cell>
          <cell r="J46" t="str">
            <v>CUM</v>
          </cell>
          <cell r="K46">
            <v>100</v>
          </cell>
        </row>
        <row r="47">
          <cell r="G47" t="str">
            <v>L.S</v>
          </cell>
          <cell r="H47" t="str">
            <v>SUNDRIES</v>
          </cell>
          <cell r="I47" t="str">
            <v xml:space="preserve"> </v>
          </cell>
          <cell r="J47" t="str">
            <v>L.S</v>
          </cell>
          <cell r="K47">
            <v>0</v>
          </cell>
        </row>
        <row r="48">
          <cell r="K48" t="str">
            <v>-</v>
          </cell>
        </row>
        <row r="49">
          <cell r="H49" t="str">
            <v>TOTAL FOR 1 CUM</v>
          </cell>
          <cell r="K49">
            <v>3674.61</v>
          </cell>
        </row>
        <row r="50">
          <cell r="K50" t="str">
            <v>-</v>
          </cell>
        </row>
        <row r="51">
          <cell r="G51" t="str">
            <v>*</v>
          </cell>
          <cell r="H51" t="str">
            <v>CEMENT MORTAR(1:6)</v>
          </cell>
        </row>
        <row r="52">
          <cell r="H52" t="str">
            <v>-</v>
          </cell>
        </row>
        <row r="53">
          <cell r="F53">
            <v>0.24</v>
          </cell>
          <cell r="G53" t="str">
            <v>M.T</v>
          </cell>
          <cell r="H53" t="str">
            <v>CEMENT</v>
          </cell>
          <cell r="I53">
            <v>5960</v>
          </cell>
          <cell r="J53" t="str">
            <v>M.T</v>
          </cell>
          <cell r="K53">
            <v>1430.4</v>
          </cell>
        </row>
        <row r="54">
          <cell r="F54">
            <v>1</v>
          </cell>
          <cell r="G54" t="str">
            <v>CUM</v>
          </cell>
          <cell r="H54" t="str">
            <v>SAND</v>
          </cell>
          <cell r="I54">
            <v>1858.13</v>
          </cell>
          <cell r="J54" t="str">
            <v>CUM</v>
          </cell>
          <cell r="K54">
            <v>1858.13</v>
          </cell>
        </row>
        <row r="55">
          <cell r="F55">
            <v>1</v>
          </cell>
          <cell r="G55" t="str">
            <v>CUM</v>
          </cell>
          <cell r="H55" t="str">
            <v>MIXING OF MORTAR</v>
          </cell>
          <cell r="I55">
            <v>100</v>
          </cell>
          <cell r="J55" t="str">
            <v>CUM</v>
          </cell>
          <cell r="K55">
            <v>100</v>
          </cell>
        </row>
        <row r="56">
          <cell r="G56" t="str">
            <v>L.S</v>
          </cell>
          <cell r="H56" t="str">
            <v>SUNDRIES</v>
          </cell>
          <cell r="I56" t="str">
            <v xml:space="preserve"> </v>
          </cell>
          <cell r="J56" t="str">
            <v>L.S</v>
          </cell>
          <cell r="K56">
            <v>0</v>
          </cell>
        </row>
        <row r="57">
          <cell r="K57" t="str">
            <v>-</v>
          </cell>
        </row>
        <row r="58">
          <cell r="H58" t="str">
            <v>TOTAL FOR 1 CUM</v>
          </cell>
          <cell r="K58">
            <v>3388.53</v>
          </cell>
        </row>
        <row r="59">
          <cell r="F59" t="str">
            <v xml:space="preserve"> </v>
          </cell>
        </row>
        <row r="61">
          <cell r="G61" t="str">
            <v>*</v>
          </cell>
          <cell r="H61" t="str">
            <v>CEMENT MORTAR(1:7)</v>
          </cell>
        </row>
        <row r="62">
          <cell r="H62" t="str">
            <v>-</v>
          </cell>
        </row>
        <row r="63">
          <cell r="F63">
            <v>0.20599999999999999</v>
          </cell>
          <cell r="G63" t="str">
            <v>M.T</v>
          </cell>
          <cell r="H63" t="str">
            <v>CEMENT</v>
          </cell>
          <cell r="I63">
            <v>5960</v>
          </cell>
          <cell r="J63" t="str">
            <v>M.T</v>
          </cell>
          <cell r="K63">
            <v>1227.76</v>
          </cell>
        </row>
        <row r="64">
          <cell r="F64">
            <v>1</v>
          </cell>
          <cell r="G64" t="str">
            <v>CUM</v>
          </cell>
          <cell r="H64" t="str">
            <v>SAND</v>
          </cell>
          <cell r="I64">
            <v>1858.13</v>
          </cell>
          <cell r="J64" t="str">
            <v>CUM</v>
          </cell>
          <cell r="K64">
            <v>1858.13</v>
          </cell>
        </row>
        <row r="65">
          <cell r="F65">
            <v>1</v>
          </cell>
          <cell r="G65" t="str">
            <v>CUM</v>
          </cell>
          <cell r="H65" t="str">
            <v>MIXING OF MORTAR</v>
          </cell>
          <cell r="I65">
            <v>100</v>
          </cell>
          <cell r="J65" t="str">
            <v>CUM</v>
          </cell>
          <cell r="K65">
            <v>100</v>
          </cell>
        </row>
        <row r="66">
          <cell r="G66" t="str">
            <v>L.S</v>
          </cell>
          <cell r="H66" t="str">
            <v>SUNDRIES</v>
          </cell>
          <cell r="I66" t="str">
            <v xml:space="preserve"> </v>
          </cell>
          <cell r="J66" t="str">
            <v>L.S</v>
          </cell>
          <cell r="K66">
            <v>0</v>
          </cell>
        </row>
        <row r="67">
          <cell r="K67" t="str">
            <v>-</v>
          </cell>
        </row>
        <row r="68">
          <cell r="H68" t="str">
            <v>TOTAL FOR 1 CUM</v>
          </cell>
          <cell r="K68">
            <v>3185.89</v>
          </cell>
        </row>
        <row r="69">
          <cell r="K69" t="str">
            <v>-</v>
          </cell>
        </row>
        <row r="70">
          <cell r="G70" t="str">
            <v>*</v>
          </cell>
          <cell r="H70" t="str">
            <v>CEMENT MORTAR(1:8)</v>
          </cell>
        </row>
        <row r="71">
          <cell r="H71" t="str">
            <v>-</v>
          </cell>
        </row>
        <row r="72">
          <cell r="F72">
            <v>0.18</v>
          </cell>
          <cell r="G72" t="str">
            <v>M.T</v>
          </cell>
          <cell r="H72" t="str">
            <v>CEMENT</v>
          </cell>
          <cell r="I72">
            <v>5960</v>
          </cell>
          <cell r="J72" t="str">
            <v>M.T</v>
          </cell>
          <cell r="K72">
            <v>1072.8</v>
          </cell>
        </row>
        <row r="73">
          <cell r="F73">
            <v>1</v>
          </cell>
          <cell r="G73" t="str">
            <v>CUM</v>
          </cell>
          <cell r="H73" t="str">
            <v>SAND</v>
          </cell>
          <cell r="I73">
            <v>1858.13</v>
          </cell>
          <cell r="J73" t="str">
            <v>CUM</v>
          </cell>
          <cell r="K73">
            <v>1858.13</v>
          </cell>
        </row>
        <row r="74">
          <cell r="F74">
            <v>1</v>
          </cell>
          <cell r="G74" t="str">
            <v>CUM</v>
          </cell>
          <cell r="H74" t="str">
            <v>MIXING OF MORTAR</v>
          </cell>
          <cell r="I74">
            <v>100</v>
          </cell>
          <cell r="J74" t="str">
            <v>CUM</v>
          </cell>
          <cell r="K74">
            <v>100</v>
          </cell>
        </row>
        <row r="75">
          <cell r="G75" t="str">
            <v>L.S</v>
          </cell>
          <cell r="H75" t="str">
            <v>SUNDRIES</v>
          </cell>
          <cell r="I75" t="str">
            <v xml:space="preserve"> </v>
          </cell>
          <cell r="J75" t="str">
            <v>L.S</v>
          </cell>
          <cell r="K75">
            <v>0</v>
          </cell>
        </row>
        <row r="76">
          <cell r="K76" t="str">
            <v>-</v>
          </cell>
        </row>
        <row r="77">
          <cell r="H77" t="str">
            <v>TOTAL FOR 1 CUM</v>
          </cell>
          <cell r="K77">
            <v>3030.93</v>
          </cell>
        </row>
        <row r="78">
          <cell r="K78" t="str">
            <v>-</v>
          </cell>
        </row>
        <row r="374">
          <cell r="N374" t="str">
            <v>*</v>
          </cell>
          <cell r="O374" t="str">
            <v>WHITE WASHING ONE COAT</v>
          </cell>
        </row>
        <row r="375">
          <cell r="O375" t="str">
            <v>-</v>
          </cell>
        </row>
        <row r="376">
          <cell r="M376">
            <v>0.05</v>
          </cell>
          <cell r="N376" t="str">
            <v>CUM</v>
          </cell>
          <cell r="O376" t="str">
            <v>SLACKED SHELL LIME</v>
          </cell>
          <cell r="P376">
            <v>1322</v>
          </cell>
          <cell r="Q376" t="str">
            <v>CUM</v>
          </cell>
          <cell r="R376">
            <v>66.099999999999994</v>
          </cell>
        </row>
        <row r="377">
          <cell r="M377">
            <v>1.1000000000000001</v>
          </cell>
          <cell r="N377" t="str">
            <v>NO.</v>
          </cell>
          <cell r="O377" t="str">
            <v>MASON II</v>
          </cell>
          <cell r="P377">
            <v>804</v>
          </cell>
          <cell r="Q377" t="str">
            <v>NO.</v>
          </cell>
          <cell r="R377">
            <v>884.4</v>
          </cell>
        </row>
        <row r="378">
          <cell r="M378">
            <v>0.3</v>
          </cell>
          <cell r="N378" t="str">
            <v>NO.</v>
          </cell>
          <cell r="O378" t="str">
            <v>MAZDOOR I</v>
          </cell>
          <cell r="P378">
            <v>562</v>
          </cell>
          <cell r="Q378" t="str">
            <v>NO.</v>
          </cell>
          <cell r="R378">
            <v>168.6</v>
          </cell>
        </row>
        <row r="379">
          <cell r="M379">
            <v>1.9</v>
          </cell>
          <cell r="N379" t="str">
            <v>NO.</v>
          </cell>
          <cell r="O379" t="str">
            <v>MAZDOOR II</v>
          </cell>
          <cell r="P379">
            <v>461</v>
          </cell>
          <cell r="Q379" t="str">
            <v>NO.</v>
          </cell>
          <cell r="R379">
            <v>875.9</v>
          </cell>
        </row>
        <row r="380">
          <cell r="N380" t="str">
            <v>L.S</v>
          </cell>
          <cell r="O380" t="str">
            <v>SUNDRIES FOR BRUSH ETC</v>
          </cell>
          <cell r="P380" t="str">
            <v xml:space="preserve"> </v>
          </cell>
          <cell r="Q380" t="str">
            <v>L.S</v>
          </cell>
          <cell r="R380">
            <v>1.46</v>
          </cell>
        </row>
        <row r="381">
          <cell r="R381" t="str">
            <v>-</v>
          </cell>
        </row>
        <row r="382">
          <cell r="O382" t="str">
            <v>TOTAL FOR 100 SQM</v>
          </cell>
          <cell r="R382">
            <v>1996.46</v>
          </cell>
        </row>
        <row r="383">
          <cell r="R383" t="str">
            <v>-</v>
          </cell>
        </row>
        <row r="384">
          <cell r="O384" t="str">
            <v>RATE PER SQM</v>
          </cell>
          <cell r="R384">
            <v>19.96</v>
          </cell>
        </row>
        <row r="385">
          <cell r="R385" t="str">
            <v>=</v>
          </cell>
        </row>
        <row r="1173">
          <cell r="F1173" t="str">
            <v>23.2</v>
          </cell>
          <cell r="G1173" t="str">
            <v>*</v>
          </cell>
          <cell r="H1173" t="str">
            <v>Supplying and fixing 4mm thick pin</v>
          </cell>
        </row>
        <row r="1174">
          <cell r="H1174" t="str">
            <v>headed glass panels 450x1350</v>
          </cell>
        </row>
        <row r="1175">
          <cell r="H1175" t="str">
            <v>-</v>
          </cell>
          <cell r="I1175" t="str">
            <v>-</v>
          </cell>
        </row>
        <row r="1176">
          <cell r="F1176">
            <v>0.53339999999999999</v>
          </cell>
          <cell r="G1176" t="str">
            <v>Sqm</v>
          </cell>
          <cell r="H1176" t="str">
            <v xml:space="preserve"> 4mm glass frosted </v>
          </cell>
          <cell r="I1176">
            <v>208.8</v>
          </cell>
          <cell r="J1176" t="str">
            <v>Sqm</v>
          </cell>
          <cell r="K1176">
            <v>111.37</v>
          </cell>
        </row>
        <row r="1177">
          <cell r="F1177">
            <v>4.24</v>
          </cell>
          <cell r="G1177" t="str">
            <v>Rmt</v>
          </cell>
          <cell r="H1177" t="str">
            <v xml:space="preserve"> 12x12mm Alu.Beedings ( Qtn)</v>
          </cell>
          <cell r="I1177">
            <v>35.61</v>
          </cell>
          <cell r="J1177" t="str">
            <v>Rmt</v>
          </cell>
          <cell r="K1177">
            <v>150.99</v>
          </cell>
        </row>
        <row r="1178">
          <cell r="F1178">
            <v>16</v>
          </cell>
          <cell r="G1178" t="str">
            <v>No.</v>
          </cell>
          <cell r="H1178" t="str">
            <v>Alu. bolts and nuts( Qtn)</v>
          </cell>
          <cell r="I1178">
            <v>1</v>
          </cell>
          <cell r="J1178" t="str">
            <v>Each</v>
          </cell>
          <cell r="K1178">
            <v>16</v>
          </cell>
        </row>
        <row r="1179">
          <cell r="F1179">
            <v>0.53339999999999999</v>
          </cell>
          <cell r="G1179" t="str">
            <v>Sqm</v>
          </cell>
          <cell r="H1179" t="str">
            <v>Labour for fixing glass paneles</v>
          </cell>
          <cell r="I1179">
            <v>186.11</v>
          </cell>
          <cell r="J1179" t="str">
            <v>Sqm</v>
          </cell>
          <cell r="K1179">
            <v>99.27</v>
          </cell>
        </row>
        <row r="1180">
          <cell r="G1180" t="str">
            <v>L.S</v>
          </cell>
          <cell r="H1180" t="str">
            <v>Sundries</v>
          </cell>
          <cell r="J1180" t="str">
            <v>L.S</v>
          </cell>
        </row>
        <row r="1181">
          <cell r="H1181" t="str">
            <v xml:space="preserve"> (1.08SQM LABOUR =.25CARPENTER-II)</v>
          </cell>
        </row>
        <row r="1182">
          <cell r="K1182" t="str">
            <v>-</v>
          </cell>
        </row>
        <row r="1183">
          <cell r="H1183" t="str">
            <v>Total for 0.5334 Sqm</v>
          </cell>
          <cell r="K1183">
            <v>377.63</v>
          </cell>
        </row>
        <row r="1184">
          <cell r="K1184" t="str">
            <v>-</v>
          </cell>
        </row>
        <row r="1185">
          <cell r="H1185" t="str">
            <v>Rate for one Sqm.</v>
          </cell>
          <cell r="K1185">
            <v>708.1</v>
          </cell>
        </row>
        <row r="1186">
          <cell r="F1186" t="str">
            <v xml:space="preserve"> </v>
          </cell>
          <cell r="K1186" t="str">
            <v>=</v>
          </cell>
        </row>
        <row r="1193">
          <cell r="F1193">
            <v>39</v>
          </cell>
          <cell r="H1193" t="str">
            <v>Steel grill for Verandah Enclousure PWD SR p23/ Item 168/131</v>
          </cell>
          <cell r="I1193">
            <v>62.6</v>
          </cell>
          <cell r="J1193" t="str">
            <v>Kg</v>
          </cell>
          <cell r="K1193">
            <v>62.6</v>
          </cell>
        </row>
        <row r="1197">
          <cell r="F1197" t="str">
            <v>28.</v>
          </cell>
          <cell r="G1197" t="str">
            <v>*</v>
          </cell>
          <cell r="H1197" t="str">
            <v>FINISHING THE TOP OF FLOORING</v>
          </cell>
        </row>
        <row r="1198">
          <cell r="H1198" t="str">
            <v>WITH C.M(1:4)20mm THICK</v>
          </cell>
        </row>
        <row r="1199">
          <cell r="H1199" t="str">
            <v>-</v>
          </cell>
        </row>
        <row r="1200">
          <cell r="F1200">
            <v>0.22</v>
          </cell>
          <cell r="G1200" t="str">
            <v>CUM</v>
          </cell>
          <cell r="H1200" t="str">
            <v>CEMENT MORTAR(1:4)</v>
          </cell>
          <cell r="I1200">
            <v>4103.7299999999996</v>
          </cell>
          <cell r="J1200" t="str">
            <v>CUM</v>
          </cell>
          <cell r="K1200">
            <v>902.82</v>
          </cell>
        </row>
        <row r="1201">
          <cell r="F1201">
            <v>2.2000000000000002</v>
          </cell>
          <cell r="G1201" t="str">
            <v>NO</v>
          </cell>
          <cell r="H1201" t="str">
            <v>MASON I</v>
          </cell>
          <cell r="I1201">
            <v>861</v>
          </cell>
          <cell r="J1201" t="str">
            <v>NO</v>
          </cell>
          <cell r="K1201">
            <v>1894.2</v>
          </cell>
        </row>
        <row r="1202">
          <cell r="F1202">
            <v>0.5</v>
          </cell>
          <cell r="G1202" t="str">
            <v>NO</v>
          </cell>
          <cell r="H1202" t="str">
            <v>MAZDOOR  I</v>
          </cell>
          <cell r="I1202">
            <v>562</v>
          </cell>
          <cell r="J1202" t="str">
            <v>NO</v>
          </cell>
          <cell r="K1202">
            <v>281</v>
          </cell>
        </row>
        <row r="1203">
          <cell r="F1203">
            <v>3.2</v>
          </cell>
          <cell r="G1203" t="str">
            <v>NO</v>
          </cell>
          <cell r="H1203" t="str">
            <v>MAZDOOR II</v>
          </cell>
          <cell r="I1203">
            <v>461</v>
          </cell>
          <cell r="J1203" t="str">
            <v>NO</v>
          </cell>
          <cell r="K1203">
            <v>1475.2</v>
          </cell>
        </row>
        <row r="1209">
          <cell r="G1209" t="str">
            <v>L.S</v>
          </cell>
          <cell r="H1209" t="str">
            <v>SUNDRIES</v>
          </cell>
          <cell r="I1209" t="str">
            <v xml:space="preserve"> </v>
          </cell>
          <cell r="J1209" t="str">
            <v>L.S</v>
          </cell>
          <cell r="K1209">
            <v>0</v>
          </cell>
        </row>
        <row r="1210">
          <cell r="K1210" t="str">
            <v>-</v>
          </cell>
        </row>
        <row r="1211">
          <cell r="H1211" t="str">
            <v>TOTAL FOR 10 SQM</v>
          </cell>
          <cell r="K1211">
            <v>4553.22</v>
          </cell>
        </row>
        <row r="1212">
          <cell r="F1212" t="str">
            <v xml:space="preserve"> </v>
          </cell>
          <cell r="K1212" t="str">
            <v>-</v>
          </cell>
        </row>
        <row r="1213">
          <cell r="H1213" t="str">
            <v>RATE PER SQM</v>
          </cell>
          <cell r="K1213">
            <v>455.32</v>
          </cell>
        </row>
        <row r="1214">
          <cell r="K1214" t="str">
            <v>=</v>
          </cell>
        </row>
        <row r="1298">
          <cell r="F1298" t="str">
            <v>30.</v>
          </cell>
          <cell r="G1298" t="str">
            <v>*</v>
          </cell>
          <cell r="H1298" t="str">
            <v>FINISHING THE TOP OF FLOORING</v>
          </cell>
        </row>
        <row r="1299">
          <cell r="H1299" t="str">
            <v>WITH C.M(1:3)20mm THICK</v>
          </cell>
        </row>
        <row r="1300">
          <cell r="H1300" t="str">
            <v xml:space="preserve"> (NO SAND)USING GRANITECHIPS</v>
          </cell>
        </row>
        <row r="1301">
          <cell r="H1301" t="str">
            <v>OF 10mm&amp;BELOW (ELLISPATTERN)</v>
          </cell>
        </row>
        <row r="1302">
          <cell r="H1302" t="str">
            <v>-</v>
          </cell>
        </row>
        <row r="1303">
          <cell r="F1303">
            <v>0.24</v>
          </cell>
          <cell r="G1303" t="str">
            <v>CUM</v>
          </cell>
          <cell r="H1303" t="str">
            <v xml:space="preserve">STONE JELLY 3mm to 10mm </v>
          </cell>
          <cell r="I1303">
            <v>1360.91</v>
          </cell>
          <cell r="J1303" t="str">
            <v>CUM</v>
          </cell>
          <cell r="K1303">
            <v>326.62</v>
          </cell>
        </row>
        <row r="1304">
          <cell r="F1304">
            <v>0.11700000000000001</v>
          </cell>
          <cell r="G1304" t="str">
            <v>M.T</v>
          </cell>
          <cell r="H1304" t="str">
            <v>CEMENT</v>
          </cell>
          <cell r="I1304">
            <v>5960</v>
          </cell>
          <cell r="J1304" t="str">
            <v>M.T</v>
          </cell>
          <cell r="K1304">
            <v>697.32</v>
          </cell>
        </row>
        <row r="1305">
          <cell r="F1305">
            <v>0.5</v>
          </cell>
          <cell r="G1305" t="str">
            <v>NO</v>
          </cell>
          <cell r="H1305" t="str">
            <v>MASON I</v>
          </cell>
          <cell r="I1305">
            <v>861</v>
          </cell>
          <cell r="J1305" t="str">
            <v>NO</v>
          </cell>
          <cell r="K1305">
            <v>430.5</v>
          </cell>
        </row>
        <row r="1306">
          <cell r="F1306">
            <v>1.1000000000000001</v>
          </cell>
          <cell r="G1306" t="str">
            <v>NO</v>
          </cell>
          <cell r="H1306" t="str">
            <v>MAZDOOR  I</v>
          </cell>
          <cell r="I1306">
            <v>562</v>
          </cell>
          <cell r="J1306" t="str">
            <v>NO</v>
          </cell>
          <cell r="K1306">
            <v>618.20000000000005</v>
          </cell>
        </row>
        <row r="1307">
          <cell r="F1307">
            <v>4.3</v>
          </cell>
          <cell r="G1307" t="str">
            <v>NO</v>
          </cell>
          <cell r="H1307" t="str">
            <v>MAZDOOR II</v>
          </cell>
          <cell r="I1307">
            <v>461</v>
          </cell>
          <cell r="J1307" t="str">
            <v>NO</v>
          </cell>
          <cell r="K1307">
            <v>1982.3</v>
          </cell>
        </row>
        <row r="1308">
          <cell r="G1308" t="str">
            <v>L.S</v>
          </cell>
          <cell r="H1308" t="str">
            <v>SUNDRIES</v>
          </cell>
          <cell r="J1308" t="str">
            <v>L.S</v>
          </cell>
          <cell r="K1308">
            <v>0</v>
          </cell>
        </row>
        <row r="1309">
          <cell r="K1309" t="str">
            <v>-</v>
          </cell>
        </row>
        <row r="1310">
          <cell r="H1310" t="str">
            <v>TOTAL FOR 10 SQM</v>
          </cell>
          <cell r="K1310">
            <v>4054.94</v>
          </cell>
        </row>
        <row r="1311">
          <cell r="K1311" t="str">
            <v>-</v>
          </cell>
        </row>
        <row r="1312">
          <cell r="H1312" t="str">
            <v>RATE PER SQM</v>
          </cell>
          <cell r="K1312">
            <v>405.49</v>
          </cell>
        </row>
        <row r="1313">
          <cell r="F1313" t="str">
            <v xml:space="preserve"> </v>
          </cell>
        </row>
        <row r="1314">
          <cell r="K1314" t="str">
            <v>=</v>
          </cell>
        </row>
        <row r="1347">
          <cell r="F1347">
            <v>32.1</v>
          </cell>
          <cell r="G1347" t="str">
            <v>*</v>
          </cell>
          <cell r="H1347" t="str">
            <v>FINISHING TOP OF ROOF WITH</v>
          </cell>
        </row>
        <row r="1348">
          <cell r="H1348" t="str">
            <v>ONE  COURSE OF PRESSED TILES</v>
          </cell>
        </row>
        <row r="1349">
          <cell r="H1349" t="str">
            <v>OVER A BED OF C.M(1:3),</v>
          </cell>
        </row>
        <row r="1350">
          <cell r="H1350" t="str">
            <v>12mmTHICK MIXED WITH WATER PROOF COMPOUND</v>
          </cell>
        </row>
        <row r="1351">
          <cell r="H1351" t="str">
            <v>AT 2% BY WEIGHT OF CEMENT</v>
          </cell>
        </row>
        <row r="1353">
          <cell r="F1353">
            <v>190</v>
          </cell>
          <cell r="G1353" t="str">
            <v>NOS</v>
          </cell>
          <cell r="H1353" t="str">
            <v>PRESSED TILES 23X23X2cm P-15</v>
          </cell>
          <cell r="I1353">
            <v>16106</v>
          </cell>
          <cell r="J1353" t="str">
            <v>1000 Nos</v>
          </cell>
          <cell r="K1353">
            <v>3060.14</v>
          </cell>
        </row>
        <row r="1354">
          <cell r="F1354">
            <v>0.12</v>
          </cell>
          <cell r="G1354" t="str">
            <v>CUM</v>
          </cell>
          <cell r="H1354" t="str">
            <v>C.M(1:3)</v>
          </cell>
          <cell r="I1354">
            <v>4818.93</v>
          </cell>
          <cell r="J1354" t="str">
            <v>CUM</v>
          </cell>
          <cell r="K1354">
            <v>578.27</v>
          </cell>
        </row>
        <row r="1355">
          <cell r="F1355">
            <v>10</v>
          </cell>
          <cell r="G1355" t="str">
            <v>SQM</v>
          </cell>
          <cell r="H1355" t="str">
            <v>POINTING WITH C.M(1:3)</v>
          </cell>
          <cell r="I1355">
            <v>274.97000000000003</v>
          </cell>
          <cell r="J1355" t="str">
            <v>SQM</v>
          </cell>
          <cell r="K1355">
            <v>2749.7</v>
          </cell>
        </row>
        <row r="1356">
          <cell r="F1356">
            <v>1.54</v>
          </cell>
          <cell r="G1356" t="str">
            <v>Kg</v>
          </cell>
          <cell r="H1356" t="str">
            <v>WPC</v>
          </cell>
          <cell r="I1356">
            <v>42.3</v>
          </cell>
          <cell r="J1356" t="str">
            <v>Kg</v>
          </cell>
          <cell r="K1356">
            <v>65.14</v>
          </cell>
        </row>
        <row r="1357">
          <cell r="F1357">
            <v>1.1000000000000001</v>
          </cell>
          <cell r="G1357" t="str">
            <v>NO</v>
          </cell>
          <cell r="H1357" t="str">
            <v>MASON I</v>
          </cell>
          <cell r="I1357">
            <v>861</v>
          </cell>
          <cell r="J1357" t="str">
            <v>NO</v>
          </cell>
          <cell r="K1357">
            <v>947.1</v>
          </cell>
        </row>
        <row r="1358">
          <cell r="F1358">
            <v>2.1</v>
          </cell>
          <cell r="G1358" t="str">
            <v>NO</v>
          </cell>
          <cell r="H1358" t="str">
            <v>MASON II</v>
          </cell>
          <cell r="I1358">
            <v>804</v>
          </cell>
          <cell r="J1358" t="str">
            <v>NO</v>
          </cell>
          <cell r="K1358">
            <v>1688.4</v>
          </cell>
        </row>
        <row r="1359">
          <cell r="F1359">
            <v>2.2000000000000002</v>
          </cell>
          <cell r="G1359" t="str">
            <v>NO</v>
          </cell>
          <cell r="H1359" t="str">
            <v>MAZDOOR I</v>
          </cell>
          <cell r="I1359">
            <v>562</v>
          </cell>
          <cell r="J1359" t="str">
            <v>NO</v>
          </cell>
          <cell r="K1359">
            <v>1236.4000000000001</v>
          </cell>
        </row>
        <row r="1360">
          <cell r="F1360">
            <v>1.1000000000000001</v>
          </cell>
          <cell r="G1360" t="str">
            <v>NO</v>
          </cell>
          <cell r="H1360" t="str">
            <v>MAZDOOR II</v>
          </cell>
          <cell r="I1360">
            <v>461</v>
          </cell>
          <cell r="J1360" t="str">
            <v>NO</v>
          </cell>
          <cell r="K1360">
            <v>507.1</v>
          </cell>
        </row>
        <row r="1361">
          <cell r="G1361" t="str">
            <v>L.S</v>
          </cell>
          <cell r="H1361" t="str">
            <v>SUNDRIES</v>
          </cell>
          <cell r="J1361" t="str">
            <v>L.S</v>
          </cell>
          <cell r="K1361">
            <v>0</v>
          </cell>
        </row>
        <row r="1363">
          <cell r="H1363" t="str">
            <v>TOTAL FOR 10 SQM</v>
          </cell>
          <cell r="K1363">
            <v>10832.25</v>
          </cell>
        </row>
        <row r="1365">
          <cell r="H1365" t="str">
            <v>RATE PER SQM</v>
          </cell>
          <cell r="K1365">
            <v>1083.23</v>
          </cell>
        </row>
        <row r="1390">
          <cell r="F1390" t="str">
            <v>33.</v>
          </cell>
          <cell r="G1390" t="str">
            <v>*</v>
          </cell>
          <cell r="H1390" t="str">
            <v>PLASTERING C.M(1:5) 12mmTHICK</v>
          </cell>
        </row>
        <row r="1391">
          <cell r="H1391" t="str">
            <v>-</v>
          </cell>
        </row>
        <row r="1392">
          <cell r="F1392">
            <v>0.14000000000000001</v>
          </cell>
          <cell r="G1392" t="str">
            <v>CUM</v>
          </cell>
          <cell r="H1392" t="str">
            <v>CEMENT MORTAR(1:5)</v>
          </cell>
          <cell r="I1392">
            <v>3674.61</v>
          </cell>
          <cell r="J1392" t="str">
            <v>CUM</v>
          </cell>
          <cell r="K1392">
            <v>514.45000000000005</v>
          </cell>
        </row>
        <row r="1393">
          <cell r="F1393">
            <v>1.1000000000000001</v>
          </cell>
          <cell r="G1393" t="str">
            <v>NO.</v>
          </cell>
          <cell r="H1393" t="str">
            <v>MASON I</v>
          </cell>
          <cell r="I1393">
            <v>861</v>
          </cell>
          <cell r="J1393" t="str">
            <v>NO.</v>
          </cell>
          <cell r="K1393">
            <v>947.1</v>
          </cell>
        </row>
        <row r="1394">
          <cell r="F1394">
            <v>0.5</v>
          </cell>
          <cell r="G1394" t="str">
            <v>NO.</v>
          </cell>
          <cell r="H1394" t="str">
            <v>MAZDOOR I</v>
          </cell>
          <cell r="I1394">
            <v>562</v>
          </cell>
          <cell r="J1394" t="str">
            <v>NO.</v>
          </cell>
          <cell r="K1394">
            <v>281</v>
          </cell>
        </row>
        <row r="1395">
          <cell r="F1395">
            <v>1.1000000000000001</v>
          </cell>
          <cell r="G1395" t="str">
            <v>NO.</v>
          </cell>
          <cell r="H1395" t="str">
            <v>MAZDOOR II</v>
          </cell>
          <cell r="I1395">
            <v>461</v>
          </cell>
          <cell r="J1395" t="str">
            <v>NO.</v>
          </cell>
          <cell r="K1395">
            <v>507.1</v>
          </cell>
        </row>
        <row r="1396">
          <cell r="G1396" t="str">
            <v>L.S</v>
          </cell>
          <cell r="H1396" t="str">
            <v>SUNDRIES</v>
          </cell>
          <cell r="I1396" t="str">
            <v xml:space="preserve"> </v>
          </cell>
          <cell r="J1396" t="str">
            <v>L.S</v>
          </cell>
          <cell r="K1396">
            <v>0</v>
          </cell>
        </row>
        <row r="1397">
          <cell r="K1397" t="str">
            <v>-</v>
          </cell>
        </row>
        <row r="1398">
          <cell r="H1398" t="str">
            <v>TOTAL FOR 10 SQM</v>
          </cell>
          <cell r="K1398">
            <v>2249.65</v>
          </cell>
        </row>
        <row r="1399">
          <cell r="K1399" t="str">
            <v>-</v>
          </cell>
        </row>
        <row r="1400">
          <cell r="H1400" t="str">
            <v>RATE PER SQM</v>
          </cell>
          <cell r="K1400">
            <v>224.97</v>
          </cell>
        </row>
        <row r="1416">
          <cell r="F1416" t="str">
            <v>35.</v>
          </cell>
          <cell r="G1416" t="str">
            <v>*</v>
          </cell>
          <cell r="H1416" t="str">
            <v>PLASTERING C.M(1:3) 10mmTHICK</v>
          </cell>
        </row>
        <row r="1417">
          <cell r="H1417" t="str">
            <v>-</v>
          </cell>
        </row>
        <row r="1418">
          <cell r="F1418">
            <v>0.1</v>
          </cell>
          <cell r="G1418" t="str">
            <v>CUM</v>
          </cell>
          <cell r="H1418" t="str">
            <v>CEMENT MORTAR(1:3)</v>
          </cell>
          <cell r="I1418">
            <v>4818.93</v>
          </cell>
          <cell r="J1418" t="str">
            <v>CUM</v>
          </cell>
          <cell r="K1418">
            <v>481.89</v>
          </cell>
        </row>
        <row r="1419">
          <cell r="F1419">
            <v>1.1000000000000001</v>
          </cell>
          <cell r="G1419" t="str">
            <v>NO.</v>
          </cell>
          <cell r="H1419" t="str">
            <v>MASON I</v>
          </cell>
          <cell r="I1419">
            <v>861</v>
          </cell>
          <cell r="J1419" t="str">
            <v>NO.</v>
          </cell>
          <cell r="K1419">
            <v>947.1</v>
          </cell>
        </row>
        <row r="1420">
          <cell r="F1420">
            <v>1.1000000000000001</v>
          </cell>
          <cell r="G1420" t="str">
            <v>NO.</v>
          </cell>
          <cell r="H1420" t="str">
            <v>MAZDOOR I</v>
          </cell>
          <cell r="I1420">
            <v>562</v>
          </cell>
          <cell r="J1420" t="str">
            <v>NO.</v>
          </cell>
          <cell r="K1420">
            <v>618.20000000000005</v>
          </cell>
        </row>
        <row r="1421">
          <cell r="F1421">
            <v>1.1000000000000001</v>
          </cell>
          <cell r="G1421" t="str">
            <v>NO.</v>
          </cell>
          <cell r="H1421" t="str">
            <v>MAZDOOR II</v>
          </cell>
          <cell r="I1421">
            <v>461</v>
          </cell>
          <cell r="J1421" t="str">
            <v>NO.</v>
          </cell>
          <cell r="K1421">
            <v>507.1</v>
          </cell>
        </row>
        <row r="1422">
          <cell r="G1422" t="str">
            <v>L.S</v>
          </cell>
          <cell r="H1422" t="str">
            <v>SUNDRIES</v>
          </cell>
          <cell r="I1422" t="str">
            <v xml:space="preserve"> </v>
          </cell>
          <cell r="J1422" t="str">
            <v>L.S</v>
          </cell>
          <cell r="K1422">
            <v>0</v>
          </cell>
        </row>
        <row r="1423">
          <cell r="K1423" t="str">
            <v>-</v>
          </cell>
        </row>
        <row r="1424">
          <cell r="H1424" t="str">
            <v>TOTAL FOR 10 SQM</v>
          </cell>
          <cell r="K1424">
            <v>2554.29</v>
          </cell>
        </row>
        <row r="1425">
          <cell r="K1425" t="str">
            <v>-</v>
          </cell>
        </row>
        <row r="1426">
          <cell r="H1426" t="str">
            <v>RATE PER SQM</v>
          </cell>
          <cell r="K1426">
            <v>255.43</v>
          </cell>
        </row>
        <row r="1427">
          <cell r="K1427" t="str">
            <v>=</v>
          </cell>
        </row>
        <row r="1622">
          <cell r="F1622">
            <v>44.1</v>
          </cell>
          <cell r="G1622" t="str">
            <v>*</v>
          </cell>
          <cell r="H1622" t="str">
            <v>SUPPLY AND FIXING OF</v>
          </cell>
        </row>
        <row r="1623">
          <cell r="H1623" t="str">
            <v>110mmDIA P.V.C RAIN WATER</v>
          </cell>
        </row>
        <row r="1624">
          <cell r="H1624" t="str">
            <v>DOWN FALL PIPE    Type- A  SWR pipe</v>
          </cell>
        </row>
        <row r="1625">
          <cell r="H1625" t="str">
            <v>-</v>
          </cell>
        </row>
        <row r="1626">
          <cell r="F1626">
            <v>3</v>
          </cell>
          <cell r="G1626" t="str">
            <v>RMT</v>
          </cell>
          <cell r="H1626" t="str">
            <v xml:space="preserve"> 110mmDIA P.V.C PIPE</v>
          </cell>
          <cell r="I1626">
            <v>120.54</v>
          </cell>
          <cell r="J1626" t="str">
            <v>RMT</v>
          </cell>
          <cell r="K1626">
            <v>361.62</v>
          </cell>
        </row>
        <row r="1627">
          <cell r="F1627">
            <v>1</v>
          </cell>
          <cell r="G1627" t="str">
            <v>NO.</v>
          </cell>
          <cell r="H1627" t="str">
            <v xml:space="preserve"> 110mmDIA P.V.C PLAIN BEND</v>
          </cell>
          <cell r="I1627">
            <v>76</v>
          </cell>
          <cell r="J1627" t="str">
            <v>NO.</v>
          </cell>
          <cell r="K1627">
            <v>76</v>
          </cell>
        </row>
        <row r="1628">
          <cell r="F1628">
            <v>1</v>
          </cell>
          <cell r="G1628" t="str">
            <v>NO.</v>
          </cell>
          <cell r="H1628" t="str">
            <v xml:space="preserve"> 110mmDIA P.V.C SHOE</v>
          </cell>
          <cell r="I1628">
            <v>79.5</v>
          </cell>
          <cell r="J1628" t="str">
            <v>NO.</v>
          </cell>
          <cell r="K1628">
            <v>79.5</v>
          </cell>
        </row>
        <row r="1629">
          <cell r="F1629">
            <v>2</v>
          </cell>
          <cell r="G1629" t="str">
            <v>NO.</v>
          </cell>
          <cell r="H1629" t="str">
            <v>SPECIAL CLAMP</v>
          </cell>
          <cell r="I1629">
            <v>21.4</v>
          </cell>
          <cell r="J1629" t="str">
            <v>NO.</v>
          </cell>
          <cell r="K1629">
            <v>42.8</v>
          </cell>
        </row>
        <row r="1630">
          <cell r="F1630">
            <v>1</v>
          </cell>
          <cell r="G1630" t="str">
            <v>NO.</v>
          </cell>
          <cell r="H1630" t="str">
            <v>C.I. GRATING 100mm DIA</v>
          </cell>
          <cell r="I1630">
            <v>31.8</v>
          </cell>
          <cell r="J1630" t="str">
            <v>NO.</v>
          </cell>
          <cell r="K1630">
            <v>31.8</v>
          </cell>
        </row>
        <row r="1631">
          <cell r="F1631">
            <v>0.5</v>
          </cell>
          <cell r="G1631" t="str">
            <v>NO.</v>
          </cell>
          <cell r="H1631" t="str">
            <v>PLUMBER I</v>
          </cell>
          <cell r="I1631">
            <v>747</v>
          </cell>
          <cell r="J1631" t="str">
            <v>NO.</v>
          </cell>
          <cell r="K1631">
            <v>373.5</v>
          </cell>
        </row>
        <row r="1632">
          <cell r="G1632" t="str">
            <v>L.S</v>
          </cell>
          <cell r="H1632" t="str">
            <v>COST OF PLUG SCREWS , RUBBER</v>
          </cell>
          <cell r="J1632" t="str">
            <v>L.S</v>
          </cell>
        </row>
        <row r="1633">
          <cell r="H1633" t="str">
            <v>LUBRICANT ETC</v>
          </cell>
        </row>
        <row r="1634">
          <cell r="K1634" t="str">
            <v>-</v>
          </cell>
        </row>
        <row r="1635">
          <cell r="H1635" t="str">
            <v>TOTAL FOR 3 RMT</v>
          </cell>
          <cell r="K1635">
            <v>965.22</v>
          </cell>
        </row>
        <row r="1636">
          <cell r="F1636" t="str">
            <v xml:space="preserve"> </v>
          </cell>
        </row>
        <row r="1637">
          <cell r="K1637" t="str">
            <v>-</v>
          </cell>
        </row>
        <row r="1638">
          <cell r="H1638" t="str">
            <v>RATE PER RMT</v>
          </cell>
          <cell r="K1638">
            <v>321.74</v>
          </cell>
        </row>
        <row r="1639">
          <cell r="K1639" t="str">
            <v>=</v>
          </cell>
        </row>
        <row r="1857">
          <cell r="F1857">
            <v>52</v>
          </cell>
          <cell r="G1857" t="str">
            <v>*</v>
          </cell>
          <cell r="H1857" t="str">
            <v>SUPPLYING AND LAYING THE FOLLOWING PVC</v>
          </cell>
        </row>
        <row r="1858">
          <cell r="H1858" t="str">
            <v>PIPES WITH NECESSARY SPECIALS ELBOWS,</v>
          </cell>
        </row>
        <row r="1859">
          <cell r="H1859" t="str">
            <v>TEE,REDUCE ,PLUG,UNION,BEND,COUPLE,</v>
          </cell>
        </row>
        <row r="1860">
          <cell r="H1860" t="str">
            <v>NIPPLE,GATE VLVE,CHECK AND WHEEL VALVE</v>
          </cell>
        </row>
        <row r="1861">
          <cell r="H1861" t="str">
            <v>WHEREVER NECESSARY INCLUDING LABOUR BELOW</v>
          </cell>
        </row>
        <row r="1862">
          <cell r="H1862" t="str">
            <v>GROUND LEVEL(OR) FIXING ON WALLS  TO THE</v>
          </cell>
        </row>
        <row r="1863">
          <cell r="H1863" t="str">
            <v>PROPER GRADIENT AND ALIGNMENT ETC.ALL</v>
          </cell>
        </row>
        <row r="1864">
          <cell r="H1864" t="str">
            <v>COMPLETE AS DIRECTED BY DEPT. OFFICERS.</v>
          </cell>
        </row>
        <row r="1865">
          <cell r="H1865" t="str">
            <v>=</v>
          </cell>
          <cell r="I1865" t="str">
            <v>=</v>
          </cell>
        </row>
        <row r="1866">
          <cell r="G1866" t="str">
            <v>*</v>
          </cell>
          <cell r="H1866" t="str">
            <v>ASTM-D SCHEDULE- 40 THREADED PVC PIPE</v>
          </cell>
        </row>
        <row r="1867">
          <cell r="H1867" t="str">
            <v>WITH NECESSARY PVC-GI SPECIALS</v>
          </cell>
        </row>
        <row r="1868">
          <cell r="G1868" t="str">
            <v>c.</v>
          </cell>
          <cell r="H1868" t="str">
            <v xml:space="preserve"> 20MM DIA PVC PIPE ABOVE G.L:-</v>
          </cell>
        </row>
        <row r="1869">
          <cell r="H1869" t="str">
            <v>-</v>
          </cell>
        </row>
        <row r="1870">
          <cell r="F1870">
            <v>1</v>
          </cell>
          <cell r="G1870" t="str">
            <v>Rmt</v>
          </cell>
          <cell r="H1870" t="str">
            <v xml:space="preserve">COST OF 20MM DIA PVC PIPE </v>
          </cell>
          <cell r="I1870">
            <v>26</v>
          </cell>
          <cell r="J1870" t="str">
            <v>Rmt</v>
          </cell>
          <cell r="K1870">
            <v>26</v>
          </cell>
        </row>
        <row r="1871">
          <cell r="F1871">
            <v>1</v>
          </cell>
          <cell r="G1871" t="str">
            <v>L.S</v>
          </cell>
          <cell r="H1871" t="str">
            <v>ADD 70% FOR PVC/GI SPECIALS</v>
          </cell>
          <cell r="I1871">
            <v>18.2</v>
          </cell>
          <cell r="J1871" t="str">
            <v>L.S</v>
          </cell>
          <cell r="K1871">
            <v>18.2</v>
          </cell>
        </row>
        <row r="1872">
          <cell r="F1872">
            <v>1</v>
          </cell>
          <cell r="G1872" t="str">
            <v>Rmt</v>
          </cell>
          <cell r="H1872" t="str">
            <v>LABOUR FOR LAYING &amp; FIXING</v>
          </cell>
          <cell r="I1872">
            <v>160.83000000000001</v>
          </cell>
          <cell r="J1872" t="str">
            <v>Rmt</v>
          </cell>
          <cell r="K1872">
            <v>160.83000000000001</v>
          </cell>
        </row>
        <row r="1873">
          <cell r="I1873" t="str">
            <v xml:space="preserve"> </v>
          </cell>
          <cell r="K1873" t="str">
            <v>-</v>
          </cell>
        </row>
        <row r="1874">
          <cell r="H1874" t="str">
            <v>TOTAL FOR 1 RMT</v>
          </cell>
          <cell r="K1874">
            <v>205.03</v>
          </cell>
        </row>
        <row r="1875">
          <cell r="H1875" t="str">
            <v xml:space="preserve"> </v>
          </cell>
          <cell r="I1875" t="str">
            <v xml:space="preserve"> </v>
          </cell>
          <cell r="K1875" t="str">
            <v>=</v>
          </cell>
        </row>
        <row r="1876">
          <cell r="G1876" t="str">
            <v>b.</v>
          </cell>
          <cell r="H1876" t="str">
            <v xml:space="preserve"> 25MM DIA PVC PIPE ABOVE G.L:-</v>
          </cell>
        </row>
        <row r="1877">
          <cell r="H1877" t="str">
            <v>-</v>
          </cell>
        </row>
        <row r="1878">
          <cell r="F1878">
            <v>1</v>
          </cell>
          <cell r="G1878" t="str">
            <v>Rmt</v>
          </cell>
          <cell r="H1878" t="str">
            <v xml:space="preserve">COST OF 25MM DIA PVC PIPE </v>
          </cell>
          <cell r="I1878">
            <v>35</v>
          </cell>
          <cell r="J1878" t="str">
            <v>Rmt</v>
          </cell>
          <cell r="K1878">
            <v>35</v>
          </cell>
        </row>
        <row r="1879">
          <cell r="F1879">
            <v>1</v>
          </cell>
          <cell r="G1879" t="str">
            <v>L.S</v>
          </cell>
          <cell r="H1879" t="str">
            <v>ADD 40% FOR PVC/GI SPECIALS</v>
          </cell>
          <cell r="I1879">
            <v>14</v>
          </cell>
          <cell r="J1879" t="str">
            <v>L.S</v>
          </cell>
          <cell r="K1879">
            <v>14</v>
          </cell>
        </row>
        <row r="1880">
          <cell r="F1880">
            <v>1</v>
          </cell>
          <cell r="G1880" t="str">
            <v>Rmt</v>
          </cell>
          <cell r="H1880" t="str">
            <v>LABOUR FOR LAYING &amp; FIXING</v>
          </cell>
          <cell r="I1880">
            <v>160.81</v>
          </cell>
          <cell r="J1880" t="str">
            <v>Rmt</v>
          </cell>
          <cell r="K1880">
            <v>160.81</v>
          </cell>
        </row>
        <row r="1881">
          <cell r="I1881" t="str">
            <v xml:space="preserve"> </v>
          </cell>
          <cell r="K1881" t="str">
            <v>-</v>
          </cell>
        </row>
        <row r="1882">
          <cell r="H1882" t="str">
            <v>TOTAL FOR 1 RMT</v>
          </cell>
          <cell r="K1882">
            <v>209.81</v>
          </cell>
        </row>
        <row r="1883">
          <cell r="I1883" t="str">
            <v xml:space="preserve"> </v>
          </cell>
          <cell r="K1883" t="str">
            <v>=</v>
          </cell>
        </row>
        <row r="1884">
          <cell r="G1884" t="str">
            <v>a.</v>
          </cell>
          <cell r="H1884" t="str">
            <v xml:space="preserve"> 32MM DIA PVC PIPE ABOVE G.L:-</v>
          </cell>
        </row>
        <row r="1885">
          <cell r="H1885" t="str">
            <v>-</v>
          </cell>
        </row>
        <row r="1886">
          <cell r="F1886">
            <v>1</v>
          </cell>
          <cell r="G1886" t="str">
            <v>Rmt</v>
          </cell>
          <cell r="H1886" t="str">
            <v xml:space="preserve">COST OF 32MM DIA PVC PIPE </v>
          </cell>
          <cell r="I1886">
            <v>52</v>
          </cell>
          <cell r="J1886" t="str">
            <v>Rmt</v>
          </cell>
          <cell r="K1886">
            <v>52</v>
          </cell>
        </row>
        <row r="1887">
          <cell r="F1887">
            <v>1</v>
          </cell>
          <cell r="G1887" t="str">
            <v>L.S</v>
          </cell>
          <cell r="H1887" t="str">
            <v>ADD 20% FOR PVC/GI SPECIALS</v>
          </cell>
          <cell r="I1887">
            <v>10.4</v>
          </cell>
          <cell r="J1887" t="str">
            <v>L.S</v>
          </cell>
          <cell r="K1887">
            <v>10.4</v>
          </cell>
        </row>
        <row r="1888">
          <cell r="F1888">
            <v>1</v>
          </cell>
          <cell r="G1888" t="str">
            <v>Rmt</v>
          </cell>
          <cell r="H1888" t="str">
            <v>LABOUR FOR LAYING &amp; FIXING</v>
          </cell>
          <cell r="I1888">
            <v>164.65</v>
          </cell>
          <cell r="J1888" t="str">
            <v>Rmt</v>
          </cell>
          <cell r="K1888">
            <v>164.65</v>
          </cell>
        </row>
        <row r="1889">
          <cell r="I1889" t="str">
            <v xml:space="preserve"> </v>
          </cell>
          <cell r="K1889" t="str">
            <v>-</v>
          </cell>
        </row>
        <row r="1890">
          <cell r="H1890" t="str">
            <v>TOTAL FOR 1 RMT</v>
          </cell>
          <cell r="K1890">
            <v>227.05</v>
          </cell>
        </row>
        <row r="1891">
          <cell r="I1891" t="str">
            <v xml:space="preserve"> </v>
          </cell>
          <cell r="K1891" t="str">
            <v>=</v>
          </cell>
        </row>
        <row r="1963">
          <cell r="M1963" t="str">
            <v>56.1.</v>
          </cell>
          <cell r="N1963" t="str">
            <v>*</v>
          </cell>
          <cell r="O1963" t="str">
            <v>SUPPLYING AND FIXING OF I.W.C</v>
          </cell>
        </row>
        <row r="1964">
          <cell r="O1964" t="str">
            <v>20"WITH TOP LEFT ROUGH TO RECEIVE</v>
          </cell>
        </row>
        <row r="1965">
          <cell r="O1965" t="str">
            <v xml:space="preserve">FLOOR FINISH </v>
          </cell>
        </row>
        <row r="1966">
          <cell r="O1966" t="str">
            <v xml:space="preserve"> IN G.FLOOR.</v>
          </cell>
        </row>
        <row r="1968">
          <cell r="M1968">
            <v>1</v>
          </cell>
          <cell r="N1968" t="str">
            <v>NO.</v>
          </cell>
          <cell r="O1968" t="str">
            <v xml:space="preserve"> I.W.C 20"SIZE(Orissa pan)</v>
          </cell>
          <cell r="P1968">
            <v>1190</v>
          </cell>
          <cell r="Q1968" t="str">
            <v>NO.</v>
          </cell>
          <cell r="R1968">
            <v>1190</v>
          </cell>
        </row>
        <row r="1969">
          <cell r="M1969">
            <v>0.65</v>
          </cell>
          <cell r="N1969" t="str">
            <v>CUM</v>
          </cell>
          <cell r="O1969" t="str">
            <v xml:space="preserve">E.W EXCAVATION </v>
          </cell>
          <cell r="P1969">
            <v>193.2</v>
          </cell>
          <cell r="Q1969" t="str">
            <v>CUM</v>
          </cell>
          <cell r="R1969">
            <v>125.58</v>
          </cell>
        </row>
        <row r="1970">
          <cell r="M1970">
            <v>0.56999999999999995</v>
          </cell>
          <cell r="N1970" t="str">
            <v>CUM</v>
          </cell>
          <cell r="O1970" t="str">
            <v>REFILLING</v>
          </cell>
          <cell r="P1970">
            <v>33.6</v>
          </cell>
          <cell r="Q1970" t="str">
            <v>CUM</v>
          </cell>
          <cell r="R1970">
            <v>19.149999999999999</v>
          </cell>
        </row>
        <row r="1971">
          <cell r="M1971">
            <v>8.1000000000000003E-2</v>
          </cell>
          <cell r="N1971" t="str">
            <v>CUM</v>
          </cell>
          <cell r="O1971" t="str">
            <v>BRICK JELLY CONCRETE USING 40mm(1:8:16)</v>
          </cell>
          <cell r="P1971">
            <v>4019.35</v>
          </cell>
          <cell r="Q1971" t="str">
            <v>CUM</v>
          </cell>
          <cell r="R1971">
            <v>325.57</v>
          </cell>
        </row>
        <row r="1972">
          <cell r="M1972">
            <v>1</v>
          </cell>
          <cell r="N1972" t="str">
            <v>NO.</v>
          </cell>
          <cell r="O1972" t="str">
            <v>PLUMBER I</v>
          </cell>
          <cell r="P1972">
            <v>747</v>
          </cell>
          <cell r="Q1972" t="str">
            <v>NO.</v>
          </cell>
          <cell r="R1972">
            <v>747</v>
          </cell>
        </row>
        <row r="1973">
          <cell r="M1973">
            <v>0.5</v>
          </cell>
          <cell r="N1973" t="str">
            <v>NO.</v>
          </cell>
          <cell r="O1973" t="str">
            <v>MASON II</v>
          </cell>
          <cell r="P1973">
            <v>804</v>
          </cell>
          <cell r="Q1973" t="str">
            <v>NO.</v>
          </cell>
          <cell r="R1973">
            <v>402</v>
          </cell>
        </row>
        <row r="1974">
          <cell r="M1974">
            <v>0.5</v>
          </cell>
          <cell r="N1974" t="str">
            <v>NO.</v>
          </cell>
          <cell r="O1974" t="str">
            <v>MAZDOOR I</v>
          </cell>
          <cell r="P1974">
            <v>562</v>
          </cell>
          <cell r="Q1974" t="str">
            <v>NO.</v>
          </cell>
          <cell r="R1974">
            <v>281</v>
          </cell>
        </row>
        <row r="1975">
          <cell r="O1975" t="str">
            <v>Deduct rate for "P" &amp; "S" trap</v>
          </cell>
          <cell r="P1975" t="str">
            <v xml:space="preserve"> </v>
          </cell>
          <cell r="R1975">
            <v>-164</v>
          </cell>
        </row>
        <row r="1976">
          <cell r="O1976" t="str">
            <v xml:space="preserve">Add rate for PVC SWR "P" &amp; "S" trap </v>
          </cell>
          <cell r="R1976">
            <v>134.1</v>
          </cell>
        </row>
        <row r="1977">
          <cell r="N1977" t="str">
            <v>LS</v>
          </cell>
          <cell r="O1977" t="str">
            <v>Sundries</v>
          </cell>
          <cell r="R1977">
            <v>0.39</v>
          </cell>
        </row>
        <row r="1978">
          <cell r="O1978" t="str">
            <v>TOTAL FOR ONE NUMBER</v>
          </cell>
          <cell r="R1978">
            <v>3060.79</v>
          </cell>
        </row>
        <row r="1981">
          <cell r="M1981" t="str">
            <v>56.2.</v>
          </cell>
          <cell r="N1981" t="str">
            <v>*</v>
          </cell>
          <cell r="O1981" t="str">
            <v>SUPPLYING AND FIXING OF I.W.C</v>
          </cell>
        </row>
        <row r="1982">
          <cell r="O1982" t="str">
            <v>20"WITH TOP LEFT ROUGH TO RECEIVE</v>
          </cell>
        </row>
        <row r="1983">
          <cell r="O1983" t="str">
            <v xml:space="preserve">FLOOR FINISH </v>
          </cell>
        </row>
        <row r="1984">
          <cell r="O1984" t="str">
            <v xml:space="preserve"> IN OTHER THAN G.FLOOR.</v>
          </cell>
        </row>
        <row r="1986">
          <cell r="M1986">
            <v>1</v>
          </cell>
          <cell r="N1986" t="str">
            <v>NO.</v>
          </cell>
          <cell r="O1986" t="str">
            <v xml:space="preserve"> I.W.C 20"SIZE(Orissa pan)</v>
          </cell>
          <cell r="P1986">
            <v>1190</v>
          </cell>
          <cell r="Q1986" t="str">
            <v>NO.</v>
          </cell>
          <cell r="R1986">
            <v>1190</v>
          </cell>
        </row>
        <row r="1987">
          <cell r="M1987">
            <v>0.40500000000000003</v>
          </cell>
          <cell r="N1987" t="str">
            <v>CUM</v>
          </cell>
          <cell r="O1987" t="str">
            <v>WEATHERING COURSE</v>
          </cell>
          <cell r="P1987">
            <v>3683.84</v>
          </cell>
          <cell r="Q1987" t="str">
            <v>CUM</v>
          </cell>
          <cell r="R1987">
            <v>1491.96</v>
          </cell>
        </row>
        <row r="1988">
          <cell r="O1988" t="str">
            <v>USING20mmBRICK JELLY</v>
          </cell>
          <cell r="P1988" t="str">
            <v xml:space="preserve"> </v>
          </cell>
          <cell r="R1988" t="str">
            <v xml:space="preserve"> </v>
          </cell>
        </row>
        <row r="1989">
          <cell r="M1989">
            <v>1.89</v>
          </cell>
          <cell r="N1989" t="str">
            <v>SQM</v>
          </cell>
          <cell r="O1989" t="str">
            <v>PLASTERING IN C.M(1:3)</v>
          </cell>
          <cell r="P1989">
            <v>249.45</v>
          </cell>
          <cell r="Q1989" t="str">
            <v>SQM</v>
          </cell>
          <cell r="R1989">
            <v>471.46</v>
          </cell>
        </row>
        <row r="1990">
          <cell r="O1990" t="str">
            <v>12mMT.K MIXED WITH W.P.C.</v>
          </cell>
          <cell r="P1990" t="str">
            <v xml:space="preserve"> </v>
          </cell>
          <cell r="R1990" t="str">
            <v xml:space="preserve"> </v>
          </cell>
        </row>
        <row r="1991">
          <cell r="M1991">
            <v>8.1000000000000003E-2</v>
          </cell>
          <cell r="N1991" t="str">
            <v>CUM</v>
          </cell>
          <cell r="O1991" t="str">
            <v>BRICK JELLY CONCRETE (1:8:16)</v>
          </cell>
          <cell r="P1991">
            <v>4019.35</v>
          </cell>
          <cell r="Q1991" t="str">
            <v>CUM</v>
          </cell>
          <cell r="R1991">
            <v>325.57</v>
          </cell>
        </row>
        <row r="1992">
          <cell r="O1992" t="str">
            <v>USING 40 mm BRICK JELLY</v>
          </cell>
        </row>
        <row r="1993">
          <cell r="M1993">
            <v>1</v>
          </cell>
          <cell r="N1993" t="str">
            <v>NO</v>
          </cell>
          <cell r="O1993" t="str">
            <v>PLUMBER I</v>
          </cell>
          <cell r="P1993">
            <v>747</v>
          </cell>
          <cell r="Q1993" t="str">
            <v>NO</v>
          </cell>
          <cell r="R1993">
            <v>747</v>
          </cell>
        </row>
        <row r="1994">
          <cell r="M1994">
            <v>0.5</v>
          </cell>
          <cell r="N1994" t="str">
            <v>NO.</v>
          </cell>
          <cell r="O1994" t="str">
            <v>MASON II</v>
          </cell>
          <cell r="P1994">
            <v>804</v>
          </cell>
          <cell r="Q1994" t="str">
            <v>NO.</v>
          </cell>
          <cell r="R1994">
            <v>402</v>
          </cell>
        </row>
        <row r="1995">
          <cell r="M1995">
            <v>0.5</v>
          </cell>
          <cell r="N1995" t="str">
            <v>NO.</v>
          </cell>
          <cell r="O1995" t="str">
            <v>MAZDOOR I</v>
          </cell>
          <cell r="P1995">
            <v>562</v>
          </cell>
          <cell r="Q1995" t="str">
            <v>NO.</v>
          </cell>
          <cell r="R1995">
            <v>281</v>
          </cell>
        </row>
        <row r="1996">
          <cell r="O1996" t="str">
            <v>Deduct rate for "P" &amp; "S" trap</v>
          </cell>
          <cell r="P1996" t="str">
            <v xml:space="preserve"> </v>
          </cell>
          <cell r="R1996">
            <v>-164</v>
          </cell>
        </row>
        <row r="1997">
          <cell r="O1997" t="str">
            <v xml:space="preserve">Add rate for PVC SWR "P" &amp; "S" trap </v>
          </cell>
          <cell r="R1997">
            <v>134.1</v>
          </cell>
        </row>
        <row r="1998">
          <cell r="N1998" t="str">
            <v>LS</v>
          </cell>
          <cell r="O1998" t="str">
            <v>Sundries</v>
          </cell>
          <cell r="R1998">
            <v>0.47</v>
          </cell>
        </row>
        <row r="1999">
          <cell r="O1999" t="str">
            <v>TOTAL FOR ONE NUMBER</v>
          </cell>
          <cell r="R1999">
            <v>4879.5600000000004</v>
          </cell>
        </row>
        <row r="2038">
          <cell r="F2038" t="str">
            <v>58.1(a)</v>
          </cell>
          <cell r="G2038" t="str">
            <v>*</v>
          </cell>
          <cell r="H2038" t="str">
            <v>SUPPLY AND FIXING P.V.C.SOIL</v>
          </cell>
        </row>
        <row r="2039">
          <cell r="H2039" t="str">
            <v>PIPESPECIALS OF FOLLOWING DIA:-</v>
          </cell>
        </row>
        <row r="2040">
          <cell r="H2040" t="str">
            <v>-</v>
          </cell>
        </row>
        <row r="2041">
          <cell r="G2041" t="str">
            <v>A.</v>
          </cell>
          <cell r="H2041" t="str">
            <v>SUPPLY AND FIXING OF PVC soil PIPE</v>
          </cell>
        </row>
        <row r="2042">
          <cell r="H2042" t="str">
            <v xml:space="preserve">110MM DIA OF PVC SWR PIPE INCLUDING </v>
          </cell>
        </row>
        <row r="2043">
          <cell r="H2043" t="str">
            <v>PACKING THE JOINTS WITH RUBBER</v>
          </cell>
        </row>
        <row r="2044">
          <cell r="H2044" t="str">
            <v>LUBRICANT AND FIXING IN TO</v>
          </cell>
        </row>
        <row r="2045">
          <cell r="H2045" t="str">
            <v>WALL WITH WOODEN PLUGS</v>
          </cell>
        </row>
        <row r="2046">
          <cell r="H2046" t="str">
            <v>SCREWSHOLDING CLAMPSETC</v>
          </cell>
        </row>
        <row r="2047">
          <cell r="H2047" t="str">
            <v>COMPLETE  type 'B'.</v>
          </cell>
        </row>
        <row r="2048">
          <cell r="H2048" t="str">
            <v>-</v>
          </cell>
        </row>
        <row r="2049">
          <cell r="F2049">
            <v>3</v>
          </cell>
          <cell r="G2049" t="str">
            <v>RMT</v>
          </cell>
          <cell r="H2049" t="str">
            <v>P.V.C. PIPE 110mm DIA</v>
          </cell>
          <cell r="I2049">
            <v>193.05</v>
          </cell>
          <cell r="J2049" t="str">
            <v>RMT</v>
          </cell>
          <cell r="K2049">
            <v>579.15</v>
          </cell>
        </row>
        <row r="2050">
          <cell r="F2050">
            <v>1</v>
          </cell>
          <cell r="G2050" t="str">
            <v>NO</v>
          </cell>
          <cell r="H2050" t="str">
            <v>P.V.C BEND WITH DOOR 110MM</v>
          </cell>
          <cell r="I2050">
            <v>76</v>
          </cell>
          <cell r="J2050" t="str">
            <v>EACH</v>
          </cell>
          <cell r="K2050">
            <v>76</v>
          </cell>
        </row>
        <row r="2051">
          <cell r="F2051">
            <v>1</v>
          </cell>
          <cell r="G2051" t="str">
            <v>NO</v>
          </cell>
          <cell r="H2051" t="str">
            <v>P.V.C COWL 110MM</v>
          </cell>
          <cell r="I2051">
            <v>78.400000000000006</v>
          </cell>
          <cell r="J2051" t="str">
            <v>EACH</v>
          </cell>
          <cell r="K2051">
            <v>78.400000000000006</v>
          </cell>
        </row>
        <row r="2052">
          <cell r="F2052">
            <v>1</v>
          </cell>
          <cell r="G2052" t="str">
            <v>NO</v>
          </cell>
          <cell r="H2052" t="str">
            <v>P.V.C DOOR TEE 110MM p-61 D-c</v>
          </cell>
          <cell r="I2052">
            <v>178.9</v>
          </cell>
          <cell r="J2052" t="str">
            <v>EACH</v>
          </cell>
          <cell r="K2052">
            <v>178.9</v>
          </cell>
        </row>
        <row r="2053">
          <cell r="F2053">
            <v>0.5</v>
          </cell>
          <cell r="G2053" t="str">
            <v>NO.</v>
          </cell>
          <cell r="H2053" t="str">
            <v>PLUMBER I</v>
          </cell>
          <cell r="I2053">
            <v>747</v>
          </cell>
          <cell r="J2053" t="str">
            <v>EACH</v>
          </cell>
          <cell r="K2053">
            <v>373.5</v>
          </cell>
        </row>
        <row r="2054">
          <cell r="F2054">
            <v>0.5</v>
          </cell>
          <cell r="G2054" t="str">
            <v>NO.</v>
          </cell>
          <cell r="H2054" t="str">
            <v>MASON II</v>
          </cell>
          <cell r="I2054">
            <v>804</v>
          </cell>
          <cell r="J2054" t="str">
            <v>EACH</v>
          </cell>
          <cell r="K2054">
            <v>402</v>
          </cell>
        </row>
        <row r="2055">
          <cell r="F2055">
            <v>0.5</v>
          </cell>
          <cell r="G2055" t="str">
            <v>NO.</v>
          </cell>
          <cell r="H2055" t="str">
            <v>MAZDOOR I</v>
          </cell>
          <cell r="I2055">
            <v>562</v>
          </cell>
          <cell r="J2055" t="str">
            <v>EACH</v>
          </cell>
          <cell r="K2055">
            <v>281</v>
          </cell>
        </row>
        <row r="2056">
          <cell r="G2056" t="str">
            <v>L.S</v>
          </cell>
          <cell r="H2056" t="str">
            <v>COST OF RUBBER</v>
          </cell>
          <cell r="I2056">
            <v>2.79</v>
          </cell>
          <cell r="J2056" t="str">
            <v>L.S</v>
          </cell>
          <cell r="K2056">
            <v>2.79</v>
          </cell>
        </row>
        <row r="2057">
          <cell r="H2057" t="str">
            <v>LUBRICANTT.W.PLUGS AND</v>
          </cell>
        </row>
        <row r="2058">
          <cell r="H2058" t="str">
            <v>C.I.CLAMPS ETC</v>
          </cell>
        </row>
        <row r="2059">
          <cell r="H2059" t="str">
            <v>SUNDERS</v>
          </cell>
          <cell r="J2059" t="str">
            <v>L.S</v>
          </cell>
          <cell r="K2059">
            <v>0.12</v>
          </cell>
        </row>
        <row r="2060">
          <cell r="K2060" t="str">
            <v>-</v>
          </cell>
        </row>
        <row r="2061">
          <cell r="H2061" t="str">
            <v>TOTAL FOR 3 RMT</v>
          </cell>
          <cell r="K2061">
            <v>1971.86</v>
          </cell>
        </row>
        <row r="2062">
          <cell r="K2062" t="str">
            <v>-</v>
          </cell>
        </row>
        <row r="2063">
          <cell r="H2063" t="str">
            <v>RATE PER RMT</v>
          </cell>
          <cell r="K2063">
            <v>657.29</v>
          </cell>
        </row>
        <row r="2064">
          <cell r="K2064" t="str">
            <v>-</v>
          </cell>
        </row>
        <row r="2065">
          <cell r="F2065" t="str">
            <v>58.1(b)</v>
          </cell>
          <cell r="G2065" t="str">
            <v>B.</v>
          </cell>
          <cell r="H2065" t="str">
            <v>SUPPLY AND FIXING OF PVC PIPE</v>
          </cell>
        </row>
        <row r="2066">
          <cell r="H2066" t="str">
            <v xml:space="preserve">75MM DIA OF PVC SWR PIPE INCLUDING </v>
          </cell>
        </row>
        <row r="2067">
          <cell r="H2067" t="str">
            <v>PACKING THE JOINTS WITH RUBBER</v>
          </cell>
        </row>
        <row r="2068">
          <cell r="H2068" t="str">
            <v>LUBERICANT AND FIXING IN TO</v>
          </cell>
        </row>
        <row r="2069">
          <cell r="H2069" t="str">
            <v>WALL WITH WOODEN PLUGES</v>
          </cell>
        </row>
        <row r="2070">
          <cell r="H2070" t="str">
            <v>SCREWSHOLDING CLAMPSETC</v>
          </cell>
        </row>
        <row r="2071">
          <cell r="H2071" t="str">
            <v>COMPLETE  type 'B'.</v>
          </cell>
        </row>
        <row r="2072">
          <cell r="H2072" t="str">
            <v>-</v>
          </cell>
        </row>
        <row r="2073">
          <cell r="F2073">
            <v>3</v>
          </cell>
          <cell r="G2073" t="str">
            <v>RMT</v>
          </cell>
          <cell r="H2073" t="str">
            <v>P.V.C. PIPE 75mm DIA</v>
          </cell>
          <cell r="I2073">
            <v>115.85</v>
          </cell>
          <cell r="J2073" t="str">
            <v>RMT</v>
          </cell>
          <cell r="K2073">
            <v>347.55</v>
          </cell>
        </row>
        <row r="2074">
          <cell r="F2074">
            <v>1</v>
          </cell>
          <cell r="G2074" t="str">
            <v>NO</v>
          </cell>
          <cell r="H2074" t="str">
            <v>P.V.C BEND WITH DOOR</v>
          </cell>
          <cell r="I2074">
            <v>45</v>
          </cell>
          <cell r="J2074" t="str">
            <v>EACH</v>
          </cell>
          <cell r="K2074">
            <v>45</v>
          </cell>
        </row>
        <row r="2075">
          <cell r="F2075">
            <v>1</v>
          </cell>
          <cell r="G2075" t="str">
            <v>NO</v>
          </cell>
          <cell r="H2075" t="str">
            <v>P.V.C COWL</v>
          </cell>
          <cell r="I2075">
            <v>52.9</v>
          </cell>
          <cell r="J2075" t="str">
            <v>EACH</v>
          </cell>
          <cell r="K2075">
            <v>52.9</v>
          </cell>
        </row>
        <row r="2076">
          <cell r="F2076">
            <v>1</v>
          </cell>
          <cell r="G2076" t="str">
            <v>NO</v>
          </cell>
          <cell r="H2076" t="str">
            <v>P.V.C DOOR TEE</v>
          </cell>
          <cell r="I2076">
            <v>119.3</v>
          </cell>
          <cell r="J2076" t="str">
            <v>EACH</v>
          </cell>
          <cell r="K2076">
            <v>119.3</v>
          </cell>
        </row>
        <row r="2077">
          <cell r="F2077">
            <v>0.5</v>
          </cell>
          <cell r="G2077" t="str">
            <v>NO.</v>
          </cell>
          <cell r="H2077" t="str">
            <v>PLUMBER I</v>
          </cell>
          <cell r="I2077">
            <v>747</v>
          </cell>
          <cell r="J2077" t="str">
            <v>EACH</v>
          </cell>
          <cell r="K2077">
            <v>373.5</v>
          </cell>
        </row>
        <row r="2078">
          <cell r="F2078">
            <v>0.5</v>
          </cell>
          <cell r="G2078" t="str">
            <v>NO.</v>
          </cell>
          <cell r="H2078" t="str">
            <v>MASON II</v>
          </cell>
          <cell r="I2078">
            <v>804</v>
          </cell>
          <cell r="J2078" t="str">
            <v>EACH</v>
          </cell>
          <cell r="K2078">
            <v>402</v>
          </cell>
        </row>
        <row r="2079">
          <cell r="F2079">
            <v>0.5</v>
          </cell>
          <cell r="G2079" t="str">
            <v>NO.</v>
          </cell>
          <cell r="H2079" t="str">
            <v>MAZDOOR I</v>
          </cell>
          <cell r="I2079">
            <v>562</v>
          </cell>
          <cell r="J2079" t="str">
            <v>EACH</v>
          </cell>
          <cell r="K2079">
            <v>281</v>
          </cell>
        </row>
        <row r="2080">
          <cell r="G2080" t="str">
            <v>L.S</v>
          </cell>
          <cell r="H2080" t="str">
            <v>COST OF RUBBER</v>
          </cell>
          <cell r="I2080" t="str">
            <v xml:space="preserve"> </v>
          </cell>
          <cell r="J2080" t="str">
            <v>L.S</v>
          </cell>
          <cell r="K2080">
            <v>2.73</v>
          </cell>
        </row>
        <row r="2081">
          <cell r="H2081" t="str">
            <v>LUBRICANTT.W.PLUGS AND</v>
          </cell>
        </row>
        <row r="2082">
          <cell r="H2082" t="str">
            <v>C.I.CLAMPS ETC</v>
          </cell>
        </row>
        <row r="2083">
          <cell r="H2083" t="str">
            <v>SUNDERS</v>
          </cell>
          <cell r="J2083" t="str">
            <v>L.S</v>
          </cell>
          <cell r="K2083">
            <v>0.27</v>
          </cell>
        </row>
        <row r="2084">
          <cell r="K2084" t="str">
            <v>-</v>
          </cell>
        </row>
        <row r="2085">
          <cell r="H2085" t="str">
            <v>TOTAL FOR 3 RMT</v>
          </cell>
          <cell r="K2085">
            <v>1624.25</v>
          </cell>
        </row>
        <row r="2086">
          <cell r="K2086" t="str">
            <v>-</v>
          </cell>
        </row>
        <row r="2087">
          <cell r="H2087" t="str">
            <v>RATE PER RMT</v>
          </cell>
          <cell r="K2087">
            <v>541.41999999999996</v>
          </cell>
        </row>
        <row r="2088">
          <cell r="K2088" t="str">
            <v>-</v>
          </cell>
        </row>
        <row r="2343">
          <cell r="O2343" t="str">
            <v>Providing Rain Water Harvesting Perculation pit
a) Providing pit</v>
          </cell>
        </row>
        <row r="2344">
          <cell r="M2344">
            <v>0.47</v>
          </cell>
          <cell r="N2344" t="str">
            <v>Cum</v>
          </cell>
          <cell r="O2344" t="str">
            <v>Earth work excavation</v>
          </cell>
          <cell r="P2344">
            <v>193.2</v>
          </cell>
          <cell r="Q2344" t="str">
            <v>Each</v>
          </cell>
          <cell r="R2344">
            <v>90.8</v>
          </cell>
        </row>
        <row r="2346">
          <cell r="M2346">
            <v>0.24</v>
          </cell>
          <cell r="N2346" t="str">
            <v>Cum</v>
          </cell>
          <cell r="O2346" t="str">
            <v>HBSJ 40mm</v>
          </cell>
          <cell r="P2346">
            <v>1645.58</v>
          </cell>
          <cell r="Q2346" t="str">
            <v>Each</v>
          </cell>
          <cell r="R2346">
            <v>394.94</v>
          </cell>
        </row>
        <row r="2347">
          <cell r="M2347">
            <v>0.79</v>
          </cell>
          <cell r="N2347" t="str">
            <v>Sqm</v>
          </cell>
          <cell r="O2347" t="str">
            <v>Precasted slab Standardised Cement comncrete M 20 grade</v>
          </cell>
          <cell r="P2347">
            <v>1436.45</v>
          </cell>
          <cell r="Q2347" t="str">
            <v>L.S</v>
          </cell>
          <cell r="R2347">
            <v>1134.8</v>
          </cell>
        </row>
        <row r="2348">
          <cell r="M2348">
            <v>0.24</v>
          </cell>
          <cell r="N2348" t="str">
            <v>Cum</v>
          </cell>
          <cell r="O2348" t="str">
            <v>Filling sand</v>
          </cell>
          <cell r="P2348">
            <v>1858.13</v>
          </cell>
          <cell r="R2348">
            <v>445.95</v>
          </cell>
        </row>
        <row r="2349">
          <cell r="O2349" t="str">
            <v>Sundries</v>
          </cell>
          <cell r="R2349" t="str">
            <v xml:space="preserve"> --------------------</v>
          </cell>
        </row>
        <row r="2350">
          <cell r="R2350">
            <v>2066.4899999999998</v>
          </cell>
        </row>
        <row r="2353">
          <cell r="O2353" t="str">
            <v>Augering 30 cm dia</v>
          </cell>
        </row>
        <row r="2354">
          <cell r="M2354">
            <v>1</v>
          </cell>
          <cell r="N2354" t="str">
            <v>Cum</v>
          </cell>
          <cell r="O2354" t="str">
            <v>Labour charges</v>
          </cell>
          <cell r="P2354">
            <v>343.98</v>
          </cell>
          <cell r="Q2354" t="str">
            <v>Each</v>
          </cell>
          <cell r="R2354">
            <v>343.98</v>
          </cell>
        </row>
        <row r="2355">
          <cell r="M2355">
            <v>7.0999999999999994E-2</v>
          </cell>
          <cell r="N2355" t="str">
            <v>Cum</v>
          </cell>
          <cell r="O2355" t="str">
            <v>HBSJ 40mm</v>
          </cell>
          <cell r="P2355">
            <v>1645.58</v>
          </cell>
          <cell r="Q2355" t="str">
            <v>Each</v>
          </cell>
          <cell r="R2355">
            <v>116.84</v>
          </cell>
        </row>
        <row r="2356">
          <cell r="R2356" t="str">
            <v xml:space="preserve"> --------------------</v>
          </cell>
        </row>
        <row r="2357">
          <cell r="R2357">
            <v>460.82</v>
          </cell>
        </row>
        <row r="2358">
          <cell r="R2358" t="str">
            <v xml:space="preserve"> --------------------</v>
          </cell>
        </row>
        <row r="2359">
          <cell r="M2359">
            <v>0.25</v>
          </cell>
          <cell r="N2359" t="str">
            <v>No</v>
          </cell>
          <cell r="O2359" t="str">
            <v>MASON II CLASS</v>
          </cell>
          <cell r="P2359">
            <v>804</v>
          </cell>
          <cell r="R2359">
            <v>201</v>
          </cell>
        </row>
        <row r="2360">
          <cell r="M2360">
            <v>1</v>
          </cell>
          <cell r="N2360" t="str">
            <v>No</v>
          </cell>
          <cell r="O2360" t="str">
            <v>MAZDOORI CLASS</v>
          </cell>
          <cell r="P2360">
            <v>562</v>
          </cell>
          <cell r="R2360">
            <v>562</v>
          </cell>
        </row>
        <row r="2361">
          <cell r="M2361">
            <v>1</v>
          </cell>
          <cell r="N2361" t="str">
            <v>No</v>
          </cell>
          <cell r="O2361" t="str">
            <v>Hire charges for O2296TOOLS PLANTS at 10% of labour</v>
          </cell>
          <cell r="P2361" t="str">
            <v>LS</v>
          </cell>
          <cell r="R2361">
            <v>76.3</v>
          </cell>
        </row>
        <row r="2362">
          <cell r="R2362" t="str">
            <v xml:space="preserve"> --------------------</v>
          </cell>
        </row>
        <row r="2363">
          <cell r="R2363">
            <v>839.3</v>
          </cell>
        </row>
        <row r="2364">
          <cell r="R2364" t="str">
            <v xml:space="preserve"> --------------------</v>
          </cell>
        </row>
        <row r="2365">
          <cell r="R2365">
            <v>343.98</v>
          </cell>
        </row>
        <row r="3102">
          <cell r="AE3102" t="str">
            <v>15mm dia half turn CP tap</v>
          </cell>
        </row>
        <row r="3103">
          <cell r="AE3103" t="str">
            <v>Sub-Data</v>
          </cell>
        </row>
        <row r="3104">
          <cell r="AE3104" t="str">
            <v>Labour charge</v>
          </cell>
        </row>
        <row r="3105">
          <cell r="AC3105">
            <v>0.1</v>
          </cell>
          <cell r="AD3105" t="str">
            <v>Nos</v>
          </cell>
          <cell r="AE3105" t="str">
            <v>Fitter I class</v>
          </cell>
          <cell r="AF3105">
            <v>760</v>
          </cell>
          <cell r="AG3105" t="str">
            <v>Each</v>
          </cell>
          <cell r="AH3105">
            <v>76</v>
          </cell>
        </row>
        <row r="3106">
          <cell r="AC3106">
            <v>0.1</v>
          </cell>
          <cell r="AD3106" t="str">
            <v xml:space="preserve">Nos </v>
          </cell>
          <cell r="AE3106" t="str">
            <v>Mazdoor I</v>
          </cell>
          <cell r="AF3106">
            <v>562</v>
          </cell>
          <cell r="AG3106" t="str">
            <v>Each</v>
          </cell>
          <cell r="AH3106">
            <v>56.2</v>
          </cell>
        </row>
        <row r="3107">
          <cell r="AC3107">
            <v>10</v>
          </cell>
          <cell r="AD3107" t="str">
            <v>gram</v>
          </cell>
          <cell r="AE3107" t="str">
            <v>Shellac p-54/156</v>
          </cell>
          <cell r="AF3107">
            <v>18.3</v>
          </cell>
          <cell r="AG3107" t="str">
            <v>100 gms</v>
          </cell>
          <cell r="AH3107">
            <v>1.83</v>
          </cell>
        </row>
        <row r="3108">
          <cell r="AC3108">
            <v>0.25</v>
          </cell>
          <cell r="AD3108" t="str">
            <v>Nos</v>
          </cell>
          <cell r="AE3108" t="str">
            <v>Thread ball p-54/158</v>
          </cell>
          <cell r="AF3108">
            <v>3.57</v>
          </cell>
          <cell r="AG3108" t="str">
            <v>Each</v>
          </cell>
          <cell r="AH3108">
            <v>1</v>
          </cell>
        </row>
        <row r="3109">
          <cell r="AF3109" t="str">
            <v>Total/1 No</v>
          </cell>
          <cell r="AH3109">
            <v>135.03</v>
          </cell>
        </row>
        <row r="3111">
          <cell r="AE3111" t="str">
            <v>Main Data</v>
          </cell>
          <cell r="AF3111" t="str">
            <v>Long body</v>
          </cell>
          <cell r="AG3111" t="str">
            <v>Long body</v>
          </cell>
          <cell r="AH3111" t="str">
            <v>short body</v>
          </cell>
        </row>
        <row r="3112">
          <cell r="AF3112">
            <v>331</v>
          </cell>
          <cell r="AG3112">
            <v>331</v>
          </cell>
          <cell r="AH3112">
            <v>283</v>
          </cell>
        </row>
        <row r="3113">
          <cell r="AE3113" t="str">
            <v>Cost of Tap</v>
          </cell>
          <cell r="AF3113">
            <v>135.03</v>
          </cell>
          <cell r="AG3113">
            <v>135.03</v>
          </cell>
          <cell r="AH3113">
            <v>135.03</v>
          </cell>
        </row>
        <row r="3114">
          <cell r="AE3114" t="str">
            <v>Labour</v>
          </cell>
          <cell r="AF3114">
            <v>466.03</v>
          </cell>
          <cell r="AG3114">
            <v>466.03</v>
          </cell>
          <cell r="AH3114">
            <v>418.03</v>
          </cell>
        </row>
        <row r="3115">
          <cell r="AF3115">
            <v>467</v>
          </cell>
          <cell r="AG3115">
            <v>467</v>
          </cell>
          <cell r="AH3115">
            <v>419</v>
          </cell>
        </row>
        <row r="3206">
          <cell r="H3206" t="str">
            <v>PAINTING ONE COATS OVER OLD</v>
          </cell>
        </row>
        <row r="3207">
          <cell r="H3207" t="str">
            <v>WOOD WORKS WITH IIND CLASS</v>
          </cell>
        </row>
        <row r="3208">
          <cell r="H3208" t="str">
            <v>SYNTHETIC ENAMEL PAINT</v>
          </cell>
        </row>
        <row r="3210">
          <cell r="F3210">
            <v>1.33</v>
          </cell>
          <cell r="G3210" t="str">
            <v>Lit</v>
          </cell>
          <cell r="H3210" t="str">
            <v>READY MIXED IIND CLASS PAINT</v>
          </cell>
          <cell r="I3210">
            <v>236.6</v>
          </cell>
          <cell r="J3210" t="str">
            <v>Lit</v>
          </cell>
          <cell r="K3210">
            <v>314.68</v>
          </cell>
        </row>
        <row r="3211">
          <cell r="F3211">
            <v>0.7</v>
          </cell>
          <cell r="G3211" t="str">
            <v>nos</v>
          </cell>
          <cell r="H3211" t="str">
            <v xml:space="preserve">PAINTER I </v>
          </cell>
          <cell r="I3211">
            <v>688</v>
          </cell>
          <cell r="J3211" t="str">
            <v>nos</v>
          </cell>
          <cell r="K3211">
            <v>481.6</v>
          </cell>
        </row>
        <row r="3212">
          <cell r="F3212">
            <v>10</v>
          </cell>
          <cell r="G3212" t="str">
            <v>Sqm</v>
          </cell>
          <cell r="H3212" t="str">
            <v>Thorouh scrapping (p-31 slno.112)</v>
          </cell>
          <cell r="I3212">
            <v>8.5</v>
          </cell>
          <cell r="J3212" t="str">
            <v>Sqm</v>
          </cell>
          <cell r="K3212">
            <v>85</v>
          </cell>
        </row>
        <row r="3213">
          <cell r="H3213" t="str">
            <v xml:space="preserve">SUNDRIES </v>
          </cell>
          <cell r="I3213" t="str">
            <v>LS</v>
          </cell>
          <cell r="K3213">
            <v>1.5</v>
          </cell>
        </row>
        <row r="3214">
          <cell r="H3214" t="str">
            <v>TOTAL FOR 10 SQM</v>
          </cell>
          <cell r="K3214">
            <v>882.78</v>
          </cell>
        </row>
        <row r="3216">
          <cell r="H3216" t="str">
            <v>RATE PER SQM</v>
          </cell>
          <cell r="K3216">
            <v>88.28</v>
          </cell>
        </row>
        <row r="3237">
          <cell r="H3237" t="str">
            <v>PAINTING TWO COATS OVER OLD</v>
          </cell>
        </row>
        <row r="3238">
          <cell r="H3238" t="str">
            <v>IRON WORKS WITH IIND CLASS</v>
          </cell>
        </row>
        <row r="3239">
          <cell r="H3239" t="str">
            <v>SYNTHETIC ENAMEL PAINT</v>
          </cell>
        </row>
        <row r="3241">
          <cell r="F3241">
            <v>1.89</v>
          </cell>
          <cell r="G3241" t="str">
            <v>Lit</v>
          </cell>
          <cell r="H3241" t="str">
            <v>READY MIXED IIND CLASS PAINT</v>
          </cell>
          <cell r="I3241">
            <v>225.4</v>
          </cell>
          <cell r="J3241" t="str">
            <v>Lit</v>
          </cell>
          <cell r="K3241">
            <v>426.01</v>
          </cell>
        </row>
        <row r="3242">
          <cell r="F3242">
            <v>1.1000000000000001</v>
          </cell>
          <cell r="G3242" t="str">
            <v>nos</v>
          </cell>
          <cell r="H3242" t="str">
            <v xml:space="preserve">PAINTER I </v>
          </cell>
          <cell r="I3242">
            <v>688</v>
          </cell>
          <cell r="J3242" t="str">
            <v>nos</v>
          </cell>
          <cell r="K3242">
            <v>756.8</v>
          </cell>
        </row>
        <row r="3243">
          <cell r="F3243">
            <v>10</v>
          </cell>
          <cell r="G3243" t="str">
            <v>Sqm</v>
          </cell>
          <cell r="H3243" t="str">
            <v>Thorouh scrapping</v>
          </cell>
          <cell r="I3243">
            <v>7.4</v>
          </cell>
          <cell r="J3243" t="str">
            <v>Sqm</v>
          </cell>
          <cell r="K3243">
            <v>74</v>
          </cell>
        </row>
        <row r="3244">
          <cell r="H3244" t="str">
            <v xml:space="preserve">SUNDRIES </v>
          </cell>
          <cell r="I3244" t="str">
            <v>LS</v>
          </cell>
          <cell r="K3244">
            <v>1.9</v>
          </cell>
        </row>
        <row r="3245">
          <cell r="H3245" t="str">
            <v>TOTAL FOR 10 SQM</v>
          </cell>
          <cell r="K3245">
            <v>1258.71</v>
          </cell>
        </row>
        <row r="3247">
          <cell r="H3247" t="str">
            <v>RATE PER SQM</v>
          </cell>
          <cell r="K3247">
            <v>125.87</v>
          </cell>
        </row>
        <row r="3351">
          <cell r="H3351" t="str">
            <v>Plastic Emulsion PAINT two coat for old wall</v>
          </cell>
        </row>
        <row r="3353">
          <cell r="F3353">
            <v>1.4</v>
          </cell>
          <cell r="G3353" t="str">
            <v>LIT</v>
          </cell>
          <cell r="H3353" t="str">
            <v>Plastic Emulsion PAINT</v>
          </cell>
          <cell r="I3353">
            <v>292.7</v>
          </cell>
          <cell r="J3353" t="str">
            <v>LIT</v>
          </cell>
          <cell r="K3353">
            <v>409.78</v>
          </cell>
        </row>
        <row r="3354">
          <cell r="F3354">
            <v>1.5</v>
          </cell>
          <cell r="G3354" t="str">
            <v>NO</v>
          </cell>
          <cell r="H3354" t="str">
            <v>Painter I</v>
          </cell>
          <cell r="I3354">
            <v>688</v>
          </cell>
          <cell r="J3354" t="str">
            <v>NO</v>
          </cell>
          <cell r="K3354">
            <v>1032</v>
          </cell>
        </row>
        <row r="3355">
          <cell r="F3355">
            <v>10</v>
          </cell>
          <cell r="G3355" t="str">
            <v>Sqm</v>
          </cell>
          <cell r="H3355" t="str">
            <v>Thorouh scrapping p28/108</v>
          </cell>
          <cell r="I3355">
            <v>3.65</v>
          </cell>
          <cell r="J3355" t="str">
            <v>Sqm</v>
          </cell>
          <cell r="K3355">
            <v>36.5</v>
          </cell>
        </row>
        <row r="3356">
          <cell r="H3356" t="str">
            <v xml:space="preserve">SUNDRIES </v>
          </cell>
          <cell r="I3356" t="str">
            <v>ls</v>
          </cell>
          <cell r="K3356">
            <v>4.33</v>
          </cell>
        </row>
        <row r="3357">
          <cell r="H3357" t="str">
            <v>TOTAL FOR 10 SQM</v>
          </cell>
          <cell r="K3357">
            <v>1482.61</v>
          </cell>
        </row>
        <row r="3358">
          <cell r="H3358" t="str">
            <v>RATE PER SQM</v>
          </cell>
          <cell r="K3358">
            <v>148.26</v>
          </cell>
        </row>
        <row r="3552">
          <cell r="G3552" t="str">
            <v>*</v>
          </cell>
          <cell r="H3552" t="str">
            <v>SUPPLYING AND FIXING</v>
          </cell>
        </row>
        <row r="3553">
          <cell r="H3553" t="str">
            <v>WASHBASIN (White Pedastal type)  22"X16" INCLUDING</v>
          </cell>
        </row>
        <row r="3554">
          <cell r="H3554" t="str">
            <v>COST OF ALL MATERIALS AND</v>
          </cell>
        </row>
        <row r="3555">
          <cell r="H3555" t="str">
            <v>FIXING CHARGES</v>
          </cell>
        </row>
        <row r="3557">
          <cell r="F3557">
            <v>1</v>
          </cell>
          <cell r="G3557" t="str">
            <v>NO.</v>
          </cell>
          <cell r="H3557" t="str">
            <v>Wash Hand Basin of size 550 x 400 mm with all accessories such as CI brackets, 32mm dia CP waste coupling, Rubber plug and chain, 32mm dia B class GI waste pipe, 15mm dia brass nipples. 15mm CP pillar tap etc.,P-55 it-169 -i</v>
          </cell>
          <cell r="I3557">
            <v>1656</v>
          </cell>
          <cell r="J3557" t="str">
            <v>NO.</v>
          </cell>
          <cell r="K3557">
            <v>1656</v>
          </cell>
        </row>
        <row r="3560">
          <cell r="F3560">
            <v>1</v>
          </cell>
          <cell r="G3560" t="str">
            <v>NO.</v>
          </cell>
          <cell r="H3560" t="str">
            <v>deduct rate for 15mm dia GM wheel valve</v>
          </cell>
          <cell r="I3560">
            <v>-167</v>
          </cell>
          <cell r="J3560" t="str">
            <v>NO.</v>
          </cell>
          <cell r="K3560">
            <v>-167</v>
          </cell>
        </row>
        <row r="3562">
          <cell r="F3562">
            <v>1</v>
          </cell>
          <cell r="G3562" t="str">
            <v>NO.</v>
          </cell>
          <cell r="H3562" t="str">
            <v xml:space="preserve"> Angle Valve</v>
          </cell>
          <cell r="I3562">
            <v>250</v>
          </cell>
          <cell r="J3562" t="str">
            <v>NO.</v>
          </cell>
          <cell r="K3562">
            <v>250</v>
          </cell>
        </row>
        <row r="3564">
          <cell r="F3564">
            <v>0.5</v>
          </cell>
          <cell r="G3564" t="str">
            <v>NO.</v>
          </cell>
          <cell r="H3564" t="str">
            <v>PLUMBER I</v>
          </cell>
          <cell r="I3564">
            <v>747</v>
          </cell>
          <cell r="J3564" t="str">
            <v>NO.</v>
          </cell>
          <cell r="K3564">
            <v>373.5</v>
          </cell>
        </row>
        <row r="3565">
          <cell r="F3565">
            <v>1</v>
          </cell>
          <cell r="G3565" t="str">
            <v>NO.</v>
          </cell>
          <cell r="H3565" t="str">
            <v>MAZDOOR I</v>
          </cell>
          <cell r="I3565">
            <v>562</v>
          </cell>
          <cell r="J3565" t="str">
            <v>NO.</v>
          </cell>
          <cell r="K3565">
            <v>562</v>
          </cell>
        </row>
        <row r="3566">
          <cell r="F3566">
            <v>0.5</v>
          </cell>
          <cell r="G3566" t="str">
            <v>NO.</v>
          </cell>
          <cell r="H3566" t="str">
            <v>MASON I</v>
          </cell>
          <cell r="I3566">
            <v>861</v>
          </cell>
          <cell r="J3566" t="str">
            <v>NO.</v>
          </cell>
          <cell r="K3566">
            <v>430.5</v>
          </cell>
        </row>
        <row r="3567">
          <cell r="G3567" t="str">
            <v>L.S</v>
          </cell>
          <cell r="H3567" t="str">
            <v>SUNDRIES FOR PLUGSCREW,PAINT</v>
          </cell>
          <cell r="J3567" t="str">
            <v>L.S</v>
          </cell>
          <cell r="K3567">
            <v>0.82</v>
          </cell>
        </row>
        <row r="3569">
          <cell r="H3569" t="str">
            <v>TOTAL FOR ONE NUMBER</v>
          </cell>
          <cell r="K3569">
            <v>3105.82</v>
          </cell>
        </row>
        <row r="3652">
          <cell r="H3652" t="str">
            <v>UPVC instead of Stone ware Pipe</v>
          </cell>
        </row>
        <row r="3654">
          <cell r="G3654" t="str">
            <v>*</v>
          </cell>
          <cell r="H3654" t="str">
            <v>SUPPLYING AND  LAYING AND</v>
          </cell>
        </row>
        <row r="3655">
          <cell r="H3655" t="str">
            <v>JOINTING SN8 UPVC PIPE AND SPECIALS</v>
          </cell>
        </row>
        <row r="3656">
          <cell r="H3656" t="str">
            <v>BELOW G.L</v>
          </cell>
        </row>
        <row r="3658">
          <cell r="G3658" t="str">
            <v>A</v>
          </cell>
          <cell r="H3658" t="str">
            <v>110mm DIA  UPVC PIPE BELOW G.L</v>
          </cell>
        </row>
        <row r="3660">
          <cell r="F3660">
            <v>18.899999999999999</v>
          </cell>
          <cell r="G3660" t="str">
            <v>CUM</v>
          </cell>
          <cell r="H3660" t="str">
            <v>E.W EXCLUDING REFILLING</v>
          </cell>
          <cell r="I3660">
            <v>193.2</v>
          </cell>
          <cell r="J3660" t="str">
            <v>CUM</v>
          </cell>
          <cell r="K3660">
            <v>3651.48</v>
          </cell>
        </row>
        <row r="3661">
          <cell r="F3661">
            <v>18.63</v>
          </cell>
          <cell r="G3661" t="str">
            <v>CUM</v>
          </cell>
          <cell r="H3661" t="str">
            <v>REFILLING CHARGE</v>
          </cell>
          <cell r="I3661">
            <v>33.6</v>
          </cell>
          <cell r="J3661" t="str">
            <v>CUM</v>
          </cell>
          <cell r="K3661">
            <v>625.97</v>
          </cell>
        </row>
        <row r="3662">
          <cell r="F3662">
            <v>30</v>
          </cell>
          <cell r="G3662" t="str">
            <v>RMT</v>
          </cell>
          <cell r="H3662" t="str">
            <v>Cost of UPVC SN8 Pipe (TWAD SR 20-21 P-20 1.2 1)</v>
          </cell>
          <cell r="I3662">
            <v>277</v>
          </cell>
          <cell r="J3662" t="str">
            <v>RMT</v>
          </cell>
          <cell r="K3662">
            <v>8310</v>
          </cell>
        </row>
        <row r="3664">
          <cell r="F3664">
            <v>30</v>
          </cell>
          <cell r="G3664" t="str">
            <v>RMT</v>
          </cell>
          <cell r="H3664" t="str">
            <v>CONVEYING,LOWERING  ANDLAYING</v>
          </cell>
          <cell r="I3664">
            <v>17.399999999999999</v>
          </cell>
          <cell r="J3664" t="str">
            <v>RMT</v>
          </cell>
          <cell r="K3664">
            <v>522</v>
          </cell>
        </row>
        <row r="3665">
          <cell r="H3665" t="str">
            <v>TO PROPER GRADEAND</v>
          </cell>
        </row>
        <row r="3666">
          <cell r="H3666" t="str">
            <v>ALIGNMENT,JOINTING</v>
          </cell>
        </row>
        <row r="3667">
          <cell r="H3667" t="str">
            <v>ETC BUT EXCLUDING  COST OF</v>
          </cell>
        </row>
        <row r="3668">
          <cell r="H3668" t="str">
            <v>JOINTING MATERIALS. (TWAD SR 20-21 11-b)</v>
          </cell>
        </row>
        <row r="3670">
          <cell r="F3670">
            <v>5</v>
          </cell>
          <cell r="G3670" t="str">
            <v>NO</v>
          </cell>
          <cell r="H3670" t="str">
            <v>CUTTING CHARGES ( P-32/141)</v>
          </cell>
          <cell r="I3670">
            <v>40.9</v>
          </cell>
          <cell r="J3670" t="str">
            <v>NO</v>
          </cell>
          <cell r="K3670">
            <v>204.5</v>
          </cell>
        </row>
        <row r="3671">
          <cell r="F3671">
            <v>1</v>
          </cell>
          <cell r="G3671" t="str">
            <v>L.S</v>
          </cell>
          <cell r="H3671" t="str">
            <v>COST OF JOINTING  MATERIALS</v>
          </cell>
          <cell r="I3671">
            <v>12.1</v>
          </cell>
          <cell r="J3671" t="str">
            <v>L.S</v>
          </cell>
          <cell r="K3671">
            <v>12.1</v>
          </cell>
        </row>
        <row r="3672">
          <cell r="G3672" t="str">
            <v>L.S</v>
          </cell>
          <cell r="H3672" t="str">
            <v>SUNDRIES</v>
          </cell>
          <cell r="J3672" t="str">
            <v>L.S</v>
          </cell>
          <cell r="K3672">
            <v>17.100000000000001</v>
          </cell>
        </row>
        <row r="3675">
          <cell r="H3675" t="str">
            <v>TOTAL FOR 30M</v>
          </cell>
          <cell r="K3675">
            <v>13343.15</v>
          </cell>
        </row>
        <row r="3677">
          <cell r="H3677" t="str">
            <v>RATE PER RMT</v>
          </cell>
          <cell r="K3677">
            <v>444.77</v>
          </cell>
        </row>
        <row r="3679">
          <cell r="G3679" t="str">
            <v>B</v>
          </cell>
          <cell r="H3679" t="str">
            <v>160mm DIA  UPVC PIPE BELOW G.L</v>
          </cell>
        </row>
        <row r="3681">
          <cell r="F3681">
            <v>18.899999999999999</v>
          </cell>
          <cell r="G3681" t="str">
            <v>CUM</v>
          </cell>
          <cell r="H3681" t="str">
            <v>E.W EXCLUDING REFILLING</v>
          </cell>
          <cell r="I3681">
            <v>193.2</v>
          </cell>
          <cell r="J3681" t="str">
            <v>CUM</v>
          </cell>
          <cell r="K3681">
            <v>3651.48</v>
          </cell>
        </row>
        <row r="3682">
          <cell r="F3682">
            <v>18.3</v>
          </cell>
          <cell r="G3682" t="str">
            <v>CUM</v>
          </cell>
          <cell r="H3682" t="str">
            <v>REFILLING CHARGE</v>
          </cell>
          <cell r="I3682">
            <v>33.6</v>
          </cell>
          <cell r="J3682" t="str">
            <v>CUM</v>
          </cell>
          <cell r="K3682">
            <v>614.88</v>
          </cell>
        </row>
        <row r="3683">
          <cell r="F3683">
            <v>30</v>
          </cell>
          <cell r="G3683" t="str">
            <v>RMT</v>
          </cell>
          <cell r="H3683" t="str">
            <v>Cost of UPVC SN8 Pipe (TWAD SR 20-21 P-20 1.2 a /3)</v>
          </cell>
          <cell r="I3683">
            <v>581</v>
          </cell>
          <cell r="J3683" t="str">
            <v>RMT</v>
          </cell>
          <cell r="K3683">
            <v>17430</v>
          </cell>
        </row>
        <row r="3685">
          <cell r="F3685">
            <v>30</v>
          </cell>
          <cell r="H3685" t="str">
            <v>CONVEYING,LOWERING  ANDLAYING</v>
          </cell>
          <cell r="I3685">
            <v>24.6</v>
          </cell>
          <cell r="J3685" t="str">
            <v>RMT</v>
          </cell>
          <cell r="K3685">
            <v>738</v>
          </cell>
        </row>
        <row r="3686">
          <cell r="H3686" t="str">
            <v>TO PROPER GRADEAND</v>
          </cell>
        </row>
        <row r="3687">
          <cell r="H3687" t="str">
            <v>ALIGNMENT,JOINTING</v>
          </cell>
        </row>
        <row r="3688">
          <cell r="H3688" t="str">
            <v>ETC BUT EXCLUDING  COST OF</v>
          </cell>
        </row>
        <row r="3689">
          <cell r="H3689" t="str">
            <v>JOINTING MATERIALS. (TWAD SR 20-21 11-b)</v>
          </cell>
        </row>
        <row r="3691">
          <cell r="F3691">
            <v>5</v>
          </cell>
          <cell r="G3691" t="str">
            <v>L.S</v>
          </cell>
          <cell r="H3691" t="str">
            <v>CUTTING CHARGES ( P-32/141)</v>
          </cell>
          <cell r="I3691">
            <v>40.9</v>
          </cell>
          <cell r="J3691" t="str">
            <v>NO</v>
          </cell>
          <cell r="K3691">
            <v>204.5</v>
          </cell>
        </row>
        <row r="3692">
          <cell r="F3692">
            <v>1</v>
          </cell>
          <cell r="H3692" t="str">
            <v>COST OF JOINTING  MATERIALS</v>
          </cell>
          <cell r="I3692">
            <v>12.1</v>
          </cell>
          <cell r="J3692" t="str">
            <v>L.S</v>
          </cell>
          <cell r="K3692">
            <v>12.1</v>
          </cell>
        </row>
        <row r="3693">
          <cell r="H3693" t="str">
            <v>SUNDRIES</v>
          </cell>
          <cell r="J3693" t="str">
            <v>L.S</v>
          </cell>
          <cell r="K3693">
            <v>24.3</v>
          </cell>
        </row>
        <row r="3695">
          <cell r="H3695" t="str">
            <v>TOTAL FOR 30M</v>
          </cell>
          <cell r="K3695">
            <v>22675.26</v>
          </cell>
        </row>
        <row r="3697">
          <cell r="H3697" t="str">
            <v>RATE PER RMT</v>
          </cell>
          <cell r="K3697">
            <v>755.84</v>
          </cell>
        </row>
      </sheetData>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ile data ( M30 grade) (2)"/>
      <sheetName val="Abstract (21.4.18)"/>
      <sheetName val="Development - ii"/>
      <sheetName val="pile data ( M20 grade)"/>
      <sheetName val="  Coastal  Elec.Data "/>
      <sheetName val="Sliding and french window"/>
      <sheetName val="lead  charge"/>
      <sheetName val="Elec.abs"/>
      <sheetName val="OHT(A4)"/>
      <sheetName val="Sheet3"/>
      <sheetName val="paver"/>
      <sheetName val="SEPTIC TANK (A4)"/>
      <sheetName val="P.P WALL (A4)"/>
      <sheetName val="SL DRAIN (A4)"/>
      <sheetName val="Storm Water Drain"/>
      <sheetName val="SUMP (A4)"/>
      <sheetName val="Culvert"/>
      <sheetName val="precast RCC panel "/>
      <sheetName val="Precast Compound wall "/>
      <sheetName val="New Data"/>
      <sheetName val="G.Abstract (2)"/>
      <sheetName val="Building (2)"/>
      <sheetName val="Building (3)"/>
      <sheetName val="G. Abstractfinal"/>
      <sheetName val="Water supply Data"/>
      <sheetName val="Sheet2"/>
      <sheetName val="Data water"/>
      <sheetName val="Data water (2)"/>
      <sheetName val="  external water supply "/>
      <sheetName val="cub data"/>
      <sheetName val="ABS (2)"/>
      <sheetName val="Det -Painting"/>
      <sheetName val="Det"/>
      <sheetName val="Abs"/>
      <sheetName val="Report"/>
      <sheetName val="Covering Letter"/>
      <sheetName val="Head"/>
      <sheetName val="Check List"/>
      <sheetName val="SS"/>
      <sheetName val="water pipe data"/>
      <sheetName val="Data estimate"/>
      <sheetName val="Elec.Data"/>
      <sheetName val="Data"/>
      <sheetName val="Development - i"/>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406">
          <cell r="F1406" t="str">
            <v xml:space="preserve"> </v>
          </cell>
        </row>
        <row r="2357">
          <cell r="R2357">
            <v>0</v>
          </cell>
        </row>
      </sheetData>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26"/>
  <sheetViews>
    <sheetView tabSelected="1" view="pageBreakPreview" topLeftCell="A418" zoomScaleSheetLayoutView="100" workbookViewId="0">
      <selection activeCell="B425" sqref="B425:H425"/>
    </sheetView>
  </sheetViews>
  <sheetFormatPr defaultColWidth="8.90625" defaultRowHeight="14.4" x14ac:dyDescent="0.3"/>
  <cols>
    <col min="1" max="1" width="5.90625" style="55" bestFit="1" customWidth="1"/>
    <col min="2" max="2" width="26.6328125" style="64" customWidth="1"/>
    <col min="3" max="4" width="3.453125" style="55" bestFit="1" customWidth="1"/>
    <col min="5" max="5" width="6.90625" style="63" bestFit="1" customWidth="1"/>
    <col min="6" max="6" width="7.6328125" style="63" bestFit="1" customWidth="1"/>
    <col min="7" max="7" width="6" style="63" bestFit="1" customWidth="1"/>
    <col min="8" max="8" width="8.453125" style="63" bestFit="1" customWidth="1"/>
    <col min="9" max="9" width="4.453125" style="72" bestFit="1" customWidth="1"/>
    <col min="10" max="10" width="12.453125" style="52" customWidth="1"/>
    <col min="11" max="11" width="7.08984375" style="53" customWidth="1"/>
    <col min="12" max="12" width="4" style="53" customWidth="1"/>
    <col min="13" max="13" width="9.1796875" style="53" customWidth="1"/>
    <col min="14" max="14" width="2.90625" style="53" customWidth="1"/>
    <col min="15" max="15" width="6.1796875" style="53" customWidth="1"/>
    <col min="16" max="16" width="5.1796875" style="53" customWidth="1"/>
    <col min="17" max="17" width="6.453125" style="53" customWidth="1"/>
    <col min="18" max="255" width="8.90625" style="53"/>
    <col min="256" max="16384" width="8.90625" style="51"/>
  </cols>
  <sheetData>
    <row r="1" spans="1:255" ht="18" x14ac:dyDescent="0.3">
      <c r="A1" s="203" t="s">
        <v>304</v>
      </c>
      <c r="B1" s="203"/>
      <c r="C1" s="203"/>
      <c r="D1" s="203"/>
      <c r="E1" s="203"/>
      <c r="F1" s="203"/>
      <c r="G1" s="203"/>
      <c r="H1" s="203"/>
      <c r="I1" s="203"/>
    </row>
    <row r="2" spans="1:255" ht="18" x14ac:dyDescent="0.3">
      <c r="A2" s="203" t="s">
        <v>305</v>
      </c>
      <c r="B2" s="203"/>
      <c r="C2" s="203"/>
      <c r="D2" s="203"/>
      <c r="E2" s="203"/>
      <c r="F2" s="203"/>
      <c r="G2" s="203"/>
      <c r="H2" s="203"/>
      <c r="I2" s="203"/>
    </row>
    <row r="3" spans="1:255" ht="18" x14ac:dyDescent="0.3">
      <c r="A3" s="204" t="s">
        <v>260</v>
      </c>
      <c r="B3" s="204"/>
      <c r="C3" s="204"/>
      <c r="D3" s="204"/>
      <c r="E3" s="204"/>
      <c r="F3" s="204"/>
      <c r="G3" s="204"/>
      <c r="H3" s="204"/>
      <c r="I3" s="204"/>
    </row>
    <row r="4" spans="1:255" x14ac:dyDescent="0.3">
      <c r="A4" s="205" t="s">
        <v>357</v>
      </c>
      <c r="B4" s="205"/>
      <c r="C4" s="205"/>
      <c r="D4" s="205"/>
      <c r="E4" s="205"/>
      <c r="F4" s="205"/>
      <c r="G4" s="205"/>
      <c r="H4" s="205"/>
      <c r="I4" s="205"/>
      <c r="J4" s="54"/>
      <c r="K4" s="54"/>
      <c r="L4" s="54"/>
      <c r="M4" s="54"/>
      <c r="N4" s="54"/>
      <c r="O4" s="54"/>
      <c r="P4" s="54"/>
      <c r="Q4" s="54"/>
      <c r="R4" s="54"/>
      <c r="S4" s="54"/>
      <c r="T4" s="54"/>
      <c r="U4" s="54"/>
      <c r="V4" s="54"/>
      <c r="W4" s="54"/>
      <c r="X4" s="54"/>
    </row>
    <row r="5" spans="1:255" ht="21.6" customHeight="1" x14ac:dyDescent="0.3">
      <c r="A5" s="205"/>
      <c r="B5" s="205"/>
      <c r="C5" s="205"/>
      <c r="D5" s="205"/>
      <c r="E5" s="205"/>
      <c r="F5" s="205"/>
      <c r="G5" s="205"/>
      <c r="H5" s="205"/>
      <c r="I5" s="205"/>
      <c r="J5" s="54"/>
      <c r="K5" s="54"/>
      <c r="L5" s="54"/>
      <c r="M5" s="54"/>
      <c r="N5" s="54"/>
      <c r="O5" s="54"/>
      <c r="P5" s="54"/>
      <c r="Q5" s="54"/>
      <c r="R5" s="54"/>
      <c r="S5" s="54"/>
      <c r="T5" s="54"/>
      <c r="U5" s="54"/>
      <c r="V5" s="54"/>
      <c r="W5" s="54"/>
      <c r="X5" s="54"/>
    </row>
    <row r="6" spans="1:255" ht="18" customHeight="1" x14ac:dyDescent="0.3">
      <c r="A6" s="203" t="s">
        <v>0</v>
      </c>
      <c r="B6" s="203"/>
      <c r="C6" s="203"/>
      <c r="D6" s="203"/>
      <c r="E6" s="203"/>
      <c r="F6" s="203"/>
      <c r="G6" s="203"/>
      <c r="H6" s="203"/>
      <c r="I6" s="203"/>
    </row>
    <row r="7" spans="1:255" x14ac:dyDescent="0.3">
      <c r="A7" s="207" t="s">
        <v>1</v>
      </c>
      <c r="B7" s="208" t="s">
        <v>2</v>
      </c>
      <c r="C7" s="208" t="s">
        <v>3</v>
      </c>
      <c r="D7" s="208"/>
      <c r="E7" s="209" t="s">
        <v>4</v>
      </c>
      <c r="F7" s="210"/>
      <c r="G7" s="211"/>
      <c r="H7" s="212" t="s">
        <v>5</v>
      </c>
      <c r="I7" s="206" t="s">
        <v>6</v>
      </c>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c r="EP7" s="55"/>
      <c r="EQ7" s="55"/>
      <c r="ER7" s="55"/>
      <c r="ES7" s="55"/>
      <c r="ET7" s="55"/>
      <c r="EU7" s="55"/>
      <c r="EV7" s="55"/>
      <c r="EW7" s="55"/>
      <c r="EX7" s="55"/>
      <c r="EY7" s="55"/>
      <c r="EZ7" s="55"/>
      <c r="FA7" s="55"/>
      <c r="FB7" s="55"/>
      <c r="FC7" s="55"/>
      <c r="FD7" s="55"/>
      <c r="FE7" s="55"/>
      <c r="FF7" s="55"/>
      <c r="FG7" s="55"/>
      <c r="FH7" s="55"/>
      <c r="FI7" s="55"/>
      <c r="FJ7" s="55"/>
      <c r="FK7" s="55"/>
      <c r="FL7" s="55"/>
      <c r="FM7" s="55"/>
      <c r="FN7" s="55"/>
      <c r="FO7" s="55"/>
      <c r="FP7" s="55"/>
      <c r="FQ7" s="55"/>
      <c r="FR7" s="55"/>
      <c r="FS7" s="55"/>
      <c r="FT7" s="55"/>
      <c r="FU7" s="55"/>
      <c r="FV7" s="55"/>
      <c r="FW7" s="55"/>
      <c r="FX7" s="55"/>
      <c r="FY7" s="55"/>
      <c r="FZ7" s="55"/>
      <c r="GA7" s="55"/>
      <c r="GB7" s="55"/>
      <c r="GC7" s="55"/>
      <c r="GD7" s="55"/>
      <c r="GE7" s="55"/>
      <c r="GF7" s="55"/>
      <c r="GG7" s="55"/>
      <c r="GH7" s="55"/>
      <c r="GI7" s="55"/>
      <c r="GJ7" s="55"/>
      <c r="GK7" s="55"/>
      <c r="GL7" s="55"/>
      <c r="GM7" s="55"/>
      <c r="GN7" s="55"/>
      <c r="GO7" s="55"/>
      <c r="GP7" s="55"/>
      <c r="GQ7" s="55"/>
      <c r="GR7" s="55"/>
      <c r="GS7" s="55"/>
      <c r="GT7" s="55"/>
      <c r="GU7" s="55"/>
      <c r="GV7" s="55"/>
      <c r="GW7" s="55"/>
      <c r="GX7" s="55"/>
      <c r="GY7" s="55"/>
      <c r="GZ7" s="55"/>
      <c r="HA7" s="55"/>
      <c r="HB7" s="55"/>
      <c r="HC7" s="55"/>
      <c r="HD7" s="55"/>
      <c r="HE7" s="55"/>
      <c r="HF7" s="55"/>
      <c r="HG7" s="55"/>
      <c r="HH7" s="55"/>
      <c r="HI7" s="55"/>
      <c r="HJ7" s="55"/>
      <c r="HK7" s="55"/>
      <c r="HL7" s="55"/>
      <c r="HM7" s="55"/>
      <c r="HN7" s="55"/>
      <c r="HO7" s="55"/>
      <c r="HP7" s="55"/>
      <c r="HQ7" s="55"/>
      <c r="HR7" s="55"/>
      <c r="HS7" s="55"/>
      <c r="HT7" s="55"/>
      <c r="HU7" s="55"/>
      <c r="HV7" s="55"/>
      <c r="HW7" s="55"/>
      <c r="HX7" s="55"/>
      <c r="HY7" s="55"/>
      <c r="HZ7" s="55"/>
      <c r="IA7" s="55"/>
      <c r="IB7" s="55"/>
      <c r="IC7" s="55"/>
      <c r="ID7" s="55"/>
      <c r="IE7" s="55"/>
      <c r="IF7" s="55"/>
      <c r="IG7" s="55"/>
      <c r="IH7" s="55"/>
      <c r="II7" s="55"/>
      <c r="IJ7" s="55"/>
      <c r="IK7" s="55"/>
      <c r="IL7" s="55"/>
      <c r="IM7" s="55"/>
      <c r="IN7" s="55"/>
      <c r="IO7" s="55"/>
      <c r="IP7" s="55"/>
      <c r="IQ7" s="55"/>
      <c r="IR7" s="55"/>
      <c r="IS7" s="55"/>
      <c r="IT7" s="55"/>
      <c r="IU7" s="55"/>
    </row>
    <row r="8" spans="1:255" x14ac:dyDescent="0.3">
      <c r="A8" s="207"/>
      <c r="B8" s="208"/>
      <c r="C8" s="208"/>
      <c r="D8" s="208"/>
      <c r="E8" s="118" t="s">
        <v>7</v>
      </c>
      <c r="F8" s="13" t="s">
        <v>8</v>
      </c>
      <c r="G8" s="118" t="s">
        <v>9</v>
      </c>
      <c r="H8" s="212"/>
      <c r="I8" s="206"/>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c r="FE8" s="55"/>
      <c r="FF8" s="55"/>
      <c r="FG8" s="55"/>
      <c r="FH8" s="55"/>
      <c r="FI8" s="55"/>
      <c r="FJ8" s="55"/>
      <c r="FK8" s="55"/>
      <c r="FL8" s="55"/>
      <c r="FM8" s="55"/>
      <c r="FN8" s="55"/>
      <c r="FO8" s="55"/>
      <c r="FP8" s="55"/>
      <c r="FQ8" s="55"/>
      <c r="FR8" s="55"/>
      <c r="FS8" s="55"/>
      <c r="FT8" s="55"/>
      <c r="FU8" s="55"/>
      <c r="FV8" s="55"/>
      <c r="FW8" s="55"/>
      <c r="FX8" s="55"/>
      <c r="FY8" s="55"/>
      <c r="FZ8" s="55"/>
      <c r="GA8" s="55"/>
      <c r="GB8" s="55"/>
      <c r="GC8" s="55"/>
      <c r="GD8" s="55"/>
      <c r="GE8" s="55"/>
      <c r="GF8" s="55"/>
      <c r="GG8" s="55"/>
      <c r="GH8" s="55"/>
      <c r="GI8" s="55"/>
      <c r="GJ8" s="55"/>
      <c r="GK8" s="55"/>
      <c r="GL8" s="55"/>
      <c r="GM8" s="55"/>
      <c r="GN8" s="55"/>
      <c r="GO8" s="55"/>
      <c r="GP8" s="55"/>
      <c r="GQ8" s="55"/>
      <c r="GR8" s="55"/>
      <c r="GS8" s="55"/>
      <c r="GT8" s="55"/>
      <c r="GU8" s="55"/>
      <c r="GV8" s="55"/>
      <c r="GW8" s="55"/>
      <c r="GX8" s="55"/>
      <c r="GY8" s="55"/>
      <c r="GZ8" s="55"/>
      <c r="HA8" s="55"/>
      <c r="HB8" s="55"/>
      <c r="HC8" s="55"/>
      <c r="HD8" s="55"/>
      <c r="HE8" s="55"/>
      <c r="HF8" s="55"/>
      <c r="HG8" s="55"/>
      <c r="HH8" s="55"/>
      <c r="HI8" s="55"/>
      <c r="HJ8" s="55"/>
      <c r="HK8" s="55"/>
      <c r="HL8" s="55"/>
      <c r="HM8" s="55"/>
      <c r="HN8" s="55"/>
      <c r="HO8" s="55"/>
      <c r="HP8" s="55"/>
      <c r="HQ8" s="55"/>
      <c r="HR8" s="55"/>
      <c r="HS8" s="55"/>
      <c r="HT8" s="55"/>
      <c r="HU8" s="55"/>
      <c r="HV8" s="55"/>
      <c r="HW8" s="55"/>
      <c r="HX8" s="55"/>
      <c r="HY8" s="55"/>
      <c r="HZ8" s="55"/>
      <c r="IA8" s="55"/>
      <c r="IB8" s="55"/>
      <c r="IC8" s="55"/>
      <c r="ID8" s="55"/>
      <c r="IE8" s="55"/>
      <c r="IF8" s="55"/>
      <c r="IG8" s="55"/>
      <c r="IH8" s="55"/>
      <c r="II8" s="55"/>
      <c r="IJ8" s="55"/>
      <c r="IK8" s="55"/>
      <c r="IL8" s="55"/>
      <c r="IM8" s="55"/>
      <c r="IN8" s="55"/>
      <c r="IO8" s="55"/>
      <c r="IP8" s="55"/>
      <c r="IQ8" s="55"/>
      <c r="IR8" s="55"/>
      <c r="IS8" s="55"/>
      <c r="IT8" s="55"/>
      <c r="IU8" s="55"/>
    </row>
    <row r="9" spans="1:255" ht="25.05" customHeight="1" x14ac:dyDescent="0.3">
      <c r="A9" s="85">
        <v>1</v>
      </c>
      <c r="B9" s="180" t="s">
        <v>154</v>
      </c>
      <c r="C9" s="181"/>
      <c r="D9" s="181"/>
      <c r="E9" s="181"/>
      <c r="F9" s="181"/>
      <c r="G9" s="181"/>
      <c r="H9" s="182"/>
      <c r="I9" s="14"/>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c r="EP9" s="55"/>
      <c r="EQ9" s="55"/>
      <c r="ER9" s="55"/>
      <c r="ES9" s="55"/>
      <c r="ET9" s="55"/>
      <c r="EU9" s="55"/>
      <c r="EV9" s="55"/>
      <c r="EW9" s="55"/>
      <c r="EX9" s="55"/>
      <c r="EY9" s="55"/>
      <c r="EZ9" s="55"/>
      <c r="FA9" s="55"/>
      <c r="FB9" s="55"/>
      <c r="FC9" s="55"/>
      <c r="FD9" s="55"/>
      <c r="FE9" s="55"/>
      <c r="FF9" s="55"/>
      <c r="FG9" s="55"/>
      <c r="FH9" s="55"/>
      <c r="FI9" s="55"/>
      <c r="FJ9" s="55"/>
      <c r="FK9" s="55"/>
      <c r="FL9" s="55"/>
      <c r="FM9" s="55"/>
      <c r="FN9" s="55"/>
      <c r="FO9" s="55"/>
      <c r="FP9" s="55"/>
      <c r="FQ9" s="55"/>
      <c r="FR9" s="55"/>
      <c r="FS9" s="55"/>
      <c r="FT9" s="55"/>
      <c r="FU9" s="55"/>
      <c r="FV9" s="55"/>
      <c r="FW9" s="55"/>
      <c r="FX9" s="55"/>
      <c r="FY9" s="55"/>
      <c r="FZ9" s="55"/>
      <c r="GA9" s="55"/>
      <c r="GB9" s="55"/>
      <c r="GC9" s="55"/>
      <c r="GD9" s="55"/>
      <c r="GE9" s="55"/>
      <c r="GF9" s="55"/>
      <c r="GG9" s="55"/>
      <c r="GH9" s="55"/>
      <c r="GI9" s="55"/>
      <c r="GJ9" s="55"/>
      <c r="GK9" s="55"/>
      <c r="GL9" s="55"/>
      <c r="GM9" s="55"/>
      <c r="GN9" s="55"/>
      <c r="GO9" s="55"/>
      <c r="GP9" s="55"/>
      <c r="GQ9" s="55"/>
      <c r="GR9" s="55"/>
      <c r="GS9" s="55"/>
      <c r="GT9" s="55"/>
      <c r="GU9" s="55"/>
      <c r="GV9" s="55"/>
      <c r="GW9" s="55"/>
      <c r="GX9" s="55"/>
      <c r="GY9" s="55"/>
      <c r="GZ9" s="55"/>
      <c r="HA9" s="55"/>
      <c r="HB9" s="55"/>
      <c r="HC9" s="55"/>
      <c r="HD9" s="55"/>
      <c r="HE9" s="55"/>
      <c r="HF9" s="55"/>
      <c r="HG9" s="55"/>
      <c r="HH9" s="55"/>
      <c r="HI9" s="55"/>
      <c r="HJ9" s="55"/>
      <c r="HK9" s="55"/>
      <c r="HL9" s="55"/>
      <c r="HM9" s="55"/>
      <c r="HN9" s="55"/>
      <c r="HO9" s="55"/>
      <c r="HP9" s="55"/>
      <c r="HQ9" s="55"/>
      <c r="HR9" s="55"/>
      <c r="HS9" s="55"/>
      <c r="HT9" s="55"/>
      <c r="HU9" s="55"/>
      <c r="HV9" s="55"/>
      <c r="HW9" s="55"/>
      <c r="HX9" s="55"/>
      <c r="HY9" s="55"/>
      <c r="HZ9" s="55"/>
      <c r="IA9" s="55"/>
      <c r="IB9" s="55"/>
      <c r="IC9" s="55"/>
      <c r="ID9" s="55"/>
      <c r="IE9" s="55"/>
      <c r="IF9" s="55"/>
      <c r="IG9" s="55"/>
      <c r="IH9" s="55"/>
      <c r="II9" s="55"/>
      <c r="IJ9" s="55"/>
      <c r="IK9" s="55"/>
      <c r="IL9" s="55"/>
      <c r="IM9" s="55"/>
      <c r="IN9" s="55"/>
      <c r="IO9" s="55"/>
      <c r="IP9" s="55"/>
      <c r="IQ9" s="55"/>
      <c r="IR9" s="55"/>
      <c r="IS9" s="55"/>
      <c r="IT9" s="55"/>
      <c r="IU9" s="55"/>
    </row>
    <row r="10" spans="1:255" ht="19.95" customHeight="1" x14ac:dyDescent="0.3">
      <c r="A10" s="86"/>
      <c r="B10" s="15" t="s">
        <v>179</v>
      </c>
      <c r="C10" s="4"/>
      <c r="D10" s="4"/>
      <c r="E10" s="8"/>
      <c r="F10" s="5"/>
      <c r="G10" s="5"/>
      <c r="H10" s="16"/>
      <c r="I10" s="14"/>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55"/>
      <c r="GV10" s="55"/>
      <c r="GW10" s="55"/>
      <c r="GX10" s="55"/>
      <c r="GY10" s="55"/>
      <c r="GZ10" s="55"/>
      <c r="HA10" s="55"/>
      <c r="HB10" s="55"/>
      <c r="HC10" s="55"/>
      <c r="HD10" s="55"/>
      <c r="HE10" s="55"/>
      <c r="HF10" s="55"/>
      <c r="HG10" s="55"/>
      <c r="HH10" s="55"/>
      <c r="HI10" s="55"/>
      <c r="HJ10" s="55"/>
      <c r="HK10" s="55"/>
      <c r="HL10" s="55"/>
      <c r="HM10" s="55"/>
      <c r="HN10" s="55"/>
      <c r="HO10" s="55"/>
      <c r="HP10" s="55"/>
      <c r="HQ10" s="55"/>
      <c r="HR10" s="55"/>
      <c r="HS10" s="55"/>
      <c r="HT10" s="55"/>
      <c r="HU10" s="55"/>
      <c r="HV10" s="55"/>
      <c r="HW10" s="55"/>
      <c r="HX10" s="55"/>
      <c r="HY10" s="55"/>
      <c r="HZ10" s="55"/>
      <c r="IA10" s="55"/>
      <c r="IB10" s="55"/>
      <c r="IC10" s="55"/>
      <c r="ID10" s="55"/>
      <c r="IE10" s="55"/>
      <c r="IF10" s="55"/>
      <c r="IG10" s="55"/>
      <c r="IH10" s="55"/>
      <c r="II10" s="55"/>
      <c r="IJ10" s="55"/>
      <c r="IK10" s="55"/>
      <c r="IL10" s="55"/>
      <c r="IM10" s="55"/>
      <c r="IN10" s="55"/>
      <c r="IO10" s="55"/>
      <c r="IP10" s="55"/>
      <c r="IQ10" s="55"/>
      <c r="IR10" s="55"/>
      <c r="IS10" s="55"/>
      <c r="IT10" s="55"/>
      <c r="IU10" s="55"/>
    </row>
    <row r="11" spans="1:255" ht="19.95" customHeight="1" x14ac:dyDescent="0.3">
      <c r="A11" s="86"/>
      <c r="B11" s="17" t="s">
        <v>11</v>
      </c>
      <c r="C11" s="18">
        <v>1</v>
      </c>
      <c r="D11" s="18">
        <v>1</v>
      </c>
      <c r="E11" s="16">
        <v>2</v>
      </c>
      <c r="F11" s="16">
        <v>0.85</v>
      </c>
      <c r="G11" s="5"/>
      <c r="H11" s="5">
        <f>ROUND(PRODUCT(C11:G11),2)</f>
        <v>1.7</v>
      </c>
      <c r="I11" s="14"/>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c r="EP11" s="55"/>
      <c r="EQ11" s="55"/>
      <c r="ER11" s="55"/>
      <c r="ES11" s="55"/>
      <c r="ET11" s="55"/>
      <c r="EU11" s="55"/>
      <c r="EV11" s="55"/>
      <c r="EW11" s="55"/>
      <c r="EX11" s="55"/>
      <c r="EY11" s="55"/>
      <c r="EZ11" s="55"/>
      <c r="FA11" s="55"/>
      <c r="FB11" s="55"/>
      <c r="FC11" s="55"/>
      <c r="FD11" s="55"/>
      <c r="FE11" s="55"/>
      <c r="FF11" s="55"/>
      <c r="FG11" s="55"/>
      <c r="FH11" s="55"/>
      <c r="FI11" s="55"/>
      <c r="FJ11" s="55"/>
      <c r="FK11" s="55"/>
      <c r="FL11" s="55"/>
      <c r="FM11" s="55"/>
      <c r="FN11" s="55"/>
      <c r="FO11" s="55"/>
      <c r="FP11" s="55"/>
      <c r="FQ11" s="55"/>
      <c r="FR11" s="55"/>
      <c r="FS11" s="55"/>
      <c r="FT11" s="55"/>
      <c r="FU11" s="55"/>
      <c r="FV11" s="55"/>
      <c r="FW11" s="55"/>
      <c r="FX11" s="55"/>
      <c r="FY11" s="55"/>
      <c r="FZ11" s="55"/>
      <c r="GA11" s="55"/>
      <c r="GB11" s="55"/>
      <c r="GC11" s="55"/>
      <c r="GD11" s="55"/>
      <c r="GE11" s="55"/>
      <c r="GF11" s="55"/>
      <c r="GG11" s="55"/>
      <c r="GH11" s="55"/>
      <c r="GI11" s="55"/>
      <c r="GJ11" s="55"/>
      <c r="GK11" s="55"/>
      <c r="GL11" s="55"/>
      <c r="GM11" s="55"/>
      <c r="GN11" s="55"/>
      <c r="GO11" s="55"/>
      <c r="GP11" s="55"/>
      <c r="GQ11" s="55"/>
      <c r="GR11" s="55"/>
      <c r="GS11" s="55"/>
      <c r="GT11" s="55"/>
      <c r="GU11" s="55"/>
      <c r="GV11" s="55"/>
      <c r="GW11" s="55"/>
      <c r="GX11" s="55"/>
      <c r="GY11" s="55"/>
      <c r="GZ11" s="55"/>
      <c r="HA11" s="55"/>
      <c r="HB11" s="55"/>
      <c r="HC11" s="55"/>
      <c r="HD11" s="55"/>
      <c r="HE11" s="55"/>
      <c r="HF11" s="55"/>
      <c r="HG11" s="55"/>
      <c r="HH11" s="55"/>
      <c r="HI11" s="55"/>
      <c r="HJ11" s="55"/>
      <c r="HK11" s="55"/>
      <c r="HL11" s="55"/>
      <c r="HM11" s="55"/>
      <c r="HN11" s="55"/>
      <c r="HO11" s="55"/>
      <c r="HP11" s="55"/>
      <c r="HQ11" s="55"/>
      <c r="HR11" s="55"/>
      <c r="HS11" s="55"/>
      <c r="HT11" s="55"/>
      <c r="HU11" s="55"/>
      <c r="HV11" s="55"/>
      <c r="HW11" s="55"/>
      <c r="HX11" s="55"/>
      <c r="HY11" s="55"/>
      <c r="HZ11" s="55"/>
      <c r="IA11" s="55"/>
      <c r="IB11" s="55"/>
      <c r="IC11" s="55"/>
      <c r="ID11" s="55"/>
      <c r="IE11" s="55"/>
      <c r="IF11" s="55"/>
      <c r="IG11" s="55"/>
      <c r="IH11" s="55"/>
      <c r="II11" s="55"/>
      <c r="IJ11" s="55"/>
      <c r="IK11" s="55"/>
      <c r="IL11" s="55"/>
      <c r="IM11" s="55"/>
      <c r="IN11" s="55"/>
      <c r="IO11" s="55"/>
      <c r="IP11" s="55"/>
      <c r="IQ11" s="55"/>
      <c r="IR11" s="55"/>
      <c r="IS11" s="55"/>
      <c r="IT11" s="55"/>
      <c r="IU11" s="55"/>
    </row>
    <row r="12" spans="1:255" ht="19.95" customHeight="1" x14ac:dyDescent="0.3">
      <c r="A12" s="86"/>
      <c r="B12" s="17" t="s">
        <v>38</v>
      </c>
      <c r="C12" s="18">
        <v>1</v>
      </c>
      <c r="D12" s="18">
        <v>1</v>
      </c>
      <c r="E12" s="16">
        <v>0.9</v>
      </c>
      <c r="F12" s="16"/>
      <c r="G12" s="5">
        <v>1.2</v>
      </c>
      <c r="H12" s="5">
        <f>ROUND(PRODUCT(C12:G12),2)</f>
        <v>1.08</v>
      </c>
      <c r="I12" s="14"/>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c r="DA12" s="55"/>
      <c r="DB12" s="55"/>
      <c r="DC12" s="55"/>
      <c r="DD12" s="55"/>
      <c r="DE12" s="55"/>
      <c r="DF12" s="55"/>
      <c r="DG12" s="55"/>
      <c r="DH12" s="55"/>
      <c r="DI12" s="55"/>
      <c r="DJ12" s="55"/>
      <c r="DK12" s="55"/>
      <c r="DL12" s="55"/>
      <c r="DM12" s="55"/>
      <c r="DN12" s="55"/>
      <c r="DO12" s="55"/>
      <c r="DP12" s="55"/>
      <c r="DQ12" s="55"/>
      <c r="DR12" s="55"/>
      <c r="DS12" s="55"/>
      <c r="DT12" s="55"/>
      <c r="DU12" s="55"/>
      <c r="DV12" s="55"/>
      <c r="DW12" s="55"/>
      <c r="DX12" s="55"/>
      <c r="DY12" s="55"/>
      <c r="DZ12" s="55"/>
      <c r="EA12" s="55"/>
      <c r="EB12" s="55"/>
      <c r="EC12" s="55"/>
      <c r="ED12" s="55"/>
      <c r="EE12" s="55"/>
      <c r="EF12" s="55"/>
      <c r="EG12" s="55"/>
      <c r="EH12" s="55"/>
      <c r="EI12" s="55"/>
      <c r="EJ12" s="55"/>
      <c r="EK12" s="55"/>
      <c r="EL12" s="55"/>
      <c r="EM12" s="55"/>
      <c r="EN12" s="55"/>
      <c r="EO12" s="55"/>
      <c r="EP12" s="55"/>
      <c r="EQ12" s="55"/>
      <c r="ER12" s="55"/>
      <c r="ES12" s="55"/>
      <c r="ET12" s="55"/>
      <c r="EU12" s="55"/>
      <c r="EV12" s="55"/>
      <c r="EW12" s="55"/>
      <c r="EX12" s="55"/>
      <c r="EY12" s="55"/>
      <c r="EZ12" s="55"/>
      <c r="FA12" s="55"/>
      <c r="FB12" s="55"/>
      <c r="FC12" s="55"/>
      <c r="FD12" s="55"/>
      <c r="FE12" s="55"/>
      <c r="FF12" s="55"/>
      <c r="FG12" s="55"/>
      <c r="FH12" s="55"/>
      <c r="FI12" s="55"/>
      <c r="FJ12" s="55"/>
      <c r="FK12" s="55"/>
      <c r="FL12" s="55"/>
      <c r="FM12" s="55"/>
      <c r="FN12" s="55"/>
      <c r="FO12" s="55"/>
      <c r="FP12" s="55"/>
      <c r="FQ12" s="55"/>
      <c r="FR12" s="55"/>
      <c r="FS12" s="55"/>
      <c r="FT12" s="55"/>
      <c r="FU12" s="55"/>
      <c r="FV12" s="55"/>
      <c r="FW12" s="55"/>
      <c r="FX12" s="55"/>
      <c r="FY12" s="55"/>
      <c r="FZ12" s="55"/>
      <c r="GA12" s="55"/>
      <c r="GB12" s="55"/>
      <c r="GC12" s="55"/>
      <c r="GD12" s="55"/>
      <c r="GE12" s="55"/>
      <c r="GF12" s="55"/>
      <c r="GG12" s="55"/>
      <c r="GH12" s="55"/>
      <c r="GI12" s="55"/>
      <c r="GJ12" s="55"/>
      <c r="GK12" s="55"/>
      <c r="GL12" s="55"/>
      <c r="GM12" s="55"/>
      <c r="GN12" s="55"/>
      <c r="GO12" s="55"/>
      <c r="GP12" s="55"/>
      <c r="GQ12" s="55"/>
      <c r="GR12" s="55"/>
      <c r="GS12" s="55"/>
      <c r="GT12" s="55"/>
      <c r="GU12" s="55"/>
      <c r="GV12" s="55"/>
      <c r="GW12" s="55"/>
      <c r="GX12" s="55"/>
      <c r="GY12" s="55"/>
      <c r="GZ12" s="55"/>
      <c r="HA12" s="55"/>
      <c r="HB12" s="55"/>
      <c r="HC12" s="55"/>
      <c r="HD12" s="55"/>
      <c r="HE12" s="55"/>
      <c r="HF12" s="55"/>
      <c r="HG12" s="55"/>
      <c r="HH12" s="55"/>
      <c r="HI12" s="55"/>
      <c r="HJ12" s="55"/>
      <c r="HK12" s="55"/>
      <c r="HL12" s="55"/>
      <c r="HM12" s="55"/>
      <c r="HN12" s="55"/>
      <c r="HO12" s="55"/>
      <c r="HP12" s="55"/>
      <c r="HQ12" s="55"/>
      <c r="HR12" s="55"/>
      <c r="HS12" s="55"/>
      <c r="HT12" s="55"/>
      <c r="HU12" s="55"/>
      <c r="HV12" s="55"/>
      <c r="HW12" s="55"/>
      <c r="HX12" s="55"/>
      <c r="HY12" s="55"/>
      <c r="HZ12" s="55"/>
      <c r="IA12" s="55"/>
      <c r="IB12" s="55"/>
      <c r="IC12" s="55"/>
      <c r="ID12" s="55"/>
      <c r="IE12" s="55"/>
      <c r="IF12" s="55"/>
      <c r="IG12" s="55"/>
      <c r="IH12" s="55"/>
      <c r="II12" s="55"/>
      <c r="IJ12" s="55"/>
      <c r="IK12" s="55"/>
      <c r="IL12" s="55"/>
      <c r="IM12" s="55"/>
      <c r="IN12" s="55"/>
      <c r="IO12" s="55"/>
      <c r="IP12" s="55"/>
      <c r="IQ12" s="55"/>
      <c r="IR12" s="55"/>
      <c r="IS12" s="55"/>
      <c r="IT12" s="55"/>
      <c r="IU12" s="55"/>
    </row>
    <row r="13" spans="1:255" ht="19.95" customHeight="1" x14ac:dyDescent="0.3">
      <c r="A13" s="86"/>
      <c r="B13" s="17" t="s">
        <v>13</v>
      </c>
      <c r="C13" s="18">
        <v>1</v>
      </c>
      <c r="D13" s="18">
        <v>1</v>
      </c>
      <c r="E13" s="16">
        <v>3.2</v>
      </c>
      <c r="F13" s="16"/>
      <c r="G13" s="5">
        <v>1</v>
      </c>
      <c r="H13" s="5">
        <f>ROUND(PRODUCT(C13:G13),2)</f>
        <v>3.2</v>
      </c>
      <c r="I13" s="14"/>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c r="IK13" s="55"/>
      <c r="IL13" s="55"/>
      <c r="IM13" s="55"/>
      <c r="IN13" s="55"/>
      <c r="IO13" s="55"/>
      <c r="IP13" s="55"/>
      <c r="IQ13" s="55"/>
      <c r="IR13" s="55"/>
      <c r="IS13" s="55"/>
      <c r="IT13" s="55"/>
      <c r="IU13" s="55"/>
    </row>
    <row r="14" spans="1:255" ht="19.95" customHeight="1" x14ac:dyDescent="0.3">
      <c r="A14" s="86"/>
      <c r="B14" s="17" t="s">
        <v>14</v>
      </c>
      <c r="C14" s="18"/>
      <c r="D14" s="18"/>
      <c r="E14" s="16"/>
      <c r="F14" s="16"/>
      <c r="G14" s="5"/>
      <c r="H14" s="16"/>
      <c r="I14" s="14"/>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c r="FL14" s="55"/>
      <c r="FM14" s="55"/>
      <c r="FN14" s="55"/>
      <c r="FO14" s="55"/>
      <c r="FP14" s="55"/>
      <c r="FQ14" s="55"/>
      <c r="FR14" s="55"/>
      <c r="FS14" s="55"/>
      <c r="FT14" s="55"/>
      <c r="FU14" s="55"/>
      <c r="FV14" s="55"/>
      <c r="FW14" s="55"/>
      <c r="FX14" s="55"/>
      <c r="FY14" s="55"/>
      <c r="FZ14" s="55"/>
      <c r="GA14" s="55"/>
      <c r="GB14" s="55"/>
      <c r="GC14" s="55"/>
      <c r="GD14" s="55"/>
      <c r="GE14" s="55"/>
      <c r="GF14" s="55"/>
      <c r="GG14" s="55"/>
      <c r="GH14" s="55"/>
      <c r="GI14" s="55"/>
      <c r="GJ14" s="55"/>
      <c r="GK14" s="55"/>
      <c r="GL14" s="55"/>
      <c r="GM14" s="55"/>
      <c r="GN14" s="55"/>
      <c r="GO14" s="55"/>
      <c r="GP14" s="55"/>
      <c r="GQ14" s="55"/>
      <c r="GR14" s="55"/>
      <c r="GS14" s="55"/>
      <c r="GT14" s="55"/>
      <c r="GU14" s="55"/>
      <c r="GV14" s="55"/>
      <c r="GW14" s="55"/>
      <c r="GX14" s="55"/>
      <c r="GY14" s="55"/>
      <c r="GZ14" s="55"/>
      <c r="HA14" s="55"/>
      <c r="HB14" s="55"/>
      <c r="HC14" s="55"/>
      <c r="HD14" s="55"/>
      <c r="HE14" s="55"/>
      <c r="HF14" s="55"/>
      <c r="HG14" s="55"/>
      <c r="HH14" s="55"/>
      <c r="HI14" s="55"/>
      <c r="HJ14" s="55"/>
      <c r="HK14" s="55"/>
      <c r="HL14" s="55"/>
      <c r="HM14" s="55"/>
      <c r="HN14" s="55"/>
      <c r="HO14" s="55"/>
      <c r="HP14" s="55"/>
      <c r="HQ14" s="55"/>
      <c r="HR14" s="55"/>
      <c r="HS14" s="55"/>
      <c r="HT14" s="55"/>
      <c r="HU14" s="55"/>
      <c r="HV14" s="55"/>
      <c r="HW14" s="55"/>
      <c r="HX14" s="55"/>
      <c r="HY14" s="55"/>
      <c r="HZ14" s="55"/>
      <c r="IA14" s="55"/>
      <c r="IB14" s="55"/>
      <c r="IC14" s="55"/>
      <c r="ID14" s="55"/>
      <c r="IE14" s="55"/>
      <c r="IF14" s="55"/>
      <c r="IG14" s="55"/>
      <c r="IH14" s="55"/>
      <c r="II14" s="55"/>
      <c r="IJ14" s="55"/>
      <c r="IK14" s="55"/>
      <c r="IL14" s="55"/>
      <c r="IM14" s="55"/>
      <c r="IN14" s="55"/>
      <c r="IO14" s="55"/>
      <c r="IP14" s="55"/>
      <c r="IQ14" s="55"/>
      <c r="IR14" s="55"/>
      <c r="IS14" s="55"/>
      <c r="IT14" s="55"/>
      <c r="IU14" s="55"/>
    </row>
    <row r="15" spans="1:255" ht="19.95" customHeight="1" x14ac:dyDescent="0.3">
      <c r="A15" s="86"/>
      <c r="B15" s="17" t="s">
        <v>15</v>
      </c>
      <c r="C15" s="18">
        <v>1</v>
      </c>
      <c r="D15" s="18">
        <v>1</v>
      </c>
      <c r="E15" s="16">
        <v>3</v>
      </c>
      <c r="F15" s="16"/>
      <c r="G15" s="5">
        <v>2.5</v>
      </c>
      <c r="H15" s="5">
        <f>ROUND(PRODUCT(C15:G15),2)</f>
        <v>7.5</v>
      </c>
      <c r="I15" s="14"/>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c r="EP15" s="55"/>
      <c r="EQ15" s="55"/>
      <c r="ER15" s="55"/>
      <c r="ES15" s="55"/>
      <c r="ET15" s="55"/>
      <c r="EU15" s="55"/>
      <c r="EV15" s="55"/>
      <c r="EW15" s="55"/>
      <c r="EX15" s="55"/>
      <c r="EY15" s="55"/>
      <c r="EZ15" s="55"/>
      <c r="FA15" s="55"/>
      <c r="FB15" s="55"/>
      <c r="FC15" s="55"/>
      <c r="FD15" s="55"/>
      <c r="FE15" s="55"/>
      <c r="FF15" s="55"/>
      <c r="FG15" s="55"/>
      <c r="FH15" s="55"/>
      <c r="FI15" s="55"/>
      <c r="FJ15" s="55"/>
      <c r="FK15" s="55"/>
      <c r="FL15" s="55"/>
      <c r="FM15" s="55"/>
      <c r="FN15" s="55"/>
      <c r="FO15" s="55"/>
      <c r="FP15" s="55"/>
      <c r="FQ15" s="55"/>
      <c r="FR15" s="55"/>
      <c r="FS15" s="55"/>
      <c r="FT15" s="55"/>
      <c r="FU15" s="55"/>
      <c r="FV15" s="55"/>
      <c r="FW15" s="55"/>
      <c r="FX15" s="55"/>
      <c r="FY15" s="55"/>
      <c r="FZ15" s="55"/>
      <c r="GA15" s="55"/>
      <c r="GB15" s="55"/>
      <c r="GC15" s="55"/>
      <c r="GD15" s="55"/>
      <c r="GE15" s="55"/>
      <c r="GF15" s="55"/>
      <c r="GG15" s="55"/>
      <c r="GH15" s="55"/>
      <c r="GI15" s="55"/>
      <c r="GJ15" s="55"/>
      <c r="GK15" s="55"/>
      <c r="GL15" s="55"/>
      <c r="GM15" s="55"/>
      <c r="GN15" s="55"/>
      <c r="GO15" s="55"/>
      <c r="GP15" s="55"/>
      <c r="GQ15" s="55"/>
      <c r="GR15" s="55"/>
      <c r="GS15" s="55"/>
      <c r="GT15" s="55"/>
      <c r="GU15" s="55"/>
      <c r="GV15" s="55"/>
      <c r="GW15" s="55"/>
      <c r="GX15" s="55"/>
      <c r="GY15" s="55"/>
      <c r="GZ15" s="55"/>
      <c r="HA15" s="55"/>
      <c r="HB15" s="55"/>
      <c r="HC15" s="55"/>
      <c r="HD15" s="55"/>
      <c r="HE15" s="55"/>
      <c r="HF15" s="55"/>
      <c r="HG15" s="55"/>
      <c r="HH15" s="55"/>
      <c r="HI15" s="55"/>
      <c r="HJ15" s="55"/>
      <c r="HK15" s="55"/>
      <c r="HL15" s="55"/>
      <c r="HM15" s="55"/>
      <c r="HN15" s="55"/>
      <c r="HO15" s="55"/>
      <c r="HP15" s="55"/>
      <c r="HQ15" s="55"/>
      <c r="HR15" s="55"/>
      <c r="HS15" s="55"/>
      <c r="HT15" s="55"/>
      <c r="HU15" s="55"/>
      <c r="HV15" s="55"/>
      <c r="HW15" s="55"/>
      <c r="HX15" s="55"/>
      <c r="HY15" s="55"/>
      <c r="HZ15" s="55"/>
      <c r="IA15" s="55"/>
      <c r="IB15" s="55"/>
      <c r="IC15" s="55"/>
      <c r="ID15" s="55"/>
      <c r="IE15" s="55"/>
      <c r="IF15" s="55"/>
      <c r="IG15" s="55"/>
      <c r="IH15" s="55"/>
      <c r="II15" s="55"/>
      <c r="IJ15" s="55"/>
      <c r="IK15" s="55"/>
      <c r="IL15" s="55"/>
      <c r="IM15" s="55"/>
      <c r="IN15" s="55"/>
      <c r="IO15" s="55"/>
      <c r="IP15" s="55"/>
      <c r="IQ15" s="55"/>
      <c r="IR15" s="55"/>
      <c r="IS15" s="55"/>
      <c r="IT15" s="55"/>
      <c r="IU15" s="55"/>
    </row>
    <row r="16" spans="1:255" ht="19.95" customHeight="1" x14ac:dyDescent="0.3">
      <c r="A16" s="86"/>
      <c r="B16" s="17" t="s">
        <v>16</v>
      </c>
      <c r="C16" s="18">
        <v>1</v>
      </c>
      <c r="D16" s="18">
        <v>1</v>
      </c>
      <c r="E16" s="16">
        <v>2</v>
      </c>
      <c r="F16" s="16"/>
      <c r="G16" s="5">
        <v>1.5</v>
      </c>
      <c r="H16" s="5">
        <f>ROUND(PRODUCT(C16:G16),2)</f>
        <v>3</v>
      </c>
      <c r="I16" s="14"/>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c r="EP16" s="55"/>
      <c r="EQ16" s="55"/>
      <c r="ER16" s="55"/>
      <c r="ES16" s="55"/>
      <c r="ET16" s="55"/>
      <c r="EU16" s="55"/>
      <c r="EV16" s="55"/>
      <c r="EW16" s="55"/>
      <c r="EX16" s="55"/>
      <c r="EY16" s="55"/>
      <c r="EZ16" s="55"/>
      <c r="FA16" s="55"/>
      <c r="FB16" s="55"/>
      <c r="FC16" s="55"/>
      <c r="FD16" s="55"/>
      <c r="FE16" s="55"/>
      <c r="FF16" s="55"/>
      <c r="FG16" s="55"/>
      <c r="FH16" s="55"/>
      <c r="FI16" s="55"/>
      <c r="FJ16" s="55"/>
      <c r="FK16" s="55"/>
      <c r="FL16" s="55"/>
      <c r="FM16" s="55"/>
      <c r="FN16" s="55"/>
      <c r="FO16" s="55"/>
      <c r="FP16" s="55"/>
      <c r="FQ16" s="55"/>
      <c r="FR16" s="55"/>
      <c r="FS16" s="55"/>
      <c r="FT16" s="55"/>
      <c r="FU16" s="55"/>
      <c r="FV16" s="55"/>
      <c r="FW16" s="55"/>
      <c r="FX16" s="55"/>
      <c r="FY16" s="55"/>
      <c r="FZ16" s="55"/>
      <c r="GA16" s="55"/>
      <c r="GB16" s="55"/>
      <c r="GC16" s="55"/>
      <c r="GD16" s="55"/>
      <c r="GE16" s="55"/>
      <c r="GF16" s="55"/>
      <c r="GG16" s="55"/>
      <c r="GH16" s="55"/>
      <c r="GI16" s="55"/>
      <c r="GJ16" s="55"/>
      <c r="GK16" s="55"/>
      <c r="GL16" s="55"/>
      <c r="GM16" s="55"/>
      <c r="GN16" s="55"/>
      <c r="GO16" s="55"/>
      <c r="GP16" s="55"/>
      <c r="GQ16" s="55"/>
      <c r="GR16" s="55"/>
      <c r="GS16" s="55"/>
      <c r="GT16" s="55"/>
      <c r="GU16" s="55"/>
      <c r="GV16" s="55"/>
      <c r="GW16" s="55"/>
      <c r="GX16" s="55"/>
      <c r="GY16" s="55"/>
      <c r="GZ16" s="55"/>
      <c r="HA16" s="55"/>
      <c r="HB16" s="55"/>
      <c r="HC16" s="55"/>
      <c r="HD16" s="55"/>
      <c r="HE16" s="55"/>
      <c r="HF16" s="55"/>
      <c r="HG16" s="55"/>
      <c r="HH16" s="55"/>
      <c r="HI16" s="55"/>
      <c r="HJ16" s="55"/>
      <c r="HK16" s="55"/>
      <c r="HL16" s="55"/>
      <c r="HM16" s="55"/>
      <c r="HN16" s="55"/>
      <c r="HO16" s="55"/>
      <c r="HP16" s="55"/>
      <c r="HQ16" s="55"/>
      <c r="HR16" s="55"/>
      <c r="HS16" s="55"/>
      <c r="HT16" s="55"/>
      <c r="HU16" s="55"/>
      <c r="HV16" s="55"/>
      <c r="HW16" s="55"/>
      <c r="HX16" s="55"/>
      <c r="HY16" s="55"/>
      <c r="HZ16" s="55"/>
      <c r="IA16" s="55"/>
      <c r="IB16" s="55"/>
      <c r="IC16" s="55"/>
      <c r="ID16" s="55"/>
      <c r="IE16" s="55"/>
      <c r="IF16" s="55"/>
      <c r="IG16" s="55"/>
      <c r="IH16" s="55"/>
      <c r="II16" s="55"/>
      <c r="IJ16" s="55"/>
      <c r="IK16" s="55"/>
      <c r="IL16" s="55"/>
      <c r="IM16" s="55"/>
      <c r="IN16" s="55"/>
      <c r="IO16" s="55"/>
      <c r="IP16" s="55"/>
      <c r="IQ16" s="55"/>
      <c r="IR16" s="55"/>
      <c r="IS16" s="55"/>
      <c r="IT16" s="55"/>
      <c r="IU16" s="55"/>
    </row>
    <row r="17" spans="1:255" ht="19.95" customHeight="1" x14ac:dyDescent="0.3">
      <c r="A17" s="86"/>
      <c r="B17" s="19" t="s">
        <v>180</v>
      </c>
      <c r="C17" s="18"/>
      <c r="D17" s="18"/>
      <c r="E17" s="16"/>
      <c r="F17" s="16"/>
      <c r="G17" s="5"/>
      <c r="H17" s="16"/>
      <c r="I17" s="14"/>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5"/>
      <c r="FJ17" s="55"/>
      <c r="FK17" s="55"/>
      <c r="FL17" s="55"/>
      <c r="FM17" s="55"/>
      <c r="FN17" s="55"/>
      <c r="FO17" s="55"/>
      <c r="FP17" s="55"/>
      <c r="FQ17" s="55"/>
      <c r="FR17" s="55"/>
      <c r="FS17" s="55"/>
      <c r="FT17" s="55"/>
      <c r="FU17" s="55"/>
      <c r="FV17" s="55"/>
      <c r="FW17" s="55"/>
      <c r="FX17" s="55"/>
      <c r="FY17" s="55"/>
      <c r="FZ17" s="55"/>
      <c r="GA17" s="55"/>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5"/>
      <c r="IB17" s="55"/>
      <c r="IC17" s="55"/>
      <c r="ID17" s="55"/>
      <c r="IE17" s="55"/>
      <c r="IF17" s="55"/>
      <c r="IG17" s="55"/>
      <c r="IH17" s="55"/>
      <c r="II17" s="55"/>
      <c r="IJ17" s="55"/>
      <c r="IK17" s="55"/>
      <c r="IL17" s="55"/>
      <c r="IM17" s="55"/>
      <c r="IN17" s="55"/>
      <c r="IO17" s="55"/>
      <c r="IP17" s="55"/>
      <c r="IQ17" s="55"/>
      <c r="IR17" s="55"/>
      <c r="IS17" s="55"/>
      <c r="IT17" s="55"/>
      <c r="IU17" s="55"/>
    </row>
    <row r="18" spans="1:255" ht="19.95" customHeight="1" x14ac:dyDescent="0.3">
      <c r="A18" s="86"/>
      <c r="B18" s="20" t="s">
        <v>18</v>
      </c>
      <c r="C18" s="4">
        <v>1</v>
      </c>
      <c r="D18" s="4">
        <v>3</v>
      </c>
      <c r="E18" s="5">
        <v>2.5</v>
      </c>
      <c r="F18" s="5"/>
      <c r="G18" s="5">
        <v>0.8</v>
      </c>
      <c r="H18" s="5">
        <f>ROUND(PRODUCT(C18:G18),2)</f>
        <v>6</v>
      </c>
      <c r="I18" s="14"/>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55"/>
      <c r="GV18" s="55"/>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c r="IK18" s="55"/>
      <c r="IL18" s="55"/>
      <c r="IM18" s="55"/>
      <c r="IN18" s="55"/>
      <c r="IO18" s="55"/>
      <c r="IP18" s="55"/>
      <c r="IQ18" s="55"/>
      <c r="IR18" s="55"/>
      <c r="IS18" s="55"/>
      <c r="IT18" s="55"/>
      <c r="IU18" s="55"/>
    </row>
    <row r="19" spans="1:255" ht="19.95" customHeight="1" x14ac:dyDescent="0.3">
      <c r="A19" s="86"/>
      <c r="B19" s="20" t="s">
        <v>19</v>
      </c>
      <c r="C19" s="4">
        <v>1</v>
      </c>
      <c r="D19" s="4">
        <v>3</v>
      </c>
      <c r="E19" s="5">
        <v>1.5</v>
      </c>
      <c r="F19" s="5"/>
      <c r="G19" s="5">
        <v>0.6</v>
      </c>
      <c r="H19" s="5">
        <f>ROUND(PRODUCT(C19:G19),2)</f>
        <v>2.7</v>
      </c>
      <c r="I19" s="14"/>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5"/>
      <c r="GC19" s="55"/>
      <c r="GD19" s="55"/>
      <c r="GE19" s="55"/>
      <c r="GF19" s="55"/>
      <c r="GG19" s="55"/>
      <c r="GH19" s="55"/>
      <c r="GI19" s="55"/>
      <c r="GJ19" s="55"/>
      <c r="GK19" s="55"/>
      <c r="GL19" s="55"/>
      <c r="GM19" s="55"/>
      <c r="GN19" s="55"/>
      <c r="GO19" s="55"/>
      <c r="GP19" s="55"/>
      <c r="GQ19" s="55"/>
      <c r="GR19" s="55"/>
      <c r="GS19" s="55"/>
      <c r="GT19" s="55"/>
      <c r="GU19" s="55"/>
      <c r="GV19" s="55"/>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c r="IH19" s="55"/>
      <c r="II19" s="55"/>
      <c r="IJ19" s="55"/>
      <c r="IK19" s="55"/>
      <c r="IL19" s="55"/>
      <c r="IM19" s="55"/>
      <c r="IN19" s="55"/>
      <c r="IO19" s="55"/>
      <c r="IP19" s="55"/>
      <c r="IQ19" s="55"/>
      <c r="IR19" s="55"/>
      <c r="IS19" s="55"/>
      <c r="IT19" s="55"/>
      <c r="IU19" s="55"/>
    </row>
    <row r="20" spans="1:255" ht="19.95" customHeight="1" x14ac:dyDescent="0.3">
      <c r="A20" s="86"/>
      <c r="B20" s="20" t="s">
        <v>20</v>
      </c>
      <c r="C20" s="4">
        <v>1</v>
      </c>
      <c r="D20" s="4">
        <v>3</v>
      </c>
      <c r="E20" s="5">
        <v>1</v>
      </c>
      <c r="F20" s="5"/>
      <c r="G20" s="5">
        <v>0.9</v>
      </c>
      <c r="H20" s="5">
        <f>ROUND(PRODUCT(C20:G20),2)</f>
        <v>2.7</v>
      </c>
      <c r="I20" s="14"/>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c r="EP20" s="55"/>
      <c r="EQ20" s="55"/>
      <c r="ER20" s="55"/>
      <c r="ES20" s="55"/>
      <c r="ET20" s="55"/>
      <c r="EU20" s="55"/>
      <c r="EV20" s="55"/>
      <c r="EW20" s="55"/>
      <c r="EX20" s="55"/>
      <c r="EY20" s="55"/>
      <c r="EZ20" s="55"/>
      <c r="FA20" s="55"/>
      <c r="FB20" s="55"/>
      <c r="FC20" s="55"/>
      <c r="FD20" s="55"/>
      <c r="FE20" s="55"/>
      <c r="FF20" s="55"/>
      <c r="FG20" s="55"/>
      <c r="FH20" s="55"/>
      <c r="FI20" s="55"/>
      <c r="FJ20" s="55"/>
      <c r="FK20" s="55"/>
      <c r="FL20" s="55"/>
      <c r="FM20" s="55"/>
      <c r="FN20" s="55"/>
      <c r="FO20" s="55"/>
      <c r="FP20" s="55"/>
      <c r="FQ20" s="55"/>
      <c r="FR20" s="55"/>
      <c r="FS20" s="55"/>
      <c r="FT20" s="55"/>
      <c r="FU20" s="55"/>
      <c r="FV20" s="55"/>
      <c r="FW20" s="55"/>
      <c r="FX20" s="55"/>
      <c r="FY20" s="55"/>
      <c r="FZ20" s="55"/>
      <c r="GA20" s="55"/>
      <c r="GB20" s="55"/>
      <c r="GC20" s="55"/>
      <c r="GD20" s="55"/>
      <c r="GE20" s="55"/>
      <c r="GF20" s="55"/>
      <c r="GG20" s="55"/>
      <c r="GH20" s="55"/>
      <c r="GI20" s="55"/>
      <c r="GJ20" s="55"/>
      <c r="GK20" s="55"/>
      <c r="GL20" s="55"/>
      <c r="GM20" s="55"/>
      <c r="GN20" s="55"/>
      <c r="GO20" s="55"/>
      <c r="GP20" s="55"/>
      <c r="GQ20" s="55"/>
      <c r="GR20" s="55"/>
      <c r="GS20" s="55"/>
      <c r="GT20" s="55"/>
      <c r="GU20" s="55"/>
      <c r="GV20" s="55"/>
      <c r="GW20" s="55"/>
      <c r="GX20" s="55"/>
      <c r="GY20" s="55"/>
      <c r="GZ20" s="55"/>
      <c r="HA20" s="55"/>
      <c r="HB20" s="55"/>
      <c r="HC20" s="55"/>
      <c r="HD20" s="55"/>
      <c r="HE20" s="55"/>
      <c r="HF20" s="55"/>
      <c r="HG20" s="55"/>
      <c r="HH20" s="55"/>
      <c r="HI20" s="55"/>
      <c r="HJ20" s="55"/>
      <c r="HK20" s="55"/>
      <c r="HL20" s="55"/>
      <c r="HM20" s="55"/>
      <c r="HN20" s="55"/>
      <c r="HO20" s="55"/>
      <c r="HP20" s="55"/>
      <c r="HQ20" s="55"/>
      <c r="HR20" s="55"/>
      <c r="HS20" s="55"/>
      <c r="HT20" s="55"/>
      <c r="HU20" s="55"/>
      <c r="HV20" s="55"/>
      <c r="HW20" s="55"/>
      <c r="HX20" s="55"/>
      <c r="HY20" s="55"/>
      <c r="HZ20" s="55"/>
      <c r="IA20" s="55"/>
      <c r="IB20" s="55"/>
      <c r="IC20" s="55"/>
      <c r="ID20" s="55"/>
      <c r="IE20" s="55"/>
      <c r="IF20" s="55"/>
      <c r="IG20" s="55"/>
      <c r="IH20" s="55"/>
      <c r="II20" s="55"/>
      <c r="IJ20" s="55"/>
      <c r="IK20" s="55"/>
      <c r="IL20" s="55"/>
      <c r="IM20" s="55"/>
      <c r="IN20" s="55"/>
      <c r="IO20" s="55"/>
      <c r="IP20" s="55"/>
      <c r="IQ20" s="55"/>
      <c r="IR20" s="55"/>
      <c r="IS20" s="55"/>
      <c r="IT20" s="55"/>
      <c r="IU20" s="55"/>
    </row>
    <row r="21" spans="1:255" ht="19.95" customHeight="1" x14ac:dyDescent="0.3">
      <c r="A21" s="86"/>
      <c r="B21" s="20" t="s">
        <v>21</v>
      </c>
      <c r="C21" s="4">
        <v>1</v>
      </c>
      <c r="D21" s="4">
        <v>4</v>
      </c>
      <c r="E21" s="5">
        <v>2</v>
      </c>
      <c r="F21" s="5"/>
      <c r="G21" s="5">
        <v>1.2</v>
      </c>
      <c r="H21" s="5">
        <f>ROUND(PRODUCT(C21:G21),2)</f>
        <v>9.6</v>
      </c>
      <c r="I21" s="14"/>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c r="EP21" s="55"/>
      <c r="EQ21" s="55"/>
      <c r="ER21" s="55"/>
      <c r="ES21" s="55"/>
      <c r="ET21" s="55"/>
      <c r="EU21" s="55"/>
      <c r="EV21" s="55"/>
      <c r="EW21" s="55"/>
      <c r="EX21" s="55"/>
      <c r="EY21" s="55"/>
      <c r="EZ21" s="55"/>
      <c r="FA21" s="55"/>
      <c r="FB21" s="55"/>
      <c r="FC21" s="55"/>
      <c r="FD21" s="55"/>
      <c r="FE21" s="55"/>
      <c r="FF21" s="55"/>
      <c r="FG21" s="55"/>
      <c r="FH21" s="55"/>
      <c r="FI21" s="55"/>
      <c r="FJ21" s="55"/>
      <c r="FK21" s="55"/>
      <c r="FL21" s="55"/>
      <c r="FM21" s="55"/>
      <c r="FN21" s="55"/>
      <c r="FO21" s="55"/>
      <c r="FP21" s="55"/>
      <c r="FQ21" s="55"/>
      <c r="FR21" s="55"/>
      <c r="FS21" s="55"/>
      <c r="FT21" s="55"/>
      <c r="FU21" s="55"/>
      <c r="FV21" s="55"/>
      <c r="FW21" s="55"/>
      <c r="FX21" s="55"/>
      <c r="FY21" s="55"/>
      <c r="FZ21" s="55"/>
      <c r="GA21" s="55"/>
      <c r="GB21" s="55"/>
      <c r="GC21" s="55"/>
      <c r="GD21" s="55"/>
      <c r="GE21" s="55"/>
      <c r="GF21" s="55"/>
      <c r="GG21" s="55"/>
      <c r="GH21" s="55"/>
      <c r="GI21" s="55"/>
      <c r="GJ21" s="55"/>
      <c r="GK21" s="55"/>
      <c r="GL21" s="55"/>
      <c r="GM21" s="55"/>
      <c r="GN21" s="55"/>
      <c r="GO21" s="55"/>
      <c r="GP21" s="55"/>
      <c r="GQ21" s="55"/>
      <c r="GR21" s="55"/>
      <c r="GS21" s="55"/>
      <c r="GT21" s="55"/>
      <c r="GU21" s="55"/>
      <c r="GV21" s="55"/>
      <c r="GW21" s="55"/>
      <c r="GX21" s="55"/>
      <c r="GY21" s="55"/>
      <c r="GZ21" s="55"/>
      <c r="HA21" s="55"/>
      <c r="HB21" s="55"/>
      <c r="HC21" s="55"/>
      <c r="HD21" s="55"/>
      <c r="HE21" s="55"/>
      <c r="HF21" s="55"/>
      <c r="HG21" s="55"/>
      <c r="HH21" s="55"/>
      <c r="HI21" s="55"/>
      <c r="HJ21" s="55"/>
      <c r="HK21" s="55"/>
      <c r="HL21" s="55"/>
      <c r="HM21" s="55"/>
      <c r="HN21" s="55"/>
      <c r="HO21" s="55"/>
      <c r="HP21" s="55"/>
      <c r="HQ21" s="55"/>
      <c r="HR21" s="55"/>
      <c r="HS21" s="55"/>
      <c r="HT21" s="55"/>
      <c r="HU21" s="55"/>
      <c r="HV21" s="55"/>
      <c r="HW21" s="55"/>
      <c r="HX21" s="55"/>
      <c r="HY21" s="55"/>
      <c r="HZ21" s="55"/>
      <c r="IA21" s="55"/>
      <c r="IB21" s="55"/>
      <c r="IC21" s="55"/>
      <c r="ID21" s="55"/>
      <c r="IE21" s="55"/>
      <c r="IF21" s="55"/>
      <c r="IG21" s="55"/>
      <c r="IH21" s="55"/>
      <c r="II21" s="55"/>
      <c r="IJ21" s="55"/>
      <c r="IK21" s="55"/>
      <c r="IL21" s="55"/>
      <c r="IM21" s="55"/>
      <c r="IN21" s="55"/>
      <c r="IO21" s="55"/>
      <c r="IP21" s="55"/>
      <c r="IQ21" s="55"/>
      <c r="IR21" s="55"/>
      <c r="IS21" s="55"/>
      <c r="IT21" s="55"/>
      <c r="IU21" s="55"/>
    </row>
    <row r="22" spans="1:255" ht="19.95" customHeight="1" x14ac:dyDescent="0.3">
      <c r="A22" s="86"/>
      <c r="B22" s="20" t="s">
        <v>22</v>
      </c>
      <c r="C22" s="4">
        <v>1</v>
      </c>
      <c r="D22" s="4">
        <v>6</v>
      </c>
      <c r="E22" s="5">
        <v>1.5</v>
      </c>
      <c r="F22" s="5"/>
      <c r="G22" s="5">
        <v>1.9</v>
      </c>
      <c r="H22" s="5">
        <f>ROUND(PRODUCT(C22:G22),2)</f>
        <v>17.100000000000001</v>
      </c>
      <c r="I22" s="14"/>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c r="EP22" s="55"/>
      <c r="EQ22" s="55"/>
      <c r="ER22" s="55"/>
      <c r="ES22" s="55"/>
      <c r="ET22" s="55"/>
      <c r="EU22" s="55"/>
      <c r="EV22" s="55"/>
      <c r="EW22" s="55"/>
      <c r="EX22" s="55"/>
      <c r="EY22" s="55"/>
      <c r="EZ22" s="55"/>
      <c r="FA22" s="55"/>
      <c r="FB22" s="55"/>
      <c r="FC22" s="55"/>
      <c r="FD22" s="55"/>
      <c r="FE22" s="55"/>
      <c r="FF22" s="55"/>
      <c r="FG22" s="55"/>
      <c r="FH22" s="55"/>
      <c r="FI22" s="55"/>
      <c r="FJ22" s="55"/>
      <c r="FK22" s="55"/>
      <c r="FL22" s="55"/>
      <c r="FM22" s="55"/>
      <c r="FN22" s="55"/>
      <c r="FO22" s="55"/>
      <c r="FP22" s="55"/>
      <c r="FQ22" s="55"/>
      <c r="FR22" s="55"/>
      <c r="FS22" s="55"/>
      <c r="FT22" s="55"/>
      <c r="FU22" s="55"/>
      <c r="FV22" s="55"/>
      <c r="FW22" s="55"/>
      <c r="FX22" s="55"/>
      <c r="FY22" s="55"/>
      <c r="FZ22" s="55"/>
      <c r="GA22" s="55"/>
      <c r="GB22" s="55"/>
      <c r="GC22" s="55"/>
      <c r="GD22" s="55"/>
      <c r="GE22" s="55"/>
      <c r="GF22" s="55"/>
      <c r="GG22" s="55"/>
      <c r="GH22" s="55"/>
      <c r="GI22" s="55"/>
      <c r="GJ22" s="55"/>
      <c r="GK22" s="55"/>
      <c r="GL22" s="55"/>
      <c r="GM22" s="55"/>
      <c r="GN22" s="55"/>
      <c r="GO22" s="55"/>
      <c r="GP22" s="55"/>
      <c r="GQ22" s="55"/>
      <c r="GR22" s="55"/>
      <c r="GS22" s="55"/>
      <c r="GT22" s="55"/>
      <c r="GU22" s="55"/>
      <c r="GV22" s="55"/>
      <c r="GW22" s="55"/>
      <c r="GX22" s="55"/>
      <c r="GY22" s="55"/>
      <c r="GZ22" s="55"/>
      <c r="HA22" s="55"/>
      <c r="HB22" s="55"/>
      <c r="HC22" s="55"/>
      <c r="HD22" s="55"/>
      <c r="HE22" s="55"/>
      <c r="HF22" s="55"/>
      <c r="HG22" s="55"/>
      <c r="HH22" s="55"/>
      <c r="HI22" s="55"/>
      <c r="HJ22" s="55"/>
      <c r="HK22" s="55"/>
      <c r="HL22" s="55"/>
      <c r="HM22" s="55"/>
      <c r="HN22" s="55"/>
      <c r="HO22" s="55"/>
      <c r="HP22" s="55"/>
      <c r="HQ22" s="55"/>
      <c r="HR22" s="55"/>
      <c r="HS22" s="55"/>
      <c r="HT22" s="55"/>
      <c r="HU22" s="55"/>
      <c r="HV22" s="55"/>
      <c r="HW22" s="55"/>
      <c r="HX22" s="55"/>
      <c r="HY22" s="55"/>
      <c r="HZ22" s="55"/>
      <c r="IA22" s="55"/>
      <c r="IB22" s="55"/>
      <c r="IC22" s="55"/>
      <c r="ID22" s="55"/>
      <c r="IE22" s="55"/>
      <c r="IF22" s="55"/>
      <c r="IG22" s="55"/>
      <c r="IH22" s="55"/>
      <c r="II22" s="55"/>
      <c r="IJ22" s="55"/>
      <c r="IK22" s="55"/>
      <c r="IL22" s="55"/>
      <c r="IM22" s="55"/>
      <c r="IN22" s="55"/>
      <c r="IO22" s="55"/>
      <c r="IP22" s="55"/>
      <c r="IQ22" s="55"/>
      <c r="IR22" s="55"/>
      <c r="IS22" s="55"/>
      <c r="IT22" s="55"/>
      <c r="IU22" s="55"/>
    </row>
    <row r="23" spans="1:255" ht="19.95" customHeight="1" x14ac:dyDescent="0.3">
      <c r="A23" s="86"/>
      <c r="B23" s="15" t="s">
        <v>23</v>
      </c>
      <c r="C23" s="4"/>
      <c r="D23" s="4"/>
      <c r="E23" s="5"/>
      <c r="F23" s="5"/>
      <c r="G23" s="5"/>
      <c r="H23" s="16"/>
      <c r="I23" s="14"/>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c r="EP23" s="55"/>
      <c r="EQ23" s="55"/>
      <c r="ER23" s="55"/>
      <c r="ES23" s="55"/>
      <c r="ET23" s="55"/>
      <c r="EU23" s="55"/>
      <c r="EV23" s="55"/>
      <c r="EW23" s="55"/>
      <c r="EX23" s="55"/>
      <c r="EY23" s="55"/>
      <c r="EZ23" s="55"/>
      <c r="FA23" s="55"/>
      <c r="FB23" s="55"/>
      <c r="FC23" s="55"/>
      <c r="FD23" s="55"/>
      <c r="FE23" s="55"/>
      <c r="FF23" s="55"/>
      <c r="FG23" s="55"/>
      <c r="FH23" s="55"/>
      <c r="FI23" s="55"/>
      <c r="FJ23" s="55"/>
      <c r="FK23" s="55"/>
      <c r="FL23" s="55"/>
      <c r="FM23" s="55"/>
      <c r="FN23" s="55"/>
      <c r="FO23" s="55"/>
      <c r="FP23" s="55"/>
      <c r="FQ23" s="55"/>
      <c r="FR23" s="55"/>
      <c r="FS23" s="55"/>
      <c r="FT23" s="55"/>
      <c r="FU23" s="55"/>
      <c r="FV23" s="55"/>
      <c r="FW23" s="55"/>
      <c r="FX23" s="55"/>
      <c r="FY23" s="55"/>
      <c r="FZ23" s="55"/>
      <c r="GA23" s="55"/>
      <c r="GB23" s="55"/>
      <c r="GC23" s="55"/>
      <c r="GD23" s="55"/>
      <c r="GE23" s="55"/>
      <c r="GF23" s="55"/>
      <c r="GG23" s="55"/>
      <c r="GH23" s="55"/>
      <c r="GI23" s="55"/>
      <c r="GJ23" s="55"/>
      <c r="GK23" s="55"/>
      <c r="GL23" s="55"/>
      <c r="GM23" s="55"/>
      <c r="GN23" s="55"/>
      <c r="GO23" s="55"/>
      <c r="GP23" s="55"/>
      <c r="GQ23" s="55"/>
      <c r="GR23" s="55"/>
      <c r="GS23" s="55"/>
      <c r="GT23" s="55"/>
      <c r="GU23" s="55"/>
      <c r="GV23" s="55"/>
      <c r="GW23" s="55"/>
      <c r="GX23" s="55"/>
      <c r="GY23" s="55"/>
      <c r="GZ23" s="55"/>
      <c r="HA23" s="55"/>
      <c r="HB23" s="55"/>
      <c r="HC23" s="55"/>
      <c r="HD23" s="55"/>
      <c r="HE23" s="55"/>
      <c r="HF23" s="55"/>
      <c r="HG23" s="55"/>
      <c r="HH23" s="55"/>
      <c r="HI23" s="55"/>
      <c r="HJ23" s="55"/>
      <c r="HK23" s="55"/>
      <c r="HL23" s="55"/>
      <c r="HM23" s="55"/>
      <c r="HN23" s="55"/>
      <c r="HO23" s="55"/>
      <c r="HP23" s="55"/>
      <c r="HQ23" s="55"/>
      <c r="HR23" s="55"/>
      <c r="HS23" s="55"/>
      <c r="HT23" s="55"/>
      <c r="HU23" s="55"/>
      <c r="HV23" s="55"/>
      <c r="HW23" s="55"/>
      <c r="HX23" s="55"/>
      <c r="HY23" s="55"/>
      <c r="HZ23" s="55"/>
      <c r="IA23" s="55"/>
      <c r="IB23" s="55"/>
      <c r="IC23" s="55"/>
      <c r="ID23" s="55"/>
      <c r="IE23" s="55"/>
      <c r="IF23" s="55"/>
      <c r="IG23" s="55"/>
      <c r="IH23" s="55"/>
      <c r="II23" s="55"/>
      <c r="IJ23" s="55"/>
      <c r="IK23" s="55"/>
      <c r="IL23" s="55"/>
      <c r="IM23" s="55"/>
      <c r="IN23" s="55"/>
      <c r="IO23" s="55"/>
      <c r="IP23" s="55"/>
      <c r="IQ23" s="55"/>
      <c r="IR23" s="55"/>
      <c r="IS23" s="55"/>
      <c r="IT23" s="55"/>
      <c r="IU23" s="55"/>
    </row>
    <row r="24" spans="1:255" ht="19.95" customHeight="1" x14ac:dyDescent="0.3">
      <c r="A24" s="86"/>
      <c r="B24" s="20" t="s">
        <v>24</v>
      </c>
      <c r="C24" s="4">
        <v>1</v>
      </c>
      <c r="D24" s="4">
        <v>5</v>
      </c>
      <c r="E24" s="5">
        <v>5.0999999999999996</v>
      </c>
      <c r="F24" s="5">
        <v>0.1</v>
      </c>
      <c r="G24" s="5"/>
      <c r="H24" s="5">
        <f>ROUND(PRODUCT(C24:G24),2)</f>
        <v>2.5499999999999998</v>
      </c>
      <c r="I24" s="14"/>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5"/>
      <c r="FK24" s="55"/>
      <c r="FL24" s="55"/>
      <c r="FM24" s="55"/>
      <c r="FN24" s="55"/>
      <c r="FO24" s="55"/>
      <c r="FP24" s="55"/>
      <c r="FQ24" s="55"/>
      <c r="FR24" s="55"/>
      <c r="FS24" s="55"/>
      <c r="FT24" s="55"/>
      <c r="FU24" s="55"/>
      <c r="FV24" s="55"/>
      <c r="FW24" s="55"/>
      <c r="FX24" s="55"/>
      <c r="FY24" s="55"/>
      <c r="FZ24" s="55"/>
      <c r="GA24" s="55"/>
      <c r="GB24" s="55"/>
      <c r="GC24" s="55"/>
      <c r="GD24" s="55"/>
      <c r="GE24" s="55"/>
      <c r="GF24" s="55"/>
      <c r="GG24" s="55"/>
      <c r="GH24" s="55"/>
      <c r="GI24" s="55"/>
      <c r="GJ24" s="55"/>
      <c r="GK24" s="55"/>
      <c r="GL24" s="55"/>
      <c r="GM24" s="55"/>
      <c r="GN24" s="55"/>
      <c r="GO24" s="55"/>
      <c r="GP24" s="55"/>
      <c r="GQ24" s="55"/>
      <c r="GR24" s="55"/>
      <c r="GS24" s="55"/>
      <c r="GT24" s="55"/>
      <c r="GU24" s="55"/>
      <c r="GV24" s="55"/>
      <c r="GW24" s="55"/>
      <c r="GX24" s="55"/>
      <c r="GY24" s="55"/>
      <c r="GZ24" s="55"/>
      <c r="HA24" s="55"/>
      <c r="HB24" s="55"/>
      <c r="HC24" s="55"/>
      <c r="HD24" s="55"/>
      <c r="HE24" s="55"/>
      <c r="HF24" s="55"/>
      <c r="HG24" s="55"/>
      <c r="HH24" s="55"/>
      <c r="HI24" s="55"/>
      <c r="HJ24" s="55"/>
      <c r="HK24" s="55"/>
      <c r="HL24" s="55"/>
      <c r="HM24" s="55"/>
      <c r="HN24" s="55"/>
      <c r="HO24" s="55"/>
      <c r="HP24" s="55"/>
      <c r="HQ24" s="55"/>
      <c r="HR24" s="55"/>
      <c r="HS24" s="55"/>
      <c r="HT24" s="55"/>
      <c r="HU24" s="55"/>
      <c r="HV24" s="55"/>
      <c r="HW24" s="55"/>
      <c r="HX24" s="55"/>
      <c r="HY24" s="55"/>
      <c r="HZ24" s="55"/>
      <c r="IA24" s="55"/>
      <c r="IB24" s="55"/>
      <c r="IC24" s="55"/>
      <c r="ID24" s="55"/>
      <c r="IE24" s="55"/>
      <c r="IF24" s="55"/>
      <c r="IG24" s="55"/>
      <c r="IH24" s="55"/>
      <c r="II24" s="55"/>
      <c r="IJ24" s="55"/>
      <c r="IK24" s="55"/>
      <c r="IL24" s="55"/>
      <c r="IM24" s="55"/>
      <c r="IN24" s="55"/>
      <c r="IO24" s="55"/>
      <c r="IP24" s="55"/>
      <c r="IQ24" s="55"/>
      <c r="IR24" s="55"/>
      <c r="IS24" s="55"/>
      <c r="IT24" s="55"/>
      <c r="IU24" s="55"/>
    </row>
    <row r="25" spans="1:255" ht="19.95" customHeight="1" x14ac:dyDescent="0.3">
      <c r="A25" s="86"/>
      <c r="B25" s="20" t="s">
        <v>25</v>
      </c>
      <c r="C25" s="4">
        <v>2</v>
      </c>
      <c r="D25" s="4">
        <v>5</v>
      </c>
      <c r="E25" s="5">
        <v>5.0999999999999996</v>
      </c>
      <c r="F25" s="5">
        <v>0.1</v>
      </c>
      <c r="G25" s="5"/>
      <c r="H25" s="5">
        <f>ROUND(PRODUCT(C25:G25),2)</f>
        <v>5.0999999999999996</v>
      </c>
      <c r="I25" s="14"/>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5"/>
      <c r="FK25" s="55"/>
      <c r="FL25" s="55"/>
      <c r="FM25" s="55"/>
      <c r="FN25" s="55"/>
      <c r="FO25" s="55"/>
      <c r="FP25" s="55"/>
      <c r="FQ25" s="55"/>
      <c r="FR25" s="55"/>
      <c r="FS25" s="55"/>
      <c r="FT25" s="55"/>
      <c r="FU25" s="55"/>
      <c r="FV25" s="55"/>
      <c r="FW25" s="55"/>
      <c r="FX25" s="55"/>
      <c r="FY25" s="55"/>
      <c r="FZ25" s="55"/>
      <c r="GA25" s="55"/>
      <c r="GB25" s="55"/>
      <c r="GC25" s="55"/>
      <c r="GD25" s="55"/>
      <c r="GE25" s="55"/>
      <c r="GF25" s="55"/>
      <c r="GG25" s="55"/>
      <c r="GH25" s="55"/>
      <c r="GI25" s="55"/>
      <c r="GJ25" s="55"/>
      <c r="GK25" s="55"/>
      <c r="GL25" s="55"/>
      <c r="GM25" s="55"/>
      <c r="GN25" s="55"/>
      <c r="GO25" s="55"/>
      <c r="GP25" s="55"/>
      <c r="GQ25" s="55"/>
      <c r="GR25" s="55"/>
      <c r="GS25" s="55"/>
      <c r="GT25" s="55"/>
      <c r="GU25" s="55"/>
      <c r="GV25" s="55"/>
      <c r="GW25" s="55"/>
      <c r="GX25" s="55"/>
      <c r="GY25" s="55"/>
      <c r="GZ25" s="55"/>
      <c r="HA25" s="55"/>
      <c r="HB25" s="55"/>
      <c r="HC25" s="55"/>
      <c r="HD25" s="55"/>
      <c r="HE25" s="55"/>
      <c r="HF25" s="55"/>
      <c r="HG25" s="55"/>
      <c r="HH25" s="55"/>
      <c r="HI25" s="55"/>
      <c r="HJ25" s="55"/>
      <c r="HK25" s="55"/>
      <c r="HL25" s="55"/>
      <c r="HM25" s="55"/>
      <c r="HN25" s="55"/>
      <c r="HO25" s="55"/>
      <c r="HP25" s="55"/>
      <c r="HQ25" s="55"/>
      <c r="HR25" s="55"/>
      <c r="HS25" s="55"/>
      <c r="HT25" s="55"/>
      <c r="HU25" s="55"/>
      <c r="HV25" s="55"/>
      <c r="HW25" s="55"/>
      <c r="HX25" s="55"/>
      <c r="HY25" s="55"/>
      <c r="HZ25" s="55"/>
      <c r="IA25" s="55"/>
      <c r="IB25" s="55"/>
      <c r="IC25" s="55"/>
      <c r="ID25" s="55"/>
      <c r="IE25" s="55"/>
      <c r="IF25" s="55"/>
      <c r="IG25" s="55"/>
      <c r="IH25" s="55"/>
      <c r="II25" s="55"/>
      <c r="IJ25" s="55"/>
      <c r="IK25" s="55"/>
      <c r="IL25" s="55"/>
      <c r="IM25" s="55"/>
      <c r="IN25" s="55"/>
      <c r="IO25" s="55"/>
      <c r="IP25" s="55"/>
      <c r="IQ25" s="55"/>
      <c r="IR25" s="55"/>
      <c r="IS25" s="55"/>
      <c r="IT25" s="55"/>
      <c r="IU25" s="55"/>
    </row>
    <row r="26" spans="1:255" ht="19.95" customHeight="1" x14ac:dyDescent="0.3">
      <c r="A26" s="86"/>
      <c r="B26" s="20" t="s">
        <v>26</v>
      </c>
      <c r="C26" s="4">
        <v>2</v>
      </c>
      <c r="D26" s="4">
        <v>5</v>
      </c>
      <c r="E26" s="5">
        <v>5.0999999999999996</v>
      </c>
      <c r="F26" s="5">
        <v>0.23</v>
      </c>
      <c r="G26" s="5"/>
      <c r="H26" s="5">
        <f>ROUND(PRODUCT(C26:G26),2)</f>
        <v>11.73</v>
      </c>
      <c r="I26" s="14"/>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5"/>
      <c r="FK26" s="55"/>
      <c r="FL26" s="55"/>
      <c r="FM26" s="55"/>
      <c r="FN26" s="55"/>
      <c r="FO26" s="55"/>
      <c r="FP26" s="55"/>
      <c r="FQ26" s="55"/>
      <c r="FR26" s="55"/>
      <c r="FS26" s="55"/>
      <c r="FT26" s="55"/>
      <c r="FU26" s="55"/>
      <c r="FV26" s="55"/>
      <c r="FW26" s="55"/>
      <c r="FX26" s="55"/>
      <c r="FY26" s="55"/>
      <c r="FZ26" s="55"/>
      <c r="GA26" s="55"/>
      <c r="GB26" s="55"/>
      <c r="GC26" s="55"/>
      <c r="GD26" s="55"/>
      <c r="GE26" s="55"/>
      <c r="GF26" s="55"/>
      <c r="GG26" s="55"/>
      <c r="GH26" s="55"/>
      <c r="GI26" s="55"/>
      <c r="GJ26" s="55"/>
      <c r="GK26" s="55"/>
      <c r="GL26" s="55"/>
      <c r="GM26" s="55"/>
      <c r="GN26" s="55"/>
      <c r="GO26" s="55"/>
      <c r="GP26" s="55"/>
      <c r="GQ26" s="55"/>
      <c r="GR26" s="55"/>
      <c r="GS26" s="55"/>
      <c r="GT26" s="55"/>
      <c r="GU26" s="55"/>
      <c r="GV26" s="55"/>
      <c r="GW26" s="55"/>
      <c r="GX26" s="55"/>
      <c r="GY26" s="55"/>
      <c r="GZ26" s="55"/>
      <c r="HA26" s="55"/>
      <c r="HB26" s="55"/>
      <c r="HC26" s="55"/>
      <c r="HD26" s="55"/>
      <c r="HE26" s="55"/>
      <c r="HF26" s="55"/>
      <c r="HG26" s="55"/>
      <c r="HH26" s="55"/>
      <c r="HI26" s="55"/>
      <c r="HJ26" s="55"/>
      <c r="HK26" s="55"/>
      <c r="HL26" s="55"/>
      <c r="HM26" s="55"/>
      <c r="HN26" s="55"/>
      <c r="HO26" s="55"/>
      <c r="HP26" s="55"/>
      <c r="HQ26" s="55"/>
      <c r="HR26" s="55"/>
      <c r="HS26" s="55"/>
      <c r="HT26" s="55"/>
      <c r="HU26" s="55"/>
      <c r="HV26" s="55"/>
      <c r="HW26" s="55"/>
      <c r="HX26" s="55"/>
      <c r="HY26" s="55"/>
      <c r="HZ26" s="55"/>
      <c r="IA26" s="55"/>
      <c r="IB26" s="55"/>
      <c r="IC26" s="55"/>
      <c r="ID26" s="55"/>
      <c r="IE26" s="55"/>
      <c r="IF26" s="55"/>
      <c r="IG26" s="55"/>
      <c r="IH26" s="55"/>
      <c r="II26" s="55"/>
      <c r="IJ26" s="55"/>
      <c r="IK26" s="55"/>
      <c r="IL26" s="55"/>
      <c r="IM26" s="55"/>
      <c r="IN26" s="55"/>
      <c r="IO26" s="55"/>
      <c r="IP26" s="55"/>
      <c r="IQ26" s="55"/>
      <c r="IR26" s="55"/>
      <c r="IS26" s="55"/>
      <c r="IT26" s="55"/>
      <c r="IU26" s="55"/>
    </row>
    <row r="27" spans="1:255" ht="19.95" customHeight="1" x14ac:dyDescent="0.3">
      <c r="A27" s="86"/>
      <c r="B27" s="20" t="s">
        <v>27</v>
      </c>
      <c r="C27" s="4">
        <v>4</v>
      </c>
      <c r="D27" s="4">
        <v>5</v>
      </c>
      <c r="E27" s="5">
        <v>4.2</v>
      </c>
      <c r="F27" s="5">
        <v>0.1</v>
      </c>
      <c r="G27" s="5"/>
      <c r="H27" s="5">
        <f>ROUND(PRODUCT(C27:G27),2)</f>
        <v>8.4</v>
      </c>
      <c r="I27" s="14"/>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c r="EP27" s="55"/>
      <c r="EQ27" s="55"/>
      <c r="ER27" s="55"/>
      <c r="ES27" s="55"/>
      <c r="ET27" s="55"/>
      <c r="EU27" s="55"/>
      <c r="EV27" s="55"/>
      <c r="EW27" s="55"/>
      <c r="EX27" s="55"/>
      <c r="EY27" s="55"/>
      <c r="EZ27" s="55"/>
      <c r="FA27" s="55"/>
      <c r="FB27" s="55"/>
      <c r="FC27" s="55"/>
      <c r="FD27" s="55"/>
      <c r="FE27" s="55"/>
      <c r="FF27" s="55"/>
      <c r="FG27" s="55"/>
      <c r="FH27" s="55"/>
      <c r="FI27" s="55"/>
      <c r="FJ27" s="55"/>
      <c r="FK27" s="55"/>
      <c r="FL27" s="55"/>
      <c r="FM27" s="55"/>
      <c r="FN27" s="55"/>
      <c r="FO27" s="55"/>
      <c r="FP27" s="55"/>
      <c r="FQ27" s="55"/>
      <c r="FR27" s="55"/>
      <c r="FS27" s="55"/>
      <c r="FT27" s="55"/>
      <c r="FU27" s="55"/>
      <c r="FV27" s="55"/>
      <c r="FW27" s="55"/>
      <c r="FX27" s="55"/>
      <c r="FY27" s="55"/>
      <c r="FZ27" s="55"/>
      <c r="GA27" s="55"/>
      <c r="GB27" s="55"/>
      <c r="GC27" s="55"/>
      <c r="GD27" s="55"/>
      <c r="GE27" s="55"/>
      <c r="GF27" s="55"/>
      <c r="GG27" s="55"/>
      <c r="GH27" s="55"/>
      <c r="GI27" s="55"/>
      <c r="GJ27" s="55"/>
      <c r="GK27" s="55"/>
      <c r="GL27" s="55"/>
      <c r="GM27" s="55"/>
      <c r="GN27" s="55"/>
      <c r="GO27" s="55"/>
      <c r="GP27" s="55"/>
      <c r="GQ27" s="55"/>
      <c r="GR27" s="55"/>
      <c r="GS27" s="55"/>
      <c r="GT27" s="55"/>
      <c r="GU27" s="55"/>
      <c r="GV27" s="55"/>
      <c r="GW27" s="55"/>
      <c r="GX27" s="55"/>
      <c r="GY27" s="55"/>
      <c r="GZ27" s="55"/>
      <c r="HA27" s="55"/>
      <c r="HB27" s="55"/>
      <c r="HC27" s="55"/>
      <c r="HD27" s="55"/>
      <c r="HE27" s="55"/>
      <c r="HF27" s="55"/>
      <c r="HG27" s="55"/>
      <c r="HH27" s="55"/>
      <c r="HI27" s="55"/>
      <c r="HJ27" s="55"/>
      <c r="HK27" s="55"/>
      <c r="HL27" s="55"/>
      <c r="HM27" s="55"/>
      <c r="HN27" s="55"/>
      <c r="HO27" s="55"/>
      <c r="HP27" s="55"/>
      <c r="HQ27" s="55"/>
      <c r="HR27" s="55"/>
      <c r="HS27" s="55"/>
      <c r="HT27" s="55"/>
      <c r="HU27" s="55"/>
      <c r="HV27" s="55"/>
      <c r="HW27" s="55"/>
      <c r="HX27" s="55"/>
      <c r="HY27" s="55"/>
      <c r="HZ27" s="55"/>
      <c r="IA27" s="55"/>
      <c r="IB27" s="55"/>
      <c r="IC27" s="55"/>
      <c r="ID27" s="55"/>
      <c r="IE27" s="55"/>
      <c r="IF27" s="55"/>
      <c r="IG27" s="55"/>
      <c r="IH27" s="55"/>
      <c r="II27" s="55"/>
      <c r="IJ27" s="55"/>
      <c r="IK27" s="55"/>
      <c r="IL27" s="55"/>
      <c r="IM27" s="55"/>
      <c r="IN27" s="55"/>
      <c r="IO27" s="55"/>
      <c r="IP27" s="55"/>
      <c r="IQ27" s="55"/>
      <c r="IR27" s="55"/>
      <c r="IS27" s="55"/>
      <c r="IT27" s="55"/>
      <c r="IU27" s="55"/>
    </row>
    <row r="28" spans="1:255" ht="19.95" customHeight="1" x14ac:dyDescent="0.3">
      <c r="A28" s="86"/>
      <c r="B28" s="20" t="s">
        <v>28</v>
      </c>
      <c r="C28" s="4">
        <v>1</v>
      </c>
      <c r="D28" s="4">
        <v>5</v>
      </c>
      <c r="E28" s="5">
        <v>3.9</v>
      </c>
      <c r="F28" s="5">
        <v>0.1</v>
      </c>
      <c r="G28" s="5"/>
      <c r="H28" s="5">
        <f>ROUND(PRODUCT(C28:G28),2)</f>
        <v>1.95</v>
      </c>
      <c r="I28" s="14"/>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c r="EP28" s="55"/>
      <c r="EQ28" s="55"/>
      <c r="ER28" s="55"/>
      <c r="ES28" s="55"/>
      <c r="ET28" s="55"/>
      <c r="EU28" s="55"/>
      <c r="EV28" s="55"/>
      <c r="EW28" s="55"/>
      <c r="EX28" s="55"/>
      <c r="EY28" s="55"/>
      <c r="EZ28" s="55"/>
      <c r="FA28" s="55"/>
      <c r="FB28" s="55"/>
      <c r="FC28" s="55"/>
      <c r="FD28" s="55"/>
      <c r="FE28" s="55"/>
      <c r="FF28" s="55"/>
      <c r="FG28" s="55"/>
      <c r="FH28" s="55"/>
      <c r="FI28" s="55"/>
      <c r="FJ28" s="55"/>
      <c r="FK28" s="55"/>
      <c r="FL28" s="55"/>
      <c r="FM28" s="55"/>
      <c r="FN28" s="55"/>
      <c r="FO28" s="55"/>
      <c r="FP28" s="55"/>
      <c r="FQ28" s="55"/>
      <c r="FR28" s="55"/>
      <c r="FS28" s="55"/>
      <c r="FT28" s="55"/>
      <c r="FU28" s="55"/>
      <c r="FV28" s="55"/>
      <c r="FW28" s="55"/>
      <c r="FX28" s="55"/>
      <c r="FY28" s="55"/>
      <c r="FZ28" s="55"/>
      <c r="GA28" s="55"/>
      <c r="GB28" s="55"/>
      <c r="GC28" s="55"/>
      <c r="GD28" s="55"/>
      <c r="GE28" s="55"/>
      <c r="GF28" s="55"/>
      <c r="GG28" s="55"/>
      <c r="GH28" s="55"/>
      <c r="GI28" s="55"/>
      <c r="GJ28" s="55"/>
      <c r="GK28" s="55"/>
      <c r="GL28" s="55"/>
      <c r="GM28" s="55"/>
      <c r="GN28" s="55"/>
      <c r="GO28" s="55"/>
      <c r="GP28" s="55"/>
      <c r="GQ28" s="55"/>
      <c r="GR28" s="55"/>
      <c r="GS28" s="55"/>
      <c r="GT28" s="55"/>
      <c r="GU28" s="55"/>
      <c r="GV28" s="55"/>
      <c r="GW28" s="55"/>
      <c r="GX28" s="55"/>
      <c r="GY28" s="55"/>
      <c r="GZ28" s="55"/>
      <c r="HA28" s="55"/>
      <c r="HB28" s="55"/>
      <c r="HC28" s="55"/>
      <c r="HD28" s="55"/>
      <c r="HE28" s="55"/>
      <c r="HF28" s="55"/>
      <c r="HG28" s="55"/>
      <c r="HH28" s="55"/>
      <c r="HI28" s="55"/>
      <c r="HJ28" s="55"/>
      <c r="HK28" s="55"/>
      <c r="HL28" s="55"/>
      <c r="HM28" s="55"/>
      <c r="HN28" s="55"/>
      <c r="HO28" s="55"/>
      <c r="HP28" s="55"/>
      <c r="HQ28" s="55"/>
      <c r="HR28" s="55"/>
      <c r="HS28" s="55"/>
      <c r="HT28" s="55"/>
      <c r="HU28" s="55"/>
      <c r="HV28" s="55"/>
      <c r="HW28" s="55"/>
      <c r="HX28" s="55"/>
      <c r="HY28" s="55"/>
      <c r="HZ28" s="55"/>
      <c r="IA28" s="55"/>
      <c r="IB28" s="55"/>
      <c r="IC28" s="55"/>
      <c r="ID28" s="55"/>
      <c r="IE28" s="55"/>
      <c r="IF28" s="55"/>
      <c r="IG28" s="55"/>
      <c r="IH28" s="55"/>
      <c r="II28" s="55"/>
      <c r="IJ28" s="55"/>
      <c r="IK28" s="55"/>
      <c r="IL28" s="55"/>
      <c r="IM28" s="55"/>
      <c r="IN28" s="55"/>
      <c r="IO28" s="55"/>
      <c r="IP28" s="55"/>
      <c r="IQ28" s="55"/>
      <c r="IR28" s="55"/>
      <c r="IS28" s="55"/>
      <c r="IT28" s="55"/>
      <c r="IU28" s="55"/>
    </row>
    <row r="29" spans="1:255" ht="19.95" customHeight="1" x14ac:dyDescent="0.3">
      <c r="A29" s="86"/>
      <c r="B29" s="15" t="s">
        <v>29</v>
      </c>
      <c r="C29" s="4"/>
      <c r="D29" s="4"/>
      <c r="E29" s="5"/>
      <c r="F29" s="5"/>
      <c r="G29" s="5"/>
      <c r="H29" s="16"/>
      <c r="I29" s="14"/>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5"/>
      <c r="FK29" s="55"/>
      <c r="FL29" s="55"/>
      <c r="FM29" s="55"/>
      <c r="FN29" s="55"/>
      <c r="FO29" s="55"/>
      <c r="FP29" s="55"/>
      <c r="FQ29" s="55"/>
      <c r="FR29" s="55"/>
      <c r="FS29" s="55"/>
      <c r="FT29" s="55"/>
      <c r="FU29" s="55"/>
      <c r="FV29" s="55"/>
      <c r="FW29" s="55"/>
      <c r="FX29" s="55"/>
      <c r="FY29" s="55"/>
      <c r="FZ29" s="55"/>
      <c r="GA29" s="55"/>
      <c r="GB29" s="55"/>
      <c r="GC29" s="55"/>
      <c r="GD29" s="55"/>
      <c r="GE29" s="55"/>
      <c r="GF29" s="55"/>
      <c r="GG29" s="55"/>
      <c r="GH29" s="55"/>
      <c r="GI29" s="55"/>
      <c r="GJ29" s="55"/>
      <c r="GK29" s="55"/>
      <c r="GL29" s="55"/>
      <c r="GM29" s="55"/>
      <c r="GN29" s="55"/>
      <c r="GO29" s="55"/>
      <c r="GP29" s="55"/>
      <c r="GQ29" s="55"/>
      <c r="GR29" s="55"/>
      <c r="GS29" s="55"/>
      <c r="GT29" s="55"/>
      <c r="GU29" s="55"/>
      <c r="GV29" s="55"/>
      <c r="GW29" s="55"/>
      <c r="GX29" s="55"/>
      <c r="GY29" s="55"/>
      <c r="GZ29" s="55"/>
      <c r="HA29" s="55"/>
      <c r="HB29" s="55"/>
      <c r="HC29" s="55"/>
      <c r="HD29" s="55"/>
      <c r="HE29" s="55"/>
      <c r="HF29" s="55"/>
      <c r="HG29" s="55"/>
      <c r="HH29" s="55"/>
      <c r="HI29" s="55"/>
      <c r="HJ29" s="55"/>
      <c r="HK29" s="55"/>
      <c r="HL29" s="55"/>
      <c r="HM29" s="55"/>
      <c r="HN29" s="55"/>
      <c r="HO29" s="55"/>
      <c r="HP29" s="55"/>
      <c r="HQ29" s="55"/>
      <c r="HR29" s="55"/>
      <c r="HS29" s="55"/>
      <c r="HT29" s="55"/>
      <c r="HU29" s="55"/>
      <c r="HV29" s="55"/>
      <c r="HW29" s="55"/>
      <c r="HX29" s="55"/>
      <c r="HY29" s="55"/>
      <c r="HZ29" s="55"/>
      <c r="IA29" s="55"/>
      <c r="IB29" s="55"/>
      <c r="IC29" s="55"/>
      <c r="ID29" s="55"/>
      <c r="IE29" s="55"/>
      <c r="IF29" s="55"/>
      <c r="IG29" s="55"/>
      <c r="IH29" s="55"/>
      <c r="II29" s="55"/>
      <c r="IJ29" s="55"/>
      <c r="IK29" s="55"/>
      <c r="IL29" s="55"/>
      <c r="IM29" s="55"/>
      <c r="IN29" s="55"/>
      <c r="IO29" s="55"/>
      <c r="IP29" s="55"/>
      <c r="IQ29" s="55"/>
      <c r="IR29" s="55"/>
      <c r="IS29" s="55"/>
      <c r="IT29" s="55"/>
      <c r="IU29" s="55"/>
    </row>
    <row r="30" spans="1:255" ht="19.95" customHeight="1" x14ac:dyDescent="0.3">
      <c r="A30" s="86"/>
      <c r="B30" s="20" t="s">
        <v>30</v>
      </c>
      <c r="C30" s="4">
        <v>1</v>
      </c>
      <c r="D30" s="4">
        <v>3</v>
      </c>
      <c r="E30" s="5">
        <v>10.5</v>
      </c>
      <c r="F30" s="5">
        <v>0.3</v>
      </c>
      <c r="G30" s="5"/>
      <c r="H30" s="5">
        <f>ROUND(PRODUCT(C30:G30),2)</f>
        <v>9.4499999999999993</v>
      </c>
      <c r="I30" s="14"/>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c r="EP30" s="55"/>
      <c r="EQ30" s="55"/>
      <c r="ER30" s="55"/>
      <c r="ES30" s="55"/>
      <c r="ET30" s="55"/>
      <c r="EU30" s="55"/>
      <c r="EV30" s="55"/>
      <c r="EW30" s="55"/>
      <c r="EX30" s="55"/>
      <c r="EY30" s="55"/>
      <c r="EZ30" s="55"/>
      <c r="FA30" s="55"/>
      <c r="FB30" s="55"/>
      <c r="FC30" s="55"/>
      <c r="FD30" s="55"/>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5"/>
      <c r="GC30" s="55"/>
      <c r="GD30" s="55"/>
      <c r="GE30" s="55"/>
      <c r="GF30" s="55"/>
      <c r="GG30" s="55"/>
      <c r="GH30" s="55"/>
      <c r="GI30" s="55"/>
      <c r="GJ30" s="55"/>
      <c r="GK30" s="55"/>
      <c r="GL30" s="55"/>
      <c r="GM30" s="55"/>
      <c r="GN30" s="55"/>
      <c r="GO30" s="55"/>
      <c r="GP30" s="55"/>
      <c r="GQ30" s="55"/>
      <c r="GR30" s="55"/>
      <c r="GS30" s="55"/>
      <c r="GT30" s="55"/>
      <c r="GU30" s="55"/>
      <c r="GV30" s="55"/>
      <c r="GW30" s="55"/>
      <c r="GX30" s="55"/>
      <c r="GY30" s="55"/>
      <c r="GZ30" s="55"/>
      <c r="HA30" s="55"/>
      <c r="HB30" s="55"/>
      <c r="HC30" s="55"/>
      <c r="HD30" s="55"/>
      <c r="HE30" s="55"/>
      <c r="HF30" s="55"/>
      <c r="HG30" s="55"/>
      <c r="HH30" s="55"/>
      <c r="HI30" s="55"/>
      <c r="HJ30" s="55"/>
      <c r="HK30" s="55"/>
      <c r="HL30" s="55"/>
      <c r="HM30" s="55"/>
      <c r="HN30" s="55"/>
      <c r="HO30" s="55"/>
      <c r="HP30" s="55"/>
      <c r="HQ30" s="55"/>
      <c r="HR30" s="55"/>
      <c r="HS30" s="55"/>
      <c r="HT30" s="55"/>
      <c r="HU30" s="55"/>
      <c r="HV30" s="55"/>
      <c r="HW30" s="55"/>
      <c r="HX30" s="55"/>
      <c r="HY30" s="55"/>
      <c r="HZ30" s="55"/>
      <c r="IA30" s="55"/>
      <c r="IB30" s="55"/>
      <c r="IC30" s="55"/>
      <c r="ID30" s="55"/>
      <c r="IE30" s="55"/>
      <c r="IF30" s="55"/>
      <c r="IG30" s="55"/>
      <c r="IH30" s="55"/>
      <c r="II30" s="55"/>
      <c r="IJ30" s="55"/>
      <c r="IK30" s="55"/>
      <c r="IL30" s="55"/>
      <c r="IM30" s="55"/>
      <c r="IN30" s="55"/>
      <c r="IO30" s="55"/>
      <c r="IP30" s="55"/>
      <c r="IQ30" s="55"/>
      <c r="IR30" s="55"/>
      <c r="IS30" s="55"/>
      <c r="IT30" s="55"/>
      <c r="IU30" s="55"/>
    </row>
    <row r="31" spans="1:255" ht="19.95" customHeight="1" x14ac:dyDescent="0.3">
      <c r="A31" s="86"/>
      <c r="B31" s="20" t="s">
        <v>31</v>
      </c>
      <c r="C31" s="4">
        <v>1</v>
      </c>
      <c r="D31" s="4">
        <v>3</v>
      </c>
      <c r="E31" s="5">
        <v>3.33</v>
      </c>
      <c r="F31" s="5">
        <v>1.5</v>
      </c>
      <c r="G31" s="5"/>
      <c r="H31" s="5">
        <f>ROUND(PRODUCT(C31:G31),2)</f>
        <v>14.99</v>
      </c>
      <c r="I31" s="14"/>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c r="EP31" s="55"/>
      <c r="EQ31" s="55"/>
      <c r="ER31" s="55"/>
      <c r="ES31" s="55"/>
      <c r="ET31" s="55"/>
      <c r="EU31" s="55"/>
      <c r="EV31" s="55"/>
      <c r="EW31" s="55"/>
      <c r="EX31" s="55"/>
      <c r="EY31" s="55"/>
      <c r="EZ31" s="55"/>
      <c r="FA31" s="55"/>
      <c r="FB31" s="55"/>
      <c r="FC31" s="55"/>
      <c r="FD31" s="55"/>
      <c r="FE31" s="55"/>
      <c r="FF31" s="55"/>
      <c r="FG31" s="55"/>
      <c r="FH31" s="55"/>
      <c r="FI31" s="55"/>
      <c r="FJ31" s="55"/>
      <c r="FK31" s="55"/>
      <c r="FL31" s="55"/>
      <c r="FM31" s="55"/>
      <c r="FN31" s="55"/>
      <c r="FO31" s="55"/>
      <c r="FP31" s="55"/>
      <c r="FQ31" s="55"/>
      <c r="FR31" s="55"/>
      <c r="FS31" s="55"/>
      <c r="FT31" s="55"/>
      <c r="FU31" s="55"/>
      <c r="FV31" s="55"/>
      <c r="FW31" s="55"/>
      <c r="FX31" s="55"/>
      <c r="FY31" s="55"/>
      <c r="FZ31" s="55"/>
      <c r="GA31" s="55"/>
      <c r="GB31" s="55"/>
      <c r="GC31" s="55"/>
      <c r="GD31" s="55"/>
      <c r="GE31" s="55"/>
      <c r="GF31" s="55"/>
      <c r="GG31" s="55"/>
      <c r="GH31" s="55"/>
      <c r="GI31" s="55"/>
      <c r="GJ31" s="55"/>
      <c r="GK31" s="55"/>
      <c r="GL31" s="55"/>
      <c r="GM31" s="55"/>
      <c r="GN31" s="55"/>
      <c r="GO31" s="55"/>
      <c r="GP31" s="55"/>
      <c r="GQ31" s="55"/>
      <c r="GR31" s="55"/>
      <c r="GS31" s="55"/>
      <c r="GT31" s="55"/>
      <c r="GU31" s="55"/>
      <c r="GV31" s="55"/>
      <c r="GW31" s="55"/>
      <c r="GX31" s="55"/>
      <c r="GY31" s="55"/>
      <c r="GZ31" s="55"/>
      <c r="HA31" s="55"/>
      <c r="HB31" s="55"/>
      <c r="HC31" s="55"/>
      <c r="HD31" s="55"/>
      <c r="HE31" s="55"/>
      <c r="HF31" s="55"/>
      <c r="HG31" s="55"/>
      <c r="HH31" s="55"/>
      <c r="HI31" s="55"/>
      <c r="HJ31" s="55"/>
      <c r="HK31" s="55"/>
      <c r="HL31" s="55"/>
      <c r="HM31" s="55"/>
      <c r="HN31" s="55"/>
      <c r="HO31" s="55"/>
      <c r="HP31" s="55"/>
      <c r="HQ31" s="55"/>
      <c r="HR31" s="55"/>
      <c r="HS31" s="55"/>
      <c r="HT31" s="55"/>
      <c r="HU31" s="55"/>
      <c r="HV31" s="55"/>
      <c r="HW31" s="55"/>
      <c r="HX31" s="55"/>
      <c r="HY31" s="55"/>
      <c r="HZ31" s="55"/>
      <c r="IA31" s="55"/>
      <c r="IB31" s="55"/>
      <c r="IC31" s="55"/>
      <c r="ID31" s="55"/>
      <c r="IE31" s="55"/>
      <c r="IF31" s="55"/>
      <c r="IG31" s="55"/>
      <c r="IH31" s="55"/>
      <c r="II31" s="55"/>
      <c r="IJ31" s="55"/>
      <c r="IK31" s="55"/>
      <c r="IL31" s="55"/>
      <c r="IM31" s="55"/>
      <c r="IN31" s="55"/>
      <c r="IO31" s="55"/>
      <c r="IP31" s="55"/>
      <c r="IQ31" s="55"/>
      <c r="IR31" s="55"/>
      <c r="IS31" s="55"/>
      <c r="IT31" s="55"/>
      <c r="IU31" s="55"/>
    </row>
    <row r="32" spans="1:255" ht="19.95" customHeight="1" x14ac:dyDescent="0.3">
      <c r="A32" s="86"/>
      <c r="B32" s="15" t="s">
        <v>32</v>
      </c>
      <c r="C32" s="4"/>
      <c r="D32" s="4"/>
      <c r="E32" s="5"/>
      <c r="F32" s="5"/>
      <c r="G32" s="5"/>
      <c r="H32" s="16"/>
      <c r="I32" s="14"/>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c r="EP32" s="55"/>
      <c r="EQ32" s="55"/>
      <c r="ER32" s="55"/>
      <c r="ES32" s="55"/>
      <c r="ET32" s="55"/>
      <c r="EU32" s="55"/>
      <c r="EV32" s="55"/>
      <c r="EW32" s="55"/>
      <c r="EX32" s="55"/>
      <c r="EY32" s="55"/>
      <c r="EZ32" s="55"/>
      <c r="FA32" s="55"/>
      <c r="FB32" s="55"/>
      <c r="FC32" s="55"/>
      <c r="FD32" s="55"/>
      <c r="FE32" s="55"/>
      <c r="FF32" s="55"/>
      <c r="FG32" s="55"/>
      <c r="FH32" s="55"/>
      <c r="FI32" s="55"/>
      <c r="FJ32" s="55"/>
      <c r="FK32" s="55"/>
      <c r="FL32" s="55"/>
      <c r="FM32" s="55"/>
      <c r="FN32" s="55"/>
      <c r="FO32" s="55"/>
      <c r="FP32" s="55"/>
      <c r="FQ32" s="55"/>
      <c r="FR32" s="55"/>
      <c r="FS32" s="55"/>
      <c r="FT32" s="55"/>
      <c r="FU32" s="55"/>
      <c r="FV32" s="55"/>
      <c r="FW32" s="55"/>
      <c r="FX32" s="55"/>
      <c r="FY32" s="55"/>
      <c r="FZ32" s="55"/>
      <c r="GA32" s="55"/>
      <c r="GB32" s="55"/>
      <c r="GC32" s="55"/>
      <c r="GD32" s="55"/>
      <c r="GE32" s="55"/>
      <c r="GF32" s="55"/>
      <c r="GG32" s="55"/>
      <c r="GH32" s="55"/>
      <c r="GI32" s="55"/>
      <c r="GJ32" s="55"/>
      <c r="GK32" s="55"/>
      <c r="GL32" s="55"/>
      <c r="GM32" s="55"/>
      <c r="GN32" s="55"/>
      <c r="GO32" s="55"/>
      <c r="GP32" s="55"/>
      <c r="GQ32" s="55"/>
      <c r="GR32" s="55"/>
      <c r="GS32" s="55"/>
      <c r="GT32" s="55"/>
      <c r="GU32" s="55"/>
      <c r="GV32" s="55"/>
      <c r="GW32" s="55"/>
      <c r="GX32" s="55"/>
      <c r="GY32" s="55"/>
      <c r="GZ32" s="55"/>
      <c r="HA32" s="55"/>
      <c r="HB32" s="55"/>
      <c r="HC32" s="55"/>
      <c r="HD32" s="55"/>
      <c r="HE32" s="55"/>
      <c r="HF32" s="55"/>
      <c r="HG32" s="55"/>
      <c r="HH32" s="55"/>
      <c r="HI32" s="55"/>
      <c r="HJ32" s="55"/>
      <c r="HK32" s="55"/>
      <c r="HL32" s="55"/>
      <c r="HM32" s="55"/>
      <c r="HN32" s="55"/>
      <c r="HO32" s="55"/>
      <c r="HP32" s="55"/>
      <c r="HQ32" s="55"/>
      <c r="HR32" s="55"/>
      <c r="HS32" s="55"/>
      <c r="HT32" s="55"/>
      <c r="HU32" s="55"/>
      <c r="HV32" s="55"/>
      <c r="HW32" s="55"/>
      <c r="HX32" s="55"/>
      <c r="HY32" s="55"/>
      <c r="HZ32" s="55"/>
      <c r="IA32" s="55"/>
      <c r="IB32" s="55"/>
      <c r="IC32" s="55"/>
      <c r="ID32" s="55"/>
      <c r="IE32" s="55"/>
      <c r="IF32" s="55"/>
      <c r="IG32" s="55"/>
      <c r="IH32" s="55"/>
      <c r="II32" s="55"/>
      <c r="IJ32" s="55"/>
      <c r="IK32" s="55"/>
      <c r="IL32" s="55"/>
      <c r="IM32" s="55"/>
      <c r="IN32" s="55"/>
      <c r="IO32" s="55"/>
      <c r="IP32" s="55"/>
      <c r="IQ32" s="55"/>
      <c r="IR32" s="55"/>
      <c r="IS32" s="55"/>
      <c r="IT32" s="55"/>
      <c r="IU32" s="55"/>
    </row>
    <row r="33" spans="1:255" ht="19.95" customHeight="1" x14ac:dyDescent="0.3">
      <c r="A33" s="86"/>
      <c r="B33" s="15" t="s">
        <v>179</v>
      </c>
      <c r="C33" s="4"/>
      <c r="D33" s="4"/>
      <c r="E33" s="5"/>
      <c r="F33" s="5"/>
      <c r="G33" s="5"/>
      <c r="H33" s="16"/>
      <c r="I33" s="14"/>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c r="EP33" s="55"/>
      <c r="EQ33" s="55"/>
      <c r="ER33" s="55"/>
      <c r="ES33" s="55"/>
      <c r="ET33" s="55"/>
      <c r="EU33" s="55"/>
      <c r="EV33" s="55"/>
      <c r="EW33" s="55"/>
      <c r="EX33" s="55"/>
      <c r="EY33" s="55"/>
      <c r="EZ33" s="55"/>
      <c r="FA33" s="55"/>
      <c r="FB33" s="55"/>
      <c r="FC33" s="55"/>
      <c r="FD33" s="55"/>
      <c r="FE33" s="55"/>
      <c r="FF33" s="55"/>
      <c r="FG33" s="55"/>
      <c r="FH33" s="55"/>
      <c r="FI33" s="55"/>
      <c r="FJ33" s="55"/>
      <c r="FK33" s="55"/>
      <c r="FL33" s="55"/>
      <c r="FM33" s="55"/>
      <c r="FN33" s="55"/>
      <c r="FO33" s="55"/>
      <c r="FP33" s="55"/>
      <c r="FQ33" s="55"/>
      <c r="FR33" s="55"/>
      <c r="FS33" s="55"/>
      <c r="FT33" s="55"/>
      <c r="FU33" s="55"/>
      <c r="FV33" s="55"/>
      <c r="FW33" s="55"/>
      <c r="FX33" s="55"/>
      <c r="FY33" s="55"/>
      <c r="FZ33" s="55"/>
      <c r="GA33" s="55"/>
      <c r="GB33" s="55"/>
      <c r="GC33" s="55"/>
      <c r="GD33" s="55"/>
      <c r="GE33" s="55"/>
      <c r="GF33" s="55"/>
      <c r="GG33" s="55"/>
      <c r="GH33" s="55"/>
      <c r="GI33" s="55"/>
      <c r="GJ33" s="55"/>
      <c r="GK33" s="55"/>
      <c r="GL33" s="55"/>
      <c r="GM33" s="55"/>
      <c r="GN33" s="55"/>
      <c r="GO33" s="55"/>
      <c r="GP33" s="55"/>
      <c r="GQ33" s="55"/>
      <c r="GR33" s="55"/>
      <c r="GS33" s="55"/>
      <c r="GT33" s="55"/>
      <c r="GU33" s="55"/>
      <c r="GV33" s="55"/>
      <c r="GW33" s="55"/>
      <c r="GX33" s="55"/>
      <c r="GY33" s="55"/>
      <c r="GZ33" s="55"/>
      <c r="HA33" s="55"/>
      <c r="HB33" s="55"/>
      <c r="HC33" s="55"/>
      <c r="HD33" s="55"/>
      <c r="HE33" s="55"/>
      <c r="HF33" s="55"/>
      <c r="HG33" s="55"/>
      <c r="HH33" s="55"/>
      <c r="HI33" s="55"/>
      <c r="HJ33" s="55"/>
      <c r="HK33" s="55"/>
      <c r="HL33" s="55"/>
      <c r="HM33" s="55"/>
      <c r="HN33" s="55"/>
      <c r="HO33" s="55"/>
      <c r="HP33" s="55"/>
      <c r="HQ33" s="55"/>
      <c r="HR33" s="55"/>
      <c r="HS33" s="55"/>
      <c r="HT33" s="55"/>
      <c r="HU33" s="55"/>
      <c r="HV33" s="55"/>
      <c r="HW33" s="55"/>
      <c r="HX33" s="55"/>
      <c r="HY33" s="55"/>
      <c r="HZ33" s="55"/>
      <c r="IA33" s="55"/>
      <c r="IB33" s="55"/>
      <c r="IC33" s="55"/>
      <c r="ID33" s="55"/>
      <c r="IE33" s="55"/>
      <c r="IF33" s="55"/>
      <c r="IG33" s="55"/>
      <c r="IH33" s="55"/>
      <c r="II33" s="55"/>
      <c r="IJ33" s="55"/>
      <c r="IK33" s="55"/>
      <c r="IL33" s="55"/>
      <c r="IM33" s="55"/>
      <c r="IN33" s="55"/>
      <c r="IO33" s="55"/>
      <c r="IP33" s="55"/>
      <c r="IQ33" s="55"/>
      <c r="IR33" s="55"/>
      <c r="IS33" s="55"/>
      <c r="IT33" s="55"/>
      <c r="IU33" s="55"/>
    </row>
    <row r="34" spans="1:255" ht="19.95" customHeight="1" x14ac:dyDescent="0.3">
      <c r="A34" s="86"/>
      <c r="B34" s="21" t="s">
        <v>34</v>
      </c>
      <c r="C34" s="18">
        <v>1</v>
      </c>
      <c r="D34" s="18">
        <v>2</v>
      </c>
      <c r="E34" s="16">
        <v>3.94</v>
      </c>
      <c r="F34" s="16">
        <v>2</v>
      </c>
      <c r="G34" s="5"/>
      <c r="H34" s="5">
        <f>ROUND(PRODUCT(C34:G34),2)</f>
        <v>15.76</v>
      </c>
      <c r="I34" s="14"/>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5"/>
      <c r="EB34" s="55"/>
      <c r="EC34" s="55"/>
      <c r="ED34" s="55"/>
      <c r="EE34" s="55"/>
      <c r="EF34" s="55"/>
      <c r="EG34" s="55"/>
      <c r="EH34" s="55"/>
      <c r="EI34" s="55"/>
      <c r="EJ34" s="55"/>
      <c r="EK34" s="55"/>
      <c r="EL34" s="55"/>
      <c r="EM34" s="55"/>
      <c r="EN34" s="55"/>
      <c r="EO34" s="55"/>
      <c r="EP34" s="55"/>
      <c r="EQ34" s="55"/>
      <c r="ER34" s="55"/>
      <c r="ES34" s="55"/>
      <c r="ET34" s="55"/>
      <c r="EU34" s="55"/>
      <c r="EV34" s="55"/>
      <c r="EW34" s="55"/>
      <c r="EX34" s="55"/>
      <c r="EY34" s="55"/>
      <c r="EZ34" s="55"/>
      <c r="FA34" s="55"/>
      <c r="FB34" s="55"/>
      <c r="FC34" s="55"/>
      <c r="FD34" s="55"/>
      <c r="FE34" s="55"/>
      <c r="FF34" s="55"/>
      <c r="FG34" s="55"/>
      <c r="FH34" s="55"/>
      <c r="FI34" s="55"/>
      <c r="FJ34" s="55"/>
      <c r="FK34" s="55"/>
      <c r="FL34" s="55"/>
      <c r="FM34" s="55"/>
      <c r="FN34" s="55"/>
      <c r="FO34" s="55"/>
      <c r="FP34" s="55"/>
      <c r="FQ34" s="55"/>
      <c r="FR34" s="55"/>
      <c r="FS34" s="55"/>
      <c r="FT34" s="55"/>
      <c r="FU34" s="55"/>
      <c r="FV34" s="55"/>
      <c r="FW34" s="55"/>
      <c r="FX34" s="55"/>
      <c r="FY34" s="55"/>
      <c r="FZ34" s="55"/>
      <c r="GA34" s="55"/>
      <c r="GB34" s="55"/>
      <c r="GC34" s="55"/>
      <c r="GD34" s="55"/>
      <c r="GE34" s="55"/>
      <c r="GF34" s="55"/>
      <c r="GG34" s="55"/>
      <c r="GH34" s="55"/>
      <c r="GI34" s="55"/>
      <c r="GJ34" s="55"/>
      <c r="GK34" s="55"/>
      <c r="GL34" s="55"/>
      <c r="GM34" s="55"/>
      <c r="GN34" s="55"/>
      <c r="GO34" s="55"/>
      <c r="GP34" s="55"/>
      <c r="GQ34" s="55"/>
      <c r="GR34" s="55"/>
      <c r="GS34" s="55"/>
      <c r="GT34" s="55"/>
      <c r="GU34" s="55"/>
      <c r="GV34" s="55"/>
      <c r="GW34" s="55"/>
      <c r="GX34" s="55"/>
      <c r="GY34" s="55"/>
      <c r="GZ34" s="55"/>
      <c r="HA34" s="55"/>
      <c r="HB34" s="55"/>
      <c r="HC34" s="55"/>
      <c r="HD34" s="55"/>
      <c r="HE34" s="55"/>
      <c r="HF34" s="55"/>
      <c r="HG34" s="55"/>
      <c r="HH34" s="55"/>
      <c r="HI34" s="55"/>
      <c r="HJ34" s="55"/>
      <c r="HK34" s="55"/>
      <c r="HL34" s="55"/>
      <c r="HM34" s="55"/>
      <c r="HN34" s="55"/>
      <c r="HO34" s="55"/>
      <c r="HP34" s="55"/>
      <c r="HQ34" s="55"/>
      <c r="HR34" s="55"/>
      <c r="HS34" s="55"/>
      <c r="HT34" s="55"/>
      <c r="HU34" s="55"/>
      <c r="HV34" s="55"/>
      <c r="HW34" s="55"/>
      <c r="HX34" s="55"/>
      <c r="HY34" s="55"/>
      <c r="HZ34" s="55"/>
      <c r="IA34" s="55"/>
      <c r="IB34" s="55"/>
      <c r="IC34" s="55"/>
      <c r="ID34" s="55"/>
      <c r="IE34" s="55"/>
      <c r="IF34" s="55"/>
      <c r="IG34" s="55"/>
      <c r="IH34" s="55"/>
      <c r="II34" s="55"/>
      <c r="IJ34" s="55"/>
      <c r="IK34" s="55"/>
      <c r="IL34" s="55"/>
      <c r="IM34" s="55"/>
      <c r="IN34" s="55"/>
      <c r="IO34" s="55"/>
      <c r="IP34" s="55"/>
      <c r="IQ34" s="55"/>
      <c r="IR34" s="55"/>
      <c r="IS34" s="55"/>
      <c r="IT34" s="55"/>
      <c r="IU34" s="55"/>
    </row>
    <row r="35" spans="1:255" ht="19.95" customHeight="1" x14ac:dyDescent="0.3">
      <c r="A35" s="86"/>
      <c r="B35" s="22" t="s">
        <v>35</v>
      </c>
      <c r="C35" s="18">
        <v>1</v>
      </c>
      <c r="D35" s="18">
        <v>1</v>
      </c>
      <c r="E35" s="16">
        <v>2.75</v>
      </c>
      <c r="F35" s="16">
        <v>3</v>
      </c>
      <c r="G35" s="5"/>
      <c r="H35" s="5">
        <f>ROUND(PRODUCT(C35:G35),2)</f>
        <v>8.25</v>
      </c>
      <c r="I35" s="14"/>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c r="EP35" s="55"/>
      <c r="EQ35" s="55"/>
      <c r="ER35" s="55"/>
      <c r="ES35" s="55"/>
      <c r="ET35" s="55"/>
      <c r="EU35" s="55"/>
      <c r="EV35" s="55"/>
      <c r="EW35" s="55"/>
      <c r="EX35" s="55"/>
      <c r="EY35" s="55"/>
      <c r="EZ35" s="55"/>
      <c r="FA35" s="55"/>
      <c r="FB35" s="55"/>
      <c r="FC35" s="55"/>
      <c r="FD35" s="55"/>
      <c r="FE35" s="55"/>
      <c r="FF35" s="55"/>
      <c r="FG35" s="55"/>
      <c r="FH35" s="55"/>
      <c r="FI35" s="55"/>
      <c r="FJ35" s="55"/>
      <c r="FK35" s="55"/>
      <c r="FL35" s="55"/>
      <c r="FM35" s="55"/>
      <c r="FN35" s="55"/>
      <c r="FO35" s="55"/>
      <c r="FP35" s="55"/>
      <c r="FQ35" s="55"/>
      <c r="FR35" s="55"/>
      <c r="FS35" s="55"/>
      <c r="FT35" s="55"/>
      <c r="FU35" s="55"/>
      <c r="FV35" s="55"/>
      <c r="FW35" s="55"/>
      <c r="FX35" s="55"/>
      <c r="FY35" s="55"/>
      <c r="FZ35" s="55"/>
      <c r="GA35" s="55"/>
      <c r="GB35" s="55"/>
      <c r="GC35" s="55"/>
      <c r="GD35" s="55"/>
      <c r="GE35" s="55"/>
      <c r="GF35" s="55"/>
      <c r="GG35" s="55"/>
      <c r="GH35" s="55"/>
      <c r="GI35" s="55"/>
      <c r="GJ35" s="55"/>
      <c r="GK35" s="55"/>
      <c r="GL35" s="55"/>
      <c r="GM35" s="55"/>
      <c r="GN35" s="55"/>
      <c r="GO35" s="55"/>
      <c r="GP35" s="55"/>
      <c r="GQ35" s="55"/>
      <c r="GR35" s="55"/>
      <c r="GS35" s="55"/>
      <c r="GT35" s="55"/>
      <c r="GU35" s="55"/>
      <c r="GV35" s="55"/>
      <c r="GW35" s="55"/>
      <c r="GX35" s="55"/>
      <c r="GY35" s="55"/>
      <c r="GZ35" s="55"/>
      <c r="HA35" s="55"/>
      <c r="HB35" s="55"/>
      <c r="HC35" s="55"/>
      <c r="HD35" s="55"/>
      <c r="HE35" s="55"/>
      <c r="HF35" s="55"/>
      <c r="HG35" s="55"/>
      <c r="HH35" s="55"/>
      <c r="HI35" s="55"/>
      <c r="HJ35" s="55"/>
      <c r="HK35" s="55"/>
      <c r="HL35" s="55"/>
      <c r="HM35" s="55"/>
      <c r="HN35" s="55"/>
      <c r="HO35" s="55"/>
      <c r="HP35" s="55"/>
      <c r="HQ35" s="55"/>
      <c r="HR35" s="55"/>
      <c r="HS35" s="55"/>
      <c r="HT35" s="55"/>
      <c r="HU35" s="55"/>
      <c r="HV35" s="55"/>
      <c r="HW35" s="55"/>
      <c r="HX35" s="55"/>
      <c r="HY35" s="55"/>
      <c r="HZ35" s="55"/>
      <c r="IA35" s="55"/>
      <c r="IB35" s="55"/>
      <c r="IC35" s="55"/>
      <c r="ID35" s="55"/>
      <c r="IE35" s="55"/>
      <c r="IF35" s="55"/>
      <c r="IG35" s="55"/>
      <c r="IH35" s="55"/>
      <c r="II35" s="55"/>
      <c r="IJ35" s="55"/>
      <c r="IK35" s="55"/>
      <c r="IL35" s="55"/>
      <c r="IM35" s="55"/>
      <c r="IN35" s="55"/>
      <c r="IO35" s="55"/>
      <c r="IP35" s="55"/>
      <c r="IQ35" s="55"/>
      <c r="IR35" s="55"/>
      <c r="IS35" s="55"/>
      <c r="IT35" s="55"/>
      <c r="IU35" s="55"/>
    </row>
    <row r="36" spans="1:255" ht="19.95" customHeight="1" x14ac:dyDescent="0.3">
      <c r="A36" s="86"/>
      <c r="B36" s="22" t="s">
        <v>36</v>
      </c>
      <c r="C36" s="18">
        <v>1</v>
      </c>
      <c r="D36" s="18">
        <v>1</v>
      </c>
      <c r="E36" s="16">
        <v>2.85</v>
      </c>
      <c r="F36" s="16">
        <v>1.1000000000000001</v>
      </c>
      <c r="G36" s="5"/>
      <c r="H36" s="5">
        <f>ROUND(PRODUCT(C36:G36),2)</f>
        <v>3.14</v>
      </c>
      <c r="I36" s="14"/>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5"/>
      <c r="EB36" s="55"/>
      <c r="EC36" s="55"/>
      <c r="ED36" s="55"/>
      <c r="EE36" s="55"/>
      <c r="EF36" s="55"/>
      <c r="EG36" s="55"/>
      <c r="EH36" s="55"/>
      <c r="EI36" s="55"/>
      <c r="EJ36" s="55"/>
      <c r="EK36" s="55"/>
      <c r="EL36" s="55"/>
      <c r="EM36" s="55"/>
      <c r="EN36" s="55"/>
      <c r="EO36" s="55"/>
      <c r="EP36" s="55"/>
      <c r="EQ36" s="55"/>
      <c r="ER36" s="55"/>
      <c r="ES36" s="55"/>
      <c r="ET36" s="55"/>
      <c r="EU36" s="55"/>
      <c r="EV36" s="55"/>
      <c r="EW36" s="55"/>
      <c r="EX36" s="55"/>
      <c r="EY36" s="55"/>
      <c r="EZ36" s="55"/>
      <c r="FA36" s="55"/>
      <c r="FB36" s="55"/>
      <c r="FC36" s="55"/>
      <c r="FD36" s="55"/>
      <c r="FE36" s="55"/>
      <c r="FF36" s="55"/>
      <c r="FG36" s="55"/>
      <c r="FH36" s="55"/>
      <c r="FI36" s="55"/>
      <c r="FJ36" s="55"/>
      <c r="FK36" s="55"/>
      <c r="FL36" s="55"/>
      <c r="FM36" s="55"/>
      <c r="FN36" s="55"/>
      <c r="FO36" s="55"/>
      <c r="FP36" s="55"/>
      <c r="FQ36" s="55"/>
      <c r="FR36" s="55"/>
      <c r="FS36" s="55"/>
      <c r="FT36" s="55"/>
      <c r="FU36" s="55"/>
      <c r="FV36" s="55"/>
      <c r="FW36" s="55"/>
      <c r="FX36" s="55"/>
      <c r="FY36" s="55"/>
      <c r="FZ36" s="55"/>
      <c r="GA36" s="55"/>
      <c r="GB36" s="55"/>
      <c r="GC36" s="55"/>
      <c r="GD36" s="55"/>
      <c r="GE36" s="55"/>
      <c r="GF36" s="55"/>
      <c r="GG36" s="55"/>
      <c r="GH36" s="55"/>
      <c r="GI36" s="55"/>
      <c r="GJ36" s="55"/>
      <c r="GK36" s="55"/>
      <c r="GL36" s="55"/>
      <c r="GM36" s="55"/>
      <c r="GN36" s="55"/>
      <c r="GO36" s="55"/>
      <c r="GP36" s="55"/>
      <c r="GQ36" s="55"/>
      <c r="GR36" s="55"/>
      <c r="GS36" s="55"/>
      <c r="GT36" s="55"/>
      <c r="GU36" s="55"/>
      <c r="GV36" s="55"/>
      <c r="GW36" s="55"/>
      <c r="GX36" s="55"/>
      <c r="GY36" s="55"/>
      <c r="GZ36" s="55"/>
      <c r="HA36" s="55"/>
      <c r="HB36" s="55"/>
      <c r="HC36" s="55"/>
      <c r="HD36" s="55"/>
      <c r="HE36" s="55"/>
      <c r="HF36" s="55"/>
      <c r="HG36" s="55"/>
      <c r="HH36" s="55"/>
      <c r="HI36" s="55"/>
      <c r="HJ36" s="55"/>
      <c r="HK36" s="55"/>
      <c r="HL36" s="55"/>
      <c r="HM36" s="55"/>
      <c r="HN36" s="55"/>
      <c r="HO36" s="55"/>
      <c r="HP36" s="55"/>
      <c r="HQ36" s="55"/>
      <c r="HR36" s="55"/>
      <c r="HS36" s="55"/>
      <c r="HT36" s="55"/>
      <c r="HU36" s="55"/>
      <c r="HV36" s="55"/>
      <c r="HW36" s="55"/>
      <c r="HX36" s="55"/>
      <c r="HY36" s="55"/>
      <c r="HZ36" s="55"/>
      <c r="IA36" s="55"/>
      <c r="IB36" s="55"/>
      <c r="IC36" s="55"/>
      <c r="ID36" s="55"/>
      <c r="IE36" s="55"/>
      <c r="IF36" s="55"/>
      <c r="IG36" s="55"/>
      <c r="IH36" s="55"/>
      <c r="II36" s="55"/>
      <c r="IJ36" s="55"/>
      <c r="IK36" s="55"/>
      <c r="IL36" s="55"/>
      <c r="IM36" s="55"/>
      <c r="IN36" s="55"/>
      <c r="IO36" s="55"/>
      <c r="IP36" s="55"/>
      <c r="IQ36" s="55"/>
      <c r="IR36" s="55"/>
      <c r="IS36" s="55"/>
      <c r="IT36" s="55"/>
      <c r="IU36" s="55"/>
    </row>
    <row r="37" spans="1:255" ht="19.95" customHeight="1" x14ac:dyDescent="0.3">
      <c r="A37" s="86"/>
      <c r="B37" s="23" t="s">
        <v>180</v>
      </c>
      <c r="C37" s="18"/>
      <c r="D37" s="18"/>
      <c r="E37" s="16"/>
      <c r="F37" s="16"/>
      <c r="G37" s="5"/>
      <c r="H37" s="16"/>
      <c r="I37" s="14"/>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c r="EP37" s="55"/>
      <c r="EQ37" s="55"/>
      <c r="ER37" s="55"/>
      <c r="ES37" s="55"/>
      <c r="ET37" s="55"/>
      <c r="EU37" s="55"/>
      <c r="EV37" s="55"/>
      <c r="EW37" s="55"/>
      <c r="EX37" s="55"/>
      <c r="EY37" s="55"/>
      <c r="EZ37" s="55"/>
      <c r="FA37" s="55"/>
      <c r="FB37" s="55"/>
      <c r="FC37" s="55"/>
      <c r="FD37" s="55"/>
      <c r="FE37" s="55"/>
      <c r="FF37" s="55"/>
      <c r="FG37" s="55"/>
      <c r="FH37" s="55"/>
      <c r="FI37" s="55"/>
      <c r="FJ37" s="55"/>
      <c r="FK37" s="55"/>
      <c r="FL37" s="55"/>
      <c r="FM37" s="55"/>
      <c r="FN37" s="55"/>
      <c r="FO37" s="55"/>
      <c r="FP37" s="55"/>
      <c r="FQ37" s="55"/>
      <c r="FR37" s="55"/>
      <c r="FS37" s="55"/>
      <c r="FT37" s="55"/>
      <c r="FU37" s="55"/>
      <c r="FV37" s="55"/>
      <c r="FW37" s="55"/>
      <c r="FX37" s="55"/>
      <c r="FY37" s="55"/>
      <c r="FZ37" s="55"/>
      <c r="GA37" s="55"/>
      <c r="GB37" s="55"/>
      <c r="GC37" s="55"/>
      <c r="GD37" s="55"/>
      <c r="GE37" s="55"/>
      <c r="GF37" s="55"/>
      <c r="GG37" s="55"/>
      <c r="GH37" s="55"/>
      <c r="GI37" s="55"/>
      <c r="GJ37" s="55"/>
      <c r="GK37" s="55"/>
      <c r="GL37" s="55"/>
      <c r="GM37" s="55"/>
      <c r="GN37" s="55"/>
      <c r="GO37" s="55"/>
      <c r="GP37" s="55"/>
      <c r="GQ37" s="55"/>
      <c r="GR37" s="55"/>
      <c r="GS37" s="55"/>
      <c r="GT37" s="55"/>
      <c r="GU37" s="55"/>
      <c r="GV37" s="55"/>
      <c r="GW37" s="55"/>
      <c r="GX37" s="55"/>
      <c r="GY37" s="55"/>
      <c r="GZ37" s="55"/>
      <c r="HA37" s="55"/>
      <c r="HB37" s="55"/>
      <c r="HC37" s="55"/>
      <c r="HD37" s="55"/>
      <c r="HE37" s="55"/>
      <c r="HF37" s="55"/>
      <c r="HG37" s="55"/>
      <c r="HH37" s="55"/>
      <c r="HI37" s="55"/>
      <c r="HJ37" s="55"/>
      <c r="HK37" s="55"/>
      <c r="HL37" s="55"/>
      <c r="HM37" s="55"/>
      <c r="HN37" s="55"/>
      <c r="HO37" s="55"/>
      <c r="HP37" s="55"/>
      <c r="HQ37" s="55"/>
      <c r="HR37" s="55"/>
      <c r="HS37" s="55"/>
      <c r="HT37" s="55"/>
      <c r="HU37" s="55"/>
      <c r="HV37" s="55"/>
      <c r="HW37" s="55"/>
      <c r="HX37" s="55"/>
      <c r="HY37" s="55"/>
      <c r="HZ37" s="55"/>
      <c r="IA37" s="55"/>
      <c r="IB37" s="55"/>
      <c r="IC37" s="55"/>
      <c r="ID37" s="55"/>
      <c r="IE37" s="55"/>
      <c r="IF37" s="55"/>
      <c r="IG37" s="55"/>
      <c r="IH37" s="55"/>
      <c r="II37" s="55"/>
      <c r="IJ37" s="55"/>
      <c r="IK37" s="55"/>
      <c r="IL37" s="55"/>
      <c r="IM37" s="55"/>
      <c r="IN37" s="55"/>
      <c r="IO37" s="55"/>
      <c r="IP37" s="55"/>
      <c r="IQ37" s="55"/>
      <c r="IR37" s="55"/>
      <c r="IS37" s="55"/>
      <c r="IT37" s="55"/>
      <c r="IU37" s="55"/>
    </row>
    <row r="38" spans="1:255" ht="19.95" customHeight="1" x14ac:dyDescent="0.3">
      <c r="A38" s="86"/>
      <c r="B38" s="20" t="s">
        <v>19</v>
      </c>
      <c r="C38" s="4">
        <v>1</v>
      </c>
      <c r="D38" s="4">
        <v>1</v>
      </c>
      <c r="E38" s="5">
        <v>3.95</v>
      </c>
      <c r="F38" s="5">
        <v>2.85</v>
      </c>
      <c r="G38" s="5"/>
      <c r="H38" s="5">
        <f t="shared" ref="H38:H45" si="0">ROUND(PRODUCT(C38:G38),2)</f>
        <v>11.26</v>
      </c>
      <c r="I38" s="14"/>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c r="EP38" s="55"/>
      <c r="EQ38" s="55"/>
      <c r="ER38" s="55"/>
      <c r="ES38" s="55"/>
      <c r="ET38" s="55"/>
      <c r="EU38" s="55"/>
      <c r="EV38" s="55"/>
      <c r="EW38" s="55"/>
      <c r="EX38" s="55"/>
      <c r="EY38" s="55"/>
      <c r="EZ38" s="55"/>
      <c r="FA38" s="55"/>
      <c r="FB38" s="55"/>
      <c r="FC38" s="55"/>
      <c r="FD38" s="55"/>
      <c r="FE38" s="55"/>
      <c r="FF38" s="55"/>
      <c r="FG38" s="55"/>
      <c r="FH38" s="55"/>
      <c r="FI38" s="55"/>
      <c r="FJ38" s="55"/>
      <c r="FK38" s="55"/>
      <c r="FL38" s="55"/>
      <c r="FM38" s="55"/>
      <c r="FN38" s="55"/>
      <c r="FO38" s="55"/>
      <c r="FP38" s="55"/>
      <c r="FQ38" s="55"/>
      <c r="FR38" s="55"/>
      <c r="FS38" s="55"/>
      <c r="FT38" s="55"/>
      <c r="FU38" s="55"/>
      <c r="FV38" s="55"/>
      <c r="FW38" s="55"/>
      <c r="FX38" s="55"/>
      <c r="FY38" s="55"/>
      <c r="FZ38" s="55"/>
      <c r="GA38" s="55"/>
      <c r="GB38" s="55"/>
      <c r="GC38" s="55"/>
      <c r="GD38" s="55"/>
      <c r="GE38" s="55"/>
      <c r="GF38" s="55"/>
      <c r="GG38" s="55"/>
      <c r="GH38" s="55"/>
      <c r="GI38" s="55"/>
      <c r="GJ38" s="55"/>
      <c r="GK38" s="55"/>
      <c r="GL38" s="55"/>
      <c r="GM38" s="55"/>
      <c r="GN38" s="55"/>
      <c r="GO38" s="55"/>
      <c r="GP38" s="55"/>
      <c r="GQ38" s="55"/>
      <c r="GR38" s="55"/>
      <c r="GS38" s="55"/>
      <c r="GT38" s="55"/>
      <c r="GU38" s="55"/>
      <c r="GV38" s="55"/>
      <c r="GW38" s="55"/>
      <c r="GX38" s="55"/>
      <c r="GY38" s="55"/>
      <c r="GZ38" s="55"/>
      <c r="HA38" s="55"/>
      <c r="HB38" s="55"/>
      <c r="HC38" s="55"/>
      <c r="HD38" s="55"/>
      <c r="HE38" s="55"/>
      <c r="HF38" s="55"/>
      <c r="HG38" s="55"/>
      <c r="HH38" s="55"/>
      <c r="HI38" s="55"/>
      <c r="HJ38" s="55"/>
      <c r="HK38" s="55"/>
      <c r="HL38" s="55"/>
      <c r="HM38" s="55"/>
      <c r="HN38" s="55"/>
      <c r="HO38" s="55"/>
      <c r="HP38" s="55"/>
      <c r="HQ38" s="55"/>
      <c r="HR38" s="55"/>
      <c r="HS38" s="55"/>
      <c r="HT38" s="55"/>
      <c r="HU38" s="55"/>
      <c r="HV38" s="55"/>
      <c r="HW38" s="55"/>
      <c r="HX38" s="55"/>
      <c r="HY38" s="55"/>
      <c r="HZ38" s="55"/>
      <c r="IA38" s="55"/>
      <c r="IB38" s="55"/>
      <c r="IC38" s="55"/>
      <c r="ID38" s="55"/>
      <c r="IE38" s="55"/>
      <c r="IF38" s="55"/>
      <c r="IG38" s="55"/>
      <c r="IH38" s="55"/>
      <c r="II38" s="55"/>
      <c r="IJ38" s="55"/>
      <c r="IK38" s="55"/>
      <c r="IL38" s="55"/>
      <c r="IM38" s="55"/>
      <c r="IN38" s="55"/>
      <c r="IO38" s="55"/>
      <c r="IP38" s="55"/>
      <c r="IQ38" s="55"/>
      <c r="IR38" s="55"/>
      <c r="IS38" s="55"/>
      <c r="IT38" s="55"/>
      <c r="IU38" s="55"/>
    </row>
    <row r="39" spans="1:255" ht="19.95" customHeight="1" x14ac:dyDescent="0.3">
      <c r="A39" s="86"/>
      <c r="B39" s="20" t="s">
        <v>35</v>
      </c>
      <c r="C39" s="4">
        <v>1</v>
      </c>
      <c r="D39" s="4">
        <v>2</v>
      </c>
      <c r="E39" s="5">
        <v>2.72</v>
      </c>
      <c r="F39" s="5">
        <v>3.15</v>
      </c>
      <c r="G39" s="5"/>
      <c r="H39" s="5">
        <f t="shared" si="0"/>
        <v>17.14</v>
      </c>
      <c r="I39" s="14"/>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5"/>
      <c r="EB39" s="55"/>
      <c r="EC39" s="55"/>
      <c r="ED39" s="55"/>
      <c r="EE39" s="55"/>
      <c r="EF39" s="55"/>
      <c r="EG39" s="55"/>
      <c r="EH39" s="55"/>
      <c r="EI39" s="55"/>
      <c r="EJ39" s="55"/>
      <c r="EK39" s="55"/>
      <c r="EL39" s="55"/>
      <c r="EM39" s="55"/>
      <c r="EN39" s="55"/>
      <c r="EO39" s="55"/>
      <c r="EP39" s="55"/>
      <c r="EQ39" s="55"/>
      <c r="ER39" s="55"/>
      <c r="ES39" s="55"/>
      <c r="ET39" s="55"/>
      <c r="EU39" s="55"/>
      <c r="EV39" s="55"/>
      <c r="EW39" s="55"/>
      <c r="EX39" s="55"/>
      <c r="EY39" s="55"/>
      <c r="EZ39" s="55"/>
      <c r="FA39" s="55"/>
      <c r="FB39" s="55"/>
      <c r="FC39" s="55"/>
      <c r="FD39" s="55"/>
      <c r="FE39" s="55"/>
      <c r="FF39" s="55"/>
      <c r="FG39" s="55"/>
      <c r="FH39" s="55"/>
      <c r="FI39" s="55"/>
      <c r="FJ39" s="55"/>
      <c r="FK39" s="55"/>
      <c r="FL39" s="55"/>
      <c r="FM39" s="55"/>
      <c r="FN39" s="55"/>
      <c r="FO39" s="55"/>
      <c r="FP39" s="55"/>
      <c r="FQ39" s="55"/>
      <c r="FR39" s="55"/>
      <c r="FS39" s="55"/>
      <c r="FT39" s="55"/>
      <c r="FU39" s="55"/>
      <c r="FV39" s="55"/>
      <c r="FW39" s="55"/>
      <c r="FX39" s="55"/>
      <c r="FY39" s="55"/>
      <c r="FZ39" s="55"/>
      <c r="GA39" s="55"/>
      <c r="GB39" s="55"/>
      <c r="GC39" s="55"/>
      <c r="GD39" s="55"/>
      <c r="GE39" s="55"/>
      <c r="GF39" s="55"/>
      <c r="GG39" s="55"/>
      <c r="GH39" s="55"/>
      <c r="GI39" s="55"/>
      <c r="GJ39" s="55"/>
      <c r="GK39" s="55"/>
      <c r="GL39" s="55"/>
      <c r="GM39" s="55"/>
      <c r="GN39" s="55"/>
      <c r="GO39" s="55"/>
      <c r="GP39" s="55"/>
      <c r="GQ39" s="55"/>
      <c r="GR39" s="55"/>
      <c r="GS39" s="55"/>
      <c r="GT39" s="55"/>
      <c r="GU39" s="55"/>
      <c r="GV39" s="55"/>
      <c r="GW39" s="55"/>
      <c r="GX39" s="55"/>
      <c r="GY39" s="55"/>
      <c r="GZ39" s="55"/>
      <c r="HA39" s="55"/>
      <c r="HB39" s="55"/>
      <c r="HC39" s="55"/>
      <c r="HD39" s="55"/>
      <c r="HE39" s="55"/>
      <c r="HF39" s="55"/>
      <c r="HG39" s="55"/>
      <c r="HH39" s="55"/>
      <c r="HI39" s="55"/>
      <c r="HJ39" s="55"/>
      <c r="HK39" s="55"/>
      <c r="HL39" s="55"/>
      <c r="HM39" s="55"/>
      <c r="HN39" s="55"/>
      <c r="HO39" s="55"/>
      <c r="HP39" s="55"/>
      <c r="HQ39" s="55"/>
      <c r="HR39" s="55"/>
      <c r="HS39" s="55"/>
      <c r="HT39" s="55"/>
      <c r="HU39" s="55"/>
      <c r="HV39" s="55"/>
      <c r="HW39" s="55"/>
      <c r="HX39" s="55"/>
      <c r="HY39" s="55"/>
      <c r="HZ39" s="55"/>
      <c r="IA39" s="55"/>
      <c r="IB39" s="55"/>
      <c r="IC39" s="55"/>
      <c r="ID39" s="55"/>
      <c r="IE39" s="55"/>
      <c r="IF39" s="55"/>
      <c r="IG39" s="55"/>
      <c r="IH39" s="55"/>
      <c r="II39" s="55"/>
      <c r="IJ39" s="55"/>
      <c r="IK39" s="55"/>
      <c r="IL39" s="55"/>
      <c r="IM39" s="55"/>
      <c r="IN39" s="55"/>
      <c r="IO39" s="55"/>
      <c r="IP39" s="55"/>
      <c r="IQ39" s="55"/>
      <c r="IR39" s="55"/>
      <c r="IS39" s="55"/>
      <c r="IT39" s="55"/>
      <c r="IU39" s="55"/>
    </row>
    <row r="40" spans="1:255" ht="19.95" customHeight="1" x14ac:dyDescent="0.3">
      <c r="A40" s="86"/>
      <c r="B40" s="20" t="s">
        <v>38</v>
      </c>
      <c r="C40" s="4">
        <v>1</v>
      </c>
      <c r="D40" s="4">
        <v>1</v>
      </c>
      <c r="E40" s="5">
        <v>2.52</v>
      </c>
      <c r="F40" s="5">
        <v>2</v>
      </c>
      <c r="G40" s="5"/>
      <c r="H40" s="5">
        <f t="shared" si="0"/>
        <v>5.04</v>
      </c>
      <c r="I40" s="14"/>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c r="EP40" s="55"/>
      <c r="EQ40" s="55"/>
      <c r="ER40" s="55"/>
      <c r="ES40" s="55"/>
      <c r="ET40" s="55"/>
      <c r="EU40" s="55"/>
      <c r="EV40" s="55"/>
      <c r="EW40" s="55"/>
      <c r="EX40" s="55"/>
      <c r="EY40" s="55"/>
      <c r="EZ40" s="55"/>
      <c r="FA40" s="55"/>
      <c r="FB40" s="55"/>
      <c r="FC40" s="55"/>
      <c r="FD40" s="55"/>
      <c r="FE40" s="55"/>
      <c r="FF40" s="55"/>
      <c r="FG40" s="55"/>
      <c r="FH40" s="55"/>
      <c r="FI40" s="55"/>
      <c r="FJ40" s="55"/>
      <c r="FK40" s="55"/>
      <c r="FL40" s="55"/>
      <c r="FM40" s="55"/>
      <c r="FN40" s="55"/>
      <c r="FO40" s="55"/>
      <c r="FP40" s="55"/>
      <c r="FQ40" s="55"/>
      <c r="FR40" s="55"/>
      <c r="FS40" s="55"/>
      <c r="FT40" s="55"/>
      <c r="FU40" s="55"/>
      <c r="FV40" s="55"/>
      <c r="FW40" s="55"/>
      <c r="FX40" s="55"/>
      <c r="FY40" s="55"/>
      <c r="FZ40" s="55"/>
      <c r="GA40" s="55"/>
      <c r="GB40" s="55"/>
      <c r="GC40" s="55"/>
      <c r="GD40" s="55"/>
      <c r="GE40" s="55"/>
      <c r="GF40" s="55"/>
      <c r="GG40" s="55"/>
      <c r="GH40" s="55"/>
      <c r="GI40" s="55"/>
      <c r="GJ40" s="55"/>
      <c r="GK40" s="55"/>
      <c r="GL40" s="55"/>
      <c r="GM40" s="55"/>
      <c r="GN40" s="55"/>
      <c r="GO40" s="55"/>
      <c r="GP40" s="55"/>
      <c r="GQ40" s="55"/>
      <c r="GR40" s="55"/>
      <c r="GS40" s="55"/>
      <c r="GT40" s="55"/>
      <c r="GU40" s="55"/>
      <c r="GV40" s="55"/>
      <c r="GW40" s="55"/>
      <c r="GX40" s="55"/>
      <c r="GY40" s="55"/>
      <c r="GZ40" s="55"/>
      <c r="HA40" s="55"/>
      <c r="HB40" s="55"/>
      <c r="HC40" s="55"/>
      <c r="HD40" s="55"/>
      <c r="HE40" s="55"/>
      <c r="HF40" s="55"/>
      <c r="HG40" s="55"/>
      <c r="HH40" s="55"/>
      <c r="HI40" s="55"/>
      <c r="HJ40" s="55"/>
      <c r="HK40" s="55"/>
      <c r="HL40" s="55"/>
      <c r="HM40" s="55"/>
      <c r="HN40" s="55"/>
      <c r="HO40" s="55"/>
      <c r="HP40" s="55"/>
      <c r="HQ40" s="55"/>
      <c r="HR40" s="55"/>
      <c r="HS40" s="55"/>
      <c r="HT40" s="55"/>
      <c r="HU40" s="55"/>
      <c r="HV40" s="55"/>
      <c r="HW40" s="55"/>
      <c r="HX40" s="55"/>
      <c r="HY40" s="55"/>
      <c r="HZ40" s="55"/>
      <c r="IA40" s="55"/>
      <c r="IB40" s="55"/>
      <c r="IC40" s="55"/>
      <c r="ID40" s="55"/>
      <c r="IE40" s="55"/>
      <c r="IF40" s="55"/>
      <c r="IG40" s="55"/>
      <c r="IH40" s="55"/>
      <c r="II40" s="55"/>
      <c r="IJ40" s="55"/>
      <c r="IK40" s="55"/>
      <c r="IL40" s="55"/>
      <c r="IM40" s="55"/>
      <c r="IN40" s="55"/>
      <c r="IO40" s="55"/>
      <c r="IP40" s="55"/>
      <c r="IQ40" s="55"/>
      <c r="IR40" s="55"/>
      <c r="IS40" s="55"/>
      <c r="IT40" s="55"/>
      <c r="IU40" s="55"/>
    </row>
    <row r="41" spans="1:255" ht="19.95" customHeight="1" x14ac:dyDescent="0.3">
      <c r="A41" s="86"/>
      <c r="B41" s="20" t="s">
        <v>18</v>
      </c>
      <c r="C41" s="4">
        <v>1</v>
      </c>
      <c r="D41" s="4">
        <v>2</v>
      </c>
      <c r="E41" s="5">
        <v>1.9</v>
      </c>
      <c r="F41" s="5">
        <v>1.2</v>
      </c>
      <c r="G41" s="5"/>
      <c r="H41" s="5">
        <f t="shared" si="0"/>
        <v>4.5599999999999996</v>
      </c>
      <c r="I41" s="14"/>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5"/>
      <c r="EB41" s="55"/>
      <c r="EC41" s="55"/>
      <c r="ED41" s="55"/>
      <c r="EE41" s="55"/>
      <c r="EF41" s="55"/>
      <c r="EG41" s="55"/>
      <c r="EH41" s="55"/>
      <c r="EI41" s="55"/>
      <c r="EJ41" s="55"/>
      <c r="EK41" s="55"/>
      <c r="EL41" s="55"/>
      <c r="EM41" s="55"/>
      <c r="EN41" s="55"/>
      <c r="EO41" s="55"/>
      <c r="EP41" s="55"/>
      <c r="EQ41" s="55"/>
      <c r="ER41" s="55"/>
      <c r="ES41" s="55"/>
      <c r="ET41" s="55"/>
      <c r="EU41" s="55"/>
      <c r="EV41" s="55"/>
      <c r="EW41" s="55"/>
      <c r="EX41" s="55"/>
      <c r="EY41" s="55"/>
      <c r="EZ41" s="55"/>
      <c r="FA41" s="55"/>
      <c r="FB41" s="55"/>
      <c r="FC41" s="55"/>
      <c r="FD41" s="55"/>
      <c r="FE41" s="55"/>
      <c r="FF41" s="55"/>
      <c r="FG41" s="55"/>
      <c r="FH41" s="55"/>
      <c r="FI41" s="55"/>
      <c r="FJ41" s="55"/>
      <c r="FK41" s="55"/>
      <c r="FL41" s="55"/>
      <c r="FM41" s="55"/>
      <c r="FN41" s="55"/>
      <c r="FO41" s="55"/>
      <c r="FP41" s="55"/>
      <c r="FQ41" s="55"/>
      <c r="FR41" s="55"/>
      <c r="FS41" s="55"/>
      <c r="FT41" s="55"/>
      <c r="FU41" s="55"/>
      <c r="FV41" s="55"/>
      <c r="FW41" s="55"/>
      <c r="FX41" s="55"/>
      <c r="FY41" s="55"/>
      <c r="FZ41" s="55"/>
      <c r="GA41" s="55"/>
      <c r="GB41" s="55"/>
      <c r="GC41" s="55"/>
      <c r="GD41" s="55"/>
      <c r="GE41" s="55"/>
      <c r="GF41" s="55"/>
      <c r="GG41" s="55"/>
      <c r="GH41" s="55"/>
      <c r="GI41" s="55"/>
      <c r="GJ41" s="55"/>
      <c r="GK41" s="55"/>
      <c r="GL41" s="55"/>
      <c r="GM41" s="55"/>
      <c r="GN41" s="55"/>
      <c r="GO41" s="55"/>
      <c r="GP41" s="55"/>
      <c r="GQ41" s="55"/>
      <c r="GR41" s="55"/>
      <c r="GS41" s="55"/>
      <c r="GT41" s="55"/>
      <c r="GU41" s="55"/>
      <c r="GV41" s="55"/>
      <c r="GW41" s="55"/>
      <c r="GX41" s="55"/>
      <c r="GY41" s="55"/>
      <c r="GZ41" s="55"/>
      <c r="HA41" s="55"/>
      <c r="HB41" s="55"/>
      <c r="HC41" s="55"/>
      <c r="HD41" s="55"/>
      <c r="HE41" s="55"/>
      <c r="HF41" s="55"/>
      <c r="HG41" s="55"/>
      <c r="HH41" s="55"/>
      <c r="HI41" s="55"/>
      <c r="HJ41" s="55"/>
      <c r="HK41" s="55"/>
      <c r="HL41" s="55"/>
      <c r="HM41" s="55"/>
      <c r="HN41" s="55"/>
      <c r="HO41" s="55"/>
      <c r="HP41" s="55"/>
      <c r="HQ41" s="55"/>
      <c r="HR41" s="55"/>
      <c r="HS41" s="55"/>
      <c r="HT41" s="55"/>
      <c r="HU41" s="55"/>
      <c r="HV41" s="55"/>
      <c r="HW41" s="55"/>
      <c r="HX41" s="55"/>
      <c r="HY41" s="55"/>
      <c r="HZ41" s="55"/>
      <c r="IA41" s="55"/>
      <c r="IB41" s="55"/>
      <c r="IC41" s="55"/>
      <c r="ID41" s="55"/>
      <c r="IE41" s="55"/>
      <c r="IF41" s="55"/>
      <c r="IG41" s="55"/>
      <c r="IH41" s="55"/>
      <c r="II41" s="55"/>
      <c r="IJ41" s="55"/>
      <c r="IK41" s="55"/>
      <c r="IL41" s="55"/>
      <c r="IM41" s="55"/>
      <c r="IN41" s="55"/>
      <c r="IO41" s="55"/>
      <c r="IP41" s="55"/>
      <c r="IQ41" s="55"/>
      <c r="IR41" s="55"/>
      <c r="IS41" s="55"/>
      <c r="IT41" s="55"/>
      <c r="IU41" s="55"/>
    </row>
    <row r="42" spans="1:255" ht="19.95" customHeight="1" x14ac:dyDescent="0.3">
      <c r="A42" s="86"/>
      <c r="B42" s="20" t="s">
        <v>39</v>
      </c>
      <c r="C42" s="4">
        <v>1</v>
      </c>
      <c r="D42" s="4">
        <v>2</v>
      </c>
      <c r="E42" s="5">
        <v>1.2</v>
      </c>
      <c r="F42" s="5">
        <v>0.9</v>
      </c>
      <c r="G42" s="5"/>
      <c r="H42" s="5">
        <f t="shared" si="0"/>
        <v>2.16</v>
      </c>
      <c r="I42" s="24"/>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c r="EP42" s="55"/>
      <c r="EQ42" s="55"/>
      <c r="ER42" s="55"/>
      <c r="ES42" s="55"/>
      <c r="ET42" s="55"/>
      <c r="EU42" s="55"/>
      <c r="EV42" s="55"/>
      <c r="EW42" s="55"/>
      <c r="EX42" s="55"/>
      <c r="EY42" s="55"/>
      <c r="EZ42" s="55"/>
      <c r="FA42" s="55"/>
      <c r="FB42" s="55"/>
      <c r="FC42" s="55"/>
      <c r="FD42" s="55"/>
      <c r="FE42" s="55"/>
      <c r="FF42" s="55"/>
      <c r="FG42" s="55"/>
      <c r="FH42" s="55"/>
      <c r="FI42" s="55"/>
      <c r="FJ42" s="55"/>
      <c r="FK42" s="55"/>
      <c r="FL42" s="55"/>
      <c r="FM42" s="55"/>
      <c r="FN42" s="55"/>
      <c r="FO42" s="55"/>
      <c r="FP42" s="55"/>
      <c r="FQ42" s="55"/>
      <c r="FR42" s="55"/>
      <c r="FS42" s="55"/>
      <c r="FT42" s="55"/>
      <c r="FU42" s="55"/>
      <c r="FV42" s="55"/>
      <c r="FW42" s="55"/>
      <c r="FX42" s="55"/>
      <c r="FY42" s="55"/>
      <c r="FZ42" s="55"/>
      <c r="GA42" s="55"/>
      <c r="GB42" s="55"/>
      <c r="GC42" s="55"/>
      <c r="GD42" s="55"/>
      <c r="GE42" s="55"/>
      <c r="GF42" s="55"/>
      <c r="GG42" s="55"/>
      <c r="GH42" s="55"/>
      <c r="GI42" s="55"/>
      <c r="GJ42" s="55"/>
      <c r="GK42" s="55"/>
      <c r="GL42" s="55"/>
      <c r="GM42" s="55"/>
      <c r="GN42" s="55"/>
      <c r="GO42" s="55"/>
      <c r="GP42" s="55"/>
      <c r="GQ42" s="55"/>
      <c r="GR42" s="55"/>
      <c r="GS42" s="55"/>
      <c r="GT42" s="55"/>
      <c r="GU42" s="55"/>
      <c r="GV42" s="55"/>
      <c r="GW42" s="55"/>
      <c r="GX42" s="55"/>
      <c r="GY42" s="55"/>
      <c r="GZ42" s="55"/>
      <c r="HA42" s="55"/>
      <c r="HB42" s="55"/>
      <c r="HC42" s="55"/>
      <c r="HD42" s="55"/>
      <c r="HE42" s="55"/>
      <c r="HF42" s="55"/>
      <c r="HG42" s="55"/>
      <c r="HH42" s="55"/>
      <c r="HI42" s="55"/>
      <c r="HJ42" s="55"/>
      <c r="HK42" s="55"/>
      <c r="HL42" s="55"/>
      <c r="HM42" s="55"/>
      <c r="HN42" s="55"/>
      <c r="HO42" s="55"/>
      <c r="HP42" s="55"/>
      <c r="HQ42" s="55"/>
      <c r="HR42" s="55"/>
      <c r="HS42" s="55"/>
      <c r="HT42" s="55"/>
      <c r="HU42" s="55"/>
      <c r="HV42" s="55"/>
      <c r="HW42" s="55"/>
      <c r="HX42" s="55"/>
      <c r="HY42" s="55"/>
      <c r="HZ42" s="55"/>
      <c r="IA42" s="55"/>
      <c r="IB42" s="55"/>
      <c r="IC42" s="55"/>
      <c r="ID42" s="55"/>
      <c r="IE42" s="55"/>
      <c r="IF42" s="55"/>
      <c r="IG42" s="55"/>
      <c r="IH42" s="55"/>
      <c r="II42" s="55"/>
      <c r="IJ42" s="55"/>
      <c r="IK42" s="55"/>
      <c r="IL42" s="55"/>
      <c r="IM42" s="55"/>
      <c r="IN42" s="55"/>
      <c r="IO42" s="55"/>
      <c r="IP42" s="55"/>
      <c r="IQ42" s="55"/>
      <c r="IR42" s="55"/>
      <c r="IS42" s="55"/>
      <c r="IT42" s="55"/>
      <c r="IU42" s="55"/>
    </row>
    <row r="43" spans="1:255" ht="19.95" customHeight="1" x14ac:dyDescent="0.3">
      <c r="A43" s="86"/>
      <c r="B43" s="20" t="s">
        <v>21</v>
      </c>
      <c r="C43" s="4">
        <v>1</v>
      </c>
      <c r="D43" s="4">
        <v>2</v>
      </c>
      <c r="E43" s="5">
        <v>1.2</v>
      </c>
      <c r="F43" s="5">
        <v>1.83</v>
      </c>
      <c r="G43" s="5"/>
      <c r="H43" s="5">
        <f t="shared" si="0"/>
        <v>4.3899999999999997</v>
      </c>
      <c r="I43" s="24"/>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c r="EP43" s="55"/>
      <c r="EQ43" s="55"/>
      <c r="ER43" s="55"/>
      <c r="ES43" s="55"/>
      <c r="ET43" s="55"/>
      <c r="EU43" s="55"/>
      <c r="EV43" s="55"/>
      <c r="EW43" s="55"/>
      <c r="EX43" s="55"/>
      <c r="EY43" s="55"/>
      <c r="EZ43" s="55"/>
      <c r="FA43" s="55"/>
      <c r="FB43" s="55"/>
      <c r="FC43" s="55"/>
      <c r="FD43" s="55"/>
      <c r="FE43" s="55"/>
      <c r="FF43" s="55"/>
      <c r="FG43" s="55"/>
      <c r="FH43" s="55"/>
      <c r="FI43" s="55"/>
      <c r="FJ43" s="55"/>
      <c r="FK43" s="55"/>
      <c r="FL43" s="55"/>
      <c r="FM43" s="55"/>
      <c r="FN43" s="55"/>
      <c r="FO43" s="55"/>
      <c r="FP43" s="55"/>
      <c r="FQ43" s="55"/>
      <c r="FR43" s="55"/>
      <c r="FS43" s="55"/>
      <c r="FT43" s="55"/>
      <c r="FU43" s="55"/>
      <c r="FV43" s="55"/>
      <c r="FW43" s="55"/>
      <c r="FX43" s="55"/>
      <c r="FY43" s="55"/>
      <c r="FZ43" s="55"/>
      <c r="GA43" s="55"/>
      <c r="GB43" s="55"/>
      <c r="GC43" s="55"/>
      <c r="GD43" s="55"/>
      <c r="GE43" s="55"/>
      <c r="GF43" s="55"/>
      <c r="GG43" s="55"/>
      <c r="GH43" s="55"/>
      <c r="GI43" s="55"/>
      <c r="GJ43" s="55"/>
      <c r="GK43" s="55"/>
      <c r="GL43" s="55"/>
      <c r="GM43" s="55"/>
      <c r="GN43" s="55"/>
      <c r="GO43" s="55"/>
      <c r="GP43" s="55"/>
      <c r="GQ43" s="55"/>
      <c r="GR43" s="55"/>
      <c r="GS43" s="55"/>
      <c r="GT43" s="55"/>
      <c r="GU43" s="55"/>
      <c r="GV43" s="55"/>
      <c r="GW43" s="55"/>
      <c r="GX43" s="55"/>
      <c r="GY43" s="55"/>
      <c r="GZ43" s="55"/>
      <c r="HA43" s="55"/>
      <c r="HB43" s="55"/>
      <c r="HC43" s="55"/>
      <c r="HD43" s="55"/>
      <c r="HE43" s="55"/>
      <c r="HF43" s="55"/>
      <c r="HG43" s="55"/>
      <c r="HH43" s="55"/>
      <c r="HI43" s="55"/>
      <c r="HJ43" s="55"/>
      <c r="HK43" s="55"/>
      <c r="HL43" s="55"/>
      <c r="HM43" s="55"/>
      <c r="HN43" s="55"/>
      <c r="HO43" s="55"/>
      <c r="HP43" s="55"/>
      <c r="HQ43" s="55"/>
      <c r="HR43" s="55"/>
      <c r="HS43" s="55"/>
      <c r="HT43" s="55"/>
      <c r="HU43" s="55"/>
      <c r="HV43" s="55"/>
      <c r="HW43" s="55"/>
      <c r="HX43" s="55"/>
      <c r="HY43" s="55"/>
      <c r="HZ43" s="55"/>
      <c r="IA43" s="55"/>
      <c r="IB43" s="55"/>
      <c r="IC43" s="55"/>
      <c r="ID43" s="55"/>
      <c r="IE43" s="55"/>
      <c r="IF43" s="55"/>
      <c r="IG43" s="55"/>
      <c r="IH43" s="55"/>
      <c r="II43" s="55"/>
      <c r="IJ43" s="55"/>
      <c r="IK43" s="55"/>
      <c r="IL43" s="55"/>
      <c r="IM43" s="55"/>
      <c r="IN43" s="55"/>
      <c r="IO43" s="55"/>
      <c r="IP43" s="55"/>
      <c r="IQ43" s="55"/>
      <c r="IR43" s="55"/>
      <c r="IS43" s="55"/>
      <c r="IT43" s="55"/>
      <c r="IU43" s="55"/>
    </row>
    <row r="44" spans="1:255" ht="19.95" customHeight="1" x14ac:dyDescent="0.3">
      <c r="A44" s="86"/>
      <c r="B44" s="20" t="s">
        <v>11</v>
      </c>
      <c r="C44" s="4">
        <v>1</v>
      </c>
      <c r="D44" s="4">
        <v>1</v>
      </c>
      <c r="E44" s="5">
        <v>1.46</v>
      </c>
      <c r="F44" s="5">
        <v>0.9</v>
      </c>
      <c r="G44" s="5"/>
      <c r="H44" s="5">
        <f t="shared" si="0"/>
        <v>1.31</v>
      </c>
      <c r="I44" s="24"/>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c r="EC44" s="55"/>
      <c r="ED44" s="55"/>
      <c r="EE44" s="55"/>
      <c r="EF44" s="55"/>
      <c r="EG44" s="55"/>
      <c r="EH44" s="55"/>
      <c r="EI44" s="55"/>
      <c r="EJ44" s="55"/>
      <c r="EK44" s="55"/>
      <c r="EL44" s="55"/>
      <c r="EM44" s="55"/>
      <c r="EN44" s="55"/>
      <c r="EO44" s="55"/>
      <c r="EP44" s="55"/>
      <c r="EQ44" s="55"/>
      <c r="ER44" s="55"/>
      <c r="ES44" s="55"/>
      <c r="ET44" s="55"/>
      <c r="EU44" s="55"/>
      <c r="EV44" s="55"/>
      <c r="EW44" s="55"/>
      <c r="EX44" s="55"/>
      <c r="EY44" s="55"/>
      <c r="EZ44" s="55"/>
      <c r="FA44" s="55"/>
      <c r="FB44" s="55"/>
      <c r="FC44" s="55"/>
      <c r="FD44" s="55"/>
      <c r="FE44" s="55"/>
      <c r="FF44" s="55"/>
      <c r="FG44" s="55"/>
      <c r="FH44" s="55"/>
      <c r="FI44" s="55"/>
      <c r="FJ44" s="55"/>
      <c r="FK44" s="55"/>
      <c r="FL44" s="55"/>
      <c r="FM44" s="55"/>
      <c r="FN44" s="55"/>
      <c r="FO44" s="55"/>
      <c r="FP44" s="55"/>
      <c r="FQ44" s="55"/>
      <c r="FR44" s="55"/>
      <c r="FS44" s="55"/>
      <c r="FT44" s="55"/>
      <c r="FU44" s="55"/>
      <c r="FV44" s="55"/>
      <c r="FW44" s="55"/>
      <c r="FX44" s="55"/>
      <c r="FY44" s="55"/>
      <c r="FZ44" s="55"/>
      <c r="GA44" s="55"/>
      <c r="GB44" s="55"/>
      <c r="GC44" s="55"/>
      <c r="GD44" s="55"/>
      <c r="GE44" s="55"/>
      <c r="GF44" s="55"/>
      <c r="GG44" s="55"/>
      <c r="GH44" s="55"/>
      <c r="GI44" s="55"/>
      <c r="GJ44" s="55"/>
      <c r="GK44" s="55"/>
      <c r="GL44" s="55"/>
      <c r="GM44" s="55"/>
      <c r="GN44" s="55"/>
      <c r="GO44" s="55"/>
      <c r="GP44" s="55"/>
      <c r="GQ44" s="55"/>
      <c r="GR44" s="55"/>
      <c r="GS44" s="55"/>
      <c r="GT44" s="55"/>
      <c r="GU44" s="55"/>
      <c r="GV44" s="55"/>
      <c r="GW44" s="55"/>
      <c r="GX44" s="55"/>
      <c r="GY44" s="55"/>
      <c r="GZ44" s="55"/>
      <c r="HA44" s="55"/>
      <c r="HB44" s="55"/>
      <c r="HC44" s="55"/>
      <c r="HD44" s="55"/>
      <c r="HE44" s="55"/>
      <c r="HF44" s="55"/>
      <c r="HG44" s="55"/>
      <c r="HH44" s="55"/>
      <c r="HI44" s="55"/>
      <c r="HJ44" s="55"/>
      <c r="HK44" s="55"/>
      <c r="HL44" s="55"/>
      <c r="HM44" s="55"/>
      <c r="HN44" s="55"/>
      <c r="HO44" s="55"/>
      <c r="HP44" s="55"/>
      <c r="HQ44" s="55"/>
      <c r="HR44" s="55"/>
      <c r="HS44" s="55"/>
      <c r="HT44" s="55"/>
      <c r="HU44" s="55"/>
      <c r="HV44" s="55"/>
      <c r="HW44" s="55"/>
      <c r="HX44" s="55"/>
      <c r="HY44" s="55"/>
      <c r="HZ44" s="55"/>
      <c r="IA44" s="55"/>
      <c r="IB44" s="55"/>
      <c r="IC44" s="55"/>
      <c r="ID44" s="55"/>
      <c r="IE44" s="55"/>
      <c r="IF44" s="55"/>
      <c r="IG44" s="55"/>
      <c r="IH44" s="55"/>
      <c r="II44" s="55"/>
      <c r="IJ44" s="55"/>
      <c r="IK44" s="55"/>
      <c r="IL44" s="55"/>
      <c r="IM44" s="55"/>
      <c r="IN44" s="55"/>
      <c r="IO44" s="55"/>
      <c r="IP44" s="55"/>
      <c r="IQ44" s="55"/>
      <c r="IR44" s="55"/>
      <c r="IS44" s="55"/>
      <c r="IT44" s="55"/>
      <c r="IU44" s="55"/>
    </row>
    <row r="45" spans="1:255" ht="19.95" customHeight="1" x14ac:dyDescent="0.3">
      <c r="A45" s="86"/>
      <c r="B45" s="20" t="s">
        <v>18</v>
      </c>
      <c r="C45" s="4">
        <v>1</v>
      </c>
      <c r="D45" s="4">
        <v>1</v>
      </c>
      <c r="E45" s="5">
        <v>1.9</v>
      </c>
      <c r="F45" s="5">
        <v>1.2</v>
      </c>
      <c r="G45" s="5"/>
      <c r="H45" s="5">
        <f t="shared" si="0"/>
        <v>2.2799999999999998</v>
      </c>
      <c r="I45" s="24"/>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c r="EP45" s="55"/>
      <c r="EQ45" s="55"/>
      <c r="ER45" s="55"/>
      <c r="ES45" s="55"/>
      <c r="ET45" s="55"/>
      <c r="EU45" s="55"/>
      <c r="EV45" s="55"/>
      <c r="EW45" s="55"/>
      <c r="EX45" s="55"/>
      <c r="EY45" s="55"/>
      <c r="EZ45" s="55"/>
      <c r="FA45" s="55"/>
      <c r="FB45" s="55"/>
      <c r="FC45" s="55"/>
      <c r="FD45" s="55"/>
      <c r="FE45" s="55"/>
      <c r="FF45" s="55"/>
      <c r="FG45" s="55"/>
      <c r="FH45" s="55"/>
      <c r="FI45" s="55"/>
      <c r="FJ45" s="55"/>
      <c r="FK45" s="55"/>
      <c r="FL45" s="55"/>
      <c r="FM45" s="55"/>
      <c r="FN45" s="55"/>
      <c r="FO45" s="55"/>
      <c r="FP45" s="55"/>
      <c r="FQ45" s="55"/>
      <c r="FR45" s="55"/>
      <c r="FS45" s="55"/>
      <c r="FT45" s="55"/>
      <c r="FU45" s="55"/>
      <c r="FV45" s="55"/>
      <c r="FW45" s="55"/>
      <c r="FX45" s="55"/>
      <c r="FY45" s="55"/>
      <c r="FZ45" s="55"/>
      <c r="GA45" s="55"/>
      <c r="GB45" s="55"/>
      <c r="GC45" s="55"/>
      <c r="GD45" s="55"/>
      <c r="GE45" s="55"/>
      <c r="GF45" s="55"/>
      <c r="GG45" s="55"/>
      <c r="GH45" s="55"/>
      <c r="GI45" s="55"/>
      <c r="GJ45" s="55"/>
      <c r="GK45" s="55"/>
      <c r="GL45" s="55"/>
      <c r="GM45" s="55"/>
      <c r="GN45" s="55"/>
      <c r="GO45" s="55"/>
      <c r="GP45" s="55"/>
      <c r="GQ45" s="55"/>
      <c r="GR45" s="55"/>
      <c r="GS45" s="55"/>
      <c r="GT45" s="55"/>
      <c r="GU45" s="55"/>
      <c r="GV45" s="55"/>
      <c r="GW45" s="55"/>
      <c r="GX45" s="55"/>
      <c r="GY45" s="55"/>
      <c r="GZ45" s="55"/>
      <c r="HA45" s="55"/>
      <c r="HB45" s="55"/>
      <c r="HC45" s="55"/>
      <c r="HD45" s="55"/>
      <c r="HE45" s="55"/>
      <c r="HF45" s="55"/>
      <c r="HG45" s="55"/>
      <c r="HH45" s="55"/>
      <c r="HI45" s="55"/>
      <c r="HJ45" s="55"/>
      <c r="HK45" s="55"/>
      <c r="HL45" s="55"/>
      <c r="HM45" s="55"/>
      <c r="HN45" s="55"/>
      <c r="HO45" s="55"/>
      <c r="HP45" s="55"/>
      <c r="HQ45" s="55"/>
      <c r="HR45" s="55"/>
      <c r="HS45" s="55"/>
      <c r="HT45" s="55"/>
      <c r="HU45" s="55"/>
      <c r="HV45" s="55"/>
      <c r="HW45" s="55"/>
      <c r="HX45" s="55"/>
      <c r="HY45" s="55"/>
      <c r="HZ45" s="55"/>
      <c r="IA45" s="55"/>
      <c r="IB45" s="55"/>
      <c r="IC45" s="55"/>
      <c r="ID45" s="55"/>
      <c r="IE45" s="55"/>
      <c r="IF45" s="55"/>
      <c r="IG45" s="55"/>
      <c r="IH45" s="55"/>
      <c r="II45" s="55"/>
      <c r="IJ45" s="55"/>
      <c r="IK45" s="55"/>
      <c r="IL45" s="55"/>
      <c r="IM45" s="55"/>
      <c r="IN45" s="55"/>
      <c r="IO45" s="55"/>
      <c r="IP45" s="55"/>
      <c r="IQ45" s="55"/>
      <c r="IR45" s="55"/>
      <c r="IS45" s="55"/>
      <c r="IT45" s="55"/>
      <c r="IU45" s="55"/>
    </row>
    <row r="46" spans="1:255" ht="19.95" customHeight="1" x14ac:dyDescent="0.3">
      <c r="A46" s="86"/>
      <c r="B46" s="20"/>
      <c r="C46" s="4"/>
      <c r="D46" s="4"/>
      <c r="E46" s="5"/>
      <c r="F46" s="5"/>
      <c r="G46" s="5"/>
      <c r="H46" s="16">
        <v>0.06</v>
      </c>
      <c r="I46" s="24"/>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c r="EP46" s="55"/>
      <c r="EQ46" s="55"/>
      <c r="ER46" s="55"/>
      <c r="ES46" s="55"/>
      <c r="ET46" s="55"/>
      <c r="EU46" s="55"/>
      <c r="EV46" s="55"/>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5"/>
      <c r="GC46" s="55"/>
      <c r="GD46" s="55"/>
      <c r="GE46" s="55"/>
      <c r="GF46" s="55"/>
      <c r="GG46" s="55"/>
      <c r="GH46" s="55"/>
      <c r="GI46" s="55"/>
      <c r="GJ46" s="55"/>
      <c r="GK46" s="55"/>
      <c r="GL46" s="55"/>
      <c r="GM46" s="55"/>
      <c r="GN46" s="55"/>
      <c r="GO46" s="55"/>
      <c r="GP46" s="55"/>
      <c r="GQ46" s="55"/>
      <c r="GR46" s="55"/>
      <c r="GS46" s="55"/>
      <c r="GT46" s="55"/>
      <c r="GU46" s="55"/>
      <c r="GV46" s="55"/>
      <c r="GW46" s="55"/>
      <c r="GX46" s="55"/>
      <c r="GY46" s="55"/>
      <c r="GZ46" s="55"/>
      <c r="HA46" s="55"/>
      <c r="HB46" s="55"/>
      <c r="HC46" s="55"/>
      <c r="HD46" s="55"/>
      <c r="HE46" s="55"/>
      <c r="HF46" s="55"/>
      <c r="HG46" s="55"/>
      <c r="HH46" s="55"/>
      <c r="HI46" s="55"/>
      <c r="HJ46" s="55"/>
      <c r="HK46" s="55"/>
      <c r="HL46" s="55"/>
      <c r="HM46" s="55"/>
      <c r="HN46" s="55"/>
      <c r="HO46" s="55"/>
      <c r="HP46" s="55"/>
      <c r="HQ46" s="55"/>
      <c r="HR46" s="55"/>
      <c r="HS46" s="55"/>
      <c r="HT46" s="55"/>
      <c r="HU46" s="55"/>
      <c r="HV46" s="55"/>
      <c r="HW46" s="55"/>
      <c r="HX46" s="55"/>
      <c r="HY46" s="55"/>
      <c r="HZ46" s="55"/>
      <c r="IA46" s="55"/>
      <c r="IB46" s="55"/>
      <c r="IC46" s="55"/>
      <c r="ID46" s="55"/>
      <c r="IE46" s="55"/>
      <c r="IF46" s="55"/>
      <c r="IG46" s="55"/>
      <c r="IH46" s="55"/>
      <c r="II46" s="55"/>
      <c r="IJ46" s="55"/>
      <c r="IK46" s="55"/>
      <c r="IL46" s="55"/>
      <c r="IM46" s="55"/>
      <c r="IN46" s="55"/>
      <c r="IO46" s="55"/>
      <c r="IP46" s="55"/>
      <c r="IQ46" s="55"/>
      <c r="IR46" s="55"/>
      <c r="IS46" s="55"/>
      <c r="IT46" s="55"/>
      <c r="IU46" s="55"/>
    </row>
    <row r="47" spans="1:255" ht="19.95" customHeight="1" x14ac:dyDescent="0.3">
      <c r="A47" s="86"/>
      <c r="B47" s="20"/>
      <c r="C47" s="4"/>
      <c r="D47" s="4"/>
      <c r="E47" s="5"/>
      <c r="F47" s="5"/>
      <c r="G47" s="25" t="s">
        <v>40</v>
      </c>
      <c r="H47" s="119">
        <f>ROUND(SUM(H11:H46),2)</f>
        <v>184.1</v>
      </c>
      <c r="I47" s="24" t="s">
        <v>41</v>
      </c>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c r="EP47" s="55"/>
      <c r="EQ47" s="55"/>
      <c r="ER47" s="55"/>
      <c r="ES47" s="55"/>
      <c r="ET47" s="55"/>
      <c r="EU47" s="55"/>
      <c r="EV47" s="55"/>
      <c r="EW47" s="55"/>
      <c r="EX47" s="55"/>
      <c r="EY47" s="55"/>
      <c r="EZ47" s="55"/>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5"/>
      <c r="GC47" s="55"/>
      <c r="GD47" s="55"/>
      <c r="GE47" s="55"/>
      <c r="GF47" s="55"/>
      <c r="GG47" s="55"/>
      <c r="GH47" s="55"/>
      <c r="GI47" s="55"/>
      <c r="GJ47" s="55"/>
      <c r="GK47" s="55"/>
      <c r="GL47" s="55"/>
      <c r="GM47" s="55"/>
      <c r="GN47" s="55"/>
      <c r="GO47" s="55"/>
      <c r="GP47" s="55"/>
      <c r="GQ47" s="55"/>
      <c r="GR47" s="55"/>
      <c r="GS47" s="55"/>
      <c r="GT47" s="55"/>
      <c r="GU47" s="55"/>
      <c r="GV47" s="55"/>
      <c r="GW47" s="55"/>
      <c r="GX47" s="55"/>
      <c r="GY47" s="55"/>
      <c r="GZ47" s="55"/>
      <c r="HA47" s="55"/>
      <c r="HB47" s="55"/>
      <c r="HC47" s="55"/>
      <c r="HD47" s="55"/>
      <c r="HE47" s="55"/>
      <c r="HF47" s="55"/>
      <c r="HG47" s="55"/>
      <c r="HH47" s="55"/>
      <c r="HI47" s="55"/>
      <c r="HJ47" s="55"/>
      <c r="HK47" s="55"/>
      <c r="HL47" s="55"/>
      <c r="HM47" s="55"/>
      <c r="HN47" s="55"/>
      <c r="HO47" s="55"/>
      <c r="HP47" s="55"/>
      <c r="HQ47" s="55"/>
      <c r="HR47" s="55"/>
      <c r="HS47" s="55"/>
      <c r="HT47" s="55"/>
      <c r="HU47" s="55"/>
      <c r="HV47" s="55"/>
      <c r="HW47" s="55"/>
      <c r="HX47" s="55"/>
      <c r="HY47" s="55"/>
      <c r="HZ47" s="55"/>
      <c r="IA47" s="55"/>
      <c r="IB47" s="55"/>
      <c r="IC47" s="55"/>
      <c r="ID47" s="55"/>
      <c r="IE47" s="55"/>
      <c r="IF47" s="55"/>
      <c r="IG47" s="55"/>
      <c r="IH47" s="55"/>
      <c r="II47" s="55"/>
      <c r="IJ47" s="55"/>
      <c r="IK47" s="55"/>
      <c r="IL47" s="55"/>
      <c r="IM47" s="55"/>
      <c r="IN47" s="55"/>
      <c r="IO47" s="55"/>
      <c r="IP47" s="55"/>
      <c r="IQ47" s="55"/>
      <c r="IR47" s="55"/>
      <c r="IS47" s="55"/>
      <c r="IT47" s="55"/>
      <c r="IU47" s="55"/>
    </row>
    <row r="48" spans="1:255" ht="64.95" customHeight="1" x14ac:dyDescent="0.3">
      <c r="A48" s="85">
        <v>2</v>
      </c>
      <c r="B48" s="200" t="s">
        <v>181</v>
      </c>
      <c r="C48" s="201"/>
      <c r="D48" s="201"/>
      <c r="E48" s="201"/>
      <c r="F48" s="201"/>
      <c r="G48" s="201"/>
      <c r="H48" s="202"/>
      <c r="I48" s="24"/>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c r="EP48" s="55"/>
      <c r="EQ48" s="55"/>
      <c r="ER48" s="55"/>
      <c r="ES48" s="55"/>
      <c r="ET48" s="55"/>
      <c r="EU48" s="55"/>
      <c r="EV48" s="55"/>
      <c r="EW48" s="55"/>
      <c r="EX48" s="55"/>
      <c r="EY48" s="55"/>
      <c r="EZ48" s="55"/>
      <c r="FA48" s="55"/>
      <c r="FB48" s="55"/>
      <c r="FC48" s="55"/>
      <c r="FD48" s="55"/>
      <c r="FE48" s="55"/>
      <c r="FF48" s="55"/>
      <c r="FG48" s="55"/>
      <c r="FH48" s="55"/>
      <c r="FI48" s="55"/>
      <c r="FJ48" s="55"/>
      <c r="FK48" s="55"/>
      <c r="FL48" s="55"/>
      <c r="FM48" s="55"/>
      <c r="FN48" s="55"/>
      <c r="FO48" s="55"/>
      <c r="FP48" s="55"/>
      <c r="FQ48" s="55"/>
      <c r="FR48" s="55"/>
      <c r="FS48" s="55"/>
      <c r="FT48" s="55"/>
      <c r="FU48" s="55"/>
      <c r="FV48" s="55"/>
      <c r="FW48" s="55"/>
      <c r="FX48" s="55"/>
      <c r="FY48" s="55"/>
      <c r="FZ48" s="55"/>
      <c r="GA48" s="55"/>
      <c r="GB48" s="55"/>
      <c r="GC48" s="55"/>
      <c r="GD48" s="55"/>
      <c r="GE48" s="55"/>
      <c r="GF48" s="55"/>
      <c r="GG48" s="55"/>
      <c r="GH48" s="55"/>
      <c r="GI48" s="55"/>
      <c r="GJ48" s="55"/>
      <c r="GK48" s="55"/>
      <c r="GL48" s="55"/>
      <c r="GM48" s="55"/>
      <c r="GN48" s="55"/>
      <c r="GO48" s="55"/>
      <c r="GP48" s="55"/>
      <c r="GQ48" s="55"/>
      <c r="GR48" s="55"/>
      <c r="GS48" s="55"/>
      <c r="GT48" s="55"/>
      <c r="GU48" s="55"/>
      <c r="GV48" s="55"/>
      <c r="GW48" s="55"/>
      <c r="GX48" s="55"/>
      <c r="GY48" s="55"/>
      <c r="GZ48" s="55"/>
      <c r="HA48" s="55"/>
      <c r="HB48" s="55"/>
      <c r="HC48" s="55"/>
      <c r="HD48" s="55"/>
      <c r="HE48" s="55"/>
      <c r="HF48" s="55"/>
      <c r="HG48" s="55"/>
      <c r="HH48" s="55"/>
      <c r="HI48" s="55"/>
      <c r="HJ48" s="55"/>
      <c r="HK48" s="55"/>
      <c r="HL48" s="55"/>
      <c r="HM48" s="55"/>
      <c r="HN48" s="55"/>
      <c r="HO48" s="55"/>
      <c r="HP48" s="55"/>
      <c r="HQ48" s="55"/>
      <c r="HR48" s="55"/>
      <c r="HS48" s="55"/>
      <c r="HT48" s="55"/>
      <c r="HU48" s="55"/>
      <c r="HV48" s="55"/>
      <c r="HW48" s="55"/>
      <c r="HX48" s="55"/>
      <c r="HY48" s="55"/>
      <c r="HZ48" s="55"/>
      <c r="IA48" s="55"/>
      <c r="IB48" s="55"/>
      <c r="IC48" s="55"/>
      <c r="ID48" s="55"/>
      <c r="IE48" s="55"/>
      <c r="IF48" s="55"/>
      <c r="IG48" s="55"/>
      <c r="IH48" s="55"/>
      <c r="II48" s="55"/>
      <c r="IJ48" s="55"/>
      <c r="IK48" s="55"/>
      <c r="IL48" s="55"/>
      <c r="IM48" s="55"/>
      <c r="IN48" s="55"/>
      <c r="IO48" s="55"/>
      <c r="IP48" s="55"/>
      <c r="IQ48" s="55"/>
      <c r="IR48" s="55"/>
      <c r="IS48" s="55"/>
      <c r="IT48" s="55"/>
      <c r="IU48" s="55"/>
    </row>
    <row r="49" spans="1:255" ht="19.95" customHeight="1" x14ac:dyDescent="0.3">
      <c r="A49" s="86"/>
      <c r="B49" s="15" t="s">
        <v>179</v>
      </c>
      <c r="C49" s="4"/>
      <c r="D49" s="4"/>
      <c r="E49" s="5"/>
      <c r="F49" s="5"/>
      <c r="G49" s="5"/>
      <c r="H49" s="16"/>
      <c r="I49" s="24"/>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c r="EP49" s="55"/>
      <c r="EQ49" s="55"/>
      <c r="ER49" s="55"/>
      <c r="ES49" s="55"/>
      <c r="ET49" s="55"/>
      <c r="EU49" s="55"/>
      <c r="EV49" s="55"/>
      <c r="EW49" s="55"/>
      <c r="EX49" s="55"/>
      <c r="EY49" s="55"/>
      <c r="EZ49" s="55"/>
      <c r="FA49" s="55"/>
      <c r="FB49" s="55"/>
      <c r="FC49" s="55"/>
      <c r="FD49" s="55"/>
      <c r="FE49" s="55"/>
      <c r="FF49" s="55"/>
      <c r="FG49" s="55"/>
      <c r="FH49" s="55"/>
      <c r="FI49" s="55"/>
      <c r="FJ49" s="55"/>
      <c r="FK49" s="55"/>
      <c r="FL49" s="55"/>
      <c r="FM49" s="55"/>
      <c r="FN49" s="55"/>
      <c r="FO49" s="55"/>
      <c r="FP49" s="55"/>
      <c r="FQ49" s="55"/>
      <c r="FR49" s="55"/>
      <c r="FS49" s="55"/>
      <c r="FT49" s="55"/>
      <c r="FU49" s="55"/>
      <c r="FV49" s="55"/>
      <c r="FW49" s="55"/>
      <c r="FX49" s="55"/>
      <c r="FY49" s="55"/>
      <c r="FZ49" s="55"/>
      <c r="GA49" s="55"/>
      <c r="GB49" s="55"/>
      <c r="GC49" s="55"/>
      <c r="GD49" s="55"/>
      <c r="GE49" s="55"/>
      <c r="GF49" s="55"/>
      <c r="GG49" s="55"/>
      <c r="GH49" s="55"/>
      <c r="GI49" s="55"/>
      <c r="GJ49" s="55"/>
      <c r="GK49" s="55"/>
      <c r="GL49" s="55"/>
      <c r="GM49" s="55"/>
      <c r="GN49" s="55"/>
      <c r="GO49" s="55"/>
      <c r="GP49" s="55"/>
      <c r="GQ49" s="55"/>
      <c r="GR49" s="55"/>
      <c r="GS49" s="55"/>
      <c r="GT49" s="55"/>
      <c r="GU49" s="55"/>
      <c r="GV49" s="55"/>
      <c r="GW49" s="55"/>
      <c r="GX49" s="55"/>
      <c r="GY49" s="55"/>
      <c r="GZ49" s="55"/>
      <c r="HA49" s="55"/>
      <c r="HB49" s="55"/>
      <c r="HC49" s="55"/>
      <c r="HD49" s="55"/>
      <c r="HE49" s="55"/>
      <c r="HF49" s="55"/>
      <c r="HG49" s="55"/>
      <c r="HH49" s="55"/>
      <c r="HI49" s="55"/>
      <c r="HJ49" s="55"/>
      <c r="HK49" s="55"/>
      <c r="HL49" s="55"/>
      <c r="HM49" s="55"/>
      <c r="HN49" s="55"/>
      <c r="HO49" s="55"/>
      <c r="HP49" s="55"/>
      <c r="HQ49" s="55"/>
      <c r="HR49" s="55"/>
      <c r="HS49" s="55"/>
      <c r="HT49" s="55"/>
      <c r="HU49" s="55"/>
      <c r="HV49" s="55"/>
      <c r="HW49" s="55"/>
      <c r="HX49" s="55"/>
      <c r="HY49" s="55"/>
      <c r="HZ49" s="55"/>
      <c r="IA49" s="55"/>
      <c r="IB49" s="55"/>
      <c r="IC49" s="55"/>
      <c r="ID49" s="55"/>
      <c r="IE49" s="55"/>
      <c r="IF49" s="55"/>
      <c r="IG49" s="55"/>
      <c r="IH49" s="55"/>
      <c r="II49" s="55"/>
      <c r="IJ49" s="55"/>
      <c r="IK49" s="55"/>
      <c r="IL49" s="55"/>
      <c r="IM49" s="55"/>
      <c r="IN49" s="55"/>
      <c r="IO49" s="55"/>
      <c r="IP49" s="55"/>
      <c r="IQ49" s="55"/>
      <c r="IR49" s="55"/>
      <c r="IS49" s="55"/>
      <c r="IT49" s="55"/>
      <c r="IU49" s="55"/>
    </row>
    <row r="50" spans="1:255" ht="19.95" customHeight="1" x14ac:dyDescent="0.3">
      <c r="A50" s="86"/>
      <c r="B50" s="20" t="s">
        <v>42</v>
      </c>
      <c r="C50" s="4">
        <v>1</v>
      </c>
      <c r="D50" s="4">
        <v>1</v>
      </c>
      <c r="E50" s="5">
        <v>0.9</v>
      </c>
      <c r="F50" s="5">
        <v>2.6</v>
      </c>
      <c r="G50" s="5">
        <v>2.1</v>
      </c>
      <c r="H50" s="5">
        <f>ROUND(PRODUCT(C50:G50),2)</f>
        <v>4.91</v>
      </c>
      <c r="I50" s="24"/>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c r="EP50" s="55"/>
      <c r="EQ50" s="55"/>
      <c r="ER50" s="55"/>
      <c r="ES50" s="55"/>
      <c r="ET50" s="55"/>
      <c r="EU50" s="55"/>
      <c r="EV50" s="55"/>
      <c r="EW50" s="55"/>
      <c r="EX50" s="55"/>
      <c r="EY50" s="55"/>
      <c r="EZ50" s="55"/>
      <c r="FA50" s="55"/>
      <c r="FB50" s="55"/>
      <c r="FC50" s="55"/>
      <c r="FD50" s="55"/>
      <c r="FE50" s="55"/>
      <c r="FF50" s="55"/>
      <c r="FG50" s="55"/>
      <c r="FH50" s="55"/>
      <c r="FI50" s="55"/>
      <c r="FJ50" s="55"/>
      <c r="FK50" s="55"/>
      <c r="FL50" s="55"/>
      <c r="FM50" s="55"/>
      <c r="FN50" s="55"/>
      <c r="FO50" s="55"/>
      <c r="FP50" s="55"/>
      <c r="FQ50" s="55"/>
      <c r="FR50" s="55"/>
      <c r="FS50" s="55"/>
      <c r="FT50" s="55"/>
      <c r="FU50" s="55"/>
      <c r="FV50" s="55"/>
      <c r="FW50" s="55"/>
      <c r="FX50" s="55"/>
      <c r="FY50" s="55"/>
      <c r="FZ50" s="55"/>
      <c r="GA50" s="55"/>
      <c r="GB50" s="55"/>
      <c r="GC50" s="55"/>
      <c r="GD50" s="55"/>
      <c r="GE50" s="55"/>
      <c r="GF50" s="55"/>
      <c r="GG50" s="55"/>
      <c r="GH50" s="55"/>
      <c r="GI50" s="55"/>
      <c r="GJ50" s="55"/>
      <c r="GK50" s="55"/>
      <c r="GL50" s="55"/>
      <c r="GM50" s="55"/>
      <c r="GN50" s="55"/>
      <c r="GO50" s="55"/>
      <c r="GP50" s="55"/>
      <c r="GQ50" s="55"/>
      <c r="GR50" s="55"/>
      <c r="GS50" s="55"/>
      <c r="GT50" s="55"/>
      <c r="GU50" s="55"/>
      <c r="GV50" s="55"/>
      <c r="GW50" s="55"/>
      <c r="GX50" s="55"/>
      <c r="GY50" s="55"/>
      <c r="GZ50" s="55"/>
      <c r="HA50" s="55"/>
      <c r="HB50" s="55"/>
      <c r="HC50" s="55"/>
      <c r="HD50" s="55"/>
      <c r="HE50" s="55"/>
      <c r="HF50" s="55"/>
      <c r="HG50" s="55"/>
      <c r="HH50" s="55"/>
      <c r="HI50" s="55"/>
      <c r="HJ50" s="55"/>
      <c r="HK50" s="55"/>
      <c r="HL50" s="55"/>
      <c r="HM50" s="55"/>
      <c r="HN50" s="55"/>
      <c r="HO50" s="55"/>
      <c r="HP50" s="55"/>
      <c r="HQ50" s="55"/>
      <c r="HR50" s="55"/>
      <c r="HS50" s="55"/>
      <c r="HT50" s="55"/>
      <c r="HU50" s="55"/>
      <c r="HV50" s="55"/>
      <c r="HW50" s="55"/>
      <c r="HX50" s="55"/>
      <c r="HY50" s="55"/>
      <c r="HZ50" s="55"/>
      <c r="IA50" s="55"/>
      <c r="IB50" s="55"/>
      <c r="IC50" s="55"/>
      <c r="ID50" s="55"/>
      <c r="IE50" s="55"/>
      <c r="IF50" s="55"/>
      <c r="IG50" s="55"/>
      <c r="IH50" s="55"/>
      <c r="II50" s="55"/>
      <c r="IJ50" s="55"/>
      <c r="IK50" s="55"/>
      <c r="IL50" s="55"/>
      <c r="IM50" s="55"/>
      <c r="IN50" s="55"/>
      <c r="IO50" s="55"/>
      <c r="IP50" s="55"/>
      <c r="IQ50" s="55"/>
      <c r="IR50" s="55"/>
      <c r="IS50" s="55"/>
      <c r="IT50" s="55"/>
      <c r="IU50" s="55"/>
    </row>
    <row r="51" spans="1:255" ht="19.95" customHeight="1" x14ac:dyDescent="0.3">
      <c r="A51" s="86"/>
      <c r="B51" s="20" t="s">
        <v>43</v>
      </c>
      <c r="C51" s="4">
        <v>1</v>
      </c>
      <c r="D51" s="4">
        <v>3</v>
      </c>
      <c r="E51" s="5">
        <v>0.9</v>
      </c>
      <c r="F51" s="5">
        <v>2.6</v>
      </c>
      <c r="G51" s="5">
        <v>2.1</v>
      </c>
      <c r="H51" s="5">
        <f>ROUND(PRODUCT(C51:G51),2)</f>
        <v>14.74</v>
      </c>
      <c r="I51" s="24"/>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55"/>
      <c r="EQ51" s="55"/>
      <c r="ER51" s="55"/>
      <c r="ES51" s="55"/>
      <c r="ET51" s="55"/>
      <c r="EU51" s="55"/>
      <c r="EV51" s="55"/>
      <c r="EW51" s="55"/>
      <c r="EX51" s="55"/>
      <c r="EY51" s="55"/>
      <c r="EZ51" s="55"/>
      <c r="FA51" s="55"/>
      <c r="FB51" s="55"/>
      <c r="FC51" s="55"/>
      <c r="FD51" s="55"/>
      <c r="FE51" s="55"/>
      <c r="FF51" s="55"/>
      <c r="FG51" s="55"/>
      <c r="FH51" s="55"/>
      <c r="FI51" s="55"/>
      <c r="FJ51" s="55"/>
      <c r="FK51" s="55"/>
      <c r="FL51" s="55"/>
      <c r="FM51" s="55"/>
      <c r="FN51" s="55"/>
      <c r="FO51" s="55"/>
      <c r="FP51" s="55"/>
      <c r="FQ51" s="55"/>
      <c r="FR51" s="55"/>
      <c r="FS51" s="55"/>
      <c r="FT51" s="55"/>
      <c r="FU51" s="55"/>
      <c r="FV51" s="55"/>
      <c r="FW51" s="55"/>
      <c r="FX51" s="55"/>
      <c r="FY51" s="55"/>
      <c r="FZ51" s="55"/>
      <c r="GA51" s="55"/>
      <c r="GB51" s="55"/>
      <c r="GC51" s="55"/>
      <c r="GD51" s="55"/>
      <c r="GE51" s="55"/>
      <c r="GF51" s="55"/>
      <c r="GG51" s="55"/>
      <c r="GH51" s="55"/>
      <c r="GI51" s="55"/>
      <c r="GJ51" s="55"/>
      <c r="GK51" s="55"/>
      <c r="GL51" s="55"/>
      <c r="GM51" s="55"/>
      <c r="GN51" s="55"/>
      <c r="GO51" s="55"/>
      <c r="GP51" s="55"/>
      <c r="GQ51" s="55"/>
      <c r="GR51" s="55"/>
      <c r="GS51" s="55"/>
      <c r="GT51" s="55"/>
      <c r="GU51" s="55"/>
      <c r="GV51" s="55"/>
      <c r="GW51" s="55"/>
      <c r="GX51" s="55"/>
      <c r="GY51" s="55"/>
      <c r="GZ51" s="55"/>
      <c r="HA51" s="55"/>
      <c r="HB51" s="55"/>
      <c r="HC51" s="55"/>
      <c r="HD51" s="55"/>
      <c r="HE51" s="55"/>
      <c r="HF51" s="55"/>
      <c r="HG51" s="55"/>
      <c r="HH51" s="55"/>
      <c r="HI51" s="55"/>
      <c r="HJ51" s="55"/>
      <c r="HK51" s="55"/>
      <c r="HL51" s="55"/>
      <c r="HM51" s="55"/>
      <c r="HN51" s="55"/>
      <c r="HO51" s="55"/>
      <c r="HP51" s="55"/>
      <c r="HQ51" s="55"/>
      <c r="HR51" s="55"/>
      <c r="HS51" s="55"/>
      <c r="HT51" s="55"/>
      <c r="HU51" s="55"/>
      <c r="HV51" s="55"/>
      <c r="HW51" s="55"/>
      <c r="HX51" s="55"/>
      <c r="HY51" s="55"/>
      <c r="HZ51" s="55"/>
      <c r="IA51" s="55"/>
      <c r="IB51" s="55"/>
      <c r="IC51" s="55"/>
      <c r="ID51" s="55"/>
      <c r="IE51" s="55"/>
      <c r="IF51" s="55"/>
      <c r="IG51" s="55"/>
      <c r="IH51" s="55"/>
      <c r="II51" s="55"/>
      <c r="IJ51" s="55"/>
      <c r="IK51" s="55"/>
      <c r="IL51" s="55"/>
      <c r="IM51" s="55"/>
      <c r="IN51" s="55"/>
      <c r="IO51" s="55"/>
      <c r="IP51" s="55"/>
      <c r="IQ51" s="55"/>
      <c r="IR51" s="55"/>
      <c r="IS51" s="55"/>
      <c r="IT51" s="55"/>
      <c r="IU51" s="55"/>
    </row>
    <row r="52" spans="1:255" ht="19.95" customHeight="1" x14ac:dyDescent="0.3">
      <c r="A52" s="86"/>
      <c r="B52" s="20" t="s">
        <v>44</v>
      </c>
      <c r="C52" s="4">
        <v>1</v>
      </c>
      <c r="D52" s="4">
        <v>2</v>
      </c>
      <c r="E52" s="5">
        <v>0.75</v>
      </c>
      <c r="F52" s="5">
        <v>2.6</v>
      </c>
      <c r="G52" s="5">
        <v>2.1</v>
      </c>
      <c r="H52" s="5">
        <f>ROUND(PRODUCT(C52:G52),2)</f>
        <v>8.19</v>
      </c>
      <c r="I52" s="24"/>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c r="EP52" s="55"/>
      <c r="EQ52" s="55"/>
      <c r="ER52" s="55"/>
      <c r="ES52" s="55"/>
      <c r="ET52" s="55"/>
      <c r="EU52" s="55"/>
      <c r="EV52" s="55"/>
      <c r="EW52" s="55"/>
      <c r="EX52" s="55"/>
      <c r="EY52" s="55"/>
      <c r="EZ52" s="55"/>
      <c r="FA52" s="55"/>
      <c r="FB52" s="55"/>
      <c r="FC52" s="55"/>
      <c r="FD52" s="55"/>
      <c r="FE52" s="55"/>
      <c r="FF52" s="55"/>
      <c r="FG52" s="55"/>
      <c r="FH52" s="55"/>
      <c r="FI52" s="55"/>
      <c r="FJ52" s="55"/>
      <c r="FK52" s="55"/>
      <c r="FL52" s="55"/>
      <c r="FM52" s="55"/>
      <c r="FN52" s="55"/>
      <c r="FO52" s="55"/>
      <c r="FP52" s="55"/>
      <c r="FQ52" s="55"/>
      <c r="FR52" s="55"/>
      <c r="FS52" s="55"/>
      <c r="FT52" s="55"/>
      <c r="FU52" s="55"/>
      <c r="FV52" s="55"/>
      <c r="FW52" s="55"/>
      <c r="FX52" s="55"/>
      <c r="FY52" s="55"/>
      <c r="FZ52" s="55"/>
      <c r="GA52" s="55"/>
      <c r="GB52" s="55"/>
      <c r="GC52" s="55"/>
      <c r="GD52" s="55"/>
      <c r="GE52" s="55"/>
      <c r="GF52" s="55"/>
      <c r="GG52" s="55"/>
      <c r="GH52" s="55"/>
      <c r="GI52" s="55"/>
      <c r="GJ52" s="55"/>
      <c r="GK52" s="55"/>
      <c r="GL52" s="55"/>
      <c r="GM52" s="55"/>
      <c r="GN52" s="55"/>
      <c r="GO52" s="55"/>
      <c r="GP52" s="55"/>
      <c r="GQ52" s="55"/>
      <c r="GR52" s="55"/>
      <c r="GS52" s="55"/>
      <c r="GT52" s="55"/>
      <c r="GU52" s="55"/>
      <c r="GV52" s="55"/>
      <c r="GW52" s="55"/>
      <c r="GX52" s="55"/>
      <c r="GY52" s="55"/>
      <c r="GZ52" s="55"/>
      <c r="HA52" s="55"/>
      <c r="HB52" s="55"/>
      <c r="HC52" s="55"/>
      <c r="HD52" s="55"/>
      <c r="HE52" s="55"/>
      <c r="HF52" s="55"/>
      <c r="HG52" s="55"/>
      <c r="HH52" s="55"/>
      <c r="HI52" s="55"/>
      <c r="HJ52" s="55"/>
      <c r="HK52" s="55"/>
      <c r="HL52" s="55"/>
      <c r="HM52" s="55"/>
      <c r="HN52" s="55"/>
      <c r="HO52" s="55"/>
      <c r="HP52" s="55"/>
      <c r="HQ52" s="55"/>
      <c r="HR52" s="55"/>
      <c r="HS52" s="55"/>
      <c r="HT52" s="55"/>
      <c r="HU52" s="55"/>
      <c r="HV52" s="55"/>
      <c r="HW52" s="55"/>
      <c r="HX52" s="55"/>
      <c r="HY52" s="55"/>
      <c r="HZ52" s="55"/>
      <c r="IA52" s="55"/>
      <c r="IB52" s="55"/>
      <c r="IC52" s="55"/>
      <c r="ID52" s="55"/>
      <c r="IE52" s="55"/>
      <c r="IF52" s="55"/>
      <c r="IG52" s="55"/>
      <c r="IH52" s="55"/>
      <c r="II52" s="55"/>
      <c r="IJ52" s="55"/>
      <c r="IK52" s="55"/>
      <c r="IL52" s="55"/>
      <c r="IM52" s="55"/>
      <c r="IN52" s="55"/>
      <c r="IO52" s="55"/>
      <c r="IP52" s="55"/>
      <c r="IQ52" s="55"/>
      <c r="IR52" s="55"/>
      <c r="IS52" s="55"/>
      <c r="IT52" s="55"/>
      <c r="IU52" s="55"/>
    </row>
    <row r="53" spans="1:255" ht="19.95" customHeight="1" x14ac:dyDescent="0.3">
      <c r="A53" s="86"/>
      <c r="B53" s="15" t="s">
        <v>180</v>
      </c>
      <c r="C53" s="4"/>
      <c r="D53" s="4"/>
      <c r="E53" s="5"/>
      <c r="F53" s="5"/>
      <c r="G53" s="5"/>
      <c r="H53" s="16"/>
      <c r="I53" s="24"/>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c r="EP53" s="55"/>
      <c r="EQ53" s="55"/>
      <c r="ER53" s="55"/>
      <c r="ES53" s="55"/>
      <c r="ET53" s="55"/>
      <c r="EU53" s="55"/>
      <c r="EV53" s="55"/>
      <c r="EW53" s="55"/>
      <c r="EX53" s="55"/>
      <c r="EY53" s="55"/>
      <c r="EZ53" s="55"/>
      <c r="FA53" s="55"/>
      <c r="FB53" s="55"/>
      <c r="FC53" s="55"/>
      <c r="FD53" s="55"/>
      <c r="FE53" s="55"/>
      <c r="FF53" s="55"/>
      <c r="FG53" s="55"/>
      <c r="FH53" s="55"/>
      <c r="FI53" s="55"/>
      <c r="FJ53" s="55"/>
      <c r="FK53" s="55"/>
      <c r="FL53" s="55"/>
      <c r="FM53" s="55"/>
      <c r="FN53" s="55"/>
      <c r="FO53" s="55"/>
      <c r="FP53" s="55"/>
      <c r="FQ53" s="55"/>
      <c r="FR53" s="55"/>
      <c r="FS53" s="55"/>
      <c r="FT53" s="55"/>
      <c r="FU53" s="55"/>
      <c r="FV53" s="55"/>
      <c r="FW53" s="55"/>
      <c r="FX53" s="55"/>
      <c r="FY53" s="55"/>
      <c r="FZ53" s="55"/>
      <c r="GA53" s="55"/>
      <c r="GB53" s="55"/>
      <c r="GC53" s="55"/>
      <c r="GD53" s="55"/>
      <c r="GE53" s="55"/>
      <c r="GF53" s="55"/>
      <c r="GG53" s="55"/>
      <c r="GH53" s="55"/>
      <c r="GI53" s="55"/>
      <c r="GJ53" s="55"/>
      <c r="GK53" s="55"/>
      <c r="GL53" s="55"/>
      <c r="GM53" s="55"/>
      <c r="GN53" s="55"/>
      <c r="GO53" s="55"/>
      <c r="GP53" s="55"/>
      <c r="GQ53" s="55"/>
      <c r="GR53" s="55"/>
      <c r="GS53" s="55"/>
      <c r="GT53" s="55"/>
      <c r="GU53" s="55"/>
      <c r="GV53" s="55"/>
      <c r="GW53" s="55"/>
      <c r="GX53" s="55"/>
      <c r="GY53" s="55"/>
      <c r="GZ53" s="55"/>
      <c r="HA53" s="55"/>
      <c r="HB53" s="55"/>
      <c r="HC53" s="55"/>
      <c r="HD53" s="55"/>
      <c r="HE53" s="55"/>
      <c r="HF53" s="55"/>
      <c r="HG53" s="55"/>
      <c r="HH53" s="55"/>
      <c r="HI53" s="55"/>
      <c r="HJ53" s="55"/>
      <c r="HK53" s="55"/>
      <c r="HL53" s="55"/>
      <c r="HM53" s="55"/>
      <c r="HN53" s="55"/>
      <c r="HO53" s="55"/>
      <c r="HP53" s="55"/>
      <c r="HQ53" s="55"/>
      <c r="HR53" s="55"/>
      <c r="HS53" s="55"/>
      <c r="HT53" s="55"/>
      <c r="HU53" s="55"/>
      <c r="HV53" s="55"/>
      <c r="HW53" s="55"/>
      <c r="HX53" s="55"/>
      <c r="HY53" s="55"/>
      <c r="HZ53" s="55"/>
      <c r="IA53" s="55"/>
      <c r="IB53" s="55"/>
      <c r="IC53" s="55"/>
      <c r="ID53" s="55"/>
      <c r="IE53" s="55"/>
      <c r="IF53" s="55"/>
      <c r="IG53" s="55"/>
      <c r="IH53" s="55"/>
      <c r="II53" s="55"/>
      <c r="IJ53" s="55"/>
      <c r="IK53" s="55"/>
      <c r="IL53" s="55"/>
      <c r="IM53" s="55"/>
      <c r="IN53" s="55"/>
      <c r="IO53" s="55"/>
      <c r="IP53" s="55"/>
      <c r="IQ53" s="55"/>
      <c r="IR53" s="55"/>
      <c r="IS53" s="55"/>
      <c r="IT53" s="55"/>
      <c r="IU53" s="55"/>
    </row>
    <row r="54" spans="1:255" ht="19.95" customHeight="1" x14ac:dyDescent="0.3">
      <c r="A54" s="86"/>
      <c r="B54" s="20" t="s">
        <v>42</v>
      </c>
      <c r="C54" s="4">
        <v>1</v>
      </c>
      <c r="D54" s="4">
        <v>20</v>
      </c>
      <c r="E54" s="5">
        <v>0.9</v>
      </c>
      <c r="F54" s="5">
        <v>2.6</v>
      </c>
      <c r="G54" s="5">
        <v>2.1</v>
      </c>
      <c r="H54" s="5">
        <f>ROUND(PRODUCT(C54:G54),2)</f>
        <v>98.28</v>
      </c>
      <c r="I54" s="24"/>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c r="EP54" s="55"/>
      <c r="EQ54" s="55"/>
      <c r="ER54" s="55"/>
      <c r="ES54" s="55"/>
      <c r="ET54" s="55"/>
      <c r="EU54" s="55"/>
      <c r="EV54" s="55"/>
      <c r="EW54" s="55"/>
      <c r="EX54" s="55"/>
      <c r="EY54" s="55"/>
      <c r="EZ54" s="55"/>
      <c r="FA54" s="55"/>
      <c r="FB54" s="55"/>
      <c r="FC54" s="55"/>
      <c r="FD54" s="55"/>
      <c r="FE54" s="55"/>
      <c r="FF54" s="55"/>
      <c r="FG54" s="55"/>
      <c r="FH54" s="55"/>
      <c r="FI54" s="55"/>
      <c r="FJ54" s="55"/>
      <c r="FK54" s="55"/>
      <c r="FL54" s="55"/>
      <c r="FM54" s="55"/>
      <c r="FN54" s="55"/>
      <c r="FO54" s="55"/>
      <c r="FP54" s="55"/>
      <c r="FQ54" s="55"/>
      <c r="FR54" s="55"/>
      <c r="FS54" s="55"/>
      <c r="FT54" s="55"/>
      <c r="FU54" s="55"/>
      <c r="FV54" s="55"/>
      <c r="FW54" s="55"/>
      <c r="FX54" s="55"/>
      <c r="FY54" s="55"/>
      <c r="FZ54" s="55"/>
      <c r="GA54" s="55"/>
      <c r="GB54" s="55"/>
      <c r="GC54" s="55"/>
      <c r="GD54" s="55"/>
      <c r="GE54" s="55"/>
      <c r="GF54" s="55"/>
      <c r="GG54" s="55"/>
      <c r="GH54" s="55"/>
      <c r="GI54" s="55"/>
      <c r="GJ54" s="55"/>
      <c r="GK54" s="55"/>
      <c r="GL54" s="55"/>
      <c r="GM54" s="55"/>
      <c r="GN54" s="55"/>
      <c r="GO54" s="55"/>
      <c r="GP54" s="55"/>
      <c r="GQ54" s="55"/>
      <c r="GR54" s="55"/>
      <c r="GS54" s="55"/>
      <c r="GT54" s="55"/>
      <c r="GU54" s="55"/>
      <c r="GV54" s="55"/>
      <c r="GW54" s="55"/>
      <c r="GX54" s="55"/>
      <c r="GY54" s="55"/>
      <c r="GZ54" s="55"/>
      <c r="HA54" s="55"/>
      <c r="HB54" s="55"/>
      <c r="HC54" s="55"/>
      <c r="HD54" s="55"/>
      <c r="HE54" s="55"/>
      <c r="HF54" s="55"/>
      <c r="HG54" s="55"/>
      <c r="HH54" s="55"/>
      <c r="HI54" s="55"/>
      <c r="HJ54" s="55"/>
      <c r="HK54" s="55"/>
      <c r="HL54" s="55"/>
      <c r="HM54" s="55"/>
      <c r="HN54" s="55"/>
      <c r="HO54" s="55"/>
      <c r="HP54" s="55"/>
      <c r="HQ54" s="55"/>
      <c r="HR54" s="55"/>
      <c r="HS54" s="55"/>
      <c r="HT54" s="55"/>
      <c r="HU54" s="55"/>
      <c r="HV54" s="55"/>
      <c r="HW54" s="55"/>
      <c r="HX54" s="55"/>
      <c r="HY54" s="55"/>
      <c r="HZ54" s="55"/>
      <c r="IA54" s="55"/>
      <c r="IB54" s="55"/>
      <c r="IC54" s="55"/>
      <c r="ID54" s="55"/>
      <c r="IE54" s="55"/>
      <c r="IF54" s="55"/>
      <c r="IG54" s="55"/>
      <c r="IH54" s="55"/>
      <c r="II54" s="55"/>
      <c r="IJ54" s="55"/>
      <c r="IK54" s="55"/>
      <c r="IL54" s="55"/>
      <c r="IM54" s="55"/>
      <c r="IN54" s="55"/>
      <c r="IO54" s="55"/>
      <c r="IP54" s="55"/>
      <c r="IQ54" s="55"/>
      <c r="IR54" s="55"/>
      <c r="IS54" s="55"/>
      <c r="IT54" s="55"/>
      <c r="IU54" s="55"/>
    </row>
    <row r="55" spans="1:255" ht="19.95" customHeight="1" x14ac:dyDescent="0.3">
      <c r="A55" s="86"/>
      <c r="B55" s="20" t="s">
        <v>45</v>
      </c>
      <c r="C55" s="4">
        <v>1</v>
      </c>
      <c r="D55" s="4">
        <v>20</v>
      </c>
      <c r="E55" s="5">
        <v>0.9</v>
      </c>
      <c r="F55" s="5">
        <v>2.6</v>
      </c>
      <c r="G55" s="5">
        <v>2.1</v>
      </c>
      <c r="H55" s="5">
        <f>ROUND(PRODUCT(C55:G55),2)</f>
        <v>98.28</v>
      </c>
      <c r="I55" s="24"/>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c r="EP55" s="55"/>
      <c r="EQ55" s="55"/>
      <c r="ER55" s="55"/>
      <c r="ES55" s="55"/>
      <c r="ET55" s="55"/>
      <c r="EU55" s="55"/>
      <c r="EV55" s="55"/>
      <c r="EW55" s="55"/>
      <c r="EX55" s="55"/>
      <c r="EY55" s="55"/>
      <c r="EZ55" s="55"/>
      <c r="FA55" s="55"/>
      <c r="FB55" s="55"/>
      <c r="FC55" s="55"/>
      <c r="FD55" s="55"/>
      <c r="FE55" s="55"/>
      <c r="FF55" s="55"/>
      <c r="FG55" s="55"/>
      <c r="FH55" s="55"/>
      <c r="FI55" s="55"/>
      <c r="FJ55" s="55"/>
      <c r="FK55" s="55"/>
      <c r="FL55" s="55"/>
      <c r="FM55" s="55"/>
      <c r="FN55" s="55"/>
      <c r="FO55" s="55"/>
      <c r="FP55" s="55"/>
      <c r="FQ55" s="55"/>
      <c r="FR55" s="55"/>
      <c r="FS55" s="55"/>
      <c r="FT55" s="55"/>
      <c r="FU55" s="55"/>
      <c r="FV55" s="55"/>
      <c r="FW55" s="55"/>
      <c r="FX55" s="55"/>
      <c r="FY55" s="55"/>
      <c r="FZ55" s="55"/>
      <c r="GA55" s="55"/>
      <c r="GB55" s="55"/>
      <c r="GC55" s="55"/>
      <c r="GD55" s="55"/>
      <c r="GE55" s="55"/>
      <c r="GF55" s="55"/>
      <c r="GG55" s="55"/>
      <c r="GH55" s="55"/>
      <c r="GI55" s="55"/>
      <c r="GJ55" s="55"/>
      <c r="GK55" s="55"/>
      <c r="GL55" s="55"/>
      <c r="GM55" s="55"/>
      <c r="GN55" s="55"/>
      <c r="GO55" s="55"/>
      <c r="GP55" s="55"/>
      <c r="GQ55" s="55"/>
      <c r="GR55" s="55"/>
      <c r="GS55" s="55"/>
      <c r="GT55" s="55"/>
      <c r="GU55" s="55"/>
      <c r="GV55" s="55"/>
      <c r="GW55" s="55"/>
      <c r="GX55" s="55"/>
      <c r="GY55" s="55"/>
      <c r="GZ55" s="55"/>
      <c r="HA55" s="55"/>
      <c r="HB55" s="55"/>
      <c r="HC55" s="55"/>
      <c r="HD55" s="55"/>
      <c r="HE55" s="55"/>
      <c r="HF55" s="55"/>
      <c r="HG55" s="55"/>
      <c r="HH55" s="55"/>
      <c r="HI55" s="55"/>
      <c r="HJ55" s="55"/>
      <c r="HK55" s="55"/>
      <c r="HL55" s="55"/>
      <c r="HM55" s="55"/>
      <c r="HN55" s="55"/>
      <c r="HO55" s="55"/>
      <c r="HP55" s="55"/>
      <c r="HQ55" s="55"/>
      <c r="HR55" s="55"/>
      <c r="HS55" s="55"/>
      <c r="HT55" s="55"/>
      <c r="HU55" s="55"/>
      <c r="HV55" s="55"/>
      <c r="HW55" s="55"/>
      <c r="HX55" s="55"/>
      <c r="HY55" s="55"/>
      <c r="HZ55" s="55"/>
      <c r="IA55" s="55"/>
      <c r="IB55" s="55"/>
      <c r="IC55" s="55"/>
      <c r="ID55" s="55"/>
      <c r="IE55" s="55"/>
      <c r="IF55" s="55"/>
      <c r="IG55" s="55"/>
      <c r="IH55" s="55"/>
      <c r="II55" s="55"/>
      <c r="IJ55" s="55"/>
      <c r="IK55" s="55"/>
      <c r="IL55" s="55"/>
      <c r="IM55" s="55"/>
      <c r="IN55" s="55"/>
      <c r="IO55" s="55"/>
      <c r="IP55" s="55"/>
      <c r="IQ55" s="55"/>
      <c r="IR55" s="55"/>
      <c r="IS55" s="55"/>
      <c r="IT55" s="55"/>
      <c r="IU55" s="55"/>
    </row>
    <row r="56" spans="1:255" ht="19.95" customHeight="1" x14ac:dyDescent="0.3">
      <c r="A56" s="86"/>
      <c r="B56" s="20" t="s">
        <v>46</v>
      </c>
      <c r="C56" s="4">
        <v>2</v>
      </c>
      <c r="D56" s="4">
        <v>20</v>
      </c>
      <c r="E56" s="5">
        <v>0.9</v>
      </c>
      <c r="F56" s="5">
        <v>2.6</v>
      </c>
      <c r="G56" s="5">
        <v>2.1</v>
      </c>
      <c r="H56" s="5">
        <f>ROUND(PRODUCT(C56:G56),2)</f>
        <v>196.56</v>
      </c>
      <c r="I56" s="24"/>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c r="EP56" s="55"/>
      <c r="EQ56" s="55"/>
      <c r="ER56" s="55"/>
      <c r="ES56" s="55"/>
      <c r="ET56" s="55"/>
      <c r="EU56" s="55"/>
      <c r="EV56" s="55"/>
      <c r="EW56" s="55"/>
      <c r="EX56" s="55"/>
      <c r="EY56" s="55"/>
      <c r="EZ56" s="55"/>
      <c r="FA56" s="55"/>
      <c r="FB56" s="55"/>
      <c r="FC56" s="55"/>
      <c r="FD56" s="55"/>
      <c r="FE56" s="55"/>
      <c r="FF56" s="55"/>
      <c r="FG56" s="55"/>
      <c r="FH56" s="55"/>
      <c r="FI56" s="55"/>
      <c r="FJ56" s="55"/>
      <c r="FK56" s="55"/>
      <c r="FL56" s="55"/>
      <c r="FM56" s="55"/>
      <c r="FN56" s="55"/>
      <c r="FO56" s="55"/>
      <c r="FP56" s="55"/>
      <c r="FQ56" s="55"/>
      <c r="FR56" s="55"/>
      <c r="FS56" s="55"/>
      <c r="FT56" s="55"/>
      <c r="FU56" s="55"/>
      <c r="FV56" s="55"/>
      <c r="FW56" s="55"/>
      <c r="FX56" s="55"/>
      <c r="FY56" s="55"/>
      <c r="FZ56" s="55"/>
      <c r="GA56" s="55"/>
      <c r="GB56" s="55"/>
      <c r="GC56" s="55"/>
      <c r="GD56" s="55"/>
      <c r="GE56" s="55"/>
      <c r="GF56" s="55"/>
      <c r="GG56" s="55"/>
      <c r="GH56" s="55"/>
      <c r="GI56" s="55"/>
      <c r="GJ56" s="55"/>
      <c r="GK56" s="55"/>
      <c r="GL56" s="55"/>
      <c r="GM56" s="55"/>
      <c r="GN56" s="55"/>
      <c r="GO56" s="55"/>
      <c r="GP56" s="55"/>
      <c r="GQ56" s="55"/>
      <c r="GR56" s="55"/>
      <c r="GS56" s="55"/>
      <c r="GT56" s="55"/>
      <c r="GU56" s="55"/>
      <c r="GV56" s="55"/>
      <c r="GW56" s="55"/>
      <c r="GX56" s="55"/>
      <c r="GY56" s="55"/>
      <c r="GZ56" s="55"/>
      <c r="HA56" s="55"/>
      <c r="HB56" s="55"/>
      <c r="HC56" s="55"/>
      <c r="HD56" s="55"/>
      <c r="HE56" s="55"/>
      <c r="HF56" s="55"/>
      <c r="HG56" s="55"/>
      <c r="HH56" s="55"/>
      <c r="HI56" s="55"/>
      <c r="HJ56" s="55"/>
      <c r="HK56" s="55"/>
      <c r="HL56" s="55"/>
      <c r="HM56" s="55"/>
      <c r="HN56" s="55"/>
      <c r="HO56" s="55"/>
      <c r="HP56" s="55"/>
      <c r="HQ56" s="55"/>
      <c r="HR56" s="55"/>
      <c r="HS56" s="55"/>
      <c r="HT56" s="55"/>
      <c r="HU56" s="55"/>
      <c r="HV56" s="55"/>
      <c r="HW56" s="55"/>
      <c r="HX56" s="55"/>
      <c r="HY56" s="55"/>
      <c r="HZ56" s="55"/>
      <c r="IA56" s="55"/>
      <c r="IB56" s="55"/>
      <c r="IC56" s="55"/>
      <c r="ID56" s="55"/>
      <c r="IE56" s="55"/>
      <c r="IF56" s="55"/>
      <c r="IG56" s="55"/>
      <c r="IH56" s="55"/>
      <c r="II56" s="55"/>
      <c r="IJ56" s="55"/>
      <c r="IK56" s="55"/>
      <c r="IL56" s="55"/>
      <c r="IM56" s="55"/>
      <c r="IN56" s="55"/>
      <c r="IO56" s="55"/>
      <c r="IP56" s="55"/>
      <c r="IQ56" s="55"/>
      <c r="IR56" s="55"/>
      <c r="IS56" s="55"/>
      <c r="IT56" s="55"/>
      <c r="IU56" s="55"/>
    </row>
    <row r="57" spans="1:255" ht="19.95" customHeight="1" x14ac:dyDescent="0.3">
      <c r="A57" s="86"/>
      <c r="B57" s="20" t="s">
        <v>47</v>
      </c>
      <c r="C57" s="4">
        <v>1</v>
      </c>
      <c r="D57" s="4">
        <v>2</v>
      </c>
      <c r="E57" s="5">
        <v>0.9</v>
      </c>
      <c r="F57" s="5">
        <v>2.6</v>
      </c>
      <c r="G57" s="5">
        <v>2.1</v>
      </c>
      <c r="H57" s="5">
        <f>ROUND(PRODUCT(C57:G57),2)</f>
        <v>9.83</v>
      </c>
      <c r="I57" s="24"/>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c r="EP57" s="55"/>
      <c r="EQ57" s="55"/>
      <c r="ER57" s="55"/>
      <c r="ES57" s="55"/>
      <c r="ET57" s="55"/>
      <c r="EU57" s="55"/>
      <c r="EV57" s="55"/>
      <c r="EW57" s="55"/>
      <c r="EX57" s="55"/>
      <c r="EY57" s="55"/>
      <c r="EZ57" s="55"/>
      <c r="FA57" s="55"/>
      <c r="FB57" s="55"/>
      <c r="FC57" s="55"/>
      <c r="FD57" s="55"/>
      <c r="FE57" s="55"/>
      <c r="FF57" s="55"/>
      <c r="FG57" s="55"/>
      <c r="FH57" s="55"/>
      <c r="FI57" s="55"/>
      <c r="FJ57" s="55"/>
      <c r="FK57" s="55"/>
      <c r="FL57" s="55"/>
      <c r="FM57" s="55"/>
      <c r="FN57" s="55"/>
      <c r="FO57" s="55"/>
      <c r="FP57" s="55"/>
      <c r="FQ57" s="55"/>
      <c r="FR57" s="55"/>
      <c r="FS57" s="55"/>
      <c r="FT57" s="55"/>
      <c r="FU57" s="55"/>
      <c r="FV57" s="55"/>
      <c r="FW57" s="55"/>
      <c r="FX57" s="55"/>
      <c r="FY57" s="55"/>
      <c r="FZ57" s="55"/>
      <c r="GA57" s="55"/>
      <c r="GB57" s="55"/>
      <c r="GC57" s="55"/>
      <c r="GD57" s="55"/>
      <c r="GE57" s="55"/>
      <c r="GF57" s="55"/>
      <c r="GG57" s="55"/>
      <c r="GH57" s="55"/>
      <c r="GI57" s="55"/>
      <c r="GJ57" s="55"/>
      <c r="GK57" s="55"/>
      <c r="GL57" s="55"/>
      <c r="GM57" s="55"/>
      <c r="GN57" s="55"/>
      <c r="GO57" s="55"/>
      <c r="GP57" s="55"/>
      <c r="GQ57" s="55"/>
      <c r="GR57" s="55"/>
      <c r="GS57" s="55"/>
      <c r="GT57" s="55"/>
      <c r="GU57" s="55"/>
      <c r="GV57" s="55"/>
      <c r="GW57" s="55"/>
      <c r="GX57" s="55"/>
      <c r="GY57" s="55"/>
      <c r="GZ57" s="55"/>
      <c r="HA57" s="55"/>
      <c r="HB57" s="55"/>
      <c r="HC57" s="55"/>
      <c r="HD57" s="55"/>
      <c r="HE57" s="55"/>
      <c r="HF57" s="55"/>
      <c r="HG57" s="55"/>
      <c r="HH57" s="55"/>
      <c r="HI57" s="55"/>
      <c r="HJ57" s="55"/>
      <c r="HK57" s="55"/>
      <c r="HL57" s="55"/>
      <c r="HM57" s="55"/>
      <c r="HN57" s="55"/>
      <c r="HO57" s="55"/>
      <c r="HP57" s="55"/>
      <c r="HQ57" s="55"/>
      <c r="HR57" s="55"/>
      <c r="HS57" s="55"/>
      <c r="HT57" s="55"/>
      <c r="HU57" s="55"/>
      <c r="HV57" s="55"/>
      <c r="HW57" s="55"/>
      <c r="HX57" s="55"/>
      <c r="HY57" s="55"/>
      <c r="HZ57" s="55"/>
      <c r="IA57" s="55"/>
      <c r="IB57" s="55"/>
      <c r="IC57" s="55"/>
      <c r="ID57" s="55"/>
      <c r="IE57" s="55"/>
      <c r="IF57" s="55"/>
      <c r="IG57" s="55"/>
      <c r="IH57" s="55"/>
      <c r="II57" s="55"/>
      <c r="IJ57" s="55"/>
      <c r="IK57" s="55"/>
      <c r="IL57" s="55"/>
      <c r="IM57" s="55"/>
      <c r="IN57" s="55"/>
      <c r="IO57" s="55"/>
      <c r="IP57" s="55"/>
      <c r="IQ57" s="55"/>
      <c r="IR57" s="55"/>
      <c r="IS57" s="55"/>
      <c r="IT57" s="55"/>
      <c r="IU57" s="55"/>
    </row>
    <row r="58" spans="1:255" ht="19.95" customHeight="1" x14ac:dyDescent="0.3">
      <c r="A58" s="86"/>
      <c r="B58" s="20"/>
      <c r="C58" s="4"/>
      <c r="D58" s="4"/>
      <c r="E58" s="5"/>
      <c r="F58" s="5"/>
      <c r="G58" s="5"/>
      <c r="H58" s="16">
        <v>0.01</v>
      </c>
      <c r="I58" s="24"/>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c r="EP58" s="55"/>
      <c r="EQ58" s="55"/>
      <c r="ER58" s="55"/>
      <c r="ES58" s="55"/>
      <c r="ET58" s="55"/>
      <c r="EU58" s="55"/>
      <c r="EV58" s="55"/>
      <c r="EW58" s="55"/>
      <c r="EX58" s="55"/>
      <c r="EY58" s="55"/>
      <c r="EZ58" s="55"/>
      <c r="FA58" s="55"/>
      <c r="FB58" s="55"/>
      <c r="FC58" s="55"/>
      <c r="FD58" s="55"/>
      <c r="FE58" s="55"/>
      <c r="FF58" s="55"/>
      <c r="FG58" s="55"/>
      <c r="FH58" s="55"/>
      <c r="FI58" s="55"/>
      <c r="FJ58" s="55"/>
      <c r="FK58" s="55"/>
      <c r="FL58" s="55"/>
      <c r="FM58" s="55"/>
      <c r="FN58" s="55"/>
      <c r="FO58" s="55"/>
      <c r="FP58" s="55"/>
      <c r="FQ58" s="55"/>
      <c r="FR58" s="55"/>
      <c r="FS58" s="55"/>
      <c r="FT58" s="55"/>
      <c r="FU58" s="55"/>
      <c r="FV58" s="55"/>
      <c r="FW58" s="55"/>
      <c r="FX58" s="55"/>
      <c r="FY58" s="55"/>
      <c r="FZ58" s="55"/>
      <c r="GA58" s="55"/>
      <c r="GB58" s="55"/>
      <c r="GC58" s="55"/>
      <c r="GD58" s="55"/>
      <c r="GE58" s="55"/>
      <c r="GF58" s="55"/>
      <c r="GG58" s="55"/>
      <c r="GH58" s="55"/>
      <c r="GI58" s="55"/>
      <c r="GJ58" s="55"/>
      <c r="GK58" s="55"/>
      <c r="GL58" s="55"/>
      <c r="GM58" s="55"/>
      <c r="GN58" s="55"/>
      <c r="GO58" s="55"/>
      <c r="GP58" s="55"/>
      <c r="GQ58" s="55"/>
      <c r="GR58" s="55"/>
      <c r="GS58" s="55"/>
      <c r="GT58" s="55"/>
      <c r="GU58" s="55"/>
      <c r="GV58" s="55"/>
      <c r="GW58" s="55"/>
      <c r="GX58" s="55"/>
      <c r="GY58" s="55"/>
      <c r="GZ58" s="55"/>
      <c r="HA58" s="55"/>
      <c r="HB58" s="55"/>
      <c r="HC58" s="55"/>
      <c r="HD58" s="55"/>
      <c r="HE58" s="55"/>
      <c r="HF58" s="55"/>
      <c r="HG58" s="55"/>
      <c r="HH58" s="55"/>
      <c r="HI58" s="55"/>
      <c r="HJ58" s="55"/>
      <c r="HK58" s="55"/>
      <c r="HL58" s="55"/>
      <c r="HM58" s="55"/>
      <c r="HN58" s="55"/>
      <c r="HO58" s="55"/>
      <c r="HP58" s="55"/>
      <c r="HQ58" s="55"/>
      <c r="HR58" s="55"/>
      <c r="HS58" s="55"/>
      <c r="HT58" s="55"/>
      <c r="HU58" s="55"/>
      <c r="HV58" s="55"/>
      <c r="HW58" s="55"/>
      <c r="HX58" s="55"/>
      <c r="HY58" s="55"/>
      <c r="HZ58" s="55"/>
      <c r="IA58" s="55"/>
      <c r="IB58" s="55"/>
      <c r="IC58" s="55"/>
      <c r="ID58" s="55"/>
      <c r="IE58" s="55"/>
      <c r="IF58" s="55"/>
      <c r="IG58" s="55"/>
      <c r="IH58" s="55"/>
      <c r="II58" s="55"/>
      <c r="IJ58" s="55"/>
      <c r="IK58" s="55"/>
      <c r="IL58" s="55"/>
      <c r="IM58" s="55"/>
      <c r="IN58" s="55"/>
      <c r="IO58" s="55"/>
      <c r="IP58" s="55"/>
      <c r="IQ58" s="55"/>
      <c r="IR58" s="55"/>
      <c r="IS58" s="55"/>
      <c r="IT58" s="55"/>
      <c r="IU58" s="55"/>
    </row>
    <row r="59" spans="1:255" ht="19.95" customHeight="1" x14ac:dyDescent="0.3">
      <c r="A59" s="86"/>
      <c r="B59" s="20"/>
      <c r="C59" s="4"/>
      <c r="D59" s="4"/>
      <c r="E59" s="5"/>
      <c r="F59" s="5"/>
      <c r="G59" s="25" t="s">
        <v>40</v>
      </c>
      <c r="H59" s="119">
        <f>ROUND(SUM(H49:H58),2)</f>
        <v>430.8</v>
      </c>
      <c r="I59" s="24" t="s">
        <v>41</v>
      </c>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5"/>
      <c r="EB59" s="55"/>
      <c r="EC59" s="55"/>
      <c r="ED59" s="55"/>
      <c r="EE59" s="55"/>
      <c r="EF59" s="55"/>
      <c r="EG59" s="55"/>
      <c r="EH59" s="55"/>
      <c r="EI59" s="55"/>
      <c r="EJ59" s="55"/>
      <c r="EK59" s="55"/>
      <c r="EL59" s="55"/>
      <c r="EM59" s="55"/>
      <c r="EN59" s="55"/>
      <c r="EO59" s="55"/>
      <c r="EP59" s="55"/>
      <c r="EQ59" s="55"/>
      <c r="ER59" s="55"/>
      <c r="ES59" s="55"/>
      <c r="ET59" s="55"/>
      <c r="EU59" s="55"/>
      <c r="EV59" s="55"/>
      <c r="EW59" s="55"/>
      <c r="EX59" s="55"/>
      <c r="EY59" s="55"/>
      <c r="EZ59" s="55"/>
      <c r="FA59" s="55"/>
      <c r="FB59" s="55"/>
      <c r="FC59" s="55"/>
      <c r="FD59" s="55"/>
      <c r="FE59" s="55"/>
      <c r="FF59" s="55"/>
      <c r="FG59" s="55"/>
      <c r="FH59" s="55"/>
      <c r="FI59" s="55"/>
      <c r="FJ59" s="55"/>
      <c r="FK59" s="55"/>
      <c r="FL59" s="55"/>
      <c r="FM59" s="55"/>
      <c r="FN59" s="55"/>
      <c r="FO59" s="55"/>
      <c r="FP59" s="55"/>
      <c r="FQ59" s="55"/>
      <c r="FR59" s="55"/>
      <c r="FS59" s="55"/>
      <c r="FT59" s="55"/>
      <c r="FU59" s="55"/>
      <c r="FV59" s="55"/>
      <c r="FW59" s="55"/>
      <c r="FX59" s="55"/>
      <c r="FY59" s="55"/>
      <c r="FZ59" s="55"/>
      <c r="GA59" s="55"/>
      <c r="GB59" s="55"/>
      <c r="GC59" s="55"/>
      <c r="GD59" s="55"/>
      <c r="GE59" s="55"/>
      <c r="GF59" s="55"/>
      <c r="GG59" s="55"/>
      <c r="GH59" s="55"/>
      <c r="GI59" s="55"/>
      <c r="GJ59" s="55"/>
      <c r="GK59" s="55"/>
      <c r="GL59" s="55"/>
      <c r="GM59" s="55"/>
      <c r="GN59" s="55"/>
      <c r="GO59" s="55"/>
      <c r="GP59" s="55"/>
      <c r="GQ59" s="55"/>
      <c r="GR59" s="55"/>
      <c r="GS59" s="55"/>
      <c r="GT59" s="55"/>
      <c r="GU59" s="55"/>
      <c r="GV59" s="55"/>
      <c r="GW59" s="55"/>
      <c r="GX59" s="55"/>
      <c r="GY59" s="55"/>
      <c r="GZ59" s="55"/>
      <c r="HA59" s="55"/>
      <c r="HB59" s="55"/>
      <c r="HC59" s="55"/>
      <c r="HD59" s="55"/>
      <c r="HE59" s="55"/>
      <c r="HF59" s="55"/>
      <c r="HG59" s="55"/>
      <c r="HH59" s="55"/>
      <c r="HI59" s="55"/>
      <c r="HJ59" s="55"/>
      <c r="HK59" s="55"/>
      <c r="HL59" s="55"/>
      <c r="HM59" s="55"/>
      <c r="HN59" s="55"/>
      <c r="HO59" s="55"/>
      <c r="HP59" s="55"/>
      <c r="HQ59" s="55"/>
      <c r="HR59" s="55"/>
      <c r="HS59" s="55"/>
      <c r="HT59" s="55"/>
      <c r="HU59" s="55"/>
      <c r="HV59" s="55"/>
      <c r="HW59" s="55"/>
      <c r="HX59" s="55"/>
      <c r="HY59" s="55"/>
      <c r="HZ59" s="55"/>
      <c r="IA59" s="55"/>
      <c r="IB59" s="55"/>
      <c r="IC59" s="55"/>
      <c r="ID59" s="55"/>
      <c r="IE59" s="55"/>
      <c r="IF59" s="55"/>
      <c r="IG59" s="55"/>
      <c r="IH59" s="55"/>
      <c r="II59" s="55"/>
      <c r="IJ59" s="55"/>
      <c r="IK59" s="55"/>
      <c r="IL59" s="55"/>
      <c r="IM59" s="55"/>
      <c r="IN59" s="55"/>
      <c r="IO59" s="55"/>
      <c r="IP59" s="55"/>
      <c r="IQ59" s="55"/>
      <c r="IR59" s="55"/>
      <c r="IS59" s="55"/>
      <c r="IT59" s="55"/>
      <c r="IU59" s="55"/>
    </row>
    <row r="60" spans="1:255" ht="75" customHeight="1" x14ac:dyDescent="0.3">
      <c r="A60" s="85">
        <v>3</v>
      </c>
      <c r="B60" s="200" t="s">
        <v>182</v>
      </c>
      <c r="C60" s="201"/>
      <c r="D60" s="201"/>
      <c r="E60" s="201"/>
      <c r="F60" s="201"/>
      <c r="G60" s="201"/>
      <c r="H60" s="202"/>
      <c r="I60" s="26"/>
    </row>
    <row r="61" spans="1:255" ht="19.95" customHeight="1" x14ac:dyDescent="0.3">
      <c r="A61" s="85"/>
      <c r="B61" s="15" t="s">
        <v>33</v>
      </c>
      <c r="C61" s="4"/>
      <c r="D61" s="4"/>
      <c r="E61" s="5"/>
      <c r="F61" s="5"/>
      <c r="G61" s="5"/>
      <c r="H61" s="16"/>
      <c r="I61" s="26"/>
    </row>
    <row r="62" spans="1:255" ht="19.95" customHeight="1" x14ac:dyDescent="0.3">
      <c r="A62" s="85"/>
      <c r="B62" s="27" t="s">
        <v>48</v>
      </c>
      <c r="C62" s="28">
        <v>1</v>
      </c>
      <c r="D62" s="28">
        <v>4</v>
      </c>
      <c r="E62" s="29">
        <v>0.9</v>
      </c>
      <c r="F62" s="8"/>
      <c r="G62" s="29">
        <v>1.2</v>
      </c>
      <c r="H62" s="5">
        <f>ROUND(PRODUCT(C62:G62),2)</f>
        <v>4.32</v>
      </c>
      <c r="I62" s="26"/>
    </row>
    <row r="63" spans="1:255" ht="19.95" customHeight="1" x14ac:dyDescent="0.3">
      <c r="A63" s="85"/>
      <c r="B63" s="27" t="s">
        <v>49</v>
      </c>
      <c r="C63" s="28">
        <v>1</v>
      </c>
      <c r="D63" s="28">
        <v>2</v>
      </c>
      <c r="E63" s="29">
        <v>1.35</v>
      </c>
      <c r="F63" s="8"/>
      <c r="G63" s="29">
        <v>1.2</v>
      </c>
      <c r="H63" s="5">
        <f>ROUND(PRODUCT(C63:G63),2)</f>
        <v>3.24</v>
      </c>
      <c r="I63" s="26"/>
    </row>
    <row r="64" spans="1:255" ht="19.95" customHeight="1" x14ac:dyDescent="0.3">
      <c r="A64" s="85"/>
      <c r="B64" s="22" t="s">
        <v>50</v>
      </c>
      <c r="C64" s="28">
        <v>1</v>
      </c>
      <c r="D64" s="28">
        <v>2</v>
      </c>
      <c r="E64" s="29">
        <v>1.35</v>
      </c>
      <c r="F64" s="8"/>
      <c r="G64" s="29">
        <v>1.2</v>
      </c>
      <c r="H64" s="5">
        <f>ROUND(PRODUCT(C64:G64),2)</f>
        <v>3.24</v>
      </c>
      <c r="I64" s="26"/>
    </row>
    <row r="65" spans="1:9" ht="19.95" customHeight="1" x14ac:dyDescent="0.3">
      <c r="A65" s="85"/>
      <c r="B65" s="22" t="s">
        <v>51</v>
      </c>
      <c r="C65" s="28">
        <v>1</v>
      </c>
      <c r="D65" s="28">
        <v>2</v>
      </c>
      <c r="E65" s="29">
        <v>0.9</v>
      </c>
      <c r="F65" s="8"/>
      <c r="G65" s="29">
        <v>1.05</v>
      </c>
      <c r="H65" s="5">
        <f>ROUND(PRODUCT(C65:G65),2)</f>
        <v>1.89</v>
      </c>
      <c r="I65" s="26"/>
    </row>
    <row r="66" spans="1:9" ht="19.95" customHeight="1" x14ac:dyDescent="0.3">
      <c r="A66" s="85"/>
      <c r="B66" s="17" t="s">
        <v>52</v>
      </c>
      <c r="C66" s="18">
        <v>1</v>
      </c>
      <c r="D66" s="28">
        <v>2</v>
      </c>
      <c r="E66" s="16">
        <v>0.9</v>
      </c>
      <c r="F66" s="8"/>
      <c r="G66" s="16">
        <v>2.1</v>
      </c>
      <c r="H66" s="5">
        <f>ROUND(PRODUCT(C66:G66),2)</f>
        <v>3.78</v>
      </c>
      <c r="I66" s="26"/>
    </row>
    <row r="67" spans="1:9" ht="19.95" customHeight="1" x14ac:dyDescent="0.3">
      <c r="A67" s="85"/>
      <c r="B67" s="19" t="s">
        <v>37</v>
      </c>
      <c r="C67" s="18"/>
      <c r="D67" s="28"/>
      <c r="E67" s="16"/>
      <c r="F67" s="8"/>
      <c r="G67" s="16"/>
      <c r="H67" s="16"/>
      <c r="I67" s="26"/>
    </row>
    <row r="68" spans="1:9" ht="19.95" customHeight="1" x14ac:dyDescent="0.3">
      <c r="A68" s="85"/>
      <c r="B68" s="20" t="s">
        <v>27</v>
      </c>
      <c r="C68" s="4">
        <v>3</v>
      </c>
      <c r="D68" s="4">
        <v>20</v>
      </c>
      <c r="E68" s="5">
        <v>0.9</v>
      </c>
      <c r="F68" s="5">
        <v>1.2</v>
      </c>
      <c r="G68" s="5"/>
      <c r="H68" s="5">
        <f>ROUND(PRODUCT(C68:G68),2)</f>
        <v>64.8</v>
      </c>
      <c r="I68" s="26"/>
    </row>
    <row r="69" spans="1:9" ht="19.95" customHeight="1" x14ac:dyDescent="0.3">
      <c r="A69" s="85"/>
      <c r="B69" s="20" t="s">
        <v>28</v>
      </c>
      <c r="C69" s="4">
        <v>1</v>
      </c>
      <c r="D69" s="4">
        <v>20</v>
      </c>
      <c r="E69" s="5">
        <v>0.9</v>
      </c>
      <c r="F69" s="8">
        <v>1.05</v>
      </c>
      <c r="G69" s="5"/>
      <c r="H69" s="5">
        <f>ROUND(PRODUCT(C69:G69),2)</f>
        <v>18.899999999999999</v>
      </c>
      <c r="I69" s="26"/>
    </row>
    <row r="70" spans="1:9" ht="19.95" customHeight="1" x14ac:dyDescent="0.3">
      <c r="A70" s="85"/>
      <c r="B70" s="20" t="s">
        <v>53</v>
      </c>
      <c r="C70" s="4">
        <v>1</v>
      </c>
      <c r="D70" s="4">
        <v>20</v>
      </c>
      <c r="E70" s="5">
        <v>3.1</v>
      </c>
      <c r="F70" s="5">
        <v>1.2</v>
      </c>
      <c r="G70" s="5"/>
      <c r="H70" s="5">
        <f>ROUND(PRODUCT(C70:G70),2)</f>
        <v>74.400000000000006</v>
      </c>
      <c r="I70" s="26"/>
    </row>
    <row r="71" spans="1:9" ht="19.95" customHeight="1" x14ac:dyDescent="0.3">
      <c r="A71" s="85"/>
      <c r="B71" s="20" t="s">
        <v>27</v>
      </c>
      <c r="C71" s="4">
        <v>1</v>
      </c>
      <c r="D71" s="4">
        <v>20</v>
      </c>
      <c r="E71" s="5">
        <v>0.6</v>
      </c>
      <c r="F71" s="5">
        <v>1.2</v>
      </c>
      <c r="G71" s="5"/>
      <c r="H71" s="5">
        <f>ROUND(PRODUCT(C71:G71),2)</f>
        <v>14.4</v>
      </c>
      <c r="I71" s="26"/>
    </row>
    <row r="72" spans="1:9" ht="19.95" customHeight="1" x14ac:dyDescent="0.3">
      <c r="A72" s="85"/>
      <c r="B72" s="17"/>
      <c r="C72" s="18"/>
      <c r="D72" s="28"/>
      <c r="E72" s="16"/>
      <c r="F72" s="8"/>
      <c r="G72" s="16"/>
      <c r="H72" s="5">
        <v>0.03</v>
      </c>
      <c r="I72" s="26"/>
    </row>
    <row r="73" spans="1:9" ht="19.95" customHeight="1" x14ac:dyDescent="0.3">
      <c r="A73" s="85"/>
      <c r="B73" s="17"/>
      <c r="C73" s="18"/>
      <c r="D73" s="28"/>
      <c r="E73" s="16"/>
      <c r="F73" s="8"/>
      <c r="G73" s="25" t="s">
        <v>40</v>
      </c>
      <c r="H73" s="25">
        <f>ROUND(SUM(H61:H72),2)</f>
        <v>189</v>
      </c>
      <c r="I73" s="24" t="s">
        <v>41</v>
      </c>
    </row>
    <row r="74" spans="1:9" ht="23.4" customHeight="1" x14ac:dyDescent="0.3">
      <c r="A74" s="85">
        <v>4</v>
      </c>
      <c r="B74" s="180" t="s">
        <v>183</v>
      </c>
      <c r="C74" s="181"/>
      <c r="D74" s="181"/>
      <c r="E74" s="181"/>
      <c r="F74" s="181"/>
      <c r="G74" s="181"/>
      <c r="H74" s="182"/>
      <c r="I74" s="17"/>
    </row>
    <row r="75" spans="1:9" ht="19.95" customHeight="1" x14ac:dyDescent="0.3">
      <c r="A75" s="85"/>
      <c r="B75" s="15" t="s">
        <v>179</v>
      </c>
      <c r="C75" s="4"/>
      <c r="D75" s="4"/>
      <c r="E75" s="8"/>
      <c r="F75" s="8"/>
      <c r="G75" s="5"/>
      <c r="H75" s="16"/>
      <c r="I75" s="30"/>
    </row>
    <row r="76" spans="1:9" ht="19.95" customHeight="1" x14ac:dyDescent="0.3">
      <c r="A76" s="85"/>
      <c r="B76" s="22" t="s">
        <v>35</v>
      </c>
      <c r="C76" s="18">
        <v>1</v>
      </c>
      <c r="D76" s="18">
        <v>1</v>
      </c>
      <c r="E76" s="16">
        <v>2.75</v>
      </c>
      <c r="F76" s="16">
        <v>3</v>
      </c>
      <c r="G76" s="5"/>
      <c r="H76" s="5">
        <f>ROUND(PRODUCT(C76:G76),2)</f>
        <v>8.25</v>
      </c>
      <c r="I76" s="30"/>
    </row>
    <row r="77" spans="1:9" ht="19.95" customHeight="1" x14ac:dyDescent="0.3">
      <c r="A77" s="85"/>
      <c r="B77" s="22" t="s">
        <v>36</v>
      </c>
      <c r="C77" s="18">
        <v>1</v>
      </c>
      <c r="D77" s="18">
        <v>1</v>
      </c>
      <c r="E77" s="16">
        <v>2.85</v>
      </c>
      <c r="F77" s="16">
        <v>1.1000000000000001</v>
      </c>
      <c r="G77" s="5"/>
      <c r="H77" s="5">
        <f>ROUND(PRODUCT(C77:G77),2)</f>
        <v>3.14</v>
      </c>
      <c r="I77" s="30"/>
    </row>
    <row r="78" spans="1:9" ht="19.95" customHeight="1" x14ac:dyDescent="0.3">
      <c r="A78" s="85"/>
      <c r="B78" s="22" t="s">
        <v>249</v>
      </c>
      <c r="C78" s="18">
        <v>1</v>
      </c>
      <c r="D78" s="18">
        <v>1</v>
      </c>
      <c r="E78" s="16">
        <v>2.8</v>
      </c>
      <c r="F78" s="16">
        <v>1.1000000000000001</v>
      </c>
      <c r="G78" s="5"/>
      <c r="H78" s="5">
        <f t="shared" ref="H78:H90" si="1">ROUND(PRODUCT(C78:G78),2)</f>
        <v>3.08</v>
      </c>
      <c r="I78" s="30"/>
    </row>
    <row r="79" spans="1:9" ht="19.95" customHeight="1" x14ac:dyDescent="0.3">
      <c r="A79" s="85"/>
      <c r="B79" s="22" t="s">
        <v>19</v>
      </c>
      <c r="C79" s="18">
        <v>1</v>
      </c>
      <c r="D79" s="18">
        <v>1</v>
      </c>
      <c r="E79" s="16">
        <v>2.8</v>
      </c>
      <c r="F79" s="16">
        <v>4.25</v>
      </c>
      <c r="G79" s="5"/>
      <c r="H79" s="5">
        <f t="shared" si="1"/>
        <v>11.9</v>
      </c>
      <c r="I79" s="30"/>
    </row>
    <row r="80" spans="1:9" ht="19.95" customHeight="1" x14ac:dyDescent="0.3">
      <c r="A80" s="85"/>
      <c r="B80" s="22" t="s">
        <v>250</v>
      </c>
      <c r="C80" s="18">
        <v>1</v>
      </c>
      <c r="D80" s="18">
        <v>1</v>
      </c>
      <c r="E80" s="16">
        <v>2.75</v>
      </c>
      <c r="F80" s="16">
        <v>3</v>
      </c>
      <c r="G80" s="5"/>
      <c r="H80" s="5">
        <f t="shared" si="1"/>
        <v>8.25</v>
      </c>
      <c r="I80" s="30"/>
    </row>
    <row r="81" spans="1:255" ht="19.95" customHeight="1" x14ac:dyDescent="0.3">
      <c r="A81" s="85"/>
      <c r="B81" s="22" t="s">
        <v>251</v>
      </c>
      <c r="C81" s="18">
        <v>1</v>
      </c>
      <c r="D81" s="18">
        <v>2</v>
      </c>
      <c r="E81" s="16">
        <v>3</v>
      </c>
      <c r="F81" s="16">
        <v>0.6</v>
      </c>
      <c r="G81" s="5"/>
      <c r="H81" s="5">
        <f t="shared" si="1"/>
        <v>3.6</v>
      </c>
      <c r="I81" s="30"/>
    </row>
    <row r="82" spans="1:255" ht="19.95" customHeight="1" x14ac:dyDescent="0.3">
      <c r="A82" s="85"/>
      <c r="B82" s="22" t="s">
        <v>114</v>
      </c>
      <c r="C82" s="18">
        <v>1</v>
      </c>
      <c r="D82" s="18">
        <v>1</v>
      </c>
      <c r="E82" s="16">
        <v>2.2000000000000002</v>
      </c>
      <c r="F82" s="16">
        <v>1.2</v>
      </c>
      <c r="G82" s="5"/>
      <c r="H82" s="5">
        <f t="shared" si="1"/>
        <v>2.64</v>
      </c>
      <c r="I82" s="30"/>
    </row>
    <row r="83" spans="1:255" ht="19.95" customHeight="1" x14ac:dyDescent="0.3">
      <c r="A83" s="85"/>
      <c r="B83" s="22" t="s">
        <v>78</v>
      </c>
      <c r="C83" s="18">
        <v>1</v>
      </c>
      <c r="D83" s="18">
        <v>1</v>
      </c>
      <c r="E83" s="16">
        <v>1.7</v>
      </c>
      <c r="F83" s="16">
        <v>1.2</v>
      </c>
      <c r="G83" s="5"/>
      <c r="H83" s="5">
        <f t="shared" si="1"/>
        <v>2.04</v>
      </c>
      <c r="I83" s="30"/>
    </row>
    <row r="84" spans="1:255" ht="19.95" customHeight="1" x14ac:dyDescent="0.3">
      <c r="A84" s="85"/>
      <c r="B84" s="22" t="s">
        <v>252</v>
      </c>
      <c r="C84" s="18">
        <v>1</v>
      </c>
      <c r="D84" s="18">
        <v>1</v>
      </c>
      <c r="E84" s="16">
        <v>1.5</v>
      </c>
      <c r="F84" s="16">
        <v>1.2</v>
      </c>
      <c r="G84" s="5"/>
      <c r="H84" s="5">
        <f t="shared" si="1"/>
        <v>1.8</v>
      </c>
      <c r="I84" s="30"/>
    </row>
    <row r="85" spans="1:255" ht="19.95" customHeight="1" x14ac:dyDescent="0.3">
      <c r="A85" s="85"/>
      <c r="B85" s="22" t="s">
        <v>253</v>
      </c>
      <c r="C85" s="18">
        <v>1</v>
      </c>
      <c r="D85" s="18">
        <v>1</v>
      </c>
      <c r="E85" s="16">
        <v>2.73</v>
      </c>
      <c r="F85" s="16">
        <v>2.73</v>
      </c>
      <c r="G85" s="5"/>
      <c r="H85" s="5">
        <f t="shared" si="1"/>
        <v>7.45</v>
      </c>
      <c r="I85" s="30"/>
    </row>
    <row r="86" spans="1:255" ht="19.95" customHeight="1" x14ac:dyDescent="0.3">
      <c r="A86" s="85"/>
      <c r="B86" s="22" t="s">
        <v>38</v>
      </c>
      <c r="C86" s="18">
        <v>1</v>
      </c>
      <c r="D86" s="18">
        <v>1</v>
      </c>
      <c r="E86" s="16">
        <v>2.6</v>
      </c>
      <c r="F86" s="16">
        <v>1.85</v>
      </c>
      <c r="G86" s="5"/>
      <c r="H86" s="5">
        <f t="shared" si="1"/>
        <v>4.8099999999999996</v>
      </c>
      <c r="I86" s="30"/>
    </row>
    <row r="87" spans="1:255" ht="19.95" customHeight="1" x14ac:dyDescent="0.3">
      <c r="A87" s="85"/>
      <c r="B87" s="22" t="s">
        <v>11</v>
      </c>
      <c r="C87" s="18">
        <v>1</v>
      </c>
      <c r="D87" s="18">
        <v>1</v>
      </c>
      <c r="E87" s="16">
        <v>2.8</v>
      </c>
      <c r="F87" s="16">
        <v>1.1000000000000001</v>
      </c>
      <c r="G87" s="5"/>
      <c r="H87" s="5">
        <f t="shared" si="1"/>
        <v>3.08</v>
      </c>
      <c r="I87" s="30"/>
    </row>
    <row r="88" spans="1:255" ht="19.95" customHeight="1" x14ac:dyDescent="0.3">
      <c r="A88" s="85"/>
      <c r="B88" s="22" t="s">
        <v>254</v>
      </c>
      <c r="C88" s="18">
        <v>1</v>
      </c>
      <c r="D88" s="18">
        <v>2</v>
      </c>
      <c r="E88" s="16">
        <v>2.73</v>
      </c>
      <c r="F88" s="16">
        <v>0.6</v>
      </c>
      <c r="G88" s="5"/>
      <c r="H88" s="5">
        <f t="shared" si="1"/>
        <v>3.28</v>
      </c>
      <c r="I88" s="30"/>
    </row>
    <row r="89" spans="1:255" ht="19.95" customHeight="1" x14ac:dyDescent="0.3">
      <c r="A89" s="85"/>
      <c r="B89" s="22" t="s">
        <v>255</v>
      </c>
      <c r="C89" s="18">
        <v>1</v>
      </c>
      <c r="D89" s="18">
        <v>2</v>
      </c>
      <c r="E89" s="16">
        <v>2.6</v>
      </c>
      <c r="F89" s="16">
        <v>0.6</v>
      </c>
      <c r="G89" s="5"/>
      <c r="H89" s="5">
        <f t="shared" si="1"/>
        <v>3.12</v>
      </c>
      <c r="I89" s="30"/>
    </row>
    <row r="90" spans="1:255" ht="19.95" customHeight="1" x14ac:dyDescent="0.3">
      <c r="A90" s="85"/>
      <c r="B90" s="22" t="s">
        <v>256</v>
      </c>
      <c r="C90" s="18">
        <v>1</v>
      </c>
      <c r="D90" s="18">
        <v>2</v>
      </c>
      <c r="E90" s="16">
        <v>1.25</v>
      </c>
      <c r="F90" s="16">
        <v>0.6</v>
      </c>
      <c r="G90" s="5"/>
      <c r="H90" s="5">
        <f t="shared" si="1"/>
        <v>1.5</v>
      </c>
      <c r="I90" s="30"/>
    </row>
    <row r="91" spans="1:255" ht="19.95" customHeight="1" x14ac:dyDescent="0.3">
      <c r="A91" s="85"/>
      <c r="B91" s="23" t="s">
        <v>180</v>
      </c>
      <c r="C91" s="18"/>
      <c r="D91" s="18"/>
      <c r="E91" s="16"/>
      <c r="F91" s="16"/>
      <c r="G91" s="5"/>
      <c r="H91" s="16"/>
      <c r="I91" s="30"/>
    </row>
    <row r="92" spans="1:255" ht="19.95" customHeight="1" x14ac:dyDescent="0.3">
      <c r="A92" s="85"/>
      <c r="B92" s="20" t="s">
        <v>19</v>
      </c>
      <c r="C92" s="4">
        <v>1</v>
      </c>
      <c r="D92" s="4">
        <v>1</v>
      </c>
      <c r="E92" s="5">
        <v>3.95</v>
      </c>
      <c r="F92" s="5">
        <v>2.85</v>
      </c>
      <c r="G92" s="5"/>
      <c r="H92" s="5">
        <f t="shared" ref="H92:H99" si="2">ROUND(PRODUCT(C92:G92),2)</f>
        <v>11.26</v>
      </c>
      <c r="I92" s="30"/>
    </row>
    <row r="93" spans="1:255" s="52" customFormat="1" ht="19.95" customHeight="1" x14ac:dyDescent="0.3">
      <c r="A93" s="85"/>
      <c r="B93" s="20" t="s">
        <v>35</v>
      </c>
      <c r="C93" s="4">
        <v>1</v>
      </c>
      <c r="D93" s="4">
        <v>1</v>
      </c>
      <c r="E93" s="5">
        <v>2.72</v>
      </c>
      <c r="F93" s="5">
        <v>3.15</v>
      </c>
      <c r="G93" s="5"/>
      <c r="H93" s="5">
        <f t="shared" si="2"/>
        <v>8.57</v>
      </c>
      <c r="I93" s="30"/>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3"/>
      <c r="BZ93" s="53"/>
      <c r="CA93" s="53"/>
      <c r="CB93" s="53"/>
      <c r="CC93" s="53"/>
      <c r="CD93" s="53"/>
      <c r="CE93" s="53"/>
      <c r="CF93" s="53"/>
      <c r="CG93" s="53"/>
      <c r="CH93" s="53"/>
      <c r="CI93" s="53"/>
      <c r="CJ93" s="53"/>
      <c r="CK93" s="53"/>
      <c r="CL93" s="53"/>
      <c r="CM93" s="53"/>
      <c r="CN93" s="53"/>
      <c r="CO93" s="53"/>
      <c r="CP93" s="53"/>
      <c r="CQ93" s="53"/>
      <c r="CR93" s="53"/>
      <c r="CS93" s="53"/>
      <c r="CT93" s="53"/>
      <c r="CU93" s="53"/>
      <c r="CV93" s="53"/>
      <c r="CW93" s="53"/>
      <c r="CX93" s="53"/>
      <c r="CY93" s="53"/>
      <c r="CZ93" s="53"/>
      <c r="DA93" s="53"/>
      <c r="DB93" s="53"/>
      <c r="DC93" s="53"/>
      <c r="DD93" s="53"/>
      <c r="DE93" s="53"/>
      <c r="DF93" s="53"/>
      <c r="DG93" s="53"/>
      <c r="DH93" s="53"/>
      <c r="DI93" s="53"/>
      <c r="DJ93" s="53"/>
      <c r="DK93" s="53"/>
      <c r="DL93" s="53"/>
      <c r="DM93" s="53"/>
      <c r="DN93" s="53"/>
      <c r="DO93" s="53"/>
      <c r="DP93" s="53"/>
      <c r="DQ93" s="53"/>
      <c r="DR93" s="53"/>
      <c r="DS93" s="53"/>
      <c r="DT93" s="53"/>
      <c r="DU93" s="53"/>
      <c r="DV93" s="53"/>
      <c r="DW93" s="53"/>
      <c r="DX93" s="53"/>
      <c r="DY93" s="53"/>
      <c r="DZ93" s="53"/>
      <c r="EA93" s="53"/>
      <c r="EB93" s="53"/>
      <c r="EC93" s="53"/>
      <c r="ED93" s="53"/>
      <c r="EE93" s="53"/>
      <c r="EF93" s="53"/>
      <c r="EG93" s="53"/>
      <c r="EH93" s="53"/>
      <c r="EI93" s="53"/>
      <c r="EJ93" s="53"/>
      <c r="EK93" s="53"/>
      <c r="EL93" s="53"/>
      <c r="EM93" s="53"/>
      <c r="EN93" s="53"/>
      <c r="EO93" s="53"/>
      <c r="EP93" s="53"/>
      <c r="EQ93" s="53"/>
      <c r="ER93" s="53"/>
      <c r="ES93" s="53"/>
      <c r="ET93" s="53"/>
      <c r="EU93" s="53"/>
      <c r="EV93" s="53"/>
      <c r="EW93" s="53"/>
      <c r="EX93" s="53"/>
      <c r="EY93" s="53"/>
      <c r="EZ93" s="53"/>
      <c r="FA93" s="53"/>
      <c r="FB93" s="53"/>
      <c r="FC93" s="53"/>
      <c r="FD93" s="53"/>
      <c r="FE93" s="53"/>
      <c r="FF93" s="53"/>
      <c r="FG93" s="53"/>
      <c r="FH93" s="53"/>
      <c r="FI93" s="53"/>
      <c r="FJ93" s="53"/>
      <c r="FK93" s="53"/>
      <c r="FL93" s="53"/>
      <c r="FM93" s="53"/>
      <c r="FN93" s="53"/>
      <c r="FO93" s="53"/>
      <c r="FP93" s="53"/>
      <c r="FQ93" s="53"/>
      <c r="FR93" s="53"/>
      <c r="FS93" s="53"/>
      <c r="FT93" s="53"/>
      <c r="FU93" s="53"/>
      <c r="FV93" s="53"/>
      <c r="FW93" s="53"/>
      <c r="FX93" s="53"/>
      <c r="FY93" s="53"/>
      <c r="FZ93" s="53"/>
      <c r="GA93" s="53"/>
      <c r="GB93" s="53"/>
      <c r="GC93" s="53"/>
      <c r="GD93" s="53"/>
      <c r="GE93" s="53"/>
      <c r="GF93" s="53"/>
      <c r="GG93" s="53"/>
      <c r="GH93" s="53"/>
      <c r="GI93" s="53"/>
      <c r="GJ93" s="53"/>
      <c r="GK93" s="53"/>
      <c r="GL93" s="53"/>
      <c r="GM93" s="53"/>
      <c r="GN93" s="53"/>
      <c r="GO93" s="53"/>
      <c r="GP93" s="53"/>
      <c r="GQ93" s="53"/>
      <c r="GR93" s="53"/>
      <c r="GS93" s="53"/>
      <c r="GT93" s="53"/>
      <c r="GU93" s="53"/>
      <c r="GV93" s="53"/>
      <c r="GW93" s="53"/>
      <c r="GX93" s="53"/>
      <c r="GY93" s="53"/>
      <c r="GZ93" s="53"/>
      <c r="HA93" s="53"/>
      <c r="HB93" s="53"/>
      <c r="HC93" s="53"/>
      <c r="HD93" s="53"/>
      <c r="HE93" s="53"/>
      <c r="HF93" s="53"/>
      <c r="HG93" s="53"/>
      <c r="HH93" s="53"/>
      <c r="HI93" s="53"/>
      <c r="HJ93" s="53"/>
      <c r="HK93" s="53"/>
      <c r="HL93" s="53"/>
      <c r="HM93" s="53"/>
      <c r="HN93" s="53"/>
      <c r="HO93" s="53"/>
      <c r="HP93" s="53"/>
      <c r="HQ93" s="53"/>
      <c r="HR93" s="53"/>
      <c r="HS93" s="53"/>
      <c r="HT93" s="53"/>
      <c r="HU93" s="53"/>
      <c r="HV93" s="53"/>
      <c r="HW93" s="53"/>
      <c r="HX93" s="53"/>
      <c r="HY93" s="53"/>
      <c r="HZ93" s="53"/>
      <c r="IA93" s="53"/>
      <c r="IB93" s="53"/>
      <c r="IC93" s="53"/>
      <c r="ID93" s="53"/>
      <c r="IE93" s="53"/>
      <c r="IF93" s="53"/>
      <c r="IG93" s="53"/>
      <c r="IH93" s="53"/>
      <c r="II93" s="53"/>
      <c r="IJ93" s="53"/>
      <c r="IK93" s="53"/>
      <c r="IL93" s="53"/>
      <c r="IM93" s="53"/>
      <c r="IN93" s="53"/>
      <c r="IO93" s="53"/>
      <c r="IP93" s="53"/>
      <c r="IQ93" s="53"/>
      <c r="IR93" s="53"/>
      <c r="IS93" s="53"/>
      <c r="IT93" s="53"/>
      <c r="IU93" s="53"/>
    </row>
    <row r="94" spans="1:255" s="52" customFormat="1" ht="19.95" customHeight="1" x14ac:dyDescent="0.3">
      <c r="A94" s="85"/>
      <c r="B94" s="20" t="s">
        <v>38</v>
      </c>
      <c r="C94" s="4">
        <v>1</v>
      </c>
      <c r="D94" s="4">
        <v>1</v>
      </c>
      <c r="E94" s="5">
        <v>2.52</v>
      </c>
      <c r="F94" s="5">
        <v>2</v>
      </c>
      <c r="G94" s="5"/>
      <c r="H94" s="5">
        <f t="shared" si="2"/>
        <v>5.04</v>
      </c>
      <c r="I94" s="30"/>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c r="CR94" s="53"/>
      <c r="CS94" s="53"/>
      <c r="CT94" s="53"/>
      <c r="CU94" s="53"/>
      <c r="CV94" s="53"/>
      <c r="CW94" s="53"/>
      <c r="CX94" s="53"/>
      <c r="CY94" s="53"/>
      <c r="CZ94" s="53"/>
      <c r="DA94" s="53"/>
      <c r="DB94" s="53"/>
      <c r="DC94" s="53"/>
      <c r="DD94" s="53"/>
      <c r="DE94" s="53"/>
      <c r="DF94" s="53"/>
      <c r="DG94" s="53"/>
      <c r="DH94" s="53"/>
      <c r="DI94" s="53"/>
      <c r="DJ94" s="53"/>
      <c r="DK94" s="53"/>
      <c r="DL94" s="53"/>
      <c r="DM94" s="53"/>
      <c r="DN94" s="53"/>
      <c r="DO94" s="53"/>
      <c r="DP94" s="53"/>
      <c r="DQ94" s="53"/>
      <c r="DR94" s="53"/>
      <c r="DS94" s="53"/>
      <c r="DT94" s="53"/>
      <c r="DU94" s="53"/>
      <c r="DV94" s="53"/>
      <c r="DW94" s="53"/>
      <c r="DX94" s="53"/>
      <c r="DY94" s="53"/>
      <c r="DZ94" s="53"/>
      <c r="EA94" s="53"/>
      <c r="EB94" s="53"/>
      <c r="EC94" s="53"/>
      <c r="ED94" s="53"/>
      <c r="EE94" s="53"/>
      <c r="EF94" s="53"/>
      <c r="EG94" s="53"/>
      <c r="EH94" s="53"/>
      <c r="EI94" s="53"/>
      <c r="EJ94" s="53"/>
      <c r="EK94" s="53"/>
      <c r="EL94" s="53"/>
      <c r="EM94" s="53"/>
      <c r="EN94" s="53"/>
      <c r="EO94" s="53"/>
      <c r="EP94" s="53"/>
      <c r="EQ94" s="53"/>
      <c r="ER94" s="53"/>
      <c r="ES94" s="53"/>
      <c r="ET94" s="53"/>
      <c r="EU94" s="53"/>
      <c r="EV94" s="53"/>
      <c r="EW94" s="53"/>
      <c r="EX94" s="53"/>
      <c r="EY94" s="53"/>
      <c r="EZ94" s="53"/>
      <c r="FA94" s="53"/>
      <c r="FB94" s="53"/>
      <c r="FC94" s="53"/>
      <c r="FD94" s="53"/>
      <c r="FE94" s="53"/>
      <c r="FF94" s="53"/>
      <c r="FG94" s="53"/>
      <c r="FH94" s="53"/>
      <c r="FI94" s="53"/>
      <c r="FJ94" s="53"/>
      <c r="FK94" s="53"/>
      <c r="FL94" s="53"/>
      <c r="FM94" s="53"/>
      <c r="FN94" s="53"/>
      <c r="FO94" s="53"/>
      <c r="FP94" s="53"/>
      <c r="FQ94" s="53"/>
      <c r="FR94" s="53"/>
      <c r="FS94" s="53"/>
      <c r="FT94" s="53"/>
      <c r="FU94" s="53"/>
      <c r="FV94" s="53"/>
      <c r="FW94" s="53"/>
      <c r="FX94" s="53"/>
      <c r="FY94" s="53"/>
      <c r="FZ94" s="53"/>
      <c r="GA94" s="53"/>
      <c r="GB94" s="53"/>
      <c r="GC94" s="53"/>
      <c r="GD94" s="53"/>
      <c r="GE94" s="53"/>
      <c r="GF94" s="53"/>
      <c r="GG94" s="53"/>
      <c r="GH94" s="53"/>
      <c r="GI94" s="53"/>
      <c r="GJ94" s="53"/>
      <c r="GK94" s="53"/>
      <c r="GL94" s="53"/>
      <c r="GM94" s="53"/>
      <c r="GN94" s="53"/>
      <c r="GO94" s="53"/>
      <c r="GP94" s="53"/>
      <c r="GQ94" s="53"/>
      <c r="GR94" s="53"/>
      <c r="GS94" s="53"/>
      <c r="GT94" s="53"/>
      <c r="GU94" s="53"/>
      <c r="GV94" s="53"/>
      <c r="GW94" s="53"/>
      <c r="GX94" s="53"/>
      <c r="GY94" s="53"/>
      <c r="GZ94" s="53"/>
      <c r="HA94" s="53"/>
      <c r="HB94" s="53"/>
      <c r="HC94" s="53"/>
      <c r="HD94" s="53"/>
      <c r="HE94" s="53"/>
      <c r="HF94" s="53"/>
      <c r="HG94" s="53"/>
      <c r="HH94" s="53"/>
      <c r="HI94" s="53"/>
      <c r="HJ94" s="53"/>
      <c r="HK94" s="53"/>
      <c r="HL94" s="53"/>
      <c r="HM94" s="53"/>
      <c r="HN94" s="53"/>
      <c r="HO94" s="53"/>
      <c r="HP94" s="53"/>
      <c r="HQ94" s="53"/>
      <c r="HR94" s="53"/>
      <c r="HS94" s="53"/>
      <c r="HT94" s="53"/>
      <c r="HU94" s="53"/>
      <c r="HV94" s="53"/>
      <c r="HW94" s="53"/>
      <c r="HX94" s="53"/>
      <c r="HY94" s="53"/>
      <c r="HZ94" s="53"/>
      <c r="IA94" s="53"/>
      <c r="IB94" s="53"/>
      <c r="IC94" s="53"/>
      <c r="ID94" s="53"/>
      <c r="IE94" s="53"/>
      <c r="IF94" s="53"/>
      <c r="IG94" s="53"/>
      <c r="IH94" s="53"/>
      <c r="II94" s="53"/>
      <c r="IJ94" s="53"/>
      <c r="IK94" s="53"/>
      <c r="IL94" s="53"/>
      <c r="IM94" s="53"/>
      <c r="IN94" s="53"/>
      <c r="IO94" s="53"/>
      <c r="IP94" s="53"/>
      <c r="IQ94" s="53"/>
      <c r="IR94" s="53"/>
      <c r="IS94" s="53"/>
      <c r="IT94" s="53"/>
      <c r="IU94" s="53"/>
    </row>
    <row r="95" spans="1:255" s="52" customFormat="1" ht="19.95" customHeight="1" x14ac:dyDescent="0.3">
      <c r="A95" s="85"/>
      <c r="B95" s="20" t="s">
        <v>18</v>
      </c>
      <c r="C95" s="4">
        <v>1</v>
      </c>
      <c r="D95" s="4">
        <v>2</v>
      </c>
      <c r="E95" s="5">
        <v>1.9</v>
      </c>
      <c r="F95" s="5">
        <v>1.2</v>
      </c>
      <c r="G95" s="5"/>
      <c r="H95" s="5">
        <f t="shared" si="2"/>
        <v>4.5599999999999996</v>
      </c>
      <c r="I95" s="30"/>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c r="EI95" s="53"/>
      <c r="EJ95" s="53"/>
      <c r="EK95" s="53"/>
      <c r="EL95" s="53"/>
      <c r="EM95" s="53"/>
      <c r="EN95" s="53"/>
      <c r="EO95" s="53"/>
      <c r="EP95" s="53"/>
      <c r="EQ95" s="53"/>
      <c r="ER95" s="53"/>
      <c r="ES95" s="53"/>
      <c r="ET95" s="53"/>
      <c r="EU95" s="53"/>
      <c r="EV95" s="53"/>
      <c r="EW95" s="53"/>
      <c r="EX95" s="53"/>
      <c r="EY95" s="53"/>
      <c r="EZ95" s="53"/>
      <c r="FA95" s="53"/>
      <c r="FB95" s="53"/>
      <c r="FC95" s="53"/>
      <c r="FD95" s="53"/>
      <c r="FE95" s="53"/>
      <c r="FF95" s="53"/>
      <c r="FG95" s="53"/>
      <c r="FH95" s="53"/>
      <c r="FI95" s="53"/>
      <c r="FJ95" s="53"/>
      <c r="FK95" s="53"/>
      <c r="FL95" s="53"/>
      <c r="FM95" s="53"/>
      <c r="FN95" s="53"/>
      <c r="FO95" s="53"/>
      <c r="FP95" s="53"/>
      <c r="FQ95" s="53"/>
      <c r="FR95" s="53"/>
      <c r="FS95" s="53"/>
      <c r="FT95" s="53"/>
      <c r="FU95" s="53"/>
      <c r="FV95" s="53"/>
      <c r="FW95" s="53"/>
      <c r="FX95" s="53"/>
      <c r="FY95" s="53"/>
      <c r="FZ95" s="53"/>
      <c r="GA95" s="53"/>
      <c r="GB95" s="53"/>
      <c r="GC95" s="53"/>
      <c r="GD95" s="53"/>
      <c r="GE95" s="53"/>
      <c r="GF95" s="53"/>
      <c r="GG95" s="53"/>
      <c r="GH95" s="53"/>
      <c r="GI95" s="53"/>
      <c r="GJ95" s="53"/>
      <c r="GK95" s="53"/>
      <c r="GL95" s="53"/>
      <c r="GM95" s="53"/>
      <c r="GN95" s="53"/>
      <c r="GO95" s="53"/>
      <c r="GP95" s="53"/>
      <c r="GQ95" s="53"/>
      <c r="GR95" s="53"/>
      <c r="GS95" s="53"/>
      <c r="GT95" s="53"/>
      <c r="GU95" s="53"/>
      <c r="GV95" s="53"/>
      <c r="GW95" s="53"/>
      <c r="GX95" s="53"/>
      <c r="GY95" s="53"/>
      <c r="GZ95" s="53"/>
      <c r="HA95" s="53"/>
      <c r="HB95" s="53"/>
      <c r="HC95" s="53"/>
      <c r="HD95" s="53"/>
      <c r="HE95" s="53"/>
      <c r="HF95" s="53"/>
      <c r="HG95" s="53"/>
      <c r="HH95" s="53"/>
      <c r="HI95" s="53"/>
      <c r="HJ95" s="53"/>
      <c r="HK95" s="53"/>
      <c r="HL95" s="53"/>
      <c r="HM95" s="53"/>
      <c r="HN95" s="53"/>
      <c r="HO95" s="53"/>
      <c r="HP95" s="53"/>
      <c r="HQ95" s="53"/>
      <c r="HR95" s="53"/>
      <c r="HS95" s="53"/>
      <c r="HT95" s="53"/>
      <c r="HU95" s="53"/>
      <c r="HV95" s="53"/>
      <c r="HW95" s="53"/>
      <c r="HX95" s="53"/>
      <c r="HY95" s="53"/>
      <c r="HZ95" s="53"/>
      <c r="IA95" s="53"/>
      <c r="IB95" s="53"/>
      <c r="IC95" s="53"/>
      <c r="ID95" s="53"/>
      <c r="IE95" s="53"/>
      <c r="IF95" s="53"/>
      <c r="IG95" s="53"/>
      <c r="IH95" s="53"/>
      <c r="II95" s="53"/>
      <c r="IJ95" s="53"/>
      <c r="IK95" s="53"/>
      <c r="IL95" s="53"/>
      <c r="IM95" s="53"/>
      <c r="IN95" s="53"/>
      <c r="IO95" s="53"/>
      <c r="IP95" s="53"/>
      <c r="IQ95" s="53"/>
      <c r="IR95" s="53"/>
      <c r="IS95" s="53"/>
      <c r="IT95" s="53"/>
      <c r="IU95" s="53"/>
    </row>
    <row r="96" spans="1:255" s="52" customFormat="1" ht="19.95" customHeight="1" x14ac:dyDescent="0.3">
      <c r="A96" s="85"/>
      <c r="B96" s="20" t="s">
        <v>39</v>
      </c>
      <c r="C96" s="4">
        <v>1</v>
      </c>
      <c r="D96" s="4">
        <v>2</v>
      </c>
      <c r="E96" s="5">
        <v>1.2</v>
      </c>
      <c r="F96" s="5">
        <v>0.9</v>
      </c>
      <c r="G96" s="5"/>
      <c r="H96" s="5">
        <f t="shared" si="2"/>
        <v>2.16</v>
      </c>
      <c r="I96" s="30"/>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c r="CB96" s="53"/>
      <c r="CC96" s="53"/>
      <c r="CD96" s="53"/>
      <c r="CE96" s="53"/>
      <c r="CF96" s="53"/>
      <c r="CG96" s="53"/>
      <c r="CH96" s="53"/>
      <c r="CI96" s="53"/>
      <c r="CJ96" s="53"/>
      <c r="CK96" s="53"/>
      <c r="CL96" s="53"/>
      <c r="CM96" s="53"/>
      <c r="CN96" s="53"/>
      <c r="CO96" s="53"/>
      <c r="CP96" s="53"/>
      <c r="CQ96" s="53"/>
      <c r="CR96" s="53"/>
      <c r="CS96" s="53"/>
      <c r="CT96" s="53"/>
      <c r="CU96" s="53"/>
      <c r="CV96" s="53"/>
      <c r="CW96" s="53"/>
      <c r="CX96" s="53"/>
      <c r="CY96" s="53"/>
      <c r="CZ96" s="53"/>
      <c r="DA96" s="53"/>
      <c r="DB96" s="53"/>
      <c r="DC96" s="53"/>
      <c r="DD96" s="53"/>
      <c r="DE96" s="53"/>
      <c r="DF96" s="53"/>
      <c r="DG96" s="53"/>
      <c r="DH96" s="53"/>
      <c r="DI96" s="53"/>
      <c r="DJ96" s="53"/>
      <c r="DK96" s="53"/>
      <c r="DL96" s="53"/>
      <c r="DM96" s="53"/>
      <c r="DN96" s="53"/>
      <c r="DO96" s="53"/>
      <c r="DP96" s="53"/>
      <c r="DQ96" s="53"/>
      <c r="DR96" s="53"/>
      <c r="DS96" s="53"/>
      <c r="DT96" s="53"/>
      <c r="DU96" s="53"/>
      <c r="DV96" s="53"/>
      <c r="DW96" s="53"/>
      <c r="DX96" s="53"/>
      <c r="DY96" s="53"/>
      <c r="DZ96" s="53"/>
      <c r="EA96" s="53"/>
      <c r="EB96" s="53"/>
      <c r="EC96" s="53"/>
      <c r="ED96" s="53"/>
      <c r="EE96" s="53"/>
      <c r="EF96" s="53"/>
      <c r="EG96" s="53"/>
      <c r="EH96" s="53"/>
      <c r="EI96" s="53"/>
      <c r="EJ96" s="53"/>
      <c r="EK96" s="53"/>
      <c r="EL96" s="53"/>
      <c r="EM96" s="53"/>
      <c r="EN96" s="53"/>
      <c r="EO96" s="53"/>
      <c r="EP96" s="53"/>
      <c r="EQ96" s="53"/>
      <c r="ER96" s="53"/>
      <c r="ES96" s="53"/>
      <c r="ET96" s="53"/>
      <c r="EU96" s="53"/>
      <c r="EV96" s="53"/>
      <c r="EW96" s="53"/>
      <c r="EX96" s="53"/>
      <c r="EY96" s="53"/>
      <c r="EZ96" s="53"/>
      <c r="FA96" s="53"/>
      <c r="FB96" s="53"/>
      <c r="FC96" s="53"/>
      <c r="FD96" s="53"/>
      <c r="FE96" s="53"/>
      <c r="FF96" s="53"/>
      <c r="FG96" s="53"/>
      <c r="FH96" s="53"/>
      <c r="FI96" s="53"/>
      <c r="FJ96" s="53"/>
      <c r="FK96" s="53"/>
      <c r="FL96" s="53"/>
      <c r="FM96" s="53"/>
      <c r="FN96" s="53"/>
      <c r="FO96" s="53"/>
      <c r="FP96" s="53"/>
      <c r="FQ96" s="53"/>
      <c r="FR96" s="53"/>
      <c r="FS96" s="53"/>
      <c r="FT96" s="53"/>
      <c r="FU96" s="53"/>
      <c r="FV96" s="53"/>
      <c r="FW96" s="53"/>
      <c r="FX96" s="53"/>
      <c r="FY96" s="53"/>
      <c r="FZ96" s="53"/>
      <c r="GA96" s="53"/>
      <c r="GB96" s="53"/>
      <c r="GC96" s="53"/>
      <c r="GD96" s="53"/>
      <c r="GE96" s="53"/>
      <c r="GF96" s="53"/>
      <c r="GG96" s="53"/>
      <c r="GH96" s="53"/>
      <c r="GI96" s="53"/>
      <c r="GJ96" s="53"/>
      <c r="GK96" s="53"/>
      <c r="GL96" s="53"/>
      <c r="GM96" s="53"/>
      <c r="GN96" s="53"/>
      <c r="GO96" s="53"/>
      <c r="GP96" s="53"/>
      <c r="GQ96" s="53"/>
      <c r="GR96" s="53"/>
      <c r="GS96" s="53"/>
      <c r="GT96" s="53"/>
      <c r="GU96" s="53"/>
      <c r="GV96" s="53"/>
      <c r="GW96" s="53"/>
      <c r="GX96" s="53"/>
      <c r="GY96" s="53"/>
      <c r="GZ96" s="53"/>
      <c r="HA96" s="53"/>
      <c r="HB96" s="53"/>
      <c r="HC96" s="53"/>
      <c r="HD96" s="53"/>
      <c r="HE96" s="53"/>
      <c r="HF96" s="53"/>
      <c r="HG96" s="53"/>
      <c r="HH96" s="53"/>
      <c r="HI96" s="53"/>
      <c r="HJ96" s="53"/>
      <c r="HK96" s="53"/>
      <c r="HL96" s="53"/>
      <c r="HM96" s="53"/>
      <c r="HN96" s="53"/>
      <c r="HO96" s="53"/>
      <c r="HP96" s="53"/>
      <c r="HQ96" s="53"/>
      <c r="HR96" s="53"/>
      <c r="HS96" s="53"/>
      <c r="HT96" s="53"/>
      <c r="HU96" s="53"/>
      <c r="HV96" s="53"/>
      <c r="HW96" s="53"/>
      <c r="HX96" s="53"/>
      <c r="HY96" s="53"/>
      <c r="HZ96" s="53"/>
      <c r="IA96" s="53"/>
      <c r="IB96" s="53"/>
      <c r="IC96" s="53"/>
      <c r="ID96" s="53"/>
      <c r="IE96" s="53"/>
      <c r="IF96" s="53"/>
      <c r="IG96" s="53"/>
      <c r="IH96" s="53"/>
      <c r="II96" s="53"/>
      <c r="IJ96" s="53"/>
      <c r="IK96" s="53"/>
      <c r="IL96" s="53"/>
      <c r="IM96" s="53"/>
      <c r="IN96" s="53"/>
      <c r="IO96" s="53"/>
      <c r="IP96" s="53"/>
      <c r="IQ96" s="53"/>
      <c r="IR96" s="53"/>
      <c r="IS96" s="53"/>
      <c r="IT96" s="53"/>
      <c r="IU96" s="53"/>
    </row>
    <row r="97" spans="1:255" s="52" customFormat="1" ht="19.95" customHeight="1" x14ac:dyDescent="0.3">
      <c r="A97" s="85"/>
      <c r="B97" s="20" t="s">
        <v>21</v>
      </c>
      <c r="C97" s="4">
        <v>1</v>
      </c>
      <c r="D97" s="4">
        <v>2</v>
      </c>
      <c r="E97" s="5">
        <v>1.2</v>
      </c>
      <c r="F97" s="5">
        <v>1.83</v>
      </c>
      <c r="G97" s="5"/>
      <c r="H97" s="5">
        <f t="shared" si="2"/>
        <v>4.3899999999999997</v>
      </c>
      <c r="I97" s="30"/>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c r="CC97" s="53"/>
      <c r="CD97" s="53"/>
      <c r="CE97" s="53"/>
      <c r="CF97" s="53"/>
      <c r="CG97" s="53"/>
      <c r="CH97" s="53"/>
      <c r="CI97" s="53"/>
      <c r="CJ97" s="53"/>
      <c r="CK97" s="53"/>
      <c r="CL97" s="53"/>
      <c r="CM97" s="53"/>
      <c r="CN97" s="53"/>
      <c r="CO97" s="53"/>
      <c r="CP97" s="53"/>
      <c r="CQ97" s="53"/>
      <c r="CR97" s="53"/>
      <c r="CS97" s="53"/>
      <c r="CT97" s="53"/>
      <c r="CU97" s="53"/>
      <c r="CV97" s="53"/>
      <c r="CW97" s="53"/>
      <c r="CX97" s="53"/>
      <c r="CY97" s="53"/>
      <c r="CZ97" s="53"/>
      <c r="DA97" s="53"/>
      <c r="DB97" s="53"/>
      <c r="DC97" s="53"/>
      <c r="DD97" s="53"/>
      <c r="DE97" s="53"/>
      <c r="DF97" s="53"/>
      <c r="DG97" s="53"/>
      <c r="DH97" s="53"/>
      <c r="DI97" s="53"/>
      <c r="DJ97" s="53"/>
      <c r="DK97" s="53"/>
      <c r="DL97" s="53"/>
      <c r="DM97" s="53"/>
      <c r="DN97" s="53"/>
      <c r="DO97" s="53"/>
      <c r="DP97" s="53"/>
      <c r="DQ97" s="53"/>
      <c r="DR97" s="53"/>
      <c r="DS97" s="53"/>
      <c r="DT97" s="53"/>
      <c r="DU97" s="53"/>
      <c r="DV97" s="53"/>
      <c r="DW97" s="53"/>
      <c r="DX97" s="53"/>
      <c r="DY97" s="53"/>
      <c r="DZ97" s="53"/>
      <c r="EA97" s="53"/>
      <c r="EB97" s="53"/>
      <c r="EC97" s="53"/>
      <c r="ED97" s="53"/>
      <c r="EE97" s="53"/>
      <c r="EF97" s="53"/>
      <c r="EG97" s="53"/>
      <c r="EH97" s="53"/>
      <c r="EI97" s="53"/>
      <c r="EJ97" s="53"/>
      <c r="EK97" s="53"/>
      <c r="EL97" s="53"/>
      <c r="EM97" s="53"/>
      <c r="EN97" s="53"/>
      <c r="EO97" s="53"/>
      <c r="EP97" s="53"/>
      <c r="EQ97" s="53"/>
      <c r="ER97" s="53"/>
      <c r="ES97" s="53"/>
      <c r="ET97" s="53"/>
      <c r="EU97" s="53"/>
      <c r="EV97" s="53"/>
      <c r="EW97" s="53"/>
      <c r="EX97" s="53"/>
      <c r="EY97" s="53"/>
      <c r="EZ97" s="53"/>
      <c r="FA97" s="53"/>
      <c r="FB97" s="53"/>
      <c r="FC97" s="53"/>
      <c r="FD97" s="53"/>
      <c r="FE97" s="53"/>
      <c r="FF97" s="53"/>
      <c r="FG97" s="53"/>
      <c r="FH97" s="53"/>
      <c r="FI97" s="53"/>
      <c r="FJ97" s="53"/>
      <c r="FK97" s="53"/>
      <c r="FL97" s="53"/>
      <c r="FM97" s="53"/>
      <c r="FN97" s="53"/>
      <c r="FO97" s="53"/>
      <c r="FP97" s="53"/>
      <c r="FQ97" s="53"/>
      <c r="FR97" s="53"/>
      <c r="FS97" s="53"/>
      <c r="FT97" s="53"/>
      <c r="FU97" s="53"/>
      <c r="FV97" s="53"/>
      <c r="FW97" s="53"/>
      <c r="FX97" s="53"/>
      <c r="FY97" s="53"/>
      <c r="FZ97" s="53"/>
      <c r="GA97" s="53"/>
      <c r="GB97" s="53"/>
      <c r="GC97" s="53"/>
      <c r="GD97" s="53"/>
      <c r="GE97" s="53"/>
      <c r="GF97" s="53"/>
      <c r="GG97" s="53"/>
      <c r="GH97" s="53"/>
      <c r="GI97" s="53"/>
      <c r="GJ97" s="53"/>
      <c r="GK97" s="53"/>
      <c r="GL97" s="53"/>
      <c r="GM97" s="53"/>
      <c r="GN97" s="53"/>
      <c r="GO97" s="53"/>
      <c r="GP97" s="53"/>
      <c r="GQ97" s="53"/>
      <c r="GR97" s="53"/>
      <c r="GS97" s="53"/>
      <c r="GT97" s="53"/>
      <c r="GU97" s="53"/>
      <c r="GV97" s="53"/>
      <c r="GW97" s="53"/>
      <c r="GX97" s="53"/>
      <c r="GY97" s="53"/>
      <c r="GZ97" s="53"/>
      <c r="HA97" s="53"/>
      <c r="HB97" s="53"/>
      <c r="HC97" s="53"/>
      <c r="HD97" s="53"/>
      <c r="HE97" s="53"/>
      <c r="HF97" s="53"/>
      <c r="HG97" s="53"/>
      <c r="HH97" s="53"/>
      <c r="HI97" s="53"/>
      <c r="HJ97" s="53"/>
      <c r="HK97" s="53"/>
      <c r="HL97" s="53"/>
      <c r="HM97" s="53"/>
      <c r="HN97" s="53"/>
      <c r="HO97" s="53"/>
      <c r="HP97" s="53"/>
      <c r="HQ97" s="53"/>
      <c r="HR97" s="53"/>
      <c r="HS97" s="53"/>
      <c r="HT97" s="53"/>
      <c r="HU97" s="53"/>
      <c r="HV97" s="53"/>
      <c r="HW97" s="53"/>
      <c r="HX97" s="53"/>
      <c r="HY97" s="53"/>
      <c r="HZ97" s="53"/>
      <c r="IA97" s="53"/>
      <c r="IB97" s="53"/>
      <c r="IC97" s="53"/>
      <c r="ID97" s="53"/>
      <c r="IE97" s="53"/>
      <c r="IF97" s="53"/>
      <c r="IG97" s="53"/>
      <c r="IH97" s="53"/>
      <c r="II97" s="53"/>
      <c r="IJ97" s="53"/>
      <c r="IK97" s="53"/>
      <c r="IL97" s="53"/>
      <c r="IM97" s="53"/>
      <c r="IN97" s="53"/>
      <c r="IO97" s="53"/>
      <c r="IP97" s="53"/>
      <c r="IQ97" s="53"/>
      <c r="IR97" s="53"/>
      <c r="IS97" s="53"/>
      <c r="IT97" s="53"/>
      <c r="IU97" s="53"/>
    </row>
    <row r="98" spans="1:255" s="52" customFormat="1" ht="19.95" customHeight="1" x14ac:dyDescent="0.3">
      <c r="A98" s="85"/>
      <c r="B98" s="20" t="s">
        <v>11</v>
      </c>
      <c r="C98" s="4">
        <v>1</v>
      </c>
      <c r="D98" s="4">
        <v>1</v>
      </c>
      <c r="E98" s="5">
        <v>1.46</v>
      </c>
      <c r="F98" s="5">
        <v>0.9</v>
      </c>
      <c r="G98" s="5"/>
      <c r="H98" s="5">
        <f t="shared" si="2"/>
        <v>1.31</v>
      </c>
      <c r="I98" s="30"/>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c r="CD98" s="53"/>
      <c r="CE98" s="53"/>
      <c r="CF98" s="53"/>
      <c r="CG98" s="53"/>
      <c r="CH98" s="53"/>
      <c r="CI98" s="53"/>
      <c r="CJ98" s="53"/>
      <c r="CK98" s="53"/>
      <c r="CL98" s="53"/>
      <c r="CM98" s="53"/>
      <c r="CN98" s="53"/>
      <c r="CO98" s="53"/>
      <c r="CP98" s="53"/>
      <c r="CQ98" s="53"/>
      <c r="CR98" s="53"/>
      <c r="CS98" s="53"/>
      <c r="CT98" s="53"/>
      <c r="CU98" s="53"/>
      <c r="CV98" s="53"/>
      <c r="CW98" s="53"/>
      <c r="CX98" s="53"/>
      <c r="CY98" s="53"/>
      <c r="CZ98" s="53"/>
      <c r="DA98" s="53"/>
      <c r="DB98" s="53"/>
      <c r="DC98" s="53"/>
      <c r="DD98" s="53"/>
      <c r="DE98" s="53"/>
      <c r="DF98" s="53"/>
      <c r="DG98" s="53"/>
      <c r="DH98" s="53"/>
      <c r="DI98" s="53"/>
      <c r="DJ98" s="53"/>
      <c r="DK98" s="53"/>
      <c r="DL98" s="53"/>
      <c r="DM98" s="53"/>
      <c r="DN98" s="53"/>
      <c r="DO98" s="53"/>
      <c r="DP98" s="53"/>
      <c r="DQ98" s="53"/>
      <c r="DR98" s="53"/>
      <c r="DS98" s="53"/>
      <c r="DT98" s="53"/>
      <c r="DU98" s="53"/>
      <c r="DV98" s="53"/>
      <c r="DW98" s="53"/>
      <c r="DX98" s="53"/>
      <c r="DY98" s="53"/>
      <c r="DZ98" s="53"/>
      <c r="EA98" s="53"/>
      <c r="EB98" s="53"/>
      <c r="EC98" s="53"/>
      <c r="ED98" s="53"/>
      <c r="EE98" s="53"/>
      <c r="EF98" s="53"/>
      <c r="EG98" s="53"/>
      <c r="EH98" s="53"/>
      <c r="EI98" s="53"/>
      <c r="EJ98" s="53"/>
      <c r="EK98" s="53"/>
      <c r="EL98" s="53"/>
      <c r="EM98" s="53"/>
      <c r="EN98" s="53"/>
      <c r="EO98" s="53"/>
      <c r="EP98" s="53"/>
      <c r="EQ98" s="53"/>
      <c r="ER98" s="53"/>
      <c r="ES98" s="53"/>
      <c r="ET98" s="53"/>
      <c r="EU98" s="53"/>
      <c r="EV98" s="53"/>
      <c r="EW98" s="53"/>
      <c r="EX98" s="53"/>
      <c r="EY98" s="53"/>
      <c r="EZ98" s="53"/>
      <c r="FA98" s="53"/>
      <c r="FB98" s="53"/>
      <c r="FC98" s="53"/>
      <c r="FD98" s="53"/>
      <c r="FE98" s="53"/>
      <c r="FF98" s="53"/>
      <c r="FG98" s="53"/>
      <c r="FH98" s="53"/>
      <c r="FI98" s="53"/>
      <c r="FJ98" s="53"/>
      <c r="FK98" s="53"/>
      <c r="FL98" s="53"/>
      <c r="FM98" s="53"/>
      <c r="FN98" s="53"/>
      <c r="FO98" s="53"/>
      <c r="FP98" s="53"/>
      <c r="FQ98" s="53"/>
      <c r="FR98" s="53"/>
      <c r="FS98" s="53"/>
      <c r="FT98" s="53"/>
      <c r="FU98" s="53"/>
      <c r="FV98" s="53"/>
      <c r="FW98" s="53"/>
      <c r="FX98" s="53"/>
      <c r="FY98" s="53"/>
      <c r="FZ98" s="53"/>
      <c r="GA98" s="53"/>
      <c r="GB98" s="53"/>
      <c r="GC98" s="53"/>
      <c r="GD98" s="53"/>
      <c r="GE98" s="53"/>
      <c r="GF98" s="53"/>
      <c r="GG98" s="53"/>
      <c r="GH98" s="53"/>
      <c r="GI98" s="53"/>
      <c r="GJ98" s="53"/>
      <c r="GK98" s="53"/>
      <c r="GL98" s="53"/>
      <c r="GM98" s="53"/>
      <c r="GN98" s="53"/>
      <c r="GO98" s="53"/>
      <c r="GP98" s="53"/>
      <c r="GQ98" s="53"/>
      <c r="GR98" s="53"/>
      <c r="GS98" s="53"/>
      <c r="GT98" s="53"/>
      <c r="GU98" s="53"/>
      <c r="GV98" s="53"/>
      <c r="GW98" s="53"/>
      <c r="GX98" s="53"/>
      <c r="GY98" s="53"/>
      <c r="GZ98" s="53"/>
      <c r="HA98" s="53"/>
      <c r="HB98" s="53"/>
      <c r="HC98" s="53"/>
      <c r="HD98" s="53"/>
      <c r="HE98" s="53"/>
      <c r="HF98" s="53"/>
      <c r="HG98" s="53"/>
      <c r="HH98" s="53"/>
      <c r="HI98" s="53"/>
      <c r="HJ98" s="53"/>
      <c r="HK98" s="53"/>
      <c r="HL98" s="53"/>
      <c r="HM98" s="53"/>
      <c r="HN98" s="53"/>
      <c r="HO98" s="53"/>
      <c r="HP98" s="53"/>
      <c r="HQ98" s="53"/>
      <c r="HR98" s="53"/>
      <c r="HS98" s="53"/>
      <c r="HT98" s="53"/>
      <c r="HU98" s="53"/>
      <c r="HV98" s="53"/>
      <c r="HW98" s="53"/>
      <c r="HX98" s="53"/>
      <c r="HY98" s="53"/>
      <c r="HZ98" s="53"/>
      <c r="IA98" s="53"/>
      <c r="IB98" s="53"/>
      <c r="IC98" s="53"/>
      <c r="ID98" s="53"/>
      <c r="IE98" s="53"/>
      <c r="IF98" s="53"/>
      <c r="IG98" s="53"/>
      <c r="IH98" s="53"/>
      <c r="II98" s="53"/>
      <c r="IJ98" s="53"/>
      <c r="IK98" s="53"/>
      <c r="IL98" s="53"/>
      <c r="IM98" s="53"/>
      <c r="IN98" s="53"/>
      <c r="IO98" s="53"/>
      <c r="IP98" s="53"/>
      <c r="IQ98" s="53"/>
      <c r="IR98" s="53"/>
      <c r="IS98" s="53"/>
      <c r="IT98" s="53"/>
      <c r="IU98" s="53"/>
    </row>
    <row r="99" spans="1:255" s="52" customFormat="1" ht="19.95" customHeight="1" x14ac:dyDescent="0.3">
      <c r="A99" s="85"/>
      <c r="B99" s="20" t="s">
        <v>18</v>
      </c>
      <c r="C99" s="4">
        <v>1</v>
      </c>
      <c r="D99" s="4">
        <v>1</v>
      </c>
      <c r="E99" s="5">
        <v>1.9</v>
      </c>
      <c r="F99" s="5">
        <v>1.2</v>
      </c>
      <c r="G99" s="5"/>
      <c r="H99" s="5">
        <f t="shared" si="2"/>
        <v>2.2799999999999998</v>
      </c>
      <c r="I99" s="30"/>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c r="EI99" s="53"/>
      <c r="EJ99" s="53"/>
      <c r="EK99" s="53"/>
      <c r="EL99" s="53"/>
      <c r="EM99" s="53"/>
      <c r="EN99" s="53"/>
      <c r="EO99" s="53"/>
      <c r="EP99" s="53"/>
      <c r="EQ99" s="53"/>
      <c r="ER99" s="53"/>
      <c r="ES99" s="53"/>
      <c r="ET99" s="53"/>
      <c r="EU99" s="53"/>
      <c r="EV99" s="53"/>
      <c r="EW99" s="53"/>
      <c r="EX99" s="53"/>
      <c r="EY99" s="53"/>
      <c r="EZ99" s="53"/>
      <c r="FA99" s="53"/>
      <c r="FB99" s="53"/>
      <c r="FC99" s="53"/>
      <c r="FD99" s="53"/>
      <c r="FE99" s="53"/>
      <c r="FF99" s="53"/>
      <c r="FG99" s="53"/>
      <c r="FH99" s="53"/>
      <c r="FI99" s="53"/>
      <c r="FJ99" s="53"/>
      <c r="FK99" s="53"/>
      <c r="FL99" s="53"/>
      <c r="FM99" s="53"/>
      <c r="FN99" s="53"/>
      <c r="FO99" s="53"/>
      <c r="FP99" s="53"/>
      <c r="FQ99" s="53"/>
      <c r="FR99" s="53"/>
      <c r="FS99" s="53"/>
      <c r="FT99" s="53"/>
      <c r="FU99" s="53"/>
      <c r="FV99" s="53"/>
      <c r="FW99" s="53"/>
      <c r="FX99" s="53"/>
      <c r="FY99" s="53"/>
      <c r="FZ99" s="53"/>
      <c r="GA99" s="53"/>
      <c r="GB99" s="53"/>
      <c r="GC99" s="53"/>
      <c r="GD99" s="53"/>
      <c r="GE99" s="53"/>
      <c r="GF99" s="53"/>
      <c r="GG99" s="53"/>
      <c r="GH99" s="53"/>
      <c r="GI99" s="53"/>
      <c r="GJ99" s="53"/>
      <c r="GK99" s="53"/>
      <c r="GL99" s="53"/>
      <c r="GM99" s="53"/>
      <c r="GN99" s="53"/>
      <c r="GO99" s="53"/>
      <c r="GP99" s="53"/>
      <c r="GQ99" s="53"/>
      <c r="GR99" s="53"/>
      <c r="GS99" s="53"/>
      <c r="GT99" s="53"/>
      <c r="GU99" s="53"/>
      <c r="GV99" s="53"/>
      <c r="GW99" s="53"/>
      <c r="GX99" s="53"/>
      <c r="GY99" s="53"/>
      <c r="GZ99" s="53"/>
      <c r="HA99" s="53"/>
      <c r="HB99" s="53"/>
      <c r="HC99" s="53"/>
      <c r="HD99" s="53"/>
      <c r="HE99" s="53"/>
      <c r="HF99" s="53"/>
      <c r="HG99" s="53"/>
      <c r="HH99" s="53"/>
      <c r="HI99" s="53"/>
      <c r="HJ99" s="53"/>
      <c r="HK99" s="53"/>
      <c r="HL99" s="53"/>
      <c r="HM99" s="53"/>
      <c r="HN99" s="53"/>
      <c r="HO99" s="53"/>
      <c r="HP99" s="53"/>
      <c r="HQ99" s="53"/>
      <c r="HR99" s="53"/>
      <c r="HS99" s="53"/>
      <c r="HT99" s="53"/>
      <c r="HU99" s="53"/>
      <c r="HV99" s="53"/>
      <c r="HW99" s="53"/>
      <c r="HX99" s="53"/>
      <c r="HY99" s="53"/>
      <c r="HZ99" s="53"/>
      <c r="IA99" s="53"/>
      <c r="IB99" s="53"/>
      <c r="IC99" s="53"/>
      <c r="ID99" s="53"/>
      <c r="IE99" s="53"/>
      <c r="IF99" s="53"/>
      <c r="IG99" s="53"/>
      <c r="IH99" s="53"/>
      <c r="II99" s="53"/>
      <c r="IJ99" s="53"/>
      <c r="IK99" s="53"/>
      <c r="IL99" s="53"/>
      <c r="IM99" s="53"/>
      <c r="IN99" s="53"/>
      <c r="IO99" s="53"/>
      <c r="IP99" s="53"/>
      <c r="IQ99" s="53"/>
      <c r="IR99" s="53"/>
      <c r="IS99" s="53"/>
      <c r="IT99" s="53"/>
      <c r="IU99" s="53"/>
    </row>
    <row r="100" spans="1:255" s="52" customFormat="1" ht="19.95" customHeight="1" x14ac:dyDescent="0.3">
      <c r="A100" s="85"/>
      <c r="B100" s="20" t="s">
        <v>19</v>
      </c>
      <c r="C100" s="4">
        <v>1</v>
      </c>
      <c r="D100" s="4">
        <v>20</v>
      </c>
      <c r="E100" s="5">
        <v>3.95</v>
      </c>
      <c r="F100" s="125">
        <v>2.8450000000000002</v>
      </c>
      <c r="G100" s="5"/>
      <c r="H100" s="5">
        <f t="shared" ref="H100:H108" si="3">ROUND(PRODUCT(C100:G100),2)</f>
        <v>224.76</v>
      </c>
      <c r="I100" s="30"/>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c r="EI100" s="53"/>
      <c r="EJ100" s="53"/>
      <c r="EK100" s="53"/>
      <c r="EL100" s="53"/>
      <c r="EM100" s="53"/>
      <c r="EN100" s="53"/>
      <c r="EO100" s="53"/>
      <c r="EP100" s="53"/>
      <c r="EQ100" s="53"/>
      <c r="ER100" s="53"/>
      <c r="ES100" s="53"/>
      <c r="ET100" s="53"/>
      <c r="EU100" s="53"/>
      <c r="EV100" s="53"/>
      <c r="EW100" s="53"/>
      <c r="EX100" s="53"/>
      <c r="EY100" s="53"/>
      <c r="EZ100" s="53"/>
      <c r="FA100" s="53"/>
      <c r="FB100" s="53"/>
      <c r="FC100" s="53"/>
      <c r="FD100" s="53"/>
      <c r="FE100" s="53"/>
      <c r="FF100" s="53"/>
      <c r="FG100" s="53"/>
      <c r="FH100" s="53"/>
      <c r="FI100" s="53"/>
      <c r="FJ100" s="53"/>
      <c r="FK100" s="53"/>
      <c r="FL100" s="53"/>
      <c r="FM100" s="53"/>
      <c r="FN100" s="53"/>
      <c r="FO100" s="53"/>
      <c r="FP100" s="53"/>
      <c r="FQ100" s="53"/>
      <c r="FR100" s="53"/>
      <c r="FS100" s="53"/>
      <c r="FT100" s="53"/>
      <c r="FU100" s="53"/>
      <c r="FV100" s="53"/>
      <c r="FW100" s="53"/>
      <c r="FX100" s="53"/>
      <c r="FY100" s="53"/>
      <c r="FZ100" s="53"/>
      <c r="GA100" s="53"/>
      <c r="GB100" s="53"/>
      <c r="GC100" s="53"/>
      <c r="GD100" s="53"/>
      <c r="GE100" s="53"/>
      <c r="GF100" s="53"/>
      <c r="GG100" s="53"/>
      <c r="GH100" s="53"/>
      <c r="GI100" s="53"/>
      <c r="GJ100" s="53"/>
      <c r="GK100" s="53"/>
      <c r="GL100" s="53"/>
      <c r="GM100" s="53"/>
      <c r="GN100" s="53"/>
      <c r="GO100" s="53"/>
      <c r="GP100" s="53"/>
      <c r="GQ100" s="53"/>
      <c r="GR100" s="53"/>
      <c r="GS100" s="53"/>
      <c r="GT100" s="53"/>
      <c r="GU100" s="53"/>
      <c r="GV100" s="53"/>
      <c r="GW100" s="53"/>
      <c r="GX100" s="53"/>
      <c r="GY100" s="53"/>
      <c r="GZ100" s="53"/>
      <c r="HA100" s="53"/>
      <c r="HB100" s="53"/>
      <c r="HC100" s="53"/>
      <c r="HD100" s="53"/>
      <c r="HE100" s="53"/>
      <c r="HF100" s="53"/>
      <c r="HG100" s="53"/>
      <c r="HH100" s="53"/>
      <c r="HI100" s="53"/>
      <c r="HJ100" s="53"/>
      <c r="HK100" s="53"/>
      <c r="HL100" s="53"/>
      <c r="HM100" s="53"/>
      <c r="HN100" s="53"/>
      <c r="HO100" s="53"/>
      <c r="HP100" s="53"/>
      <c r="HQ100" s="53"/>
      <c r="HR100" s="53"/>
      <c r="HS100" s="53"/>
      <c r="HT100" s="53"/>
      <c r="HU100" s="53"/>
      <c r="HV100" s="53"/>
      <c r="HW100" s="53"/>
      <c r="HX100" s="53"/>
      <c r="HY100" s="53"/>
      <c r="HZ100" s="53"/>
      <c r="IA100" s="53"/>
      <c r="IB100" s="53"/>
      <c r="IC100" s="53"/>
      <c r="ID100" s="53"/>
      <c r="IE100" s="53"/>
      <c r="IF100" s="53"/>
      <c r="IG100" s="53"/>
      <c r="IH100" s="53"/>
      <c r="II100" s="53"/>
      <c r="IJ100" s="53"/>
      <c r="IK100" s="53"/>
      <c r="IL100" s="53"/>
      <c r="IM100" s="53"/>
      <c r="IN100" s="53"/>
      <c r="IO100" s="53"/>
      <c r="IP100" s="53"/>
      <c r="IQ100" s="53"/>
      <c r="IR100" s="53"/>
      <c r="IS100" s="53"/>
      <c r="IT100" s="53"/>
      <c r="IU100" s="53"/>
    </row>
    <row r="101" spans="1:255" s="52" customFormat="1" ht="19.95" customHeight="1" x14ac:dyDescent="0.3">
      <c r="A101" s="85"/>
      <c r="B101" s="20" t="s">
        <v>20</v>
      </c>
      <c r="C101" s="4">
        <v>1</v>
      </c>
      <c r="D101" s="4">
        <v>20</v>
      </c>
      <c r="E101" s="5">
        <v>2.72</v>
      </c>
      <c r="F101" s="5">
        <v>3.15</v>
      </c>
      <c r="G101" s="5"/>
      <c r="H101" s="5">
        <f t="shared" si="3"/>
        <v>171.36</v>
      </c>
      <c r="I101" s="30"/>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c r="CG101" s="53"/>
      <c r="CH101" s="53"/>
      <c r="CI101" s="53"/>
      <c r="CJ101" s="53"/>
      <c r="CK101" s="53"/>
      <c r="CL101" s="53"/>
      <c r="CM101" s="53"/>
      <c r="CN101" s="53"/>
      <c r="CO101" s="53"/>
      <c r="CP101" s="53"/>
      <c r="CQ101" s="53"/>
      <c r="CR101" s="53"/>
      <c r="CS101" s="53"/>
      <c r="CT101" s="53"/>
      <c r="CU101" s="53"/>
      <c r="CV101" s="53"/>
      <c r="CW101" s="53"/>
      <c r="CX101" s="53"/>
      <c r="CY101" s="53"/>
      <c r="CZ101" s="53"/>
      <c r="DA101" s="53"/>
      <c r="DB101" s="53"/>
      <c r="DC101" s="53"/>
      <c r="DD101" s="53"/>
      <c r="DE101" s="53"/>
      <c r="DF101" s="53"/>
      <c r="DG101" s="53"/>
      <c r="DH101" s="53"/>
      <c r="DI101" s="53"/>
      <c r="DJ101" s="53"/>
      <c r="DK101" s="53"/>
      <c r="DL101" s="53"/>
      <c r="DM101" s="53"/>
      <c r="DN101" s="53"/>
      <c r="DO101" s="53"/>
      <c r="DP101" s="53"/>
      <c r="DQ101" s="53"/>
      <c r="DR101" s="53"/>
      <c r="DS101" s="53"/>
      <c r="DT101" s="53"/>
      <c r="DU101" s="53"/>
      <c r="DV101" s="53"/>
      <c r="DW101" s="53"/>
      <c r="DX101" s="53"/>
      <c r="DY101" s="53"/>
      <c r="DZ101" s="53"/>
      <c r="EA101" s="53"/>
      <c r="EB101" s="53"/>
      <c r="EC101" s="53"/>
      <c r="ED101" s="53"/>
      <c r="EE101" s="53"/>
      <c r="EF101" s="53"/>
      <c r="EG101" s="53"/>
      <c r="EH101" s="53"/>
      <c r="EI101" s="53"/>
      <c r="EJ101" s="53"/>
      <c r="EK101" s="53"/>
      <c r="EL101" s="53"/>
      <c r="EM101" s="53"/>
      <c r="EN101" s="53"/>
      <c r="EO101" s="53"/>
      <c r="EP101" s="53"/>
      <c r="EQ101" s="53"/>
      <c r="ER101" s="53"/>
      <c r="ES101" s="53"/>
      <c r="ET101" s="53"/>
      <c r="EU101" s="53"/>
      <c r="EV101" s="53"/>
      <c r="EW101" s="53"/>
      <c r="EX101" s="53"/>
      <c r="EY101" s="53"/>
      <c r="EZ101" s="53"/>
      <c r="FA101" s="53"/>
      <c r="FB101" s="53"/>
      <c r="FC101" s="53"/>
      <c r="FD101" s="53"/>
      <c r="FE101" s="53"/>
      <c r="FF101" s="53"/>
      <c r="FG101" s="53"/>
      <c r="FH101" s="53"/>
      <c r="FI101" s="53"/>
      <c r="FJ101" s="53"/>
      <c r="FK101" s="53"/>
      <c r="FL101" s="53"/>
      <c r="FM101" s="53"/>
      <c r="FN101" s="53"/>
      <c r="FO101" s="53"/>
      <c r="FP101" s="53"/>
      <c r="FQ101" s="53"/>
      <c r="FR101" s="53"/>
      <c r="FS101" s="53"/>
      <c r="FT101" s="53"/>
      <c r="FU101" s="53"/>
      <c r="FV101" s="53"/>
      <c r="FW101" s="53"/>
      <c r="FX101" s="53"/>
      <c r="FY101" s="53"/>
      <c r="FZ101" s="53"/>
      <c r="GA101" s="53"/>
      <c r="GB101" s="53"/>
      <c r="GC101" s="53"/>
      <c r="GD101" s="53"/>
      <c r="GE101" s="53"/>
      <c r="GF101" s="53"/>
      <c r="GG101" s="53"/>
      <c r="GH101" s="53"/>
      <c r="GI101" s="53"/>
      <c r="GJ101" s="53"/>
      <c r="GK101" s="53"/>
      <c r="GL101" s="53"/>
      <c r="GM101" s="53"/>
      <c r="GN101" s="53"/>
      <c r="GO101" s="53"/>
      <c r="GP101" s="53"/>
      <c r="GQ101" s="53"/>
      <c r="GR101" s="53"/>
      <c r="GS101" s="53"/>
      <c r="GT101" s="53"/>
      <c r="GU101" s="53"/>
      <c r="GV101" s="53"/>
      <c r="GW101" s="53"/>
      <c r="GX101" s="53"/>
      <c r="GY101" s="53"/>
      <c r="GZ101" s="53"/>
      <c r="HA101" s="53"/>
      <c r="HB101" s="53"/>
      <c r="HC101" s="53"/>
      <c r="HD101" s="53"/>
      <c r="HE101" s="53"/>
      <c r="HF101" s="53"/>
      <c r="HG101" s="53"/>
      <c r="HH101" s="53"/>
      <c r="HI101" s="53"/>
      <c r="HJ101" s="53"/>
      <c r="HK101" s="53"/>
      <c r="HL101" s="53"/>
      <c r="HM101" s="53"/>
      <c r="HN101" s="53"/>
      <c r="HO101" s="53"/>
      <c r="HP101" s="53"/>
      <c r="HQ101" s="53"/>
      <c r="HR101" s="53"/>
      <c r="HS101" s="53"/>
      <c r="HT101" s="53"/>
      <c r="HU101" s="53"/>
      <c r="HV101" s="53"/>
      <c r="HW101" s="53"/>
      <c r="HX101" s="53"/>
      <c r="HY101" s="53"/>
      <c r="HZ101" s="53"/>
      <c r="IA101" s="53"/>
      <c r="IB101" s="53"/>
      <c r="IC101" s="53"/>
      <c r="ID101" s="53"/>
      <c r="IE101" s="53"/>
      <c r="IF101" s="53"/>
      <c r="IG101" s="53"/>
      <c r="IH101" s="53"/>
      <c r="II101" s="53"/>
      <c r="IJ101" s="53"/>
      <c r="IK101" s="53"/>
      <c r="IL101" s="53"/>
      <c r="IM101" s="53"/>
      <c r="IN101" s="53"/>
      <c r="IO101" s="53"/>
      <c r="IP101" s="53"/>
      <c r="IQ101" s="53"/>
      <c r="IR101" s="53"/>
      <c r="IS101" s="53"/>
      <c r="IT101" s="53"/>
      <c r="IU101" s="53"/>
    </row>
    <row r="102" spans="1:255" s="52" customFormat="1" ht="19.95" customHeight="1" x14ac:dyDescent="0.3">
      <c r="A102" s="85"/>
      <c r="B102" s="20" t="s">
        <v>257</v>
      </c>
      <c r="C102" s="4">
        <v>2</v>
      </c>
      <c r="D102" s="4">
        <v>20</v>
      </c>
      <c r="E102" s="5">
        <v>3.15</v>
      </c>
      <c r="F102" s="5">
        <v>0.6</v>
      </c>
      <c r="G102" s="5"/>
      <c r="H102" s="5">
        <f t="shared" si="3"/>
        <v>75.599999999999994</v>
      </c>
      <c r="I102" s="30"/>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c r="CH102" s="53"/>
      <c r="CI102" s="53"/>
      <c r="CJ102" s="53"/>
      <c r="CK102" s="53"/>
      <c r="CL102" s="53"/>
      <c r="CM102" s="53"/>
      <c r="CN102" s="53"/>
      <c r="CO102" s="53"/>
      <c r="CP102" s="53"/>
      <c r="CQ102" s="53"/>
      <c r="CR102" s="53"/>
      <c r="CS102" s="53"/>
      <c r="CT102" s="53"/>
      <c r="CU102" s="53"/>
      <c r="CV102" s="53"/>
      <c r="CW102" s="53"/>
      <c r="CX102" s="53"/>
      <c r="CY102" s="53"/>
      <c r="CZ102" s="53"/>
      <c r="DA102" s="53"/>
      <c r="DB102" s="53"/>
      <c r="DC102" s="53"/>
      <c r="DD102" s="53"/>
      <c r="DE102" s="53"/>
      <c r="DF102" s="53"/>
      <c r="DG102" s="53"/>
      <c r="DH102" s="53"/>
      <c r="DI102" s="53"/>
      <c r="DJ102" s="53"/>
      <c r="DK102" s="53"/>
      <c r="DL102" s="53"/>
      <c r="DM102" s="53"/>
      <c r="DN102" s="53"/>
      <c r="DO102" s="53"/>
      <c r="DP102" s="53"/>
      <c r="DQ102" s="53"/>
      <c r="DR102" s="53"/>
      <c r="DS102" s="53"/>
      <c r="DT102" s="53"/>
      <c r="DU102" s="53"/>
      <c r="DV102" s="53"/>
      <c r="DW102" s="53"/>
      <c r="DX102" s="53"/>
      <c r="DY102" s="53"/>
      <c r="DZ102" s="53"/>
      <c r="EA102" s="53"/>
      <c r="EB102" s="53"/>
      <c r="EC102" s="53"/>
      <c r="ED102" s="53"/>
      <c r="EE102" s="53"/>
      <c r="EF102" s="53"/>
      <c r="EG102" s="53"/>
      <c r="EH102" s="53"/>
      <c r="EI102" s="53"/>
      <c r="EJ102" s="53"/>
      <c r="EK102" s="53"/>
      <c r="EL102" s="53"/>
      <c r="EM102" s="53"/>
      <c r="EN102" s="53"/>
      <c r="EO102" s="53"/>
      <c r="EP102" s="53"/>
      <c r="EQ102" s="53"/>
      <c r="ER102" s="53"/>
      <c r="ES102" s="53"/>
      <c r="ET102" s="53"/>
      <c r="EU102" s="53"/>
      <c r="EV102" s="53"/>
      <c r="EW102" s="53"/>
      <c r="EX102" s="53"/>
      <c r="EY102" s="53"/>
      <c r="EZ102" s="53"/>
      <c r="FA102" s="53"/>
      <c r="FB102" s="53"/>
      <c r="FC102" s="53"/>
      <c r="FD102" s="53"/>
      <c r="FE102" s="53"/>
      <c r="FF102" s="53"/>
      <c r="FG102" s="53"/>
      <c r="FH102" s="53"/>
      <c r="FI102" s="53"/>
      <c r="FJ102" s="53"/>
      <c r="FK102" s="53"/>
      <c r="FL102" s="53"/>
      <c r="FM102" s="53"/>
      <c r="FN102" s="53"/>
      <c r="FO102" s="53"/>
      <c r="FP102" s="53"/>
      <c r="FQ102" s="53"/>
      <c r="FR102" s="53"/>
      <c r="FS102" s="53"/>
      <c r="FT102" s="53"/>
      <c r="FU102" s="53"/>
      <c r="FV102" s="53"/>
      <c r="FW102" s="53"/>
      <c r="FX102" s="53"/>
      <c r="FY102" s="53"/>
      <c r="FZ102" s="53"/>
      <c r="GA102" s="53"/>
      <c r="GB102" s="53"/>
      <c r="GC102" s="53"/>
      <c r="GD102" s="53"/>
      <c r="GE102" s="53"/>
      <c r="GF102" s="53"/>
      <c r="GG102" s="53"/>
      <c r="GH102" s="53"/>
      <c r="GI102" s="53"/>
      <c r="GJ102" s="53"/>
      <c r="GK102" s="53"/>
      <c r="GL102" s="53"/>
      <c r="GM102" s="53"/>
      <c r="GN102" s="53"/>
      <c r="GO102" s="53"/>
      <c r="GP102" s="53"/>
      <c r="GQ102" s="53"/>
      <c r="GR102" s="53"/>
      <c r="GS102" s="53"/>
      <c r="GT102" s="53"/>
      <c r="GU102" s="53"/>
      <c r="GV102" s="53"/>
      <c r="GW102" s="53"/>
      <c r="GX102" s="53"/>
      <c r="GY102" s="53"/>
      <c r="GZ102" s="53"/>
      <c r="HA102" s="53"/>
      <c r="HB102" s="53"/>
      <c r="HC102" s="53"/>
      <c r="HD102" s="53"/>
      <c r="HE102" s="53"/>
      <c r="HF102" s="53"/>
      <c r="HG102" s="53"/>
      <c r="HH102" s="53"/>
      <c r="HI102" s="53"/>
      <c r="HJ102" s="53"/>
      <c r="HK102" s="53"/>
      <c r="HL102" s="53"/>
      <c r="HM102" s="53"/>
      <c r="HN102" s="53"/>
      <c r="HO102" s="53"/>
      <c r="HP102" s="53"/>
      <c r="HQ102" s="53"/>
      <c r="HR102" s="53"/>
      <c r="HS102" s="53"/>
      <c r="HT102" s="53"/>
      <c r="HU102" s="53"/>
      <c r="HV102" s="53"/>
      <c r="HW102" s="53"/>
      <c r="HX102" s="53"/>
      <c r="HY102" s="53"/>
      <c r="HZ102" s="53"/>
      <c r="IA102" s="53"/>
      <c r="IB102" s="53"/>
      <c r="IC102" s="53"/>
      <c r="ID102" s="53"/>
      <c r="IE102" s="53"/>
      <c r="IF102" s="53"/>
      <c r="IG102" s="53"/>
      <c r="IH102" s="53"/>
      <c r="II102" s="53"/>
      <c r="IJ102" s="53"/>
      <c r="IK102" s="53"/>
      <c r="IL102" s="53"/>
      <c r="IM102" s="53"/>
      <c r="IN102" s="53"/>
      <c r="IO102" s="53"/>
      <c r="IP102" s="53"/>
      <c r="IQ102" s="53"/>
      <c r="IR102" s="53"/>
      <c r="IS102" s="53"/>
      <c r="IT102" s="53"/>
      <c r="IU102" s="53"/>
    </row>
    <row r="103" spans="1:255" s="52" customFormat="1" ht="19.95" customHeight="1" x14ac:dyDescent="0.3">
      <c r="A103" s="85"/>
      <c r="B103" s="20" t="s">
        <v>38</v>
      </c>
      <c r="C103" s="4">
        <v>1</v>
      </c>
      <c r="D103" s="4">
        <v>20</v>
      </c>
      <c r="E103" s="125">
        <v>2.5150000000000001</v>
      </c>
      <c r="F103" s="5">
        <v>2</v>
      </c>
      <c r="G103" s="5"/>
      <c r="H103" s="5">
        <f t="shared" si="3"/>
        <v>100.6</v>
      </c>
      <c r="I103" s="30"/>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3"/>
      <c r="BZ103" s="53"/>
      <c r="CA103" s="53"/>
      <c r="CB103" s="53"/>
      <c r="CC103" s="53"/>
      <c r="CD103" s="53"/>
      <c r="CE103" s="53"/>
      <c r="CF103" s="53"/>
      <c r="CG103" s="53"/>
      <c r="CH103" s="53"/>
      <c r="CI103" s="53"/>
      <c r="CJ103" s="53"/>
      <c r="CK103" s="53"/>
      <c r="CL103" s="53"/>
      <c r="CM103" s="53"/>
      <c r="CN103" s="53"/>
      <c r="CO103" s="53"/>
      <c r="CP103" s="53"/>
      <c r="CQ103" s="53"/>
      <c r="CR103" s="53"/>
      <c r="CS103" s="53"/>
      <c r="CT103" s="53"/>
      <c r="CU103" s="53"/>
      <c r="CV103" s="53"/>
      <c r="CW103" s="53"/>
      <c r="CX103" s="53"/>
      <c r="CY103" s="53"/>
      <c r="CZ103" s="53"/>
      <c r="DA103" s="53"/>
      <c r="DB103" s="53"/>
      <c r="DC103" s="53"/>
      <c r="DD103" s="53"/>
      <c r="DE103" s="53"/>
      <c r="DF103" s="53"/>
      <c r="DG103" s="53"/>
      <c r="DH103" s="53"/>
      <c r="DI103" s="53"/>
      <c r="DJ103" s="53"/>
      <c r="DK103" s="53"/>
      <c r="DL103" s="53"/>
      <c r="DM103" s="53"/>
      <c r="DN103" s="53"/>
      <c r="DO103" s="53"/>
      <c r="DP103" s="53"/>
      <c r="DQ103" s="53"/>
      <c r="DR103" s="53"/>
      <c r="DS103" s="53"/>
      <c r="DT103" s="53"/>
      <c r="DU103" s="53"/>
      <c r="DV103" s="53"/>
      <c r="DW103" s="53"/>
      <c r="DX103" s="53"/>
      <c r="DY103" s="53"/>
      <c r="DZ103" s="53"/>
      <c r="EA103" s="53"/>
      <c r="EB103" s="53"/>
      <c r="EC103" s="53"/>
      <c r="ED103" s="53"/>
      <c r="EE103" s="53"/>
      <c r="EF103" s="53"/>
      <c r="EG103" s="53"/>
      <c r="EH103" s="53"/>
      <c r="EI103" s="53"/>
      <c r="EJ103" s="53"/>
      <c r="EK103" s="53"/>
      <c r="EL103" s="53"/>
      <c r="EM103" s="53"/>
      <c r="EN103" s="53"/>
      <c r="EO103" s="53"/>
      <c r="EP103" s="53"/>
      <c r="EQ103" s="53"/>
      <c r="ER103" s="53"/>
      <c r="ES103" s="53"/>
      <c r="ET103" s="53"/>
      <c r="EU103" s="53"/>
      <c r="EV103" s="53"/>
      <c r="EW103" s="53"/>
      <c r="EX103" s="53"/>
      <c r="EY103" s="53"/>
      <c r="EZ103" s="53"/>
      <c r="FA103" s="53"/>
      <c r="FB103" s="53"/>
      <c r="FC103" s="53"/>
      <c r="FD103" s="53"/>
      <c r="FE103" s="53"/>
      <c r="FF103" s="53"/>
      <c r="FG103" s="53"/>
      <c r="FH103" s="53"/>
      <c r="FI103" s="53"/>
      <c r="FJ103" s="53"/>
      <c r="FK103" s="53"/>
      <c r="FL103" s="53"/>
      <c r="FM103" s="53"/>
      <c r="FN103" s="53"/>
      <c r="FO103" s="53"/>
      <c r="FP103" s="53"/>
      <c r="FQ103" s="53"/>
      <c r="FR103" s="53"/>
      <c r="FS103" s="53"/>
      <c r="FT103" s="53"/>
      <c r="FU103" s="53"/>
      <c r="FV103" s="53"/>
      <c r="FW103" s="53"/>
      <c r="FX103" s="53"/>
      <c r="FY103" s="53"/>
      <c r="FZ103" s="53"/>
      <c r="GA103" s="53"/>
      <c r="GB103" s="53"/>
      <c r="GC103" s="53"/>
      <c r="GD103" s="53"/>
      <c r="GE103" s="53"/>
      <c r="GF103" s="53"/>
      <c r="GG103" s="53"/>
      <c r="GH103" s="53"/>
      <c r="GI103" s="53"/>
      <c r="GJ103" s="53"/>
      <c r="GK103" s="53"/>
      <c r="GL103" s="53"/>
      <c r="GM103" s="53"/>
      <c r="GN103" s="53"/>
      <c r="GO103" s="53"/>
      <c r="GP103" s="53"/>
      <c r="GQ103" s="53"/>
      <c r="GR103" s="53"/>
      <c r="GS103" s="53"/>
      <c r="GT103" s="53"/>
      <c r="GU103" s="53"/>
      <c r="GV103" s="53"/>
      <c r="GW103" s="53"/>
      <c r="GX103" s="53"/>
      <c r="GY103" s="53"/>
      <c r="GZ103" s="53"/>
      <c r="HA103" s="53"/>
      <c r="HB103" s="53"/>
      <c r="HC103" s="53"/>
      <c r="HD103" s="53"/>
      <c r="HE103" s="53"/>
      <c r="HF103" s="53"/>
      <c r="HG103" s="53"/>
      <c r="HH103" s="53"/>
      <c r="HI103" s="53"/>
      <c r="HJ103" s="53"/>
      <c r="HK103" s="53"/>
      <c r="HL103" s="53"/>
      <c r="HM103" s="53"/>
      <c r="HN103" s="53"/>
      <c r="HO103" s="53"/>
      <c r="HP103" s="53"/>
      <c r="HQ103" s="53"/>
      <c r="HR103" s="53"/>
      <c r="HS103" s="53"/>
      <c r="HT103" s="53"/>
      <c r="HU103" s="53"/>
      <c r="HV103" s="53"/>
      <c r="HW103" s="53"/>
      <c r="HX103" s="53"/>
      <c r="HY103" s="53"/>
      <c r="HZ103" s="53"/>
      <c r="IA103" s="53"/>
      <c r="IB103" s="53"/>
      <c r="IC103" s="53"/>
      <c r="ID103" s="53"/>
      <c r="IE103" s="53"/>
      <c r="IF103" s="53"/>
      <c r="IG103" s="53"/>
      <c r="IH103" s="53"/>
      <c r="II103" s="53"/>
      <c r="IJ103" s="53"/>
      <c r="IK103" s="53"/>
      <c r="IL103" s="53"/>
      <c r="IM103" s="53"/>
      <c r="IN103" s="53"/>
      <c r="IO103" s="53"/>
      <c r="IP103" s="53"/>
      <c r="IQ103" s="53"/>
      <c r="IR103" s="53"/>
      <c r="IS103" s="53"/>
      <c r="IT103" s="53"/>
      <c r="IU103" s="53"/>
    </row>
    <row r="104" spans="1:255" s="52" customFormat="1" ht="19.95" customHeight="1" x14ac:dyDescent="0.3">
      <c r="A104" s="85"/>
      <c r="B104" s="20" t="s">
        <v>18</v>
      </c>
      <c r="C104" s="4">
        <v>1</v>
      </c>
      <c r="D104" s="4">
        <v>20</v>
      </c>
      <c r="E104" s="5">
        <v>1.9</v>
      </c>
      <c r="F104" s="5">
        <v>1.2</v>
      </c>
      <c r="G104" s="5"/>
      <c r="H104" s="5">
        <f t="shared" si="3"/>
        <v>45.6</v>
      </c>
      <c r="I104" s="30"/>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c r="CR104" s="53"/>
      <c r="CS104" s="53"/>
      <c r="CT104" s="53"/>
      <c r="CU104" s="53"/>
      <c r="CV104" s="53"/>
      <c r="CW104" s="53"/>
      <c r="CX104" s="53"/>
      <c r="CY104" s="53"/>
      <c r="CZ104" s="53"/>
      <c r="DA104" s="53"/>
      <c r="DB104" s="53"/>
      <c r="DC104" s="53"/>
      <c r="DD104" s="53"/>
      <c r="DE104" s="53"/>
      <c r="DF104" s="53"/>
      <c r="DG104" s="53"/>
      <c r="DH104" s="53"/>
      <c r="DI104" s="53"/>
      <c r="DJ104" s="53"/>
      <c r="DK104" s="53"/>
      <c r="DL104" s="53"/>
      <c r="DM104" s="53"/>
      <c r="DN104" s="53"/>
      <c r="DO104" s="53"/>
      <c r="DP104" s="53"/>
      <c r="DQ104" s="53"/>
      <c r="DR104" s="53"/>
      <c r="DS104" s="53"/>
      <c r="DT104" s="53"/>
      <c r="DU104" s="53"/>
      <c r="DV104" s="53"/>
      <c r="DW104" s="53"/>
      <c r="DX104" s="53"/>
      <c r="DY104" s="53"/>
      <c r="DZ104" s="53"/>
      <c r="EA104" s="53"/>
      <c r="EB104" s="53"/>
      <c r="EC104" s="53"/>
      <c r="ED104" s="53"/>
      <c r="EE104" s="53"/>
      <c r="EF104" s="53"/>
      <c r="EG104" s="53"/>
      <c r="EH104" s="53"/>
      <c r="EI104" s="53"/>
      <c r="EJ104" s="53"/>
      <c r="EK104" s="53"/>
      <c r="EL104" s="53"/>
      <c r="EM104" s="53"/>
      <c r="EN104" s="53"/>
      <c r="EO104" s="53"/>
      <c r="EP104" s="53"/>
      <c r="EQ104" s="53"/>
      <c r="ER104" s="53"/>
      <c r="ES104" s="53"/>
      <c r="ET104" s="53"/>
      <c r="EU104" s="53"/>
      <c r="EV104" s="53"/>
      <c r="EW104" s="53"/>
      <c r="EX104" s="53"/>
      <c r="EY104" s="53"/>
      <c r="EZ104" s="53"/>
      <c r="FA104" s="53"/>
      <c r="FB104" s="53"/>
      <c r="FC104" s="53"/>
      <c r="FD104" s="53"/>
      <c r="FE104" s="53"/>
      <c r="FF104" s="53"/>
      <c r="FG104" s="53"/>
      <c r="FH104" s="53"/>
      <c r="FI104" s="53"/>
      <c r="FJ104" s="53"/>
      <c r="FK104" s="53"/>
      <c r="FL104" s="53"/>
      <c r="FM104" s="53"/>
      <c r="FN104" s="53"/>
      <c r="FO104" s="53"/>
      <c r="FP104" s="53"/>
      <c r="FQ104" s="53"/>
      <c r="FR104" s="53"/>
      <c r="FS104" s="53"/>
      <c r="FT104" s="53"/>
      <c r="FU104" s="53"/>
      <c r="FV104" s="53"/>
      <c r="FW104" s="53"/>
      <c r="FX104" s="53"/>
      <c r="FY104" s="53"/>
      <c r="FZ104" s="53"/>
      <c r="GA104" s="53"/>
      <c r="GB104" s="53"/>
      <c r="GC104" s="53"/>
      <c r="GD104" s="53"/>
      <c r="GE104" s="53"/>
      <c r="GF104" s="53"/>
      <c r="GG104" s="53"/>
      <c r="GH104" s="53"/>
      <c r="GI104" s="53"/>
      <c r="GJ104" s="53"/>
      <c r="GK104" s="53"/>
      <c r="GL104" s="53"/>
      <c r="GM104" s="53"/>
      <c r="GN104" s="53"/>
      <c r="GO104" s="53"/>
      <c r="GP104" s="53"/>
      <c r="GQ104" s="53"/>
      <c r="GR104" s="53"/>
      <c r="GS104" s="53"/>
      <c r="GT104" s="53"/>
      <c r="GU104" s="53"/>
      <c r="GV104" s="53"/>
      <c r="GW104" s="53"/>
      <c r="GX104" s="53"/>
      <c r="GY104" s="53"/>
      <c r="GZ104" s="53"/>
      <c r="HA104" s="53"/>
      <c r="HB104" s="53"/>
      <c r="HC104" s="53"/>
      <c r="HD104" s="53"/>
      <c r="HE104" s="53"/>
      <c r="HF104" s="53"/>
      <c r="HG104" s="53"/>
      <c r="HH104" s="53"/>
      <c r="HI104" s="53"/>
      <c r="HJ104" s="53"/>
      <c r="HK104" s="53"/>
      <c r="HL104" s="53"/>
      <c r="HM104" s="53"/>
      <c r="HN104" s="53"/>
      <c r="HO104" s="53"/>
      <c r="HP104" s="53"/>
      <c r="HQ104" s="53"/>
      <c r="HR104" s="53"/>
      <c r="HS104" s="53"/>
      <c r="HT104" s="53"/>
      <c r="HU104" s="53"/>
      <c r="HV104" s="53"/>
      <c r="HW104" s="53"/>
      <c r="HX104" s="53"/>
      <c r="HY104" s="53"/>
      <c r="HZ104" s="53"/>
      <c r="IA104" s="53"/>
      <c r="IB104" s="53"/>
      <c r="IC104" s="53"/>
      <c r="ID104" s="53"/>
      <c r="IE104" s="53"/>
      <c r="IF104" s="53"/>
      <c r="IG104" s="53"/>
      <c r="IH104" s="53"/>
      <c r="II104" s="53"/>
      <c r="IJ104" s="53"/>
      <c r="IK104" s="53"/>
      <c r="IL104" s="53"/>
      <c r="IM104" s="53"/>
      <c r="IN104" s="53"/>
      <c r="IO104" s="53"/>
      <c r="IP104" s="53"/>
      <c r="IQ104" s="53"/>
      <c r="IR104" s="53"/>
      <c r="IS104" s="53"/>
      <c r="IT104" s="53"/>
      <c r="IU104" s="53"/>
    </row>
    <row r="105" spans="1:255" s="52" customFormat="1" ht="19.95" customHeight="1" x14ac:dyDescent="0.3">
      <c r="A105" s="85"/>
      <c r="B105" s="20" t="s">
        <v>258</v>
      </c>
      <c r="C105" s="4">
        <v>2</v>
      </c>
      <c r="D105" s="4">
        <v>20</v>
      </c>
      <c r="E105" s="125">
        <v>2.5150000000000001</v>
      </c>
      <c r="F105" s="5">
        <v>0.6</v>
      </c>
      <c r="G105" s="5"/>
      <c r="H105" s="5">
        <f t="shared" si="3"/>
        <v>60.36</v>
      </c>
      <c r="I105" s="30"/>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c r="ED105" s="53"/>
      <c r="EE105" s="53"/>
      <c r="EF105" s="53"/>
      <c r="EG105" s="53"/>
      <c r="EH105" s="53"/>
      <c r="EI105" s="53"/>
      <c r="EJ105" s="53"/>
      <c r="EK105" s="53"/>
      <c r="EL105" s="53"/>
      <c r="EM105" s="53"/>
      <c r="EN105" s="53"/>
      <c r="EO105" s="53"/>
      <c r="EP105" s="53"/>
      <c r="EQ105" s="53"/>
      <c r="ER105" s="53"/>
      <c r="ES105" s="53"/>
      <c r="ET105" s="53"/>
      <c r="EU105" s="53"/>
      <c r="EV105" s="53"/>
      <c r="EW105" s="53"/>
      <c r="EX105" s="53"/>
      <c r="EY105" s="53"/>
      <c r="EZ105" s="53"/>
      <c r="FA105" s="53"/>
      <c r="FB105" s="53"/>
      <c r="FC105" s="53"/>
      <c r="FD105" s="53"/>
      <c r="FE105" s="53"/>
      <c r="FF105" s="53"/>
      <c r="FG105" s="53"/>
      <c r="FH105" s="53"/>
      <c r="FI105" s="53"/>
      <c r="FJ105" s="53"/>
      <c r="FK105" s="53"/>
      <c r="FL105" s="53"/>
      <c r="FM105" s="53"/>
      <c r="FN105" s="53"/>
      <c r="FO105" s="53"/>
      <c r="FP105" s="53"/>
      <c r="FQ105" s="53"/>
      <c r="FR105" s="53"/>
      <c r="FS105" s="53"/>
      <c r="FT105" s="53"/>
      <c r="FU105" s="53"/>
      <c r="FV105" s="53"/>
      <c r="FW105" s="53"/>
      <c r="FX105" s="53"/>
      <c r="FY105" s="53"/>
      <c r="FZ105" s="53"/>
      <c r="GA105" s="53"/>
      <c r="GB105" s="53"/>
      <c r="GC105" s="53"/>
      <c r="GD105" s="53"/>
      <c r="GE105" s="53"/>
      <c r="GF105" s="53"/>
      <c r="GG105" s="53"/>
      <c r="GH105" s="53"/>
      <c r="GI105" s="53"/>
      <c r="GJ105" s="53"/>
      <c r="GK105" s="53"/>
      <c r="GL105" s="53"/>
      <c r="GM105" s="53"/>
      <c r="GN105" s="53"/>
      <c r="GO105" s="53"/>
      <c r="GP105" s="53"/>
      <c r="GQ105" s="53"/>
      <c r="GR105" s="53"/>
      <c r="GS105" s="53"/>
      <c r="GT105" s="53"/>
      <c r="GU105" s="53"/>
      <c r="GV105" s="53"/>
      <c r="GW105" s="53"/>
      <c r="GX105" s="53"/>
      <c r="GY105" s="53"/>
      <c r="GZ105" s="53"/>
      <c r="HA105" s="53"/>
      <c r="HB105" s="53"/>
      <c r="HC105" s="53"/>
      <c r="HD105" s="53"/>
      <c r="HE105" s="53"/>
      <c r="HF105" s="53"/>
      <c r="HG105" s="53"/>
      <c r="HH105" s="53"/>
      <c r="HI105" s="53"/>
      <c r="HJ105" s="53"/>
      <c r="HK105" s="53"/>
      <c r="HL105" s="53"/>
      <c r="HM105" s="53"/>
      <c r="HN105" s="53"/>
      <c r="HO105" s="53"/>
      <c r="HP105" s="53"/>
      <c r="HQ105" s="53"/>
      <c r="HR105" s="53"/>
      <c r="HS105" s="53"/>
      <c r="HT105" s="53"/>
      <c r="HU105" s="53"/>
      <c r="HV105" s="53"/>
      <c r="HW105" s="53"/>
      <c r="HX105" s="53"/>
      <c r="HY105" s="53"/>
      <c r="HZ105" s="53"/>
      <c r="IA105" s="53"/>
      <c r="IB105" s="53"/>
      <c r="IC105" s="53"/>
      <c r="ID105" s="53"/>
      <c r="IE105" s="53"/>
      <c r="IF105" s="53"/>
      <c r="IG105" s="53"/>
      <c r="IH105" s="53"/>
      <c r="II105" s="53"/>
      <c r="IJ105" s="53"/>
      <c r="IK105" s="53"/>
      <c r="IL105" s="53"/>
      <c r="IM105" s="53"/>
      <c r="IN105" s="53"/>
      <c r="IO105" s="53"/>
      <c r="IP105" s="53"/>
      <c r="IQ105" s="53"/>
      <c r="IR105" s="53"/>
      <c r="IS105" s="53"/>
      <c r="IT105" s="53"/>
      <c r="IU105" s="53"/>
    </row>
    <row r="106" spans="1:255" s="52" customFormat="1" ht="19.95" customHeight="1" x14ac:dyDescent="0.3">
      <c r="A106" s="85"/>
      <c r="B106" s="20" t="s">
        <v>21</v>
      </c>
      <c r="C106" s="4">
        <v>1</v>
      </c>
      <c r="D106" s="4">
        <v>1</v>
      </c>
      <c r="E106" s="5">
        <v>1.83</v>
      </c>
      <c r="F106" s="5">
        <v>1.2</v>
      </c>
      <c r="G106" s="5"/>
      <c r="H106" s="5">
        <f t="shared" si="3"/>
        <v>2.2000000000000002</v>
      </c>
      <c r="I106" s="30"/>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c r="CJ106" s="53"/>
      <c r="CK106" s="53"/>
      <c r="CL106" s="53"/>
      <c r="CM106" s="53"/>
      <c r="CN106" s="53"/>
      <c r="CO106" s="53"/>
      <c r="CP106" s="53"/>
      <c r="CQ106" s="53"/>
      <c r="CR106" s="53"/>
      <c r="CS106" s="53"/>
      <c r="CT106" s="53"/>
      <c r="CU106" s="53"/>
      <c r="CV106" s="53"/>
      <c r="CW106" s="53"/>
      <c r="CX106" s="53"/>
      <c r="CY106" s="53"/>
      <c r="CZ106" s="53"/>
      <c r="DA106" s="53"/>
      <c r="DB106" s="53"/>
      <c r="DC106" s="53"/>
      <c r="DD106" s="53"/>
      <c r="DE106" s="53"/>
      <c r="DF106" s="53"/>
      <c r="DG106" s="53"/>
      <c r="DH106" s="53"/>
      <c r="DI106" s="53"/>
      <c r="DJ106" s="53"/>
      <c r="DK106" s="53"/>
      <c r="DL106" s="53"/>
      <c r="DM106" s="53"/>
      <c r="DN106" s="53"/>
      <c r="DO106" s="53"/>
      <c r="DP106" s="53"/>
      <c r="DQ106" s="53"/>
      <c r="DR106" s="53"/>
      <c r="DS106" s="53"/>
      <c r="DT106" s="53"/>
      <c r="DU106" s="53"/>
      <c r="DV106" s="53"/>
      <c r="DW106" s="53"/>
      <c r="DX106" s="53"/>
      <c r="DY106" s="53"/>
      <c r="DZ106" s="53"/>
      <c r="EA106" s="53"/>
      <c r="EB106" s="53"/>
      <c r="EC106" s="53"/>
      <c r="ED106" s="53"/>
      <c r="EE106" s="53"/>
      <c r="EF106" s="53"/>
      <c r="EG106" s="53"/>
      <c r="EH106" s="53"/>
      <c r="EI106" s="53"/>
      <c r="EJ106" s="53"/>
      <c r="EK106" s="53"/>
      <c r="EL106" s="53"/>
      <c r="EM106" s="53"/>
      <c r="EN106" s="53"/>
      <c r="EO106" s="53"/>
      <c r="EP106" s="53"/>
      <c r="EQ106" s="53"/>
      <c r="ER106" s="53"/>
      <c r="ES106" s="53"/>
      <c r="ET106" s="53"/>
      <c r="EU106" s="53"/>
      <c r="EV106" s="53"/>
      <c r="EW106" s="53"/>
      <c r="EX106" s="53"/>
      <c r="EY106" s="53"/>
      <c r="EZ106" s="53"/>
      <c r="FA106" s="53"/>
      <c r="FB106" s="53"/>
      <c r="FC106" s="53"/>
      <c r="FD106" s="53"/>
      <c r="FE106" s="53"/>
      <c r="FF106" s="53"/>
      <c r="FG106" s="53"/>
      <c r="FH106" s="53"/>
      <c r="FI106" s="53"/>
      <c r="FJ106" s="53"/>
      <c r="FK106" s="53"/>
      <c r="FL106" s="53"/>
      <c r="FM106" s="53"/>
      <c r="FN106" s="53"/>
      <c r="FO106" s="53"/>
      <c r="FP106" s="53"/>
      <c r="FQ106" s="53"/>
      <c r="FR106" s="53"/>
      <c r="FS106" s="53"/>
      <c r="FT106" s="53"/>
      <c r="FU106" s="53"/>
      <c r="FV106" s="53"/>
      <c r="FW106" s="53"/>
      <c r="FX106" s="53"/>
      <c r="FY106" s="53"/>
      <c r="FZ106" s="53"/>
      <c r="GA106" s="53"/>
      <c r="GB106" s="53"/>
      <c r="GC106" s="53"/>
      <c r="GD106" s="53"/>
      <c r="GE106" s="53"/>
      <c r="GF106" s="53"/>
      <c r="GG106" s="53"/>
      <c r="GH106" s="53"/>
      <c r="GI106" s="53"/>
      <c r="GJ106" s="53"/>
      <c r="GK106" s="53"/>
      <c r="GL106" s="53"/>
      <c r="GM106" s="53"/>
      <c r="GN106" s="53"/>
      <c r="GO106" s="53"/>
      <c r="GP106" s="53"/>
      <c r="GQ106" s="53"/>
      <c r="GR106" s="53"/>
      <c r="GS106" s="53"/>
      <c r="GT106" s="53"/>
      <c r="GU106" s="53"/>
      <c r="GV106" s="53"/>
      <c r="GW106" s="53"/>
      <c r="GX106" s="53"/>
      <c r="GY106" s="53"/>
      <c r="GZ106" s="53"/>
      <c r="HA106" s="53"/>
      <c r="HB106" s="53"/>
      <c r="HC106" s="53"/>
      <c r="HD106" s="53"/>
      <c r="HE106" s="53"/>
      <c r="HF106" s="53"/>
      <c r="HG106" s="53"/>
      <c r="HH106" s="53"/>
      <c r="HI106" s="53"/>
      <c r="HJ106" s="53"/>
      <c r="HK106" s="53"/>
      <c r="HL106" s="53"/>
      <c r="HM106" s="53"/>
      <c r="HN106" s="53"/>
      <c r="HO106" s="53"/>
      <c r="HP106" s="53"/>
      <c r="HQ106" s="53"/>
      <c r="HR106" s="53"/>
      <c r="HS106" s="53"/>
      <c r="HT106" s="53"/>
      <c r="HU106" s="53"/>
      <c r="HV106" s="53"/>
      <c r="HW106" s="53"/>
      <c r="HX106" s="53"/>
      <c r="HY106" s="53"/>
      <c r="HZ106" s="53"/>
      <c r="IA106" s="53"/>
      <c r="IB106" s="53"/>
      <c r="IC106" s="53"/>
      <c r="ID106" s="53"/>
      <c r="IE106" s="53"/>
      <c r="IF106" s="53"/>
      <c r="IG106" s="53"/>
      <c r="IH106" s="53"/>
      <c r="II106" s="53"/>
      <c r="IJ106" s="53"/>
      <c r="IK106" s="53"/>
      <c r="IL106" s="53"/>
      <c r="IM106" s="53"/>
      <c r="IN106" s="53"/>
      <c r="IO106" s="53"/>
      <c r="IP106" s="53"/>
      <c r="IQ106" s="53"/>
      <c r="IR106" s="53"/>
      <c r="IS106" s="53"/>
      <c r="IT106" s="53"/>
      <c r="IU106" s="53"/>
    </row>
    <row r="107" spans="1:255" s="52" customFormat="1" ht="19.95" customHeight="1" x14ac:dyDescent="0.3">
      <c r="A107" s="85"/>
      <c r="B107" s="20" t="s">
        <v>259</v>
      </c>
      <c r="C107" s="4">
        <v>1</v>
      </c>
      <c r="D107" s="4">
        <v>1</v>
      </c>
      <c r="E107" s="5">
        <v>1.2</v>
      </c>
      <c r="F107" s="5">
        <v>0.9</v>
      </c>
      <c r="G107" s="5"/>
      <c r="H107" s="5">
        <f t="shared" si="3"/>
        <v>1.08</v>
      </c>
      <c r="I107" s="30"/>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c r="CK107" s="53"/>
      <c r="CL107" s="53"/>
      <c r="CM107" s="53"/>
      <c r="CN107" s="53"/>
      <c r="CO107" s="53"/>
      <c r="CP107" s="53"/>
      <c r="CQ107" s="53"/>
      <c r="CR107" s="53"/>
      <c r="CS107" s="53"/>
      <c r="CT107" s="53"/>
      <c r="CU107" s="53"/>
      <c r="CV107" s="53"/>
      <c r="CW107" s="53"/>
      <c r="CX107" s="53"/>
      <c r="CY107" s="53"/>
      <c r="CZ107" s="53"/>
      <c r="DA107" s="53"/>
      <c r="DB107" s="53"/>
      <c r="DC107" s="53"/>
      <c r="DD107" s="53"/>
      <c r="DE107" s="53"/>
      <c r="DF107" s="53"/>
      <c r="DG107" s="53"/>
      <c r="DH107" s="53"/>
      <c r="DI107" s="53"/>
      <c r="DJ107" s="53"/>
      <c r="DK107" s="53"/>
      <c r="DL107" s="53"/>
      <c r="DM107" s="53"/>
      <c r="DN107" s="53"/>
      <c r="DO107" s="53"/>
      <c r="DP107" s="53"/>
      <c r="DQ107" s="53"/>
      <c r="DR107" s="53"/>
      <c r="DS107" s="53"/>
      <c r="DT107" s="53"/>
      <c r="DU107" s="53"/>
      <c r="DV107" s="53"/>
      <c r="DW107" s="53"/>
      <c r="DX107" s="53"/>
      <c r="DY107" s="53"/>
      <c r="DZ107" s="53"/>
      <c r="EA107" s="53"/>
      <c r="EB107" s="53"/>
      <c r="EC107" s="53"/>
      <c r="ED107" s="53"/>
      <c r="EE107" s="53"/>
      <c r="EF107" s="53"/>
      <c r="EG107" s="53"/>
      <c r="EH107" s="53"/>
      <c r="EI107" s="53"/>
      <c r="EJ107" s="53"/>
      <c r="EK107" s="53"/>
      <c r="EL107" s="53"/>
      <c r="EM107" s="53"/>
      <c r="EN107" s="53"/>
      <c r="EO107" s="53"/>
      <c r="EP107" s="53"/>
      <c r="EQ107" s="53"/>
      <c r="ER107" s="53"/>
      <c r="ES107" s="53"/>
      <c r="ET107" s="53"/>
      <c r="EU107" s="53"/>
      <c r="EV107" s="53"/>
      <c r="EW107" s="53"/>
      <c r="EX107" s="53"/>
      <c r="EY107" s="53"/>
      <c r="EZ107" s="53"/>
      <c r="FA107" s="53"/>
      <c r="FB107" s="53"/>
      <c r="FC107" s="53"/>
      <c r="FD107" s="53"/>
      <c r="FE107" s="53"/>
      <c r="FF107" s="53"/>
      <c r="FG107" s="53"/>
      <c r="FH107" s="53"/>
      <c r="FI107" s="53"/>
      <c r="FJ107" s="53"/>
      <c r="FK107" s="53"/>
      <c r="FL107" s="53"/>
      <c r="FM107" s="53"/>
      <c r="FN107" s="53"/>
      <c r="FO107" s="53"/>
      <c r="FP107" s="53"/>
      <c r="FQ107" s="53"/>
      <c r="FR107" s="53"/>
      <c r="FS107" s="53"/>
      <c r="FT107" s="53"/>
      <c r="FU107" s="53"/>
      <c r="FV107" s="53"/>
      <c r="FW107" s="53"/>
      <c r="FX107" s="53"/>
      <c r="FY107" s="53"/>
      <c r="FZ107" s="53"/>
      <c r="GA107" s="53"/>
      <c r="GB107" s="53"/>
      <c r="GC107" s="53"/>
      <c r="GD107" s="53"/>
      <c r="GE107" s="53"/>
      <c r="GF107" s="53"/>
      <c r="GG107" s="53"/>
      <c r="GH107" s="53"/>
      <c r="GI107" s="53"/>
      <c r="GJ107" s="53"/>
      <c r="GK107" s="53"/>
      <c r="GL107" s="53"/>
      <c r="GM107" s="53"/>
      <c r="GN107" s="53"/>
      <c r="GO107" s="53"/>
      <c r="GP107" s="53"/>
      <c r="GQ107" s="53"/>
      <c r="GR107" s="53"/>
      <c r="GS107" s="53"/>
      <c r="GT107" s="53"/>
      <c r="GU107" s="53"/>
      <c r="GV107" s="53"/>
      <c r="GW107" s="53"/>
      <c r="GX107" s="53"/>
      <c r="GY107" s="53"/>
      <c r="GZ107" s="53"/>
      <c r="HA107" s="53"/>
      <c r="HB107" s="53"/>
      <c r="HC107" s="53"/>
      <c r="HD107" s="53"/>
      <c r="HE107" s="53"/>
      <c r="HF107" s="53"/>
      <c r="HG107" s="53"/>
      <c r="HH107" s="53"/>
      <c r="HI107" s="53"/>
      <c r="HJ107" s="53"/>
      <c r="HK107" s="53"/>
      <c r="HL107" s="53"/>
      <c r="HM107" s="53"/>
      <c r="HN107" s="53"/>
      <c r="HO107" s="53"/>
      <c r="HP107" s="53"/>
      <c r="HQ107" s="53"/>
      <c r="HR107" s="53"/>
      <c r="HS107" s="53"/>
      <c r="HT107" s="53"/>
      <c r="HU107" s="53"/>
      <c r="HV107" s="53"/>
      <c r="HW107" s="53"/>
      <c r="HX107" s="53"/>
      <c r="HY107" s="53"/>
      <c r="HZ107" s="53"/>
      <c r="IA107" s="53"/>
      <c r="IB107" s="53"/>
      <c r="IC107" s="53"/>
      <c r="ID107" s="53"/>
      <c r="IE107" s="53"/>
      <c r="IF107" s="53"/>
      <c r="IG107" s="53"/>
      <c r="IH107" s="53"/>
      <c r="II107" s="53"/>
      <c r="IJ107" s="53"/>
      <c r="IK107" s="53"/>
      <c r="IL107" s="53"/>
      <c r="IM107" s="53"/>
      <c r="IN107" s="53"/>
      <c r="IO107" s="53"/>
      <c r="IP107" s="53"/>
      <c r="IQ107" s="53"/>
      <c r="IR107" s="53"/>
      <c r="IS107" s="53"/>
      <c r="IT107" s="53"/>
      <c r="IU107" s="53"/>
    </row>
    <row r="108" spans="1:255" s="52" customFormat="1" ht="19.95" customHeight="1" x14ac:dyDescent="0.3">
      <c r="A108" s="85"/>
      <c r="B108" s="20" t="s">
        <v>252</v>
      </c>
      <c r="C108" s="4">
        <v>1</v>
      </c>
      <c r="D108" s="4">
        <v>1</v>
      </c>
      <c r="E108" s="5">
        <v>1.5</v>
      </c>
      <c r="F108" s="5">
        <v>0.9</v>
      </c>
      <c r="G108" s="5"/>
      <c r="H108" s="5">
        <f t="shared" si="3"/>
        <v>1.35</v>
      </c>
      <c r="I108" s="30"/>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c r="CL108" s="53"/>
      <c r="CM108" s="53"/>
      <c r="CN108" s="53"/>
      <c r="CO108" s="53"/>
      <c r="CP108" s="53"/>
      <c r="CQ108" s="53"/>
      <c r="CR108" s="53"/>
      <c r="CS108" s="53"/>
      <c r="CT108" s="53"/>
      <c r="CU108" s="53"/>
      <c r="CV108" s="53"/>
      <c r="CW108" s="53"/>
      <c r="CX108" s="53"/>
      <c r="CY108" s="53"/>
      <c r="CZ108" s="53"/>
      <c r="DA108" s="53"/>
      <c r="DB108" s="53"/>
      <c r="DC108" s="53"/>
      <c r="DD108" s="53"/>
      <c r="DE108" s="53"/>
      <c r="DF108" s="53"/>
      <c r="DG108" s="53"/>
      <c r="DH108" s="53"/>
      <c r="DI108" s="53"/>
      <c r="DJ108" s="53"/>
      <c r="DK108" s="53"/>
      <c r="DL108" s="53"/>
      <c r="DM108" s="53"/>
      <c r="DN108" s="53"/>
      <c r="DO108" s="53"/>
      <c r="DP108" s="53"/>
      <c r="DQ108" s="53"/>
      <c r="DR108" s="53"/>
      <c r="DS108" s="53"/>
      <c r="DT108" s="53"/>
      <c r="DU108" s="53"/>
      <c r="DV108" s="53"/>
      <c r="DW108" s="53"/>
      <c r="DX108" s="53"/>
      <c r="DY108" s="53"/>
      <c r="DZ108" s="53"/>
      <c r="EA108" s="53"/>
      <c r="EB108" s="53"/>
      <c r="EC108" s="53"/>
      <c r="ED108" s="53"/>
      <c r="EE108" s="53"/>
      <c r="EF108" s="53"/>
      <c r="EG108" s="53"/>
      <c r="EH108" s="53"/>
      <c r="EI108" s="53"/>
      <c r="EJ108" s="53"/>
      <c r="EK108" s="53"/>
      <c r="EL108" s="53"/>
      <c r="EM108" s="53"/>
      <c r="EN108" s="53"/>
      <c r="EO108" s="53"/>
      <c r="EP108" s="53"/>
      <c r="EQ108" s="53"/>
      <c r="ER108" s="53"/>
      <c r="ES108" s="53"/>
      <c r="ET108" s="53"/>
      <c r="EU108" s="53"/>
      <c r="EV108" s="53"/>
      <c r="EW108" s="53"/>
      <c r="EX108" s="53"/>
      <c r="EY108" s="53"/>
      <c r="EZ108" s="53"/>
      <c r="FA108" s="53"/>
      <c r="FB108" s="53"/>
      <c r="FC108" s="53"/>
      <c r="FD108" s="53"/>
      <c r="FE108" s="53"/>
      <c r="FF108" s="53"/>
      <c r="FG108" s="53"/>
      <c r="FH108" s="53"/>
      <c r="FI108" s="53"/>
      <c r="FJ108" s="53"/>
      <c r="FK108" s="53"/>
      <c r="FL108" s="53"/>
      <c r="FM108" s="53"/>
      <c r="FN108" s="53"/>
      <c r="FO108" s="53"/>
      <c r="FP108" s="53"/>
      <c r="FQ108" s="53"/>
      <c r="FR108" s="53"/>
      <c r="FS108" s="53"/>
      <c r="FT108" s="53"/>
      <c r="FU108" s="53"/>
      <c r="FV108" s="53"/>
      <c r="FW108" s="53"/>
      <c r="FX108" s="53"/>
      <c r="FY108" s="53"/>
      <c r="FZ108" s="53"/>
      <c r="GA108" s="53"/>
      <c r="GB108" s="53"/>
      <c r="GC108" s="53"/>
      <c r="GD108" s="53"/>
      <c r="GE108" s="53"/>
      <c r="GF108" s="53"/>
      <c r="GG108" s="53"/>
      <c r="GH108" s="53"/>
      <c r="GI108" s="53"/>
      <c r="GJ108" s="53"/>
      <c r="GK108" s="53"/>
      <c r="GL108" s="53"/>
      <c r="GM108" s="53"/>
      <c r="GN108" s="53"/>
      <c r="GO108" s="53"/>
      <c r="GP108" s="53"/>
      <c r="GQ108" s="53"/>
      <c r="GR108" s="53"/>
      <c r="GS108" s="53"/>
      <c r="GT108" s="53"/>
      <c r="GU108" s="53"/>
      <c r="GV108" s="53"/>
      <c r="GW108" s="53"/>
      <c r="GX108" s="53"/>
      <c r="GY108" s="53"/>
      <c r="GZ108" s="53"/>
      <c r="HA108" s="53"/>
      <c r="HB108" s="53"/>
      <c r="HC108" s="53"/>
      <c r="HD108" s="53"/>
      <c r="HE108" s="53"/>
      <c r="HF108" s="53"/>
      <c r="HG108" s="53"/>
      <c r="HH108" s="53"/>
      <c r="HI108" s="53"/>
      <c r="HJ108" s="53"/>
      <c r="HK108" s="53"/>
      <c r="HL108" s="53"/>
      <c r="HM108" s="53"/>
      <c r="HN108" s="53"/>
      <c r="HO108" s="53"/>
      <c r="HP108" s="53"/>
      <c r="HQ108" s="53"/>
      <c r="HR108" s="53"/>
      <c r="HS108" s="53"/>
      <c r="HT108" s="53"/>
      <c r="HU108" s="53"/>
      <c r="HV108" s="53"/>
      <c r="HW108" s="53"/>
      <c r="HX108" s="53"/>
      <c r="HY108" s="53"/>
      <c r="HZ108" s="53"/>
      <c r="IA108" s="53"/>
      <c r="IB108" s="53"/>
      <c r="IC108" s="53"/>
      <c r="ID108" s="53"/>
      <c r="IE108" s="53"/>
      <c r="IF108" s="53"/>
      <c r="IG108" s="53"/>
      <c r="IH108" s="53"/>
      <c r="II108" s="53"/>
      <c r="IJ108" s="53"/>
      <c r="IK108" s="53"/>
      <c r="IL108" s="53"/>
      <c r="IM108" s="53"/>
      <c r="IN108" s="53"/>
      <c r="IO108" s="53"/>
      <c r="IP108" s="53"/>
      <c r="IQ108" s="53"/>
      <c r="IR108" s="53"/>
      <c r="IS108" s="53"/>
      <c r="IT108" s="53"/>
      <c r="IU108" s="53"/>
    </row>
    <row r="109" spans="1:255" s="52" customFormat="1" ht="19.95" customHeight="1" x14ac:dyDescent="0.3">
      <c r="A109" s="85"/>
      <c r="C109" s="4"/>
      <c r="D109" s="4"/>
      <c r="E109" s="5"/>
      <c r="F109" s="5"/>
      <c r="G109" s="5"/>
      <c r="H109" s="16">
        <v>0.08</v>
      </c>
      <c r="I109" s="30"/>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c r="EA109" s="53"/>
      <c r="EB109" s="53"/>
      <c r="EC109" s="53"/>
      <c r="ED109" s="53"/>
      <c r="EE109" s="53"/>
      <c r="EF109" s="53"/>
      <c r="EG109" s="53"/>
      <c r="EH109" s="53"/>
      <c r="EI109" s="53"/>
      <c r="EJ109" s="53"/>
      <c r="EK109" s="53"/>
      <c r="EL109" s="53"/>
      <c r="EM109" s="53"/>
      <c r="EN109" s="53"/>
      <c r="EO109" s="53"/>
      <c r="EP109" s="53"/>
      <c r="EQ109" s="53"/>
      <c r="ER109" s="53"/>
      <c r="ES109" s="53"/>
      <c r="ET109" s="53"/>
      <c r="EU109" s="53"/>
      <c r="EV109" s="53"/>
      <c r="EW109" s="53"/>
      <c r="EX109" s="53"/>
      <c r="EY109" s="53"/>
      <c r="EZ109" s="53"/>
      <c r="FA109" s="53"/>
      <c r="FB109" s="53"/>
      <c r="FC109" s="53"/>
      <c r="FD109" s="53"/>
      <c r="FE109" s="53"/>
      <c r="FF109" s="53"/>
      <c r="FG109" s="53"/>
      <c r="FH109" s="53"/>
      <c r="FI109" s="53"/>
      <c r="FJ109" s="53"/>
      <c r="FK109" s="53"/>
      <c r="FL109" s="53"/>
      <c r="FM109" s="53"/>
      <c r="FN109" s="53"/>
      <c r="FO109" s="53"/>
      <c r="FP109" s="53"/>
      <c r="FQ109" s="53"/>
      <c r="FR109" s="53"/>
      <c r="FS109" s="53"/>
      <c r="FT109" s="53"/>
      <c r="FU109" s="53"/>
      <c r="FV109" s="53"/>
      <c r="FW109" s="53"/>
      <c r="FX109" s="53"/>
      <c r="FY109" s="53"/>
      <c r="FZ109" s="53"/>
      <c r="GA109" s="53"/>
      <c r="GB109" s="53"/>
      <c r="GC109" s="53"/>
      <c r="GD109" s="53"/>
      <c r="GE109" s="53"/>
      <c r="GF109" s="53"/>
      <c r="GG109" s="53"/>
      <c r="GH109" s="53"/>
      <c r="GI109" s="53"/>
      <c r="GJ109" s="53"/>
      <c r="GK109" s="53"/>
      <c r="GL109" s="53"/>
      <c r="GM109" s="53"/>
      <c r="GN109" s="53"/>
      <c r="GO109" s="53"/>
      <c r="GP109" s="53"/>
      <c r="GQ109" s="53"/>
      <c r="GR109" s="53"/>
      <c r="GS109" s="53"/>
      <c r="GT109" s="53"/>
      <c r="GU109" s="53"/>
      <c r="GV109" s="53"/>
      <c r="GW109" s="53"/>
      <c r="GX109" s="53"/>
      <c r="GY109" s="53"/>
      <c r="GZ109" s="53"/>
      <c r="HA109" s="53"/>
      <c r="HB109" s="53"/>
      <c r="HC109" s="53"/>
      <c r="HD109" s="53"/>
      <c r="HE109" s="53"/>
      <c r="HF109" s="53"/>
      <c r="HG109" s="53"/>
      <c r="HH109" s="53"/>
      <c r="HI109" s="53"/>
      <c r="HJ109" s="53"/>
      <c r="HK109" s="53"/>
      <c r="HL109" s="53"/>
      <c r="HM109" s="53"/>
      <c r="HN109" s="53"/>
      <c r="HO109" s="53"/>
      <c r="HP109" s="53"/>
      <c r="HQ109" s="53"/>
      <c r="HR109" s="53"/>
      <c r="HS109" s="53"/>
      <c r="HT109" s="53"/>
      <c r="HU109" s="53"/>
      <c r="HV109" s="53"/>
      <c r="HW109" s="53"/>
      <c r="HX109" s="53"/>
      <c r="HY109" s="53"/>
      <c r="HZ109" s="53"/>
      <c r="IA109" s="53"/>
      <c r="IB109" s="53"/>
      <c r="IC109" s="53"/>
      <c r="ID109" s="53"/>
      <c r="IE109" s="53"/>
      <c r="IF109" s="53"/>
      <c r="IG109" s="53"/>
      <c r="IH109" s="53"/>
      <c r="II109" s="53"/>
      <c r="IJ109" s="53"/>
      <c r="IK109" s="53"/>
      <c r="IL109" s="53"/>
      <c r="IM109" s="53"/>
      <c r="IN109" s="53"/>
      <c r="IO109" s="53"/>
      <c r="IP109" s="53"/>
      <c r="IQ109" s="53"/>
      <c r="IR109" s="53"/>
      <c r="IS109" s="53"/>
      <c r="IT109" s="53"/>
      <c r="IU109" s="53"/>
    </row>
    <row r="110" spans="1:255" s="52" customFormat="1" ht="19.95" customHeight="1" x14ac:dyDescent="0.3">
      <c r="A110" s="85"/>
      <c r="B110" s="20"/>
      <c r="C110" s="4"/>
      <c r="D110" s="4"/>
      <c r="E110" s="5"/>
      <c r="F110" s="5"/>
      <c r="G110" s="25" t="s">
        <v>40</v>
      </c>
      <c r="H110" s="119">
        <f>ROUND(SUM(H75:H109),2)</f>
        <v>790.5</v>
      </c>
      <c r="I110" s="14" t="s">
        <v>41</v>
      </c>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c r="CN110" s="53"/>
      <c r="CO110" s="53"/>
      <c r="CP110" s="53"/>
      <c r="CQ110" s="53"/>
      <c r="CR110" s="53"/>
      <c r="CS110" s="53"/>
      <c r="CT110" s="53"/>
      <c r="CU110" s="53"/>
      <c r="CV110" s="53"/>
      <c r="CW110" s="53"/>
      <c r="CX110" s="53"/>
      <c r="CY110" s="53"/>
      <c r="CZ110" s="53"/>
      <c r="DA110" s="53"/>
      <c r="DB110" s="53"/>
      <c r="DC110" s="53"/>
      <c r="DD110" s="53"/>
      <c r="DE110" s="53"/>
      <c r="DF110" s="53"/>
      <c r="DG110" s="53"/>
      <c r="DH110" s="53"/>
      <c r="DI110" s="53"/>
      <c r="DJ110" s="53"/>
      <c r="DK110" s="53"/>
      <c r="DL110" s="53"/>
      <c r="DM110" s="53"/>
      <c r="DN110" s="53"/>
      <c r="DO110" s="53"/>
      <c r="DP110" s="53"/>
      <c r="DQ110" s="53"/>
      <c r="DR110" s="53"/>
      <c r="DS110" s="53"/>
      <c r="DT110" s="53"/>
      <c r="DU110" s="53"/>
      <c r="DV110" s="53"/>
      <c r="DW110" s="53"/>
      <c r="DX110" s="53"/>
      <c r="DY110" s="53"/>
      <c r="DZ110" s="53"/>
      <c r="EA110" s="53"/>
      <c r="EB110" s="53"/>
      <c r="EC110" s="53"/>
      <c r="ED110" s="53"/>
      <c r="EE110" s="53"/>
      <c r="EF110" s="53"/>
      <c r="EG110" s="53"/>
      <c r="EH110" s="53"/>
      <c r="EI110" s="53"/>
      <c r="EJ110" s="53"/>
      <c r="EK110" s="53"/>
      <c r="EL110" s="53"/>
      <c r="EM110" s="53"/>
      <c r="EN110" s="53"/>
      <c r="EO110" s="53"/>
      <c r="EP110" s="53"/>
      <c r="EQ110" s="53"/>
      <c r="ER110" s="53"/>
      <c r="ES110" s="53"/>
      <c r="ET110" s="53"/>
      <c r="EU110" s="53"/>
      <c r="EV110" s="53"/>
      <c r="EW110" s="53"/>
      <c r="EX110" s="53"/>
      <c r="EY110" s="53"/>
      <c r="EZ110" s="53"/>
      <c r="FA110" s="53"/>
      <c r="FB110" s="53"/>
      <c r="FC110" s="53"/>
      <c r="FD110" s="53"/>
      <c r="FE110" s="53"/>
      <c r="FF110" s="53"/>
      <c r="FG110" s="53"/>
      <c r="FH110" s="53"/>
      <c r="FI110" s="53"/>
      <c r="FJ110" s="53"/>
      <c r="FK110" s="53"/>
      <c r="FL110" s="53"/>
      <c r="FM110" s="53"/>
      <c r="FN110" s="53"/>
      <c r="FO110" s="53"/>
      <c r="FP110" s="53"/>
      <c r="FQ110" s="53"/>
      <c r="FR110" s="53"/>
      <c r="FS110" s="53"/>
      <c r="FT110" s="53"/>
      <c r="FU110" s="53"/>
      <c r="FV110" s="53"/>
      <c r="FW110" s="53"/>
      <c r="FX110" s="53"/>
      <c r="FY110" s="53"/>
      <c r="FZ110" s="53"/>
      <c r="GA110" s="53"/>
      <c r="GB110" s="53"/>
      <c r="GC110" s="53"/>
      <c r="GD110" s="53"/>
      <c r="GE110" s="53"/>
      <c r="GF110" s="53"/>
      <c r="GG110" s="53"/>
      <c r="GH110" s="53"/>
      <c r="GI110" s="53"/>
      <c r="GJ110" s="53"/>
      <c r="GK110" s="53"/>
      <c r="GL110" s="53"/>
      <c r="GM110" s="53"/>
      <c r="GN110" s="53"/>
      <c r="GO110" s="53"/>
      <c r="GP110" s="53"/>
      <c r="GQ110" s="53"/>
      <c r="GR110" s="53"/>
      <c r="GS110" s="53"/>
      <c r="GT110" s="53"/>
      <c r="GU110" s="53"/>
      <c r="GV110" s="53"/>
      <c r="GW110" s="53"/>
      <c r="GX110" s="53"/>
      <c r="GY110" s="53"/>
      <c r="GZ110" s="53"/>
      <c r="HA110" s="53"/>
      <c r="HB110" s="53"/>
      <c r="HC110" s="53"/>
      <c r="HD110" s="53"/>
      <c r="HE110" s="53"/>
      <c r="HF110" s="53"/>
      <c r="HG110" s="53"/>
      <c r="HH110" s="53"/>
      <c r="HI110" s="53"/>
      <c r="HJ110" s="53"/>
      <c r="HK110" s="53"/>
      <c r="HL110" s="53"/>
      <c r="HM110" s="53"/>
      <c r="HN110" s="53"/>
      <c r="HO110" s="53"/>
      <c r="HP110" s="53"/>
      <c r="HQ110" s="53"/>
      <c r="HR110" s="53"/>
      <c r="HS110" s="53"/>
      <c r="HT110" s="53"/>
      <c r="HU110" s="53"/>
      <c r="HV110" s="53"/>
      <c r="HW110" s="53"/>
      <c r="HX110" s="53"/>
      <c r="HY110" s="53"/>
      <c r="HZ110" s="53"/>
      <c r="IA110" s="53"/>
      <c r="IB110" s="53"/>
      <c r="IC110" s="53"/>
      <c r="ID110" s="53"/>
      <c r="IE110" s="53"/>
      <c r="IF110" s="53"/>
      <c r="IG110" s="53"/>
      <c r="IH110" s="53"/>
      <c r="II110" s="53"/>
      <c r="IJ110" s="53"/>
      <c r="IK110" s="53"/>
      <c r="IL110" s="53"/>
      <c r="IM110" s="53"/>
      <c r="IN110" s="53"/>
      <c r="IO110" s="53"/>
      <c r="IP110" s="53"/>
      <c r="IQ110" s="53"/>
      <c r="IR110" s="53"/>
      <c r="IS110" s="53"/>
      <c r="IT110" s="53"/>
      <c r="IU110" s="53"/>
    </row>
    <row r="111" spans="1:255" s="52" customFormat="1" ht="64.95" customHeight="1" x14ac:dyDescent="0.3">
      <c r="A111" s="85">
        <v>5</v>
      </c>
      <c r="B111" s="189" t="s">
        <v>184</v>
      </c>
      <c r="C111" s="190"/>
      <c r="D111" s="190"/>
      <c r="E111" s="190"/>
      <c r="F111" s="190"/>
      <c r="G111" s="190"/>
      <c r="H111" s="191"/>
      <c r="I111" s="17"/>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c r="CO111" s="53"/>
      <c r="CP111" s="53"/>
      <c r="CQ111" s="53"/>
      <c r="CR111" s="53"/>
      <c r="CS111" s="53"/>
      <c r="CT111" s="53"/>
      <c r="CU111" s="53"/>
      <c r="CV111" s="53"/>
      <c r="CW111" s="53"/>
      <c r="CX111" s="53"/>
      <c r="CY111" s="53"/>
      <c r="CZ111" s="53"/>
      <c r="DA111" s="53"/>
      <c r="DB111" s="53"/>
      <c r="DC111" s="53"/>
      <c r="DD111" s="53"/>
      <c r="DE111" s="53"/>
      <c r="DF111" s="53"/>
      <c r="DG111" s="53"/>
      <c r="DH111" s="53"/>
      <c r="DI111" s="53"/>
      <c r="DJ111" s="53"/>
      <c r="DK111" s="53"/>
      <c r="DL111" s="53"/>
      <c r="DM111" s="53"/>
      <c r="DN111" s="53"/>
      <c r="DO111" s="53"/>
      <c r="DP111" s="53"/>
      <c r="DQ111" s="53"/>
      <c r="DR111" s="53"/>
      <c r="DS111" s="53"/>
      <c r="DT111" s="53"/>
      <c r="DU111" s="53"/>
      <c r="DV111" s="53"/>
      <c r="DW111" s="53"/>
      <c r="DX111" s="53"/>
      <c r="DY111" s="53"/>
      <c r="DZ111" s="53"/>
      <c r="EA111" s="53"/>
      <c r="EB111" s="53"/>
      <c r="EC111" s="53"/>
      <c r="ED111" s="53"/>
      <c r="EE111" s="53"/>
      <c r="EF111" s="53"/>
      <c r="EG111" s="53"/>
      <c r="EH111" s="53"/>
      <c r="EI111" s="53"/>
      <c r="EJ111" s="53"/>
      <c r="EK111" s="53"/>
      <c r="EL111" s="53"/>
      <c r="EM111" s="53"/>
      <c r="EN111" s="53"/>
      <c r="EO111" s="53"/>
      <c r="EP111" s="53"/>
      <c r="EQ111" s="53"/>
      <c r="ER111" s="53"/>
      <c r="ES111" s="53"/>
      <c r="ET111" s="53"/>
      <c r="EU111" s="53"/>
      <c r="EV111" s="53"/>
      <c r="EW111" s="53"/>
      <c r="EX111" s="53"/>
      <c r="EY111" s="53"/>
      <c r="EZ111" s="53"/>
      <c r="FA111" s="53"/>
      <c r="FB111" s="53"/>
      <c r="FC111" s="53"/>
      <c r="FD111" s="53"/>
      <c r="FE111" s="53"/>
      <c r="FF111" s="53"/>
      <c r="FG111" s="53"/>
      <c r="FH111" s="53"/>
      <c r="FI111" s="53"/>
      <c r="FJ111" s="53"/>
      <c r="FK111" s="53"/>
      <c r="FL111" s="53"/>
      <c r="FM111" s="53"/>
      <c r="FN111" s="53"/>
      <c r="FO111" s="53"/>
      <c r="FP111" s="53"/>
      <c r="FQ111" s="53"/>
      <c r="FR111" s="53"/>
      <c r="FS111" s="53"/>
      <c r="FT111" s="53"/>
      <c r="FU111" s="53"/>
      <c r="FV111" s="53"/>
      <c r="FW111" s="53"/>
      <c r="FX111" s="53"/>
      <c r="FY111" s="53"/>
      <c r="FZ111" s="53"/>
      <c r="GA111" s="53"/>
      <c r="GB111" s="53"/>
      <c r="GC111" s="53"/>
      <c r="GD111" s="53"/>
      <c r="GE111" s="53"/>
      <c r="GF111" s="53"/>
      <c r="GG111" s="53"/>
      <c r="GH111" s="53"/>
      <c r="GI111" s="53"/>
      <c r="GJ111" s="53"/>
      <c r="GK111" s="53"/>
      <c r="GL111" s="53"/>
      <c r="GM111" s="53"/>
      <c r="GN111" s="53"/>
      <c r="GO111" s="53"/>
      <c r="GP111" s="53"/>
      <c r="GQ111" s="53"/>
      <c r="GR111" s="53"/>
      <c r="GS111" s="53"/>
      <c r="GT111" s="53"/>
      <c r="GU111" s="53"/>
      <c r="GV111" s="53"/>
      <c r="GW111" s="53"/>
      <c r="GX111" s="53"/>
      <c r="GY111" s="53"/>
      <c r="GZ111" s="53"/>
      <c r="HA111" s="53"/>
      <c r="HB111" s="53"/>
      <c r="HC111" s="53"/>
      <c r="HD111" s="53"/>
      <c r="HE111" s="53"/>
      <c r="HF111" s="53"/>
      <c r="HG111" s="53"/>
      <c r="HH111" s="53"/>
      <c r="HI111" s="53"/>
      <c r="HJ111" s="53"/>
      <c r="HK111" s="53"/>
      <c r="HL111" s="53"/>
      <c r="HM111" s="53"/>
      <c r="HN111" s="53"/>
      <c r="HO111" s="53"/>
      <c r="HP111" s="53"/>
      <c r="HQ111" s="53"/>
      <c r="HR111" s="53"/>
      <c r="HS111" s="53"/>
      <c r="HT111" s="53"/>
      <c r="HU111" s="53"/>
      <c r="HV111" s="53"/>
      <c r="HW111" s="53"/>
      <c r="HX111" s="53"/>
      <c r="HY111" s="53"/>
      <c r="HZ111" s="53"/>
      <c r="IA111" s="53"/>
      <c r="IB111" s="53"/>
      <c r="IC111" s="53"/>
      <c r="ID111" s="53"/>
      <c r="IE111" s="53"/>
      <c r="IF111" s="53"/>
      <c r="IG111" s="53"/>
      <c r="IH111" s="53"/>
      <c r="II111" s="53"/>
      <c r="IJ111" s="53"/>
      <c r="IK111" s="53"/>
      <c r="IL111" s="53"/>
      <c r="IM111" s="53"/>
      <c r="IN111" s="53"/>
      <c r="IO111" s="53"/>
      <c r="IP111" s="53"/>
      <c r="IQ111" s="53"/>
      <c r="IR111" s="53"/>
      <c r="IS111" s="53"/>
      <c r="IT111" s="53"/>
      <c r="IU111" s="53"/>
    </row>
    <row r="112" spans="1:255" s="52" customFormat="1" ht="19.95" customHeight="1" x14ac:dyDescent="0.3">
      <c r="A112" s="85"/>
      <c r="B112" s="23" t="s">
        <v>54</v>
      </c>
      <c r="C112" s="4"/>
      <c r="D112" s="4"/>
      <c r="E112" s="5"/>
      <c r="F112" s="5"/>
      <c r="G112" s="5"/>
      <c r="H112" s="8"/>
      <c r="I112" s="17"/>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c r="CP112" s="53"/>
      <c r="CQ112" s="53"/>
      <c r="CR112" s="53"/>
      <c r="CS112" s="53"/>
      <c r="CT112" s="53"/>
      <c r="CU112" s="53"/>
      <c r="CV112" s="53"/>
      <c r="CW112" s="53"/>
      <c r="CX112" s="53"/>
      <c r="CY112" s="53"/>
      <c r="CZ112" s="53"/>
      <c r="DA112" s="53"/>
      <c r="DB112" s="53"/>
      <c r="DC112" s="53"/>
      <c r="DD112" s="53"/>
      <c r="DE112" s="53"/>
      <c r="DF112" s="53"/>
      <c r="DG112" s="53"/>
      <c r="DH112" s="53"/>
      <c r="DI112" s="53"/>
      <c r="DJ112" s="53"/>
      <c r="DK112" s="53"/>
      <c r="DL112" s="53"/>
      <c r="DM112" s="53"/>
      <c r="DN112" s="53"/>
      <c r="DO112" s="53"/>
      <c r="DP112" s="53"/>
      <c r="DQ112" s="53"/>
      <c r="DR112" s="53"/>
      <c r="DS112" s="53"/>
      <c r="DT112" s="53"/>
      <c r="DU112" s="53"/>
      <c r="DV112" s="53"/>
      <c r="DW112" s="53"/>
      <c r="DX112" s="53"/>
      <c r="DY112" s="53"/>
      <c r="DZ112" s="53"/>
      <c r="EA112" s="53"/>
      <c r="EB112" s="53"/>
      <c r="EC112" s="53"/>
      <c r="ED112" s="53"/>
      <c r="EE112" s="53"/>
      <c r="EF112" s="53"/>
      <c r="EG112" s="53"/>
      <c r="EH112" s="53"/>
      <c r="EI112" s="53"/>
      <c r="EJ112" s="53"/>
      <c r="EK112" s="53"/>
      <c r="EL112" s="53"/>
      <c r="EM112" s="53"/>
      <c r="EN112" s="53"/>
      <c r="EO112" s="53"/>
      <c r="EP112" s="53"/>
      <c r="EQ112" s="53"/>
      <c r="ER112" s="53"/>
      <c r="ES112" s="53"/>
      <c r="ET112" s="53"/>
      <c r="EU112" s="53"/>
      <c r="EV112" s="53"/>
      <c r="EW112" s="53"/>
      <c r="EX112" s="53"/>
      <c r="EY112" s="53"/>
      <c r="EZ112" s="53"/>
      <c r="FA112" s="53"/>
      <c r="FB112" s="53"/>
      <c r="FC112" s="53"/>
      <c r="FD112" s="53"/>
      <c r="FE112" s="53"/>
      <c r="FF112" s="53"/>
      <c r="FG112" s="53"/>
      <c r="FH112" s="53"/>
      <c r="FI112" s="53"/>
      <c r="FJ112" s="53"/>
      <c r="FK112" s="53"/>
      <c r="FL112" s="53"/>
      <c r="FM112" s="53"/>
      <c r="FN112" s="53"/>
      <c r="FO112" s="53"/>
      <c r="FP112" s="53"/>
      <c r="FQ112" s="53"/>
      <c r="FR112" s="53"/>
      <c r="FS112" s="53"/>
      <c r="FT112" s="53"/>
      <c r="FU112" s="53"/>
      <c r="FV112" s="53"/>
      <c r="FW112" s="53"/>
      <c r="FX112" s="53"/>
      <c r="FY112" s="53"/>
      <c r="FZ112" s="53"/>
      <c r="GA112" s="53"/>
      <c r="GB112" s="53"/>
      <c r="GC112" s="53"/>
      <c r="GD112" s="53"/>
      <c r="GE112" s="53"/>
      <c r="GF112" s="53"/>
      <c r="GG112" s="53"/>
      <c r="GH112" s="53"/>
      <c r="GI112" s="53"/>
      <c r="GJ112" s="53"/>
      <c r="GK112" s="53"/>
      <c r="GL112" s="53"/>
      <c r="GM112" s="53"/>
      <c r="GN112" s="53"/>
      <c r="GO112" s="53"/>
      <c r="GP112" s="53"/>
      <c r="GQ112" s="53"/>
      <c r="GR112" s="53"/>
      <c r="GS112" s="53"/>
      <c r="GT112" s="53"/>
      <c r="GU112" s="53"/>
      <c r="GV112" s="53"/>
      <c r="GW112" s="53"/>
      <c r="GX112" s="53"/>
      <c r="GY112" s="53"/>
      <c r="GZ112" s="53"/>
      <c r="HA112" s="53"/>
      <c r="HB112" s="53"/>
      <c r="HC112" s="53"/>
      <c r="HD112" s="53"/>
      <c r="HE112" s="53"/>
      <c r="HF112" s="53"/>
      <c r="HG112" s="53"/>
      <c r="HH112" s="53"/>
      <c r="HI112" s="53"/>
      <c r="HJ112" s="53"/>
      <c r="HK112" s="53"/>
      <c r="HL112" s="53"/>
      <c r="HM112" s="53"/>
      <c r="HN112" s="53"/>
      <c r="HO112" s="53"/>
      <c r="HP112" s="53"/>
      <c r="HQ112" s="53"/>
      <c r="HR112" s="53"/>
      <c r="HS112" s="53"/>
      <c r="HT112" s="53"/>
      <c r="HU112" s="53"/>
      <c r="HV112" s="53"/>
      <c r="HW112" s="53"/>
      <c r="HX112" s="53"/>
      <c r="HY112" s="53"/>
      <c r="HZ112" s="53"/>
      <c r="IA112" s="53"/>
      <c r="IB112" s="53"/>
      <c r="IC112" s="53"/>
      <c r="ID112" s="53"/>
      <c r="IE112" s="53"/>
      <c r="IF112" s="53"/>
      <c r="IG112" s="53"/>
      <c r="IH112" s="53"/>
      <c r="II112" s="53"/>
      <c r="IJ112" s="53"/>
      <c r="IK112" s="53"/>
      <c r="IL112" s="53"/>
      <c r="IM112" s="53"/>
      <c r="IN112" s="53"/>
      <c r="IO112" s="53"/>
      <c r="IP112" s="53"/>
      <c r="IQ112" s="53"/>
      <c r="IR112" s="53"/>
      <c r="IS112" s="53"/>
      <c r="IT112" s="53"/>
      <c r="IU112" s="53"/>
    </row>
    <row r="113" spans="1:255" s="52" customFormat="1" ht="19.95" customHeight="1" x14ac:dyDescent="0.3">
      <c r="A113" s="85"/>
      <c r="B113" s="15" t="s">
        <v>33</v>
      </c>
      <c r="C113" s="4"/>
      <c r="D113" s="4"/>
      <c r="E113" s="5"/>
      <c r="F113" s="5"/>
      <c r="G113" s="5"/>
      <c r="H113" s="16"/>
      <c r="I113" s="30"/>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c r="BG113" s="53"/>
      <c r="BH113" s="53"/>
      <c r="BI113" s="53"/>
      <c r="BJ113" s="53"/>
      <c r="BK113" s="53"/>
      <c r="BL113" s="53"/>
      <c r="BM113" s="53"/>
      <c r="BN113" s="53"/>
      <c r="BO113" s="53"/>
      <c r="BP113" s="53"/>
      <c r="BQ113" s="53"/>
      <c r="BR113" s="53"/>
      <c r="BS113" s="53"/>
      <c r="BT113" s="53"/>
      <c r="BU113" s="53"/>
      <c r="BV113" s="53"/>
      <c r="BW113" s="53"/>
      <c r="BX113" s="53"/>
      <c r="BY113" s="53"/>
      <c r="BZ113" s="53"/>
      <c r="CA113" s="53"/>
      <c r="CB113" s="53"/>
      <c r="CC113" s="53"/>
      <c r="CD113" s="53"/>
      <c r="CE113" s="53"/>
      <c r="CF113" s="53"/>
      <c r="CG113" s="53"/>
      <c r="CH113" s="53"/>
      <c r="CI113" s="53"/>
      <c r="CJ113" s="53"/>
      <c r="CK113" s="53"/>
      <c r="CL113" s="53"/>
      <c r="CM113" s="53"/>
      <c r="CN113" s="53"/>
      <c r="CO113" s="53"/>
      <c r="CP113" s="53"/>
      <c r="CQ113" s="53"/>
      <c r="CR113" s="53"/>
      <c r="CS113" s="53"/>
      <c r="CT113" s="53"/>
      <c r="CU113" s="53"/>
      <c r="CV113" s="53"/>
      <c r="CW113" s="53"/>
      <c r="CX113" s="53"/>
      <c r="CY113" s="53"/>
      <c r="CZ113" s="53"/>
      <c r="DA113" s="53"/>
      <c r="DB113" s="53"/>
      <c r="DC113" s="53"/>
      <c r="DD113" s="53"/>
      <c r="DE113" s="53"/>
      <c r="DF113" s="53"/>
      <c r="DG113" s="53"/>
      <c r="DH113" s="53"/>
      <c r="DI113" s="53"/>
      <c r="DJ113" s="53"/>
      <c r="DK113" s="53"/>
      <c r="DL113" s="53"/>
      <c r="DM113" s="53"/>
      <c r="DN113" s="53"/>
      <c r="DO113" s="53"/>
      <c r="DP113" s="53"/>
      <c r="DQ113" s="53"/>
      <c r="DR113" s="53"/>
      <c r="DS113" s="53"/>
      <c r="DT113" s="53"/>
      <c r="DU113" s="53"/>
      <c r="DV113" s="53"/>
      <c r="DW113" s="53"/>
      <c r="DX113" s="53"/>
      <c r="DY113" s="53"/>
      <c r="DZ113" s="53"/>
      <c r="EA113" s="53"/>
      <c r="EB113" s="53"/>
      <c r="EC113" s="53"/>
      <c r="ED113" s="53"/>
      <c r="EE113" s="53"/>
      <c r="EF113" s="53"/>
      <c r="EG113" s="53"/>
      <c r="EH113" s="53"/>
      <c r="EI113" s="53"/>
      <c r="EJ113" s="53"/>
      <c r="EK113" s="53"/>
      <c r="EL113" s="53"/>
      <c r="EM113" s="53"/>
      <c r="EN113" s="53"/>
      <c r="EO113" s="53"/>
      <c r="EP113" s="53"/>
      <c r="EQ113" s="53"/>
      <c r="ER113" s="53"/>
      <c r="ES113" s="53"/>
      <c r="ET113" s="53"/>
      <c r="EU113" s="53"/>
      <c r="EV113" s="53"/>
      <c r="EW113" s="53"/>
      <c r="EX113" s="53"/>
      <c r="EY113" s="53"/>
      <c r="EZ113" s="53"/>
      <c r="FA113" s="53"/>
      <c r="FB113" s="53"/>
      <c r="FC113" s="53"/>
      <c r="FD113" s="53"/>
      <c r="FE113" s="53"/>
      <c r="FF113" s="53"/>
      <c r="FG113" s="53"/>
      <c r="FH113" s="53"/>
      <c r="FI113" s="53"/>
      <c r="FJ113" s="53"/>
      <c r="FK113" s="53"/>
      <c r="FL113" s="53"/>
      <c r="FM113" s="53"/>
      <c r="FN113" s="53"/>
      <c r="FO113" s="53"/>
      <c r="FP113" s="53"/>
      <c r="FQ113" s="53"/>
      <c r="FR113" s="53"/>
      <c r="FS113" s="53"/>
      <c r="FT113" s="53"/>
      <c r="FU113" s="53"/>
      <c r="FV113" s="53"/>
      <c r="FW113" s="53"/>
      <c r="FX113" s="53"/>
      <c r="FY113" s="53"/>
      <c r="FZ113" s="53"/>
      <c r="GA113" s="53"/>
      <c r="GB113" s="53"/>
      <c r="GC113" s="53"/>
      <c r="GD113" s="53"/>
      <c r="GE113" s="53"/>
      <c r="GF113" s="53"/>
      <c r="GG113" s="53"/>
      <c r="GH113" s="53"/>
      <c r="GI113" s="53"/>
      <c r="GJ113" s="53"/>
      <c r="GK113" s="53"/>
      <c r="GL113" s="53"/>
      <c r="GM113" s="53"/>
      <c r="GN113" s="53"/>
      <c r="GO113" s="53"/>
      <c r="GP113" s="53"/>
      <c r="GQ113" s="53"/>
      <c r="GR113" s="53"/>
      <c r="GS113" s="53"/>
      <c r="GT113" s="53"/>
      <c r="GU113" s="53"/>
      <c r="GV113" s="53"/>
      <c r="GW113" s="53"/>
      <c r="GX113" s="53"/>
      <c r="GY113" s="53"/>
      <c r="GZ113" s="53"/>
      <c r="HA113" s="53"/>
      <c r="HB113" s="53"/>
      <c r="HC113" s="53"/>
      <c r="HD113" s="53"/>
      <c r="HE113" s="53"/>
      <c r="HF113" s="53"/>
      <c r="HG113" s="53"/>
      <c r="HH113" s="53"/>
      <c r="HI113" s="53"/>
      <c r="HJ113" s="53"/>
      <c r="HK113" s="53"/>
      <c r="HL113" s="53"/>
      <c r="HM113" s="53"/>
      <c r="HN113" s="53"/>
      <c r="HO113" s="53"/>
      <c r="HP113" s="53"/>
      <c r="HQ113" s="53"/>
      <c r="HR113" s="53"/>
      <c r="HS113" s="53"/>
      <c r="HT113" s="53"/>
      <c r="HU113" s="53"/>
      <c r="HV113" s="53"/>
      <c r="HW113" s="53"/>
      <c r="HX113" s="53"/>
      <c r="HY113" s="53"/>
      <c r="HZ113" s="53"/>
      <c r="IA113" s="53"/>
      <c r="IB113" s="53"/>
      <c r="IC113" s="53"/>
      <c r="ID113" s="53"/>
      <c r="IE113" s="53"/>
      <c r="IF113" s="53"/>
      <c r="IG113" s="53"/>
      <c r="IH113" s="53"/>
      <c r="II113" s="53"/>
      <c r="IJ113" s="53"/>
      <c r="IK113" s="53"/>
      <c r="IL113" s="53"/>
      <c r="IM113" s="53"/>
      <c r="IN113" s="53"/>
      <c r="IO113" s="53"/>
      <c r="IP113" s="53"/>
      <c r="IQ113" s="53"/>
      <c r="IR113" s="53"/>
      <c r="IS113" s="53"/>
      <c r="IT113" s="53"/>
      <c r="IU113" s="53"/>
    </row>
    <row r="114" spans="1:255" s="52" customFormat="1" ht="19.95" customHeight="1" x14ac:dyDescent="0.3">
      <c r="A114" s="85"/>
      <c r="B114" s="17" t="s">
        <v>55</v>
      </c>
      <c r="C114" s="18">
        <v>1</v>
      </c>
      <c r="D114" s="18">
        <v>1</v>
      </c>
      <c r="E114" s="16">
        <v>35.04</v>
      </c>
      <c r="F114" s="16"/>
      <c r="G114" s="16">
        <v>4.45</v>
      </c>
      <c r="H114" s="5">
        <f t="shared" ref="H114:H121" si="4">ROUND(PRODUCT(C114:G114),2)</f>
        <v>155.93</v>
      </c>
      <c r="I114" s="30"/>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c r="DS114" s="53"/>
      <c r="DT114" s="53"/>
      <c r="DU114" s="53"/>
      <c r="DV114" s="53"/>
      <c r="DW114" s="53"/>
      <c r="DX114" s="53"/>
      <c r="DY114" s="53"/>
      <c r="DZ114" s="53"/>
      <c r="EA114" s="53"/>
      <c r="EB114" s="53"/>
      <c r="EC114" s="53"/>
      <c r="ED114" s="53"/>
      <c r="EE114" s="53"/>
      <c r="EF114" s="53"/>
      <c r="EG114" s="53"/>
      <c r="EH114" s="53"/>
      <c r="EI114" s="53"/>
      <c r="EJ114" s="53"/>
      <c r="EK114" s="53"/>
      <c r="EL114" s="53"/>
      <c r="EM114" s="53"/>
      <c r="EN114" s="53"/>
      <c r="EO114" s="53"/>
      <c r="EP114" s="53"/>
      <c r="EQ114" s="53"/>
      <c r="ER114" s="53"/>
      <c r="ES114" s="53"/>
      <c r="ET114" s="53"/>
      <c r="EU114" s="53"/>
      <c r="EV114" s="53"/>
      <c r="EW114" s="53"/>
      <c r="EX114" s="53"/>
      <c r="EY114" s="53"/>
      <c r="EZ114" s="53"/>
      <c r="FA114" s="53"/>
      <c r="FB114" s="53"/>
      <c r="FC114" s="53"/>
      <c r="FD114" s="53"/>
      <c r="FE114" s="53"/>
      <c r="FF114" s="53"/>
      <c r="FG114" s="53"/>
      <c r="FH114" s="53"/>
      <c r="FI114" s="53"/>
      <c r="FJ114" s="53"/>
      <c r="FK114" s="53"/>
      <c r="FL114" s="53"/>
      <c r="FM114" s="53"/>
      <c r="FN114" s="53"/>
      <c r="FO114" s="53"/>
      <c r="FP114" s="53"/>
      <c r="FQ114" s="53"/>
      <c r="FR114" s="53"/>
      <c r="FS114" s="53"/>
      <c r="FT114" s="53"/>
      <c r="FU114" s="53"/>
      <c r="FV114" s="53"/>
      <c r="FW114" s="53"/>
      <c r="FX114" s="53"/>
      <c r="FY114" s="53"/>
      <c r="FZ114" s="53"/>
      <c r="GA114" s="53"/>
      <c r="GB114" s="53"/>
      <c r="GC114" s="53"/>
      <c r="GD114" s="53"/>
      <c r="GE114" s="53"/>
      <c r="GF114" s="53"/>
      <c r="GG114" s="53"/>
      <c r="GH114" s="53"/>
      <c r="GI114" s="53"/>
      <c r="GJ114" s="53"/>
      <c r="GK114" s="53"/>
      <c r="GL114" s="53"/>
      <c r="GM114" s="53"/>
      <c r="GN114" s="53"/>
      <c r="GO114" s="53"/>
      <c r="GP114" s="53"/>
      <c r="GQ114" s="53"/>
      <c r="GR114" s="53"/>
      <c r="GS114" s="53"/>
      <c r="GT114" s="53"/>
      <c r="GU114" s="53"/>
      <c r="GV114" s="53"/>
      <c r="GW114" s="53"/>
      <c r="GX114" s="53"/>
      <c r="GY114" s="53"/>
      <c r="GZ114" s="53"/>
      <c r="HA114" s="53"/>
      <c r="HB114" s="53"/>
      <c r="HC114" s="53"/>
      <c r="HD114" s="53"/>
      <c r="HE114" s="53"/>
      <c r="HF114" s="53"/>
      <c r="HG114" s="53"/>
      <c r="HH114" s="53"/>
      <c r="HI114" s="53"/>
      <c r="HJ114" s="53"/>
      <c r="HK114" s="53"/>
      <c r="HL114" s="53"/>
      <c r="HM114" s="53"/>
      <c r="HN114" s="53"/>
      <c r="HO114" s="53"/>
      <c r="HP114" s="53"/>
      <c r="HQ114" s="53"/>
      <c r="HR114" s="53"/>
      <c r="HS114" s="53"/>
      <c r="HT114" s="53"/>
      <c r="HU114" s="53"/>
      <c r="HV114" s="53"/>
      <c r="HW114" s="53"/>
      <c r="HX114" s="53"/>
      <c r="HY114" s="53"/>
      <c r="HZ114" s="53"/>
      <c r="IA114" s="53"/>
      <c r="IB114" s="53"/>
      <c r="IC114" s="53"/>
      <c r="ID114" s="53"/>
      <c r="IE114" s="53"/>
      <c r="IF114" s="53"/>
      <c r="IG114" s="53"/>
      <c r="IH114" s="53"/>
      <c r="II114" s="53"/>
      <c r="IJ114" s="53"/>
      <c r="IK114" s="53"/>
      <c r="IL114" s="53"/>
      <c r="IM114" s="53"/>
      <c r="IN114" s="53"/>
      <c r="IO114" s="53"/>
      <c r="IP114" s="53"/>
      <c r="IQ114" s="53"/>
      <c r="IR114" s="53"/>
      <c r="IS114" s="53"/>
      <c r="IT114" s="53"/>
      <c r="IU114" s="53"/>
    </row>
    <row r="115" spans="1:255" s="52" customFormat="1" ht="19.95" customHeight="1" x14ac:dyDescent="0.3">
      <c r="A115" s="85"/>
      <c r="B115" s="17" t="s">
        <v>56</v>
      </c>
      <c r="C115" s="18">
        <v>-1</v>
      </c>
      <c r="D115" s="18">
        <v>1</v>
      </c>
      <c r="E115" s="16">
        <v>0.9</v>
      </c>
      <c r="F115" s="16"/>
      <c r="G115" s="16">
        <v>2.1</v>
      </c>
      <c r="H115" s="5">
        <f t="shared" si="4"/>
        <v>-1.89</v>
      </c>
      <c r="I115" s="30"/>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53"/>
      <c r="DT115" s="53"/>
      <c r="DU115" s="53"/>
      <c r="DV115" s="53"/>
      <c r="DW115" s="53"/>
      <c r="DX115" s="53"/>
      <c r="DY115" s="53"/>
      <c r="DZ115" s="53"/>
      <c r="EA115" s="53"/>
      <c r="EB115" s="53"/>
      <c r="EC115" s="53"/>
      <c r="ED115" s="53"/>
      <c r="EE115" s="53"/>
      <c r="EF115" s="53"/>
      <c r="EG115" s="53"/>
      <c r="EH115" s="53"/>
      <c r="EI115" s="53"/>
      <c r="EJ115" s="53"/>
      <c r="EK115" s="53"/>
      <c r="EL115" s="53"/>
      <c r="EM115" s="53"/>
      <c r="EN115" s="53"/>
      <c r="EO115" s="53"/>
      <c r="EP115" s="53"/>
      <c r="EQ115" s="53"/>
      <c r="ER115" s="53"/>
      <c r="ES115" s="53"/>
      <c r="ET115" s="53"/>
      <c r="EU115" s="53"/>
      <c r="EV115" s="53"/>
      <c r="EW115" s="53"/>
      <c r="EX115" s="53"/>
      <c r="EY115" s="53"/>
      <c r="EZ115" s="53"/>
      <c r="FA115" s="53"/>
      <c r="FB115" s="53"/>
      <c r="FC115" s="53"/>
      <c r="FD115" s="53"/>
      <c r="FE115" s="53"/>
      <c r="FF115" s="53"/>
      <c r="FG115" s="53"/>
      <c r="FH115" s="53"/>
      <c r="FI115" s="53"/>
      <c r="FJ115" s="53"/>
      <c r="FK115" s="53"/>
      <c r="FL115" s="53"/>
      <c r="FM115" s="53"/>
      <c r="FN115" s="53"/>
      <c r="FO115" s="53"/>
      <c r="FP115" s="53"/>
      <c r="FQ115" s="53"/>
      <c r="FR115" s="53"/>
      <c r="FS115" s="53"/>
      <c r="FT115" s="53"/>
      <c r="FU115" s="53"/>
      <c r="FV115" s="53"/>
      <c r="FW115" s="53"/>
      <c r="FX115" s="53"/>
      <c r="FY115" s="53"/>
      <c r="FZ115" s="53"/>
      <c r="GA115" s="53"/>
      <c r="GB115" s="53"/>
      <c r="GC115" s="53"/>
      <c r="GD115" s="53"/>
      <c r="GE115" s="53"/>
      <c r="GF115" s="53"/>
      <c r="GG115" s="53"/>
      <c r="GH115" s="53"/>
      <c r="GI115" s="53"/>
      <c r="GJ115" s="53"/>
      <c r="GK115" s="53"/>
      <c r="GL115" s="53"/>
      <c r="GM115" s="53"/>
      <c r="GN115" s="53"/>
      <c r="GO115" s="53"/>
      <c r="GP115" s="53"/>
      <c r="GQ115" s="53"/>
      <c r="GR115" s="53"/>
      <c r="GS115" s="53"/>
      <c r="GT115" s="53"/>
      <c r="GU115" s="53"/>
      <c r="GV115" s="53"/>
      <c r="GW115" s="53"/>
      <c r="GX115" s="53"/>
      <c r="GY115" s="53"/>
      <c r="GZ115" s="53"/>
      <c r="HA115" s="53"/>
      <c r="HB115" s="53"/>
      <c r="HC115" s="53"/>
      <c r="HD115" s="53"/>
      <c r="HE115" s="53"/>
      <c r="HF115" s="53"/>
      <c r="HG115" s="53"/>
      <c r="HH115" s="53"/>
      <c r="HI115" s="53"/>
      <c r="HJ115" s="53"/>
      <c r="HK115" s="53"/>
      <c r="HL115" s="53"/>
      <c r="HM115" s="53"/>
      <c r="HN115" s="53"/>
      <c r="HO115" s="53"/>
      <c r="HP115" s="53"/>
      <c r="HQ115" s="53"/>
      <c r="HR115" s="53"/>
      <c r="HS115" s="53"/>
      <c r="HT115" s="53"/>
      <c r="HU115" s="53"/>
      <c r="HV115" s="53"/>
      <c r="HW115" s="53"/>
      <c r="HX115" s="53"/>
      <c r="HY115" s="53"/>
      <c r="HZ115" s="53"/>
      <c r="IA115" s="53"/>
      <c r="IB115" s="53"/>
      <c r="IC115" s="53"/>
      <c r="ID115" s="53"/>
      <c r="IE115" s="53"/>
      <c r="IF115" s="53"/>
      <c r="IG115" s="53"/>
      <c r="IH115" s="53"/>
      <c r="II115" s="53"/>
      <c r="IJ115" s="53"/>
      <c r="IK115" s="53"/>
      <c r="IL115" s="53"/>
      <c r="IM115" s="53"/>
      <c r="IN115" s="53"/>
      <c r="IO115" s="53"/>
      <c r="IP115" s="53"/>
      <c r="IQ115" s="53"/>
      <c r="IR115" s="53"/>
      <c r="IS115" s="53"/>
      <c r="IT115" s="53"/>
      <c r="IU115" s="53"/>
    </row>
    <row r="116" spans="1:255" s="52" customFormat="1" ht="19.95" customHeight="1" x14ac:dyDescent="0.3">
      <c r="A116" s="85"/>
      <c r="B116" s="17" t="s">
        <v>57</v>
      </c>
      <c r="C116" s="18">
        <v>-1</v>
      </c>
      <c r="D116" s="18">
        <v>1</v>
      </c>
      <c r="E116" s="16">
        <v>1.9</v>
      </c>
      <c r="F116" s="16"/>
      <c r="G116" s="16">
        <v>1.5</v>
      </c>
      <c r="H116" s="5">
        <f t="shared" si="4"/>
        <v>-2.85</v>
      </c>
      <c r="I116" s="30"/>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c r="CR116" s="53"/>
      <c r="CS116" s="53"/>
      <c r="CT116" s="53"/>
      <c r="CU116" s="53"/>
      <c r="CV116" s="53"/>
      <c r="CW116" s="53"/>
      <c r="CX116" s="53"/>
      <c r="CY116" s="53"/>
      <c r="CZ116" s="53"/>
      <c r="DA116" s="53"/>
      <c r="DB116" s="53"/>
      <c r="DC116" s="53"/>
      <c r="DD116" s="53"/>
      <c r="DE116" s="53"/>
      <c r="DF116" s="53"/>
      <c r="DG116" s="53"/>
      <c r="DH116" s="53"/>
      <c r="DI116" s="53"/>
      <c r="DJ116" s="53"/>
      <c r="DK116" s="53"/>
      <c r="DL116" s="53"/>
      <c r="DM116" s="53"/>
      <c r="DN116" s="53"/>
      <c r="DO116" s="53"/>
      <c r="DP116" s="53"/>
      <c r="DQ116" s="53"/>
      <c r="DR116" s="53"/>
      <c r="DS116" s="53"/>
      <c r="DT116" s="53"/>
      <c r="DU116" s="53"/>
      <c r="DV116" s="53"/>
      <c r="DW116" s="53"/>
      <c r="DX116" s="53"/>
      <c r="DY116" s="53"/>
      <c r="DZ116" s="53"/>
      <c r="EA116" s="53"/>
      <c r="EB116" s="53"/>
      <c r="EC116" s="53"/>
      <c r="ED116" s="53"/>
      <c r="EE116" s="53"/>
      <c r="EF116" s="53"/>
      <c r="EG116" s="53"/>
      <c r="EH116" s="53"/>
      <c r="EI116" s="53"/>
      <c r="EJ116" s="53"/>
      <c r="EK116" s="53"/>
      <c r="EL116" s="53"/>
      <c r="EM116" s="53"/>
      <c r="EN116" s="53"/>
      <c r="EO116" s="53"/>
      <c r="EP116" s="53"/>
      <c r="EQ116" s="53"/>
      <c r="ER116" s="53"/>
      <c r="ES116" s="53"/>
      <c r="ET116" s="53"/>
      <c r="EU116" s="53"/>
      <c r="EV116" s="53"/>
      <c r="EW116" s="53"/>
      <c r="EX116" s="53"/>
      <c r="EY116" s="53"/>
      <c r="EZ116" s="53"/>
      <c r="FA116" s="53"/>
      <c r="FB116" s="53"/>
      <c r="FC116" s="53"/>
      <c r="FD116" s="53"/>
      <c r="FE116" s="53"/>
      <c r="FF116" s="53"/>
      <c r="FG116" s="53"/>
      <c r="FH116" s="53"/>
      <c r="FI116" s="53"/>
      <c r="FJ116" s="53"/>
      <c r="FK116" s="53"/>
      <c r="FL116" s="53"/>
      <c r="FM116" s="53"/>
      <c r="FN116" s="53"/>
      <c r="FO116" s="53"/>
      <c r="FP116" s="53"/>
      <c r="FQ116" s="53"/>
      <c r="FR116" s="53"/>
      <c r="FS116" s="53"/>
      <c r="FT116" s="53"/>
      <c r="FU116" s="53"/>
      <c r="FV116" s="53"/>
      <c r="FW116" s="53"/>
      <c r="FX116" s="53"/>
      <c r="FY116" s="53"/>
      <c r="FZ116" s="53"/>
      <c r="GA116" s="53"/>
      <c r="GB116" s="53"/>
      <c r="GC116" s="53"/>
      <c r="GD116" s="53"/>
      <c r="GE116" s="53"/>
      <c r="GF116" s="53"/>
      <c r="GG116" s="53"/>
      <c r="GH116" s="53"/>
      <c r="GI116" s="53"/>
      <c r="GJ116" s="53"/>
      <c r="GK116" s="53"/>
      <c r="GL116" s="53"/>
      <c r="GM116" s="53"/>
      <c r="GN116" s="53"/>
      <c r="GO116" s="53"/>
      <c r="GP116" s="53"/>
      <c r="GQ116" s="53"/>
      <c r="GR116" s="53"/>
      <c r="GS116" s="53"/>
      <c r="GT116" s="53"/>
      <c r="GU116" s="53"/>
      <c r="GV116" s="53"/>
      <c r="GW116" s="53"/>
      <c r="GX116" s="53"/>
      <c r="GY116" s="53"/>
      <c r="GZ116" s="53"/>
      <c r="HA116" s="53"/>
      <c r="HB116" s="53"/>
      <c r="HC116" s="53"/>
      <c r="HD116" s="53"/>
      <c r="HE116" s="53"/>
      <c r="HF116" s="53"/>
      <c r="HG116" s="53"/>
      <c r="HH116" s="53"/>
      <c r="HI116" s="53"/>
      <c r="HJ116" s="53"/>
      <c r="HK116" s="53"/>
      <c r="HL116" s="53"/>
      <c r="HM116" s="53"/>
      <c r="HN116" s="53"/>
      <c r="HO116" s="53"/>
      <c r="HP116" s="53"/>
      <c r="HQ116" s="53"/>
      <c r="HR116" s="53"/>
      <c r="HS116" s="53"/>
      <c r="HT116" s="53"/>
      <c r="HU116" s="53"/>
      <c r="HV116" s="53"/>
      <c r="HW116" s="53"/>
      <c r="HX116" s="53"/>
      <c r="HY116" s="53"/>
      <c r="HZ116" s="53"/>
      <c r="IA116" s="53"/>
      <c r="IB116" s="53"/>
      <c r="IC116" s="53"/>
      <c r="ID116" s="53"/>
      <c r="IE116" s="53"/>
      <c r="IF116" s="53"/>
      <c r="IG116" s="53"/>
      <c r="IH116" s="53"/>
      <c r="II116" s="53"/>
      <c r="IJ116" s="53"/>
      <c r="IK116" s="53"/>
      <c r="IL116" s="53"/>
      <c r="IM116" s="53"/>
      <c r="IN116" s="53"/>
      <c r="IO116" s="53"/>
      <c r="IP116" s="53"/>
      <c r="IQ116" s="53"/>
      <c r="IR116" s="53"/>
      <c r="IS116" s="53"/>
      <c r="IT116" s="53"/>
      <c r="IU116" s="53"/>
    </row>
    <row r="117" spans="1:255" ht="19.95" customHeight="1" x14ac:dyDescent="0.3">
      <c r="A117" s="85"/>
      <c r="B117" s="17" t="s">
        <v>48</v>
      </c>
      <c r="C117" s="18">
        <v>-1</v>
      </c>
      <c r="D117" s="18">
        <v>5</v>
      </c>
      <c r="E117" s="16">
        <v>0.9</v>
      </c>
      <c r="F117" s="16"/>
      <c r="G117" s="16">
        <v>1.2</v>
      </c>
      <c r="H117" s="5">
        <f t="shared" si="4"/>
        <v>-5.4</v>
      </c>
      <c r="I117" s="30"/>
    </row>
    <row r="118" spans="1:255" ht="19.95" customHeight="1" x14ac:dyDescent="0.3">
      <c r="A118" s="85"/>
      <c r="B118" s="17" t="s">
        <v>50</v>
      </c>
      <c r="C118" s="18">
        <v>-1</v>
      </c>
      <c r="D118" s="18">
        <v>1</v>
      </c>
      <c r="E118" s="16">
        <v>0.9</v>
      </c>
      <c r="F118" s="16"/>
      <c r="G118" s="16">
        <v>1.2</v>
      </c>
      <c r="H118" s="5">
        <f t="shared" si="4"/>
        <v>-1.08</v>
      </c>
      <c r="I118" s="30"/>
    </row>
    <row r="119" spans="1:255" ht="19.95" customHeight="1" x14ac:dyDescent="0.3">
      <c r="A119" s="85"/>
      <c r="B119" s="17" t="s">
        <v>49</v>
      </c>
      <c r="C119" s="18">
        <v>-1</v>
      </c>
      <c r="D119" s="18">
        <v>1</v>
      </c>
      <c r="E119" s="16">
        <v>1.35</v>
      </c>
      <c r="F119" s="16"/>
      <c r="G119" s="16">
        <v>1.2</v>
      </c>
      <c r="H119" s="5">
        <f t="shared" si="4"/>
        <v>-1.62</v>
      </c>
      <c r="I119" s="30"/>
    </row>
    <row r="120" spans="1:255" ht="19.95" customHeight="1" x14ac:dyDescent="0.3">
      <c r="A120" s="85"/>
      <c r="B120" s="17" t="s">
        <v>52</v>
      </c>
      <c r="C120" s="18">
        <v>-1</v>
      </c>
      <c r="D120" s="18">
        <v>1</v>
      </c>
      <c r="E120" s="16">
        <v>0.9</v>
      </c>
      <c r="F120" s="16"/>
      <c r="G120" s="16">
        <v>2.1</v>
      </c>
      <c r="H120" s="5">
        <f t="shared" si="4"/>
        <v>-1.89</v>
      </c>
      <c r="I120" s="30"/>
    </row>
    <row r="121" spans="1:255" ht="19.95" customHeight="1" x14ac:dyDescent="0.3">
      <c r="A121" s="85"/>
      <c r="B121" s="17" t="s">
        <v>58</v>
      </c>
      <c r="C121" s="18">
        <v>1</v>
      </c>
      <c r="D121" s="18">
        <v>4</v>
      </c>
      <c r="E121" s="16">
        <v>1.36</v>
      </c>
      <c r="F121" s="16"/>
      <c r="G121" s="16">
        <v>0.45</v>
      </c>
      <c r="H121" s="5">
        <f t="shared" si="4"/>
        <v>2.4500000000000002</v>
      </c>
      <c r="I121" s="30"/>
    </row>
    <row r="122" spans="1:255" ht="19.95" customHeight="1" x14ac:dyDescent="0.3">
      <c r="A122" s="85"/>
      <c r="B122" s="15" t="s">
        <v>59</v>
      </c>
      <c r="C122" s="4"/>
      <c r="D122" s="4"/>
      <c r="E122" s="8"/>
      <c r="F122" s="8"/>
      <c r="G122" s="5"/>
      <c r="H122" s="16"/>
      <c r="I122" s="30"/>
    </row>
    <row r="123" spans="1:255" ht="19.95" customHeight="1" x14ac:dyDescent="0.3">
      <c r="A123" s="85"/>
      <c r="B123" s="17" t="s">
        <v>48</v>
      </c>
      <c r="C123" s="18">
        <v>1</v>
      </c>
      <c r="D123" s="18">
        <v>5</v>
      </c>
      <c r="E123" s="16">
        <v>4.2</v>
      </c>
      <c r="F123" s="16">
        <v>0.1</v>
      </c>
      <c r="G123" s="5"/>
      <c r="H123" s="5">
        <f>ROUND(PRODUCT(C123:G123),2)</f>
        <v>2.1</v>
      </c>
      <c r="I123" s="30"/>
    </row>
    <row r="124" spans="1:255" ht="19.95" customHeight="1" x14ac:dyDescent="0.3">
      <c r="A124" s="85"/>
      <c r="B124" s="22" t="s">
        <v>50</v>
      </c>
      <c r="C124" s="4">
        <v>1</v>
      </c>
      <c r="D124" s="4">
        <v>1</v>
      </c>
      <c r="E124" s="8">
        <v>3.8</v>
      </c>
      <c r="F124" s="8">
        <v>0.1</v>
      </c>
      <c r="G124" s="5"/>
      <c r="H124" s="5">
        <f>ROUND(PRODUCT(C124:G124),2)</f>
        <v>0.38</v>
      </c>
      <c r="I124" s="30"/>
    </row>
    <row r="125" spans="1:255" ht="19.95" customHeight="1" x14ac:dyDescent="0.3">
      <c r="A125" s="85"/>
      <c r="B125" s="22" t="s">
        <v>60</v>
      </c>
      <c r="C125" s="18">
        <v>1</v>
      </c>
      <c r="D125" s="18">
        <v>1</v>
      </c>
      <c r="E125" s="16">
        <v>4.2</v>
      </c>
      <c r="F125" s="16">
        <v>0.1</v>
      </c>
      <c r="G125" s="5"/>
      <c r="H125" s="5">
        <f>ROUND(PRODUCT(C125:G125),2)</f>
        <v>0.42</v>
      </c>
      <c r="I125" s="30"/>
    </row>
    <row r="126" spans="1:255" ht="19.95" customHeight="1" x14ac:dyDescent="0.3">
      <c r="A126" s="85"/>
      <c r="B126" s="15" t="s">
        <v>61</v>
      </c>
      <c r="C126" s="4"/>
      <c r="D126" s="4"/>
      <c r="E126" s="5"/>
      <c r="F126" s="5"/>
      <c r="G126" s="5"/>
      <c r="H126" s="16"/>
      <c r="I126" s="30"/>
    </row>
    <row r="127" spans="1:255" ht="19.95" customHeight="1" x14ac:dyDescent="0.3">
      <c r="A127" s="85"/>
      <c r="B127" s="20" t="s">
        <v>62</v>
      </c>
      <c r="C127" s="4">
        <v>1</v>
      </c>
      <c r="D127" s="4">
        <v>1</v>
      </c>
      <c r="E127" s="5">
        <v>77.3</v>
      </c>
      <c r="F127" s="5"/>
      <c r="G127" s="5">
        <v>7.2</v>
      </c>
      <c r="H127" s="5">
        <f t="shared" ref="H127:H135" si="5">ROUND(PRODUCT(C127:G127),2)</f>
        <v>556.55999999999995</v>
      </c>
      <c r="I127" s="30"/>
    </row>
    <row r="128" spans="1:255" ht="19.95" customHeight="1" x14ac:dyDescent="0.3">
      <c r="A128" s="85"/>
      <c r="B128" s="20" t="s">
        <v>63</v>
      </c>
      <c r="C128" s="4">
        <v>1</v>
      </c>
      <c r="D128" s="4">
        <v>1</v>
      </c>
      <c r="E128" s="5">
        <v>77.3</v>
      </c>
      <c r="F128" s="5"/>
      <c r="G128" s="5">
        <v>10.050000000000001</v>
      </c>
      <c r="H128" s="5">
        <f t="shared" si="5"/>
        <v>776.87</v>
      </c>
      <c r="I128" s="30"/>
    </row>
    <row r="129" spans="1:255" ht="19.95" customHeight="1" x14ac:dyDescent="0.3">
      <c r="A129" s="85"/>
      <c r="B129" s="20" t="s">
        <v>64</v>
      </c>
      <c r="C129" s="4">
        <v>1</v>
      </c>
      <c r="D129" s="4">
        <v>2</v>
      </c>
      <c r="E129" s="5">
        <v>11.63</v>
      </c>
      <c r="F129" s="5"/>
      <c r="G129" s="5">
        <v>2.4</v>
      </c>
      <c r="H129" s="5">
        <f t="shared" si="5"/>
        <v>55.82</v>
      </c>
      <c r="I129" s="30"/>
    </row>
    <row r="130" spans="1:255" ht="19.95" customHeight="1" x14ac:dyDescent="0.3">
      <c r="A130" s="85"/>
      <c r="B130" s="20" t="s">
        <v>65</v>
      </c>
      <c r="C130" s="4">
        <v>4</v>
      </c>
      <c r="D130" s="4">
        <v>20</v>
      </c>
      <c r="E130" s="5">
        <v>1.23</v>
      </c>
      <c r="F130" s="5">
        <v>0.45</v>
      </c>
      <c r="G130" s="5"/>
      <c r="H130" s="5">
        <f t="shared" si="5"/>
        <v>44.28</v>
      </c>
      <c r="I130" s="30"/>
    </row>
    <row r="131" spans="1:255" ht="19.95" customHeight="1" x14ac:dyDescent="0.3">
      <c r="A131" s="85"/>
      <c r="B131" s="20" t="s">
        <v>27</v>
      </c>
      <c r="C131" s="4">
        <v>8</v>
      </c>
      <c r="D131" s="4">
        <v>20</v>
      </c>
      <c r="E131" s="8">
        <v>1.36</v>
      </c>
      <c r="F131" s="5">
        <v>0.45</v>
      </c>
      <c r="G131" s="5"/>
      <c r="H131" s="5">
        <f t="shared" si="5"/>
        <v>97.92</v>
      </c>
      <c r="I131" s="30"/>
    </row>
    <row r="132" spans="1:255" ht="19.95" customHeight="1" x14ac:dyDescent="0.3">
      <c r="A132" s="85"/>
      <c r="B132" s="20" t="s">
        <v>66</v>
      </c>
      <c r="C132" s="4">
        <v>4</v>
      </c>
      <c r="D132" s="4">
        <v>4</v>
      </c>
      <c r="E132" s="5">
        <v>7.2</v>
      </c>
      <c r="F132" s="5">
        <v>0.45</v>
      </c>
      <c r="G132" s="5"/>
      <c r="H132" s="5">
        <f t="shared" si="5"/>
        <v>51.84</v>
      </c>
      <c r="I132" s="30"/>
    </row>
    <row r="133" spans="1:255" ht="19.95" customHeight="1" x14ac:dyDescent="0.3">
      <c r="A133" s="85"/>
      <c r="B133" s="20" t="s">
        <v>67</v>
      </c>
      <c r="C133" s="4">
        <v>2</v>
      </c>
      <c r="D133" s="4">
        <v>2</v>
      </c>
      <c r="E133" s="8">
        <v>1.36</v>
      </c>
      <c r="F133" s="5">
        <v>0.45</v>
      </c>
      <c r="G133" s="5"/>
      <c r="H133" s="5">
        <f t="shared" si="5"/>
        <v>2.4500000000000002</v>
      </c>
      <c r="I133" s="30"/>
    </row>
    <row r="134" spans="1:255" ht="19.95" customHeight="1" x14ac:dyDescent="0.3">
      <c r="A134" s="85"/>
      <c r="B134" s="32" t="s">
        <v>15</v>
      </c>
      <c r="C134" s="4">
        <v>2</v>
      </c>
      <c r="D134" s="4">
        <v>2</v>
      </c>
      <c r="E134" s="5">
        <v>0.45</v>
      </c>
      <c r="F134" s="33">
        <v>6.25E-2</v>
      </c>
      <c r="G134" s="5"/>
      <c r="H134" s="5">
        <f t="shared" si="5"/>
        <v>0.11</v>
      </c>
      <c r="I134" s="30"/>
    </row>
    <row r="135" spans="1:255" ht="19.95" customHeight="1" x14ac:dyDescent="0.3">
      <c r="A135" s="85"/>
      <c r="B135" s="20" t="s">
        <v>68</v>
      </c>
      <c r="C135" s="4">
        <v>1</v>
      </c>
      <c r="D135" s="4">
        <v>2</v>
      </c>
      <c r="E135" s="5">
        <v>76.84</v>
      </c>
      <c r="F135" s="5"/>
      <c r="G135" s="5">
        <v>1.115</v>
      </c>
      <c r="H135" s="5">
        <f t="shared" si="5"/>
        <v>171.35</v>
      </c>
      <c r="I135" s="30"/>
    </row>
    <row r="136" spans="1:255" ht="19.95" customHeight="1" x14ac:dyDescent="0.3">
      <c r="A136" s="85"/>
      <c r="B136" s="15" t="s">
        <v>69</v>
      </c>
      <c r="C136" s="4"/>
      <c r="D136" s="4"/>
      <c r="E136" s="5"/>
      <c r="F136" s="5"/>
      <c r="G136" s="5"/>
      <c r="H136" s="16"/>
      <c r="I136" s="30"/>
    </row>
    <row r="137" spans="1:255" ht="19.95" customHeight="1" x14ac:dyDescent="0.3">
      <c r="A137" s="85"/>
      <c r="B137" s="20" t="s">
        <v>70</v>
      </c>
      <c r="C137" s="4">
        <v>-1</v>
      </c>
      <c r="D137" s="4">
        <v>2</v>
      </c>
      <c r="E137" s="5">
        <v>0.9</v>
      </c>
      <c r="F137" s="31"/>
      <c r="G137" s="5">
        <v>2.1</v>
      </c>
      <c r="H137" s="5">
        <f>ROUND(PRODUCT(C137:G137),2)</f>
        <v>-3.78</v>
      </c>
      <c r="I137" s="30"/>
    </row>
    <row r="138" spans="1:255" ht="19.95" customHeight="1" x14ac:dyDescent="0.3">
      <c r="A138" s="85"/>
      <c r="B138" s="20" t="s">
        <v>71</v>
      </c>
      <c r="C138" s="4">
        <v>-4</v>
      </c>
      <c r="D138" s="4">
        <v>20</v>
      </c>
      <c r="E138" s="5">
        <v>0.9</v>
      </c>
      <c r="F138" s="31"/>
      <c r="G138" s="5">
        <v>1.2</v>
      </c>
      <c r="H138" s="5">
        <f>ROUND(PRODUCT(C138:G138),2)</f>
        <v>-86.4</v>
      </c>
      <c r="I138" s="30"/>
    </row>
    <row r="139" spans="1:255" ht="19.95" customHeight="1" x14ac:dyDescent="0.3">
      <c r="A139" s="85"/>
      <c r="B139" s="20" t="s">
        <v>72</v>
      </c>
      <c r="C139" s="4">
        <v>-1</v>
      </c>
      <c r="D139" s="4">
        <v>20</v>
      </c>
      <c r="E139" s="5">
        <v>0.9</v>
      </c>
      <c r="F139" s="31"/>
      <c r="G139" s="5">
        <v>1.05</v>
      </c>
      <c r="H139" s="5">
        <f>ROUND(PRODUCT(C139:G139),2)</f>
        <v>-18.899999999999999</v>
      </c>
      <c r="I139" s="30"/>
    </row>
    <row r="140" spans="1:255" ht="19.95" customHeight="1" x14ac:dyDescent="0.3">
      <c r="A140" s="85"/>
      <c r="B140" s="20" t="s">
        <v>73</v>
      </c>
      <c r="C140" s="4">
        <v>-1</v>
      </c>
      <c r="D140" s="4">
        <v>20</v>
      </c>
      <c r="E140" s="5">
        <v>3.1</v>
      </c>
      <c r="F140" s="31"/>
      <c r="G140" s="5">
        <v>1.2</v>
      </c>
      <c r="H140" s="5">
        <f>ROUND(PRODUCT(C140:G140),2)</f>
        <v>-74.400000000000006</v>
      </c>
      <c r="I140" s="30"/>
    </row>
    <row r="141" spans="1:255" s="52" customFormat="1" ht="19.95" customHeight="1" x14ac:dyDescent="0.3">
      <c r="A141" s="85"/>
      <c r="B141" s="20"/>
      <c r="C141" s="4"/>
      <c r="D141" s="4"/>
      <c r="E141" s="5"/>
      <c r="F141" s="31"/>
      <c r="G141" s="5"/>
      <c r="H141" s="16">
        <v>0.03</v>
      </c>
      <c r="I141" s="30"/>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c r="CR141" s="53"/>
      <c r="CS141" s="53"/>
      <c r="CT141" s="53"/>
      <c r="CU141" s="53"/>
      <c r="CV141" s="53"/>
      <c r="CW141" s="53"/>
      <c r="CX141" s="53"/>
      <c r="CY141" s="53"/>
      <c r="CZ141" s="53"/>
      <c r="DA141" s="53"/>
      <c r="DB141" s="53"/>
      <c r="DC141" s="53"/>
      <c r="DD141" s="53"/>
      <c r="DE141" s="53"/>
      <c r="DF141" s="53"/>
      <c r="DG141" s="53"/>
      <c r="DH141" s="53"/>
      <c r="DI141" s="53"/>
      <c r="DJ141" s="53"/>
      <c r="DK141" s="53"/>
      <c r="DL141" s="53"/>
      <c r="DM141" s="53"/>
      <c r="DN141" s="53"/>
      <c r="DO141" s="53"/>
      <c r="DP141" s="53"/>
      <c r="DQ141" s="53"/>
      <c r="DR141" s="53"/>
      <c r="DS141" s="53"/>
      <c r="DT141" s="53"/>
      <c r="DU141" s="53"/>
      <c r="DV141" s="53"/>
      <c r="DW141" s="53"/>
      <c r="DX141" s="53"/>
      <c r="DY141" s="53"/>
      <c r="DZ141" s="53"/>
      <c r="EA141" s="53"/>
      <c r="EB141" s="53"/>
      <c r="EC141" s="53"/>
      <c r="ED141" s="53"/>
      <c r="EE141" s="53"/>
      <c r="EF141" s="53"/>
      <c r="EG141" s="53"/>
      <c r="EH141" s="53"/>
      <c r="EI141" s="53"/>
      <c r="EJ141" s="53"/>
      <c r="EK141" s="53"/>
      <c r="EL141" s="53"/>
      <c r="EM141" s="53"/>
      <c r="EN141" s="53"/>
      <c r="EO141" s="53"/>
      <c r="EP141" s="53"/>
      <c r="EQ141" s="53"/>
      <c r="ER141" s="53"/>
      <c r="ES141" s="53"/>
      <c r="ET141" s="53"/>
      <c r="EU141" s="53"/>
      <c r="EV141" s="53"/>
      <c r="EW141" s="53"/>
      <c r="EX141" s="53"/>
      <c r="EY141" s="53"/>
      <c r="EZ141" s="53"/>
      <c r="FA141" s="53"/>
      <c r="FB141" s="53"/>
      <c r="FC141" s="53"/>
      <c r="FD141" s="53"/>
      <c r="FE141" s="53"/>
      <c r="FF141" s="53"/>
      <c r="FG141" s="53"/>
      <c r="FH141" s="53"/>
      <c r="FI141" s="53"/>
      <c r="FJ141" s="53"/>
      <c r="FK141" s="53"/>
      <c r="FL141" s="53"/>
      <c r="FM141" s="53"/>
      <c r="FN141" s="53"/>
      <c r="FO141" s="53"/>
      <c r="FP141" s="53"/>
      <c r="FQ141" s="53"/>
      <c r="FR141" s="53"/>
      <c r="FS141" s="53"/>
      <c r="FT141" s="53"/>
      <c r="FU141" s="53"/>
      <c r="FV141" s="53"/>
      <c r="FW141" s="53"/>
      <c r="FX141" s="53"/>
      <c r="FY141" s="53"/>
      <c r="FZ141" s="53"/>
      <c r="GA141" s="53"/>
      <c r="GB141" s="53"/>
      <c r="GC141" s="53"/>
      <c r="GD141" s="53"/>
      <c r="GE141" s="53"/>
      <c r="GF141" s="53"/>
      <c r="GG141" s="53"/>
      <c r="GH141" s="53"/>
      <c r="GI141" s="53"/>
      <c r="GJ141" s="53"/>
      <c r="GK141" s="53"/>
      <c r="GL141" s="53"/>
      <c r="GM141" s="53"/>
      <c r="GN141" s="53"/>
      <c r="GO141" s="53"/>
      <c r="GP141" s="53"/>
      <c r="GQ141" s="53"/>
      <c r="GR141" s="53"/>
      <c r="GS141" s="53"/>
      <c r="GT141" s="53"/>
      <c r="GU141" s="53"/>
      <c r="GV141" s="53"/>
      <c r="GW141" s="53"/>
      <c r="GX141" s="53"/>
      <c r="GY141" s="53"/>
      <c r="GZ141" s="53"/>
      <c r="HA141" s="53"/>
      <c r="HB141" s="53"/>
      <c r="HC141" s="53"/>
      <c r="HD141" s="53"/>
      <c r="HE141" s="53"/>
      <c r="HF141" s="53"/>
      <c r="HG141" s="53"/>
      <c r="HH141" s="53"/>
      <c r="HI141" s="53"/>
      <c r="HJ141" s="53"/>
      <c r="HK141" s="53"/>
      <c r="HL141" s="53"/>
      <c r="HM141" s="53"/>
      <c r="HN141" s="53"/>
      <c r="HO141" s="53"/>
      <c r="HP141" s="53"/>
      <c r="HQ141" s="53"/>
      <c r="HR141" s="53"/>
      <c r="HS141" s="53"/>
      <c r="HT141" s="53"/>
      <c r="HU141" s="53"/>
      <c r="HV141" s="53"/>
      <c r="HW141" s="53"/>
      <c r="HX141" s="53"/>
      <c r="HY141" s="53"/>
      <c r="HZ141" s="53"/>
      <c r="IA141" s="53"/>
      <c r="IB141" s="53"/>
      <c r="IC141" s="53"/>
      <c r="ID141" s="53"/>
      <c r="IE141" s="53"/>
      <c r="IF141" s="53"/>
      <c r="IG141" s="53"/>
      <c r="IH141" s="53"/>
      <c r="II141" s="53"/>
      <c r="IJ141" s="53"/>
      <c r="IK141" s="53"/>
      <c r="IL141" s="53"/>
      <c r="IM141" s="53"/>
      <c r="IN141" s="53"/>
      <c r="IO141" s="53"/>
      <c r="IP141" s="53"/>
      <c r="IQ141" s="53"/>
      <c r="IR141" s="53"/>
      <c r="IS141" s="53"/>
      <c r="IT141" s="53"/>
      <c r="IU141" s="53"/>
    </row>
    <row r="142" spans="1:255" s="52" customFormat="1" ht="19.95" customHeight="1" x14ac:dyDescent="0.3">
      <c r="A142" s="85"/>
      <c r="B142" s="20"/>
      <c r="C142" s="4"/>
      <c r="D142" s="4"/>
      <c r="E142" s="5"/>
      <c r="F142" s="31"/>
      <c r="G142" s="25" t="s">
        <v>40</v>
      </c>
      <c r="H142" s="119">
        <f>ROUND(SUM(H113:H141),2)</f>
        <v>1720.3</v>
      </c>
      <c r="I142" s="14" t="s">
        <v>41</v>
      </c>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c r="CR142" s="53"/>
      <c r="CS142" s="53"/>
      <c r="CT142" s="53"/>
      <c r="CU142" s="53"/>
      <c r="CV142" s="53"/>
      <c r="CW142" s="53"/>
      <c r="CX142" s="53"/>
      <c r="CY142" s="53"/>
      <c r="CZ142" s="53"/>
      <c r="DA142" s="53"/>
      <c r="DB142" s="53"/>
      <c r="DC142" s="53"/>
      <c r="DD142" s="53"/>
      <c r="DE142" s="53"/>
      <c r="DF142" s="53"/>
      <c r="DG142" s="53"/>
      <c r="DH142" s="53"/>
      <c r="DI142" s="53"/>
      <c r="DJ142" s="53"/>
      <c r="DK142" s="53"/>
      <c r="DL142" s="53"/>
      <c r="DM142" s="53"/>
      <c r="DN142" s="53"/>
      <c r="DO142" s="53"/>
      <c r="DP142" s="53"/>
      <c r="DQ142" s="53"/>
      <c r="DR142" s="53"/>
      <c r="DS142" s="53"/>
      <c r="DT142" s="53"/>
      <c r="DU142" s="53"/>
      <c r="DV142" s="53"/>
      <c r="DW142" s="53"/>
      <c r="DX142" s="53"/>
      <c r="DY142" s="53"/>
      <c r="DZ142" s="53"/>
      <c r="EA142" s="53"/>
      <c r="EB142" s="53"/>
      <c r="EC142" s="53"/>
      <c r="ED142" s="53"/>
      <c r="EE142" s="53"/>
      <c r="EF142" s="53"/>
      <c r="EG142" s="53"/>
      <c r="EH142" s="53"/>
      <c r="EI142" s="53"/>
      <c r="EJ142" s="53"/>
      <c r="EK142" s="53"/>
      <c r="EL142" s="53"/>
      <c r="EM142" s="53"/>
      <c r="EN142" s="53"/>
      <c r="EO142" s="53"/>
      <c r="EP142" s="53"/>
      <c r="EQ142" s="53"/>
      <c r="ER142" s="53"/>
      <c r="ES142" s="53"/>
      <c r="ET142" s="53"/>
      <c r="EU142" s="53"/>
      <c r="EV142" s="53"/>
      <c r="EW142" s="53"/>
      <c r="EX142" s="53"/>
      <c r="EY142" s="53"/>
      <c r="EZ142" s="53"/>
      <c r="FA142" s="53"/>
      <c r="FB142" s="53"/>
      <c r="FC142" s="53"/>
      <c r="FD142" s="53"/>
      <c r="FE142" s="53"/>
      <c r="FF142" s="53"/>
      <c r="FG142" s="53"/>
      <c r="FH142" s="53"/>
      <c r="FI142" s="53"/>
      <c r="FJ142" s="53"/>
      <c r="FK142" s="53"/>
      <c r="FL142" s="53"/>
      <c r="FM142" s="53"/>
      <c r="FN142" s="53"/>
      <c r="FO142" s="53"/>
      <c r="FP142" s="53"/>
      <c r="FQ142" s="53"/>
      <c r="FR142" s="53"/>
      <c r="FS142" s="53"/>
      <c r="FT142" s="53"/>
      <c r="FU142" s="53"/>
      <c r="FV142" s="53"/>
      <c r="FW142" s="53"/>
      <c r="FX142" s="53"/>
      <c r="FY142" s="53"/>
      <c r="FZ142" s="53"/>
      <c r="GA142" s="53"/>
      <c r="GB142" s="53"/>
      <c r="GC142" s="53"/>
      <c r="GD142" s="53"/>
      <c r="GE142" s="53"/>
      <c r="GF142" s="53"/>
      <c r="GG142" s="53"/>
      <c r="GH142" s="53"/>
      <c r="GI142" s="53"/>
      <c r="GJ142" s="53"/>
      <c r="GK142" s="53"/>
      <c r="GL142" s="53"/>
      <c r="GM142" s="53"/>
      <c r="GN142" s="53"/>
      <c r="GO142" s="53"/>
      <c r="GP142" s="53"/>
      <c r="GQ142" s="53"/>
      <c r="GR142" s="53"/>
      <c r="GS142" s="53"/>
      <c r="GT142" s="53"/>
      <c r="GU142" s="53"/>
      <c r="GV142" s="53"/>
      <c r="GW142" s="53"/>
      <c r="GX142" s="53"/>
      <c r="GY142" s="53"/>
      <c r="GZ142" s="53"/>
      <c r="HA142" s="53"/>
      <c r="HB142" s="53"/>
      <c r="HC142" s="53"/>
      <c r="HD142" s="53"/>
      <c r="HE142" s="53"/>
      <c r="HF142" s="53"/>
      <c r="HG142" s="53"/>
      <c r="HH142" s="53"/>
      <c r="HI142" s="53"/>
      <c r="HJ142" s="53"/>
      <c r="HK142" s="53"/>
      <c r="HL142" s="53"/>
      <c r="HM142" s="53"/>
      <c r="HN142" s="53"/>
      <c r="HO142" s="53"/>
      <c r="HP142" s="53"/>
      <c r="HQ142" s="53"/>
      <c r="HR142" s="53"/>
      <c r="HS142" s="53"/>
      <c r="HT142" s="53"/>
      <c r="HU142" s="53"/>
      <c r="HV142" s="53"/>
      <c r="HW142" s="53"/>
      <c r="HX142" s="53"/>
      <c r="HY142" s="53"/>
      <c r="HZ142" s="53"/>
      <c r="IA142" s="53"/>
      <c r="IB142" s="53"/>
      <c r="IC142" s="53"/>
      <c r="ID142" s="53"/>
      <c r="IE142" s="53"/>
      <c r="IF142" s="53"/>
      <c r="IG142" s="53"/>
      <c r="IH142" s="53"/>
      <c r="II142" s="53"/>
      <c r="IJ142" s="53"/>
      <c r="IK142" s="53"/>
      <c r="IL142" s="53"/>
      <c r="IM142" s="53"/>
      <c r="IN142" s="53"/>
      <c r="IO142" s="53"/>
      <c r="IP142" s="53"/>
      <c r="IQ142" s="53"/>
      <c r="IR142" s="53"/>
      <c r="IS142" s="53"/>
      <c r="IT142" s="53"/>
      <c r="IU142" s="53"/>
    </row>
    <row r="143" spans="1:255" s="52" customFormat="1" ht="109.95" customHeight="1" x14ac:dyDescent="0.3">
      <c r="A143" s="85">
        <v>6</v>
      </c>
      <c r="B143" s="189" t="s">
        <v>185</v>
      </c>
      <c r="C143" s="190"/>
      <c r="D143" s="190"/>
      <c r="E143" s="190"/>
      <c r="F143" s="190"/>
      <c r="G143" s="190"/>
      <c r="H143" s="191"/>
      <c r="I143" s="30"/>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53"/>
      <c r="DB143" s="53"/>
      <c r="DC143" s="53"/>
      <c r="DD143" s="53"/>
      <c r="DE143" s="53"/>
      <c r="DF143" s="53"/>
      <c r="DG143" s="53"/>
      <c r="DH143" s="53"/>
      <c r="DI143" s="53"/>
      <c r="DJ143" s="53"/>
      <c r="DK143" s="53"/>
      <c r="DL143" s="53"/>
      <c r="DM143" s="53"/>
      <c r="DN143" s="53"/>
      <c r="DO143" s="53"/>
      <c r="DP143" s="53"/>
      <c r="DQ143" s="53"/>
      <c r="DR143" s="53"/>
      <c r="DS143" s="53"/>
      <c r="DT143" s="53"/>
      <c r="DU143" s="53"/>
      <c r="DV143" s="53"/>
      <c r="DW143" s="53"/>
      <c r="DX143" s="53"/>
      <c r="DY143" s="53"/>
      <c r="DZ143" s="53"/>
      <c r="EA143" s="53"/>
      <c r="EB143" s="53"/>
      <c r="EC143" s="53"/>
      <c r="ED143" s="53"/>
      <c r="EE143" s="53"/>
      <c r="EF143" s="53"/>
      <c r="EG143" s="53"/>
      <c r="EH143" s="53"/>
      <c r="EI143" s="53"/>
      <c r="EJ143" s="53"/>
      <c r="EK143" s="53"/>
      <c r="EL143" s="53"/>
      <c r="EM143" s="53"/>
      <c r="EN143" s="53"/>
      <c r="EO143" s="53"/>
      <c r="EP143" s="53"/>
      <c r="EQ143" s="53"/>
      <c r="ER143" s="53"/>
      <c r="ES143" s="53"/>
      <c r="ET143" s="53"/>
      <c r="EU143" s="53"/>
      <c r="EV143" s="53"/>
      <c r="EW143" s="53"/>
      <c r="EX143" s="53"/>
      <c r="EY143" s="53"/>
      <c r="EZ143" s="53"/>
      <c r="FA143" s="53"/>
      <c r="FB143" s="53"/>
      <c r="FC143" s="53"/>
      <c r="FD143" s="53"/>
      <c r="FE143" s="53"/>
      <c r="FF143" s="53"/>
      <c r="FG143" s="53"/>
      <c r="FH143" s="53"/>
      <c r="FI143" s="53"/>
      <c r="FJ143" s="53"/>
      <c r="FK143" s="53"/>
      <c r="FL143" s="53"/>
      <c r="FM143" s="53"/>
      <c r="FN143" s="53"/>
      <c r="FO143" s="53"/>
      <c r="FP143" s="53"/>
      <c r="FQ143" s="53"/>
      <c r="FR143" s="53"/>
      <c r="FS143" s="53"/>
      <c r="FT143" s="53"/>
      <c r="FU143" s="53"/>
      <c r="FV143" s="53"/>
      <c r="FW143" s="53"/>
      <c r="FX143" s="53"/>
      <c r="FY143" s="53"/>
      <c r="FZ143" s="53"/>
      <c r="GA143" s="53"/>
      <c r="GB143" s="53"/>
      <c r="GC143" s="53"/>
      <c r="GD143" s="53"/>
      <c r="GE143" s="53"/>
      <c r="GF143" s="53"/>
      <c r="GG143" s="53"/>
      <c r="GH143" s="53"/>
      <c r="GI143" s="53"/>
      <c r="GJ143" s="53"/>
      <c r="GK143" s="53"/>
      <c r="GL143" s="53"/>
      <c r="GM143" s="53"/>
      <c r="GN143" s="53"/>
      <c r="GO143" s="53"/>
      <c r="GP143" s="53"/>
      <c r="GQ143" s="53"/>
      <c r="GR143" s="53"/>
      <c r="GS143" s="53"/>
      <c r="GT143" s="53"/>
      <c r="GU143" s="53"/>
      <c r="GV143" s="53"/>
      <c r="GW143" s="53"/>
      <c r="GX143" s="53"/>
      <c r="GY143" s="53"/>
      <c r="GZ143" s="53"/>
      <c r="HA143" s="53"/>
      <c r="HB143" s="53"/>
      <c r="HC143" s="53"/>
      <c r="HD143" s="53"/>
      <c r="HE143" s="53"/>
      <c r="HF143" s="53"/>
      <c r="HG143" s="53"/>
      <c r="HH143" s="53"/>
      <c r="HI143" s="53"/>
      <c r="HJ143" s="53"/>
      <c r="HK143" s="53"/>
      <c r="HL143" s="53"/>
      <c r="HM143" s="53"/>
      <c r="HN143" s="53"/>
      <c r="HO143" s="53"/>
      <c r="HP143" s="53"/>
      <c r="HQ143" s="53"/>
      <c r="HR143" s="53"/>
      <c r="HS143" s="53"/>
      <c r="HT143" s="53"/>
      <c r="HU143" s="53"/>
      <c r="HV143" s="53"/>
      <c r="HW143" s="53"/>
      <c r="HX143" s="53"/>
      <c r="HY143" s="53"/>
      <c r="HZ143" s="53"/>
      <c r="IA143" s="53"/>
      <c r="IB143" s="53"/>
      <c r="IC143" s="53"/>
      <c r="ID143" s="53"/>
      <c r="IE143" s="53"/>
      <c r="IF143" s="53"/>
      <c r="IG143" s="53"/>
      <c r="IH143" s="53"/>
      <c r="II143" s="53"/>
      <c r="IJ143" s="53"/>
      <c r="IK143" s="53"/>
      <c r="IL143" s="53"/>
      <c r="IM143" s="53"/>
      <c r="IN143" s="53"/>
      <c r="IO143" s="53"/>
      <c r="IP143" s="53"/>
      <c r="IQ143" s="53"/>
      <c r="IR143" s="53"/>
      <c r="IS143" s="53"/>
      <c r="IT143" s="53"/>
      <c r="IU143" s="53"/>
    </row>
    <row r="144" spans="1:255" s="52" customFormat="1" ht="19.95" customHeight="1" x14ac:dyDescent="0.3">
      <c r="A144" s="85"/>
      <c r="B144" s="15" t="s">
        <v>33</v>
      </c>
      <c r="C144" s="4"/>
      <c r="D144" s="4"/>
      <c r="E144" s="5"/>
      <c r="F144" s="8"/>
      <c r="G144" s="5"/>
      <c r="H144" s="16"/>
      <c r="I144" s="30"/>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c r="DA144" s="53"/>
      <c r="DB144" s="53"/>
      <c r="DC144" s="53"/>
      <c r="DD144" s="53"/>
      <c r="DE144" s="53"/>
      <c r="DF144" s="53"/>
      <c r="DG144" s="53"/>
      <c r="DH144" s="53"/>
      <c r="DI144" s="53"/>
      <c r="DJ144" s="53"/>
      <c r="DK144" s="53"/>
      <c r="DL144" s="53"/>
      <c r="DM144" s="53"/>
      <c r="DN144" s="53"/>
      <c r="DO144" s="53"/>
      <c r="DP144" s="53"/>
      <c r="DQ144" s="53"/>
      <c r="DR144" s="53"/>
      <c r="DS144" s="53"/>
      <c r="DT144" s="53"/>
      <c r="DU144" s="53"/>
      <c r="DV144" s="53"/>
      <c r="DW144" s="53"/>
      <c r="DX144" s="53"/>
      <c r="DY144" s="53"/>
      <c r="DZ144" s="53"/>
      <c r="EA144" s="53"/>
      <c r="EB144" s="53"/>
      <c r="EC144" s="53"/>
      <c r="ED144" s="53"/>
      <c r="EE144" s="53"/>
      <c r="EF144" s="53"/>
      <c r="EG144" s="53"/>
      <c r="EH144" s="53"/>
      <c r="EI144" s="53"/>
      <c r="EJ144" s="53"/>
      <c r="EK144" s="53"/>
      <c r="EL144" s="53"/>
      <c r="EM144" s="53"/>
      <c r="EN144" s="53"/>
      <c r="EO144" s="53"/>
      <c r="EP144" s="53"/>
      <c r="EQ144" s="53"/>
      <c r="ER144" s="53"/>
      <c r="ES144" s="53"/>
      <c r="ET144" s="53"/>
      <c r="EU144" s="53"/>
      <c r="EV144" s="53"/>
      <c r="EW144" s="53"/>
      <c r="EX144" s="53"/>
      <c r="EY144" s="53"/>
      <c r="EZ144" s="53"/>
      <c r="FA144" s="53"/>
      <c r="FB144" s="53"/>
      <c r="FC144" s="53"/>
      <c r="FD144" s="53"/>
      <c r="FE144" s="53"/>
      <c r="FF144" s="53"/>
      <c r="FG144" s="53"/>
      <c r="FH144" s="53"/>
      <c r="FI144" s="53"/>
      <c r="FJ144" s="53"/>
      <c r="FK144" s="53"/>
      <c r="FL144" s="53"/>
      <c r="FM144" s="53"/>
      <c r="FN144" s="53"/>
      <c r="FO144" s="53"/>
      <c r="FP144" s="53"/>
      <c r="FQ144" s="53"/>
      <c r="FR144" s="53"/>
      <c r="FS144" s="53"/>
      <c r="FT144" s="53"/>
      <c r="FU144" s="53"/>
      <c r="FV144" s="53"/>
      <c r="FW144" s="53"/>
      <c r="FX144" s="53"/>
      <c r="FY144" s="53"/>
      <c r="FZ144" s="53"/>
      <c r="GA144" s="53"/>
      <c r="GB144" s="53"/>
      <c r="GC144" s="53"/>
      <c r="GD144" s="53"/>
      <c r="GE144" s="53"/>
      <c r="GF144" s="53"/>
      <c r="GG144" s="53"/>
      <c r="GH144" s="53"/>
      <c r="GI144" s="53"/>
      <c r="GJ144" s="53"/>
      <c r="GK144" s="53"/>
      <c r="GL144" s="53"/>
      <c r="GM144" s="53"/>
      <c r="GN144" s="53"/>
      <c r="GO144" s="53"/>
      <c r="GP144" s="53"/>
      <c r="GQ144" s="53"/>
      <c r="GR144" s="53"/>
      <c r="GS144" s="53"/>
      <c r="GT144" s="53"/>
      <c r="GU144" s="53"/>
      <c r="GV144" s="53"/>
      <c r="GW144" s="53"/>
      <c r="GX144" s="53"/>
      <c r="GY144" s="53"/>
      <c r="GZ144" s="53"/>
      <c r="HA144" s="53"/>
      <c r="HB144" s="53"/>
      <c r="HC144" s="53"/>
      <c r="HD144" s="53"/>
      <c r="HE144" s="53"/>
      <c r="HF144" s="53"/>
      <c r="HG144" s="53"/>
      <c r="HH144" s="53"/>
      <c r="HI144" s="53"/>
      <c r="HJ144" s="53"/>
      <c r="HK144" s="53"/>
      <c r="HL144" s="53"/>
      <c r="HM144" s="53"/>
      <c r="HN144" s="53"/>
      <c r="HO144" s="53"/>
      <c r="HP144" s="53"/>
      <c r="HQ144" s="53"/>
      <c r="HR144" s="53"/>
      <c r="HS144" s="53"/>
      <c r="HT144" s="53"/>
      <c r="HU144" s="53"/>
      <c r="HV144" s="53"/>
      <c r="HW144" s="53"/>
      <c r="HX144" s="53"/>
      <c r="HY144" s="53"/>
      <c r="HZ144" s="53"/>
      <c r="IA144" s="53"/>
      <c r="IB144" s="53"/>
      <c r="IC144" s="53"/>
      <c r="ID144" s="53"/>
      <c r="IE144" s="53"/>
      <c r="IF144" s="53"/>
      <c r="IG144" s="53"/>
      <c r="IH144" s="53"/>
      <c r="II144" s="53"/>
      <c r="IJ144" s="53"/>
      <c r="IK144" s="53"/>
      <c r="IL144" s="53"/>
      <c r="IM144" s="53"/>
      <c r="IN144" s="53"/>
      <c r="IO144" s="53"/>
      <c r="IP144" s="53"/>
      <c r="IQ144" s="53"/>
      <c r="IR144" s="53"/>
      <c r="IS144" s="53"/>
      <c r="IT144" s="53"/>
      <c r="IU144" s="53"/>
    </row>
    <row r="145" spans="1:255" s="52" customFormat="1" ht="19.95" customHeight="1" x14ac:dyDescent="0.3">
      <c r="A145" s="85"/>
      <c r="B145" s="17" t="s">
        <v>55</v>
      </c>
      <c r="C145" s="18">
        <v>1</v>
      </c>
      <c r="D145" s="18">
        <v>2</v>
      </c>
      <c r="E145" s="16">
        <v>4.45</v>
      </c>
      <c r="F145" s="8"/>
      <c r="G145" s="5"/>
      <c r="H145" s="5">
        <f>ROUND(PRODUCT(C145:G145),2)</f>
        <v>8.9</v>
      </c>
      <c r="I145" s="30"/>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c r="BC145" s="53"/>
      <c r="BD145" s="53"/>
      <c r="BE145" s="53"/>
      <c r="BF145" s="53"/>
      <c r="BG145" s="53"/>
      <c r="BH145" s="53"/>
      <c r="BI145" s="53"/>
      <c r="BJ145" s="53"/>
      <c r="BK145" s="53"/>
      <c r="BL145" s="53"/>
      <c r="BM145" s="53"/>
      <c r="BN145" s="53"/>
      <c r="BO145" s="53"/>
      <c r="BP145" s="53"/>
      <c r="BQ145" s="53"/>
      <c r="BR145" s="53"/>
      <c r="BS145" s="53"/>
      <c r="BT145" s="53"/>
      <c r="BU145" s="53"/>
      <c r="BV145" s="53"/>
      <c r="BW145" s="53"/>
      <c r="BX145" s="53"/>
      <c r="BY145" s="53"/>
      <c r="BZ145" s="53"/>
      <c r="CA145" s="53"/>
      <c r="CB145" s="53"/>
      <c r="CC145" s="53"/>
      <c r="CD145" s="53"/>
      <c r="CE145" s="53"/>
      <c r="CF145" s="53"/>
      <c r="CG145" s="53"/>
      <c r="CH145" s="53"/>
      <c r="CI145" s="53"/>
      <c r="CJ145" s="53"/>
      <c r="CK145" s="53"/>
      <c r="CL145" s="53"/>
      <c r="CM145" s="53"/>
      <c r="CN145" s="53"/>
      <c r="CO145" s="53"/>
      <c r="CP145" s="53"/>
      <c r="CQ145" s="53"/>
      <c r="CR145" s="53"/>
      <c r="CS145" s="53"/>
      <c r="CT145" s="53"/>
      <c r="CU145" s="53"/>
      <c r="CV145" s="53"/>
      <c r="CW145" s="53"/>
      <c r="CX145" s="53"/>
      <c r="CY145" s="53"/>
      <c r="CZ145" s="53"/>
      <c r="DA145" s="53"/>
      <c r="DB145" s="53"/>
      <c r="DC145" s="53"/>
      <c r="DD145" s="53"/>
      <c r="DE145" s="53"/>
      <c r="DF145" s="53"/>
      <c r="DG145" s="53"/>
      <c r="DH145" s="53"/>
      <c r="DI145" s="53"/>
      <c r="DJ145" s="53"/>
      <c r="DK145" s="53"/>
      <c r="DL145" s="53"/>
      <c r="DM145" s="53"/>
      <c r="DN145" s="53"/>
      <c r="DO145" s="53"/>
      <c r="DP145" s="53"/>
      <c r="DQ145" s="53"/>
      <c r="DR145" s="53"/>
      <c r="DS145" s="53"/>
      <c r="DT145" s="53"/>
      <c r="DU145" s="53"/>
      <c r="DV145" s="53"/>
      <c r="DW145" s="53"/>
      <c r="DX145" s="53"/>
      <c r="DY145" s="53"/>
      <c r="DZ145" s="53"/>
      <c r="EA145" s="53"/>
      <c r="EB145" s="53"/>
      <c r="EC145" s="53"/>
      <c r="ED145" s="53"/>
      <c r="EE145" s="53"/>
      <c r="EF145" s="53"/>
      <c r="EG145" s="53"/>
      <c r="EH145" s="53"/>
      <c r="EI145" s="53"/>
      <c r="EJ145" s="53"/>
      <c r="EK145" s="53"/>
      <c r="EL145" s="53"/>
      <c r="EM145" s="53"/>
      <c r="EN145" s="53"/>
      <c r="EO145" s="53"/>
      <c r="EP145" s="53"/>
      <c r="EQ145" s="53"/>
      <c r="ER145" s="53"/>
      <c r="ES145" s="53"/>
      <c r="ET145" s="53"/>
      <c r="EU145" s="53"/>
      <c r="EV145" s="53"/>
      <c r="EW145" s="53"/>
      <c r="EX145" s="53"/>
      <c r="EY145" s="53"/>
      <c r="EZ145" s="53"/>
      <c r="FA145" s="53"/>
      <c r="FB145" s="53"/>
      <c r="FC145" s="53"/>
      <c r="FD145" s="53"/>
      <c r="FE145" s="53"/>
      <c r="FF145" s="53"/>
      <c r="FG145" s="53"/>
      <c r="FH145" s="53"/>
      <c r="FI145" s="53"/>
      <c r="FJ145" s="53"/>
      <c r="FK145" s="53"/>
      <c r="FL145" s="53"/>
      <c r="FM145" s="53"/>
      <c r="FN145" s="53"/>
      <c r="FO145" s="53"/>
      <c r="FP145" s="53"/>
      <c r="FQ145" s="53"/>
      <c r="FR145" s="53"/>
      <c r="FS145" s="53"/>
      <c r="FT145" s="53"/>
      <c r="FU145" s="53"/>
      <c r="FV145" s="53"/>
      <c r="FW145" s="53"/>
      <c r="FX145" s="53"/>
      <c r="FY145" s="53"/>
      <c r="FZ145" s="53"/>
      <c r="GA145" s="53"/>
      <c r="GB145" s="53"/>
      <c r="GC145" s="53"/>
      <c r="GD145" s="53"/>
      <c r="GE145" s="53"/>
      <c r="GF145" s="53"/>
      <c r="GG145" s="53"/>
      <c r="GH145" s="53"/>
      <c r="GI145" s="53"/>
      <c r="GJ145" s="53"/>
      <c r="GK145" s="53"/>
      <c r="GL145" s="53"/>
      <c r="GM145" s="53"/>
      <c r="GN145" s="53"/>
      <c r="GO145" s="53"/>
      <c r="GP145" s="53"/>
      <c r="GQ145" s="53"/>
      <c r="GR145" s="53"/>
      <c r="GS145" s="53"/>
      <c r="GT145" s="53"/>
      <c r="GU145" s="53"/>
      <c r="GV145" s="53"/>
      <c r="GW145" s="53"/>
      <c r="GX145" s="53"/>
      <c r="GY145" s="53"/>
      <c r="GZ145" s="53"/>
      <c r="HA145" s="53"/>
      <c r="HB145" s="53"/>
      <c r="HC145" s="53"/>
      <c r="HD145" s="53"/>
      <c r="HE145" s="53"/>
      <c r="HF145" s="53"/>
      <c r="HG145" s="53"/>
      <c r="HH145" s="53"/>
      <c r="HI145" s="53"/>
      <c r="HJ145" s="53"/>
      <c r="HK145" s="53"/>
      <c r="HL145" s="53"/>
      <c r="HM145" s="53"/>
      <c r="HN145" s="53"/>
      <c r="HO145" s="53"/>
      <c r="HP145" s="53"/>
      <c r="HQ145" s="53"/>
      <c r="HR145" s="53"/>
      <c r="HS145" s="53"/>
      <c r="HT145" s="53"/>
      <c r="HU145" s="53"/>
      <c r="HV145" s="53"/>
      <c r="HW145" s="53"/>
      <c r="HX145" s="53"/>
      <c r="HY145" s="53"/>
      <c r="HZ145" s="53"/>
      <c r="IA145" s="53"/>
      <c r="IB145" s="53"/>
      <c r="IC145" s="53"/>
      <c r="ID145" s="53"/>
      <c r="IE145" s="53"/>
      <c r="IF145" s="53"/>
      <c r="IG145" s="53"/>
      <c r="IH145" s="53"/>
      <c r="II145" s="53"/>
      <c r="IJ145" s="53"/>
      <c r="IK145" s="53"/>
      <c r="IL145" s="53"/>
      <c r="IM145" s="53"/>
      <c r="IN145" s="53"/>
      <c r="IO145" s="53"/>
      <c r="IP145" s="53"/>
      <c r="IQ145" s="53"/>
      <c r="IR145" s="53"/>
      <c r="IS145" s="53"/>
      <c r="IT145" s="53"/>
      <c r="IU145" s="53"/>
    </row>
    <row r="146" spans="1:255" s="52" customFormat="1" ht="19.95" customHeight="1" x14ac:dyDescent="0.3">
      <c r="A146" s="85"/>
      <c r="B146" s="15" t="s">
        <v>61</v>
      </c>
      <c r="C146" s="4"/>
      <c r="D146" s="4"/>
      <c r="E146" s="5"/>
      <c r="F146" s="8"/>
      <c r="G146" s="5"/>
      <c r="H146" s="16"/>
      <c r="I146" s="30"/>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c r="GD146" s="53"/>
      <c r="GE146" s="53"/>
      <c r="GF146" s="53"/>
      <c r="GG146" s="53"/>
      <c r="GH146" s="53"/>
      <c r="GI146" s="53"/>
      <c r="GJ146" s="53"/>
      <c r="GK146" s="53"/>
      <c r="GL146" s="53"/>
      <c r="GM146" s="53"/>
      <c r="GN146" s="53"/>
      <c r="GO146" s="53"/>
      <c r="GP146" s="53"/>
      <c r="GQ146" s="53"/>
      <c r="GR146" s="53"/>
      <c r="GS146" s="53"/>
      <c r="GT146" s="53"/>
      <c r="GU146" s="53"/>
      <c r="GV146" s="53"/>
      <c r="GW146" s="53"/>
      <c r="GX146" s="53"/>
      <c r="GY146" s="53"/>
      <c r="GZ146" s="53"/>
      <c r="HA146" s="53"/>
      <c r="HB146" s="53"/>
      <c r="HC146" s="53"/>
      <c r="HD146" s="53"/>
      <c r="HE146" s="53"/>
      <c r="HF146" s="53"/>
      <c r="HG146" s="53"/>
      <c r="HH146" s="53"/>
      <c r="HI146" s="53"/>
      <c r="HJ146" s="53"/>
      <c r="HK146" s="53"/>
      <c r="HL146" s="53"/>
      <c r="HM146" s="53"/>
      <c r="HN146" s="53"/>
      <c r="HO146" s="53"/>
      <c r="HP146" s="53"/>
      <c r="HQ146" s="53"/>
      <c r="HR146" s="53"/>
      <c r="HS146" s="53"/>
      <c r="HT146" s="53"/>
      <c r="HU146" s="53"/>
      <c r="HV146" s="53"/>
      <c r="HW146" s="53"/>
      <c r="HX146" s="53"/>
      <c r="HY146" s="53"/>
      <c r="HZ146" s="53"/>
      <c r="IA146" s="53"/>
      <c r="IB146" s="53"/>
      <c r="IC146" s="53"/>
      <c r="ID146" s="53"/>
      <c r="IE146" s="53"/>
      <c r="IF146" s="53"/>
      <c r="IG146" s="53"/>
      <c r="IH146" s="53"/>
      <c r="II146" s="53"/>
      <c r="IJ146" s="53"/>
      <c r="IK146" s="53"/>
      <c r="IL146" s="53"/>
      <c r="IM146" s="53"/>
      <c r="IN146" s="53"/>
      <c r="IO146" s="53"/>
      <c r="IP146" s="53"/>
      <c r="IQ146" s="53"/>
      <c r="IR146" s="53"/>
      <c r="IS146" s="53"/>
      <c r="IT146" s="53"/>
      <c r="IU146" s="53"/>
    </row>
    <row r="147" spans="1:255" s="52" customFormat="1" ht="19.95" customHeight="1" x14ac:dyDescent="0.3">
      <c r="A147" s="85"/>
      <c r="B147" s="20" t="s">
        <v>74</v>
      </c>
      <c r="C147" s="4">
        <v>2</v>
      </c>
      <c r="D147" s="4">
        <v>2</v>
      </c>
      <c r="E147" s="5">
        <v>9.5</v>
      </c>
      <c r="F147" s="8"/>
      <c r="G147" s="5"/>
      <c r="H147" s="5">
        <f>ROUND(PRODUCT(C147:G147),2)</f>
        <v>38</v>
      </c>
      <c r="I147" s="30"/>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53"/>
      <c r="BU147" s="53"/>
      <c r="BV147" s="53"/>
      <c r="BW147" s="53"/>
      <c r="BX147" s="53"/>
      <c r="BY147" s="53"/>
      <c r="BZ147" s="53"/>
      <c r="CA147" s="53"/>
      <c r="CB147" s="53"/>
      <c r="CC147" s="53"/>
      <c r="CD147" s="53"/>
      <c r="CE147" s="53"/>
      <c r="CF147" s="53"/>
      <c r="CG147" s="53"/>
      <c r="CH147" s="53"/>
      <c r="CI147" s="53"/>
      <c r="CJ147" s="53"/>
      <c r="CK147" s="53"/>
      <c r="CL147" s="53"/>
      <c r="CM147" s="53"/>
      <c r="CN147" s="53"/>
      <c r="CO147" s="53"/>
      <c r="CP147" s="53"/>
      <c r="CQ147" s="53"/>
      <c r="CR147" s="53"/>
      <c r="CS147" s="53"/>
      <c r="CT147" s="53"/>
      <c r="CU147" s="53"/>
      <c r="CV147" s="53"/>
      <c r="CW147" s="53"/>
      <c r="CX147" s="53"/>
      <c r="CY147" s="53"/>
      <c r="CZ147" s="53"/>
      <c r="DA147" s="53"/>
      <c r="DB147" s="53"/>
      <c r="DC147" s="53"/>
      <c r="DD147" s="53"/>
      <c r="DE147" s="53"/>
      <c r="DF147" s="53"/>
      <c r="DG147" s="53"/>
      <c r="DH147" s="53"/>
      <c r="DI147" s="53"/>
      <c r="DJ147" s="53"/>
      <c r="DK147" s="53"/>
      <c r="DL147" s="53"/>
      <c r="DM147" s="53"/>
      <c r="DN147" s="53"/>
      <c r="DO147" s="53"/>
      <c r="DP147" s="53"/>
      <c r="DQ147" s="53"/>
      <c r="DR147" s="53"/>
      <c r="DS147" s="53"/>
      <c r="DT147" s="53"/>
      <c r="DU147" s="53"/>
      <c r="DV147" s="53"/>
      <c r="DW147" s="53"/>
      <c r="DX147" s="53"/>
      <c r="DY147" s="53"/>
      <c r="DZ147" s="53"/>
      <c r="EA147" s="53"/>
      <c r="EB147" s="53"/>
      <c r="EC147" s="53"/>
      <c r="ED147" s="53"/>
      <c r="EE147" s="53"/>
      <c r="EF147" s="53"/>
      <c r="EG147" s="53"/>
      <c r="EH147" s="53"/>
      <c r="EI147" s="53"/>
      <c r="EJ147" s="53"/>
      <c r="EK147" s="53"/>
      <c r="EL147" s="53"/>
      <c r="EM147" s="53"/>
      <c r="EN147" s="53"/>
      <c r="EO147" s="53"/>
      <c r="EP147" s="53"/>
      <c r="EQ147" s="53"/>
      <c r="ER147" s="53"/>
      <c r="ES147" s="53"/>
      <c r="ET147" s="53"/>
      <c r="EU147" s="53"/>
      <c r="EV147" s="53"/>
      <c r="EW147" s="53"/>
      <c r="EX147" s="53"/>
      <c r="EY147" s="53"/>
      <c r="EZ147" s="53"/>
      <c r="FA147" s="53"/>
      <c r="FB147" s="53"/>
      <c r="FC147" s="53"/>
      <c r="FD147" s="53"/>
      <c r="FE147" s="53"/>
      <c r="FF147" s="53"/>
      <c r="FG147" s="53"/>
      <c r="FH147" s="53"/>
      <c r="FI147" s="53"/>
      <c r="FJ147" s="53"/>
      <c r="FK147" s="53"/>
      <c r="FL147" s="53"/>
      <c r="FM147" s="53"/>
      <c r="FN147" s="53"/>
      <c r="FO147" s="53"/>
      <c r="FP147" s="53"/>
      <c r="FQ147" s="53"/>
      <c r="FR147" s="53"/>
      <c r="FS147" s="53"/>
      <c r="FT147" s="53"/>
      <c r="FU147" s="53"/>
      <c r="FV147" s="53"/>
      <c r="FW147" s="53"/>
      <c r="FX147" s="53"/>
      <c r="FY147" s="53"/>
      <c r="FZ147" s="53"/>
      <c r="GA147" s="53"/>
      <c r="GB147" s="53"/>
      <c r="GC147" s="53"/>
      <c r="GD147" s="53"/>
      <c r="GE147" s="53"/>
      <c r="GF147" s="53"/>
      <c r="GG147" s="53"/>
      <c r="GH147" s="53"/>
      <c r="GI147" s="53"/>
      <c r="GJ147" s="53"/>
      <c r="GK147" s="53"/>
      <c r="GL147" s="53"/>
      <c r="GM147" s="53"/>
      <c r="GN147" s="53"/>
      <c r="GO147" s="53"/>
      <c r="GP147" s="53"/>
      <c r="GQ147" s="53"/>
      <c r="GR147" s="53"/>
      <c r="GS147" s="53"/>
      <c r="GT147" s="53"/>
      <c r="GU147" s="53"/>
      <c r="GV147" s="53"/>
      <c r="GW147" s="53"/>
      <c r="GX147" s="53"/>
      <c r="GY147" s="53"/>
      <c r="GZ147" s="53"/>
      <c r="HA147" s="53"/>
      <c r="HB147" s="53"/>
      <c r="HC147" s="53"/>
      <c r="HD147" s="53"/>
      <c r="HE147" s="53"/>
      <c r="HF147" s="53"/>
      <c r="HG147" s="53"/>
      <c r="HH147" s="53"/>
      <c r="HI147" s="53"/>
      <c r="HJ147" s="53"/>
      <c r="HK147" s="53"/>
      <c r="HL147" s="53"/>
      <c r="HM147" s="53"/>
      <c r="HN147" s="53"/>
      <c r="HO147" s="53"/>
      <c r="HP147" s="53"/>
      <c r="HQ147" s="53"/>
      <c r="HR147" s="53"/>
      <c r="HS147" s="53"/>
      <c r="HT147" s="53"/>
      <c r="HU147" s="53"/>
      <c r="HV147" s="53"/>
      <c r="HW147" s="53"/>
      <c r="HX147" s="53"/>
      <c r="HY147" s="53"/>
      <c r="HZ147" s="53"/>
      <c r="IA147" s="53"/>
      <c r="IB147" s="53"/>
      <c r="IC147" s="53"/>
      <c r="ID147" s="53"/>
      <c r="IE147" s="53"/>
      <c r="IF147" s="53"/>
      <c r="IG147" s="53"/>
      <c r="IH147" s="53"/>
      <c r="II147" s="53"/>
      <c r="IJ147" s="53"/>
      <c r="IK147" s="53"/>
      <c r="IL147" s="53"/>
      <c r="IM147" s="53"/>
      <c r="IN147" s="53"/>
      <c r="IO147" s="53"/>
      <c r="IP147" s="53"/>
      <c r="IQ147" s="53"/>
      <c r="IR147" s="53"/>
      <c r="IS147" s="53"/>
      <c r="IT147" s="53"/>
      <c r="IU147" s="53"/>
    </row>
    <row r="148" spans="1:255" s="52" customFormat="1" ht="19.95" customHeight="1" x14ac:dyDescent="0.3">
      <c r="A148" s="85"/>
      <c r="B148" s="20" t="s">
        <v>74</v>
      </c>
      <c r="C148" s="4">
        <v>2</v>
      </c>
      <c r="D148" s="4">
        <v>2</v>
      </c>
      <c r="E148" s="5">
        <v>6.5</v>
      </c>
      <c r="F148" s="8"/>
      <c r="G148" s="5"/>
      <c r="H148" s="5">
        <f>ROUND(PRODUCT(C148:G148),2)</f>
        <v>26</v>
      </c>
      <c r="I148" s="30"/>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3"/>
      <c r="BZ148" s="53"/>
      <c r="CA148" s="53"/>
      <c r="CB148" s="53"/>
      <c r="CC148" s="53"/>
      <c r="CD148" s="53"/>
      <c r="CE148" s="53"/>
      <c r="CF148" s="53"/>
      <c r="CG148" s="53"/>
      <c r="CH148" s="53"/>
      <c r="CI148" s="53"/>
      <c r="CJ148" s="53"/>
      <c r="CK148" s="53"/>
      <c r="CL148" s="53"/>
      <c r="CM148" s="53"/>
      <c r="CN148" s="53"/>
      <c r="CO148" s="53"/>
      <c r="CP148" s="53"/>
      <c r="CQ148" s="53"/>
      <c r="CR148" s="53"/>
      <c r="CS148" s="53"/>
      <c r="CT148" s="53"/>
      <c r="CU148" s="53"/>
      <c r="CV148" s="53"/>
      <c r="CW148" s="53"/>
      <c r="CX148" s="53"/>
      <c r="CY148" s="53"/>
      <c r="CZ148" s="53"/>
      <c r="DA148" s="53"/>
      <c r="DB148" s="53"/>
      <c r="DC148" s="53"/>
      <c r="DD148" s="53"/>
      <c r="DE148" s="53"/>
      <c r="DF148" s="53"/>
      <c r="DG148" s="53"/>
      <c r="DH148" s="53"/>
      <c r="DI148" s="53"/>
      <c r="DJ148" s="53"/>
      <c r="DK148" s="53"/>
      <c r="DL148" s="53"/>
      <c r="DM148" s="53"/>
      <c r="DN148" s="53"/>
      <c r="DO148" s="53"/>
      <c r="DP148" s="53"/>
      <c r="DQ148" s="53"/>
      <c r="DR148" s="53"/>
      <c r="DS148" s="53"/>
      <c r="DT148" s="53"/>
      <c r="DU148" s="53"/>
      <c r="DV148" s="53"/>
      <c r="DW148" s="53"/>
      <c r="DX148" s="53"/>
      <c r="DY148" s="53"/>
      <c r="DZ148" s="53"/>
      <c r="EA148" s="53"/>
      <c r="EB148" s="53"/>
      <c r="EC148" s="53"/>
      <c r="ED148" s="53"/>
      <c r="EE148" s="53"/>
      <c r="EF148" s="53"/>
      <c r="EG148" s="53"/>
      <c r="EH148" s="53"/>
      <c r="EI148" s="53"/>
      <c r="EJ148" s="53"/>
      <c r="EK148" s="53"/>
      <c r="EL148" s="53"/>
      <c r="EM148" s="53"/>
      <c r="EN148" s="53"/>
      <c r="EO148" s="53"/>
      <c r="EP148" s="53"/>
      <c r="EQ148" s="53"/>
      <c r="ER148" s="53"/>
      <c r="ES148" s="53"/>
      <c r="ET148" s="53"/>
      <c r="EU148" s="53"/>
      <c r="EV148" s="53"/>
      <c r="EW148" s="53"/>
      <c r="EX148" s="53"/>
      <c r="EY148" s="53"/>
      <c r="EZ148" s="53"/>
      <c r="FA148" s="53"/>
      <c r="FB148" s="53"/>
      <c r="FC148" s="53"/>
      <c r="FD148" s="53"/>
      <c r="FE148" s="53"/>
      <c r="FF148" s="53"/>
      <c r="FG148" s="53"/>
      <c r="FH148" s="53"/>
      <c r="FI148" s="53"/>
      <c r="FJ148" s="53"/>
      <c r="FK148" s="53"/>
      <c r="FL148" s="53"/>
      <c r="FM148" s="53"/>
      <c r="FN148" s="53"/>
      <c r="FO148" s="53"/>
      <c r="FP148" s="53"/>
      <c r="FQ148" s="53"/>
      <c r="FR148" s="53"/>
      <c r="FS148" s="53"/>
      <c r="FT148" s="53"/>
      <c r="FU148" s="53"/>
      <c r="FV148" s="53"/>
      <c r="FW148" s="53"/>
      <c r="FX148" s="53"/>
      <c r="FY148" s="53"/>
      <c r="FZ148" s="53"/>
      <c r="GA148" s="53"/>
      <c r="GB148" s="53"/>
      <c r="GC148" s="53"/>
      <c r="GD148" s="53"/>
      <c r="GE148" s="53"/>
      <c r="GF148" s="53"/>
      <c r="GG148" s="53"/>
      <c r="GH148" s="53"/>
      <c r="GI148" s="53"/>
      <c r="GJ148" s="53"/>
      <c r="GK148" s="53"/>
      <c r="GL148" s="53"/>
      <c r="GM148" s="53"/>
      <c r="GN148" s="53"/>
      <c r="GO148" s="53"/>
      <c r="GP148" s="53"/>
      <c r="GQ148" s="53"/>
      <c r="GR148" s="53"/>
      <c r="GS148" s="53"/>
      <c r="GT148" s="53"/>
      <c r="GU148" s="53"/>
      <c r="GV148" s="53"/>
      <c r="GW148" s="53"/>
      <c r="GX148" s="53"/>
      <c r="GY148" s="53"/>
      <c r="GZ148" s="53"/>
      <c r="HA148" s="53"/>
      <c r="HB148" s="53"/>
      <c r="HC148" s="53"/>
      <c r="HD148" s="53"/>
      <c r="HE148" s="53"/>
      <c r="HF148" s="53"/>
      <c r="HG148" s="53"/>
      <c r="HH148" s="53"/>
      <c r="HI148" s="53"/>
      <c r="HJ148" s="53"/>
      <c r="HK148" s="53"/>
      <c r="HL148" s="53"/>
      <c r="HM148" s="53"/>
      <c r="HN148" s="53"/>
      <c r="HO148" s="53"/>
      <c r="HP148" s="53"/>
      <c r="HQ148" s="53"/>
      <c r="HR148" s="53"/>
      <c r="HS148" s="53"/>
      <c r="HT148" s="53"/>
      <c r="HU148" s="53"/>
      <c r="HV148" s="53"/>
      <c r="HW148" s="53"/>
      <c r="HX148" s="53"/>
      <c r="HY148" s="53"/>
      <c r="HZ148" s="53"/>
      <c r="IA148" s="53"/>
      <c r="IB148" s="53"/>
      <c r="IC148" s="53"/>
      <c r="ID148" s="53"/>
      <c r="IE148" s="53"/>
      <c r="IF148" s="53"/>
      <c r="IG148" s="53"/>
      <c r="IH148" s="53"/>
      <c r="II148" s="53"/>
      <c r="IJ148" s="53"/>
      <c r="IK148" s="53"/>
      <c r="IL148" s="53"/>
      <c r="IM148" s="53"/>
      <c r="IN148" s="53"/>
      <c r="IO148" s="53"/>
      <c r="IP148" s="53"/>
      <c r="IQ148" s="53"/>
      <c r="IR148" s="53"/>
      <c r="IS148" s="53"/>
      <c r="IT148" s="53"/>
      <c r="IU148" s="53"/>
    </row>
    <row r="149" spans="1:255" s="52" customFormat="1" ht="19.95" customHeight="1" x14ac:dyDescent="0.3">
      <c r="A149" s="85"/>
      <c r="B149" s="20"/>
      <c r="C149" s="4"/>
      <c r="D149" s="4"/>
      <c r="E149" s="5"/>
      <c r="F149" s="8"/>
      <c r="G149" s="25" t="s">
        <v>40</v>
      </c>
      <c r="H149" s="25">
        <f>ROUND(SUM(H144:H148),2)</f>
        <v>72.900000000000006</v>
      </c>
      <c r="I149" s="14" t="s">
        <v>75</v>
      </c>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c r="AX149" s="53"/>
      <c r="AY149" s="53"/>
      <c r="AZ149" s="53"/>
      <c r="BA149" s="53"/>
      <c r="BB149" s="53"/>
      <c r="BC149" s="53"/>
      <c r="BD149" s="53"/>
      <c r="BE149" s="53"/>
      <c r="BF149" s="53"/>
      <c r="BG149" s="53"/>
      <c r="BH149" s="53"/>
      <c r="BI149" s="53"/>
      <c r="BJ149" s="53"/>
      <c r="BK149" s="53"/>
      <c r="BL149" s="53"/>
      <c r="BM149" s="53"/>
      <c r="BN149" s="53"/>
      <c r="BO149" s="53"/>
      <c r="BP149" s="53"/>
      <c r="BQ149" s="53"/>
      <c r="BR149" s="53"/>
      <c r="BS149" s="53"/>
      <c r="BT149" s="53"/>
      <c r="BU149" s="53"/>
      <c r="BV149" s="53"/>
      <c r="BW149" s="53"/>
      <c r="BX149" s="53"/>
      <c r="BY149" s="53"/>
      <c r="BZ149" s="53"/>
      <c r="CA149" s="53"/>
      <c r="CB149" s="53"/>
      <c r="CC149" s="53"/>
      <c r="CD149" s="53"/>
      <c r="CE149" s="53"/>
      <c r="CF149" s="53"/>
      <c r="CG149" s="53"/>
      <c r="CH149" s="53"/>
      <c r="CI149" s="53"/>
      <c r="CJ149" s="53"/>
      <c r="CK149" s="53"/>
      <c r="CL149" s="53"/>
      <c r="CM149" s="53"/>
      <c r="CN149" s="53"/>
      <c r="CO149" s="53"/>
      <c r="CP149" s="53"/>
      <c r="CQ149" s="53"/>
      <c r="CR149" s="53"/>
      <c r="CS149" s="53"/>
      <c r="CT149" s="53"/>
      <c r="CU149" s="53"/>
      <c r="CV149" s="53"/>
      <c r="CW149" s="53"/>
      <c r="CX149" s="53"/>
      <c r="CY149" s="53"/>
      <c r="CZ149" s="53"/>
      <c r="DA149" s="53"/>
      <c r="DB149" s="53"/>
      <c r="DC149" s="53"/>
      <c r="DD149" s="53"/>
      <c r="DE149" s="53"/>
      <c r="DF149" s="53"/>
      <c r="DG149" s="53"/>
      <c r="DH149" s="53"/>
      <c r="DI149" s="53"/>
      <c r="DJ149" s="53"/>
      <c r="DK149" s="53"/>
      <c r="DL149" s="53"/>
      <c r="DM149" s="53"/>
      <c r="DN149" s="53"/>
      <c r="DO149" s="53"/>
      <c r="DP149" s="53"/>
      <c r="DQ149" s="53"/>
      <c r="DR149" s="53"/>
      <c r="DS149" s="53"/>
      <c r="DT149" s="53"/>
      <c r="DU149" s="53"/>
      <c r="DV149" s="53"/>
      <c r="DW149" s="53"/>
      <c r="DX149" s="53"/>
      <c r="DY149" s="53"/>
      <c r="DZ149" s="53"/>
      <c r="EA149" s="53"/>
      <c r="EB149" s="53"/>
      <c r="EC149" s="53"/>
      <c r="ED149" s="53"/>
      <c r="EE149" s="53"/>
      <c r="EF149" s="53"/>
      <c r="EG149" s="53"/>
      <c r="EH149" s="53"/>
      <c r="EI149" s="53"/>
      <c r="EJ149" s="53"/>
      <c r="EK149" s="53"/>
      <c r="EL149" s="53"/>
      <c r="EM149" s="53"/>
      <c r="EN149" s="53"/>
      <c r="EO149" s="53"/>
      <c r="EP149" s="53"/>
      <c r="EQ149" s="53"/>
      <c r="ER149" s="53"/>
      <c r="ES149" s="53"/>
      <c r="ET149" s="53"/>
      <c r="EU149" s="53"/>
      <c r="EV149" s="53"/>
      <c r="EW149" s="53"/>
      <c r="EX149" s="53"/>
      <c r="EY149" s="53"/>
      <c r="EZ149" s="53"/>
      <c r="FA149" s="53"/>
      <c r="FB149" s="53"/>
      <c r="FC149" s="53"/>
      <c r="FD149" s="53"/>
      <c r="FE149" s="53"/>
      <c r="FF149" s="53"/>
      <c r="FG149" s="53"/>
      <c r="FH149" s="53"/>
      <c r="FI149" s="53"/>
      <c r="FJ149" s="53"/>
      <c r="FK149" s="53"/>
      <c r="FL149" s="53"/>
      <c r="FM149" s="53"/>
      <c r="FN149" s="53"/>
      <c r="FO149" s="53"/>
      <c r="FP149" s="53"/>
      <c r="FQ149" s="53"/>
      <c r="FR149" s="53"/>
      <c r="FS149" s="53"/>
      <c r="FT149" s="53"/>
      <c r="FU149" s="53"/>
      <c r="FV149" s="53"/>
      <c r="FW149" s="53"/>
      <c r="FX149" s="53"/>
      <c r="FY149" s="53"/>
      <c r="FZ149" s="53"/>
      <c r="GA149" s="53"/>
      <c r="GB149" s="53"/>
      <c r="GC149" s="53"/>
      <c r="GD149" s="53"/>
      <c r="GE149" s="53"/>
      <c r="GF149" s="53"/>
      <c r="GG149" s="53"/>
      <c r="GH149" s="53"/>
      <c r="GI149" s="53"/>
      <c r="GJ149" s="53"/>
      <c r="GK149" s="53"/>
      <c r="GL149" s="53"/>
      <c r="GM149" s="53"/>
      <c r="GN149" s="53"/>
      <c r="GO149" s="53"/>
      <c r="GP149" s="53"/>
      <c r="GQ149" s="53"/>
      <c r="GR149" s="53"/>
      <c r="GS149" s="53"/>
      <c r="GT149" s="53"/>
      <c r="GU149" s="53"/>
      <c r="GV149" s="53"/>
      <c r="GW149" s="53"/>
      <c r="GX149" s="53"/>
      <c r="GY149" s="53"/>
      <c r="GZ149" s="53"/>
      <c r="HA149" s="53"/>
      <c r="HB149" s="53"/>
      <c r="HC149" s="53"/>
      <c r="HD149" s="53"/>
      <c r="HE149" s="53"/>
      <c r="HF149" s="53"/>
      <c r="HG149" s="53"/>
      <c r="HH149" s="53"/>
      <c r="HI149" s="53"/>
      <c r="HJ149" s="53"/>
      <c r="HK149" s="53"/>
      <c r="HL149" s="53"/>
      <c r="HM149" s="53"/>
      <c r="HN149" s="53"/>
      <c r="HO149" s="53"/>
      <c r="HP149" s="53"/>
      <c r="HQ149" s="53"/>
      <c r="HR149" s="53"/>
      <c r="HS149" s="53"/>
      <c r="HT149" s="53"/>
      <c r="HU149" s="53"/>
      <c r="HV149" s="53"/>
      <c r="HW149" s="53"/>
      <c r="HX149" s="53"/>
      <c r="HY149" s="53"/>
      <c r="HZ149" s="53"/>
      <c r="IA149" s="53"/>
      <c r="IB149" s="53"/>
      <c r="IC149" s="53"/>
      <c r="ID149" s="53"/>
      <c r="IE149" s="53"/>
      <c r="IF149" s="53"/>
      <c r="IG149" s="53"/>
      <c r="IH149" s="53"/>
      <c r="II149" s="53"/>
      <c r="IJ149" s="53"/>
      <c r="IK149" s="53"/>
      <c r="IL149" s="53"/>
      <c r="IM149" s="53"/>
      <c r="IN149" s="53"/>
      <c r="IO149" s="53"/>
      <c r="IP149" s="53"/>
      <c r="IQ149" s="53"/>
      <c r="IR149" s="53"/>
      <c r="IS149" s="53"/>
      <c r="IT149" s="53"/>
      <c r="IU149" s="53"/>
    </row>
    <row r="150" spans="1:255" s="52" customFormat="1" ht="94.95" customHeight="1" x14ac:dyDescent="0.3">
      <c r="A150" s="85">
        <v>7</v>
      </c>
      <c r="B150" s="180" t="s">
        <v>188</v>
      </c>
      <c r="C150" s="181"/>
      <c r="D150" s="181"/>
      <c r="E150" s="181"/>
      <c r="F150" s="181"/>
      <c r="G150" s="181"/>
      <c r="H150" s="182"/>
      <c r="I150" s="30"/>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c r="CS150" s="53"/>
      <c r="CT150" s="53"/>
      <c r="CU150" s="53"/>
      <c r="CV150" s="53"/>
      <c r="CW150" s="53"/>
      <c r="CX150" s="53"/>
      <c r="CY150" s="53"/>
      <c r="CZ150" s="53"/>
      <c r="DA150" s="53"/>
      <c r="DB150" s="53"/>
      <c r="DC150" s="53"/>
      <c r="DD150" s="53"/>
      <c r="DE150" s="53"/>
      <c r="DF150" s="53"/>
      <c r="DG150" s="53"/>
      <c r="DH150" s="53"/>
      <c r="DI150" s="53"/>
      <c r="DJ150" s="53"/>
      <c r="DK150" s="53"/>
      <c r="DL150" s="53"/>
      <c r="DM150" s="53"/>
      <c r="DN150" s="53"/>
      <c r="DO150" s="53"/>
      <c r="DP150" s="53"/>
      <c r="DQ150" s="53"/>
      <c r="DR150" s="53"/>
      <c r="DS150" s="53"/>
      <c r="DT150" s="53"/>
      <c r="DU150" s="53"/>
      <c r="DV150" s="53"/>
      <c r="DW150" s="53"/>
      <c r="DX150" s="53"/>
      <c r="DY150" s="53"/>
      <c r="DZ150" s="53"/>
      <c r="EA150" s="53"/>
      <c r="EB150" s="53"/>
      <c r="EC150" s="53"/>
      <c r="ED150" s="53"/>
      <c r="EE150" s="53"/>
      <c r="EF150" s="53"/>
      <c r="EG150" s="53"/>
      <c r="EH150" s="53"/>
      <c r="EI150" s="53"/>
      <c r="EJ150" s="53"/>
      <c r="EK150" s="53"/>
      <c r="EL150" s="53"/>
      <c r="EM150" s="53"/>
      <c r="EN150" s="53"/>
      <c r="EO150" s="53"/>
      <c r="EP150" s="53"/>
      <c r="EQ150" s="53"/>
      <c r="ER150" s="53"/>
      <c r="ES150" s="53"/>
      <c r="ET150" s="53"/>
      <c r="EU150" s="53"/>
      <c r="EV150" s="53"/>
      <c r="EW150" s="53"/>
      <c r="EX150" s="53"/>
      <c r="EY150" s="53"/>
      <c r="EZ150" s="53"/>
      <c r="FA150" s="53"/>
      <c r="FB150" s="53"/>
      <c r="FC150" s="53"/>
      <c r="FD150" s="53"/>
      <c r="FE150" s="53"/>
      <c r="FF150" s="53"/>
      <c r="FG150" s="53"/>
      <c r="FH150" s="53"/>
      <c r="FI150" s="53"/>
      <c r="FJ150" s="53"/>
      <c r="FK150" s="53"/>
      <c r="FL150" s="53"/>
      <c r="FM150" s="53"/>
      <c r="FN150" s="53"/>
      <c r="FO150" s="53"/>
      <c r="FP150" s="53"/>
      <c r="FQ150" s="53"/>
      <c r="FR150" s="53"/>
      <c r="FS150" s="53"/>
      <c r="FT150" s="53"/>
      <c r="FU150" s="53"/>
      <c r="FV150" s="53"/>
      <c r="FW150" s="53"/>
      <c r="FX150" s="53"/>
      <c r="FY150" s="53"/>
      <c r="FZ150" s="53"/>
      <c r="GA150" s="53"/>
      <c r="GB150" s="53"/>
      <c r="GC150" s="53"/>
      <c r="GD150" s="53"/>
      <c r="GE150" s="53"/>
      <c r="GF150" s="53"/>
      <c r="GG150" s="53"/>
      <c r="GH150" s="53"/>
      <c r="GI150" s="53"/>
      <c r="GJ150" s="53"/>
      <c r="GK150" s="53"/>
      <c r="GL150" s="53"/>
      <c r="GM150" s="53"/>
      <c r="GN150" s="53"/>
      <c r="GO150" s="53"/>
      <c r="GP150" s="53"/>
      <c r="GQ150" s="53"/>
      <c r="GR150" s="53"/>
      <c r="GS150" s="53"/>
      <c r="GT150" s="53"/>
      <c r="GU150" s="53"/>
      <c r="GV150" s="53"/>
      <c r="GW150" s="53"/>
      <c r="GX150" s="53"/>
      <c r="GY150" s="53"/>
      <c r="GZ150" s="53"/>
      <c r="HA150" s="53"/>
      <c r="HB150" s="53"/>
      <c r="HC150" s="53"/>
      <c r="HD150" s="53"/>
      <c r="HE150" s="53"/>
      <c r="HF150" s="53"/>
      <c r="HG150" s="53"/>
      <c r="HH150" s="53"/>
      <c r="HI150" s="53"/>
      <c r="HJ150" s="53"/>
      <c r="HK150" s="53"/>
      <c r="HL150" s="53"/>
      <c r="HM150" s="53"/>
      <c r="HN150" s="53"/>
      <c r="HO150" s="53"/>
      <c r="HP150" s="53"/>
      <c r="HQ150" s="53"/>
      <c r="HR150" s="53"/>
      <c r="HS150" s="53"/>
      <c r="HT150" s="53"/>
      <c r="HU150" s="53"/>
      <c r="HV150" s="53"/>
      <c r="HW150" s="53"/>
      <c r="HX150" s="53"/>
      <c r="HY150" s="53"/>
      <c r="HZ150" s="53"/>
      <c r="IA150" s="53"/>
      <c r="IB150" s="53"/>
      <c r="IC150" s="53"/>
      <c r="ID150" s="53"/>
      <c r="IE150" s="53"/>
      <c r="IF150" s="53"/>
      <c r="IG150" s="53"/>
      <c r="IH150" s="53"/>
      <c r="II150" s="53"/>
      <c r="IJ150" s="53"/>
      <c r="IK150" s="53"/>
      <c r="IL150" s="53"/>
      <c r="IM150" s="53"/>
      <c r="IN150" s="53"/>
      <c r="IO150" s="53"/>
      <c r="IP150" s="53"/>
      <c r="IQ150" s="53"/>
      <c r="IR150" s="53"/>
      <c r="IS150" s="53"/>
      <c r="IT150" s="53"/>
      <c r="IU150" s="53"/>
    </row>
    <row r="151" spans="1:255" s="52" customFormat="1" ht="19.95" customHeight="1" x14ac:dyDescent="0.3">
      <c r="A151" s="85"/>
      <c r="B151" s="180" t="s">
        <v>186</v>
      </c>
      <c r="C151" s="181"/>
      <c r="D151" s="181"/>
      <c r="E151" s="181"/>
      <c r="F151" s="181"/>
      <c r="G151" s="181"/>
      <c r="H151" s="182"/>
      <c r="I151" s="30"/>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c r="CR151" s="53"/>
      <c r="CS151" s="53"/>
      <c r="CT151" s="53"/>
      <c r="CU151" s="53"/>
      <c r="CV151" s="53"/>
      <c r="CW151" s="53"/>
      <c r="CX151" s="53"/>
      <c r="CY151" s="53"/>
      <c r="CZ151" s="53"/>
      <c r="DA151" s="53"/>
      <c r="DB151" s="53"/>
      <c r="DC151" s="53"/>
      <c r="DD151" s="53"/>
      <c r="DE151" s="53"/>
      <c r="DF151" s="53"/>
      <c r="DG151" s="53"/>
      <c r="DH151" s="53"/>
      <c r="DI151" s="53"/>
      <c r="DJ151" s="53"/>
      <c r="DK151" s="53"/>
      <c r="DL151" s="53"/>
      <c r="DM151" s="53"/>
      <c r="DN151" s="53"/>
      <c r="DO151" s="53"/>
      <c r="DP151" s="53"/>
      <c r="DQ151" s="53"/>
      <c r="DR151" s="53"/>
      <c r="DS151" s="53"/>
      <c r="DT151" s="53"/>
      <c r="DU151" s="53"/>
      <c r="DV151" s="53"/>
      <c r="DW151" s="53"/>
      <c r="DX151" s="53"/>
      <c r="DY151" s="53"/>
      <c r="DZ151" s="53"/>
      <c r="EA151" s="53"/>
      <c r="EB151" s="53"/>
      <c r="EC151" s="53"/>
      <c r="ED151" s="53"/>
      <c r="EE151" s="53"/>
      <c r="EF151" s="53"/>
      <c r="EG151" s="53"/>
      <c r="EH151" s="53"/>
      <c r="EI151" s="53"/>
      <c r="EJ151" s="53"/>
      <c r="EK151" s="53"/>
      <c r="EL151" s="53"/>
      <c r="EM151" s="53"/>
      <c r="EN151" s="53"/>
      <c r="EO151" s="53"/>
      <c r="EP151" s="53"/>
      <c r="EQ151" s="53"/>
      <c r="ER151" s="53"/>
      <c r="ES151" s="53"/>
      <c r="ET151" s="53"/>
      <c r="EU151" s="53"/>
      <c r="EV151" s="53"/>
      <c r="EW151" s="53"/>
      <c r="EX151" s="53"/>
      <c r="EY151" s="53"/>
      <c r="EZ151" s="53"/>
      <c r="FA151" s="53"/>
      <c r="FB151" s="53"/>
      <c r="FC151" s="53"/>
      <c r="FD151" s="53"/>
      <c r="FE151" s="53"/>
      <c r="FF151" s="53"/>
      <c r="FG151" s="53"/>
      <c r="FH151" s="53"/>
      <c r="FI151" s="53"/>
      <c r="FJ151" s="53"/>
      <c r="FK151" s="53"/>
      <c r="FL151" s="53"/>
      <c r="FM151" s="53"/>
      <c r="FN151" s="53"/>
      <c r="FO151" s="53"/>
      <c r="FP151" s="53"/>
      <c r="FQ151" s="53"/>
      <c r="FR151" s="53"/>
      <c r="FS151" s="53"/>
      <c r="FT151" s="53"/>
      <c r="FU151" s="53"/>
      <c r="FV151" s="53"/>
      <c r="FW151" s="53"/>
      <c r="FX151" s="53"/>
      <c r="FY151" s="53"/>
      <c r="FZ151" s="53"/>
      <c r="GA151" s="53"/>
      <c r="GB151" s="53"/>
      <c r="GC151" s="53"/>
      <c r="GD151" s="53"/>
      <c r="GE151" s="53"/>
      <c r="GF151" s="53"/>
      <c r="GG151" s="53"/>
      <c r="GH151" s="53"/>
      <c r="GI151" s="53"/>
      <c r="GJ151" s="53"/>
      <c r="GK151" s="53"/>
      <c r="GL151" s="53"/>
      <c r="GM151" s="53"/>
      <c r="GN151" s="53"/>
      <c r="GO151" s="53"/>
      <c r="GP151" s="53"/>
      <c r="GQ151" s="53"/>
      <c r="GR151" s="53"/>
      <c r="GS151" s="53"/>
      <c r="GT151" s="53"/>
      <c r="GU151" s="53"/>
      <c r="GV151" s="53"/>
      <c r="GW151" s="53"/>
      <c r="GX151" s="53"/>
      <c r="GY151" s="53"/>
      <c r="GZ151" s="53"/>
      <c r="HA151" s="53"/>
      <c r="HB151" s="53"/>
      <c r="HC151" s="53"/>
      <c r="HD151" s="53"/>
      <c r="HE151" s="53"/>
      <c r="HF151" s="53"/>
      <c r="HG151" s="53"/>
      <c r="HH151" s="53"/>
      <c r="HI151" s="53"/>
      <c r="HJ151" s="53"/>
      <c r="HK151" s="53"/>
      <c r="HL151" s="53"/>
      <c r="HM151" s="53"/>
      <c r="HN151" s="53"/>
      <c r="HO151" s="53"/>
      <c r="HP151" s="53"/>
      <c r="HQ151" s="53"/>
      <c r="HR151" s="53"/>
      <c r="HS151" s="53"/>
      <c r="HT151" s="53"/>
      <c r="HU151" s="53"/>
      <c r="HV151" s="53"/>
      <c r="HW151" s="53"/>
      <c r="HX151" s="53"/>
      <c r="HY151" s="53"/>
      <c r="HZ151" s="53"/>
      <c r="IA151" s="53"/>
      <c r="IB151" s="53"/>
      <c r="IC151" s="53"/>
      <c r="ID151" s="53"/>
      <c r="IE151" s="53"/>
      <c r="IF151" s="53"/>
      <c r="IG151" s="53"/>
      <c r="IH151" s="53"/>
      <c r="II151" s="53"/>
      <c r="IJ151" s="53"/>
      <c r="IK151" s="53"/>
      <c r="IL151" s="53"/>
      <c r="IM151" s="53"/>
      <c r="IN151" s="53"/>
      <c r="IO151" s="53"/>
      <c r="IP151" s="53"/>
      <c r="IQ151" s="53"/>
      <c r="IR151" s="53"/>
      <c r="IS151" s="53"/>
      <c r="IT151" s="53"/>
      <c r="IU151" s="53"/>
    </row>
    <row r="152" spans="1:255" s="52" customFormat="1" ht="19.95" customHeight="1" x14ac:dyDescent="0.3">
      <c r="A152" s="85"/>
      <c r="B152" s="15" t="s">
        <v>33</v>
      </c>
      <c r="C152" s="4"/>
      <c r="D152" s="4"/>
      <c r="E152" s="5"/>
      <c r="F152" s="8"/>
      <c r="G152" s="5"/>
      <c r="H152" s="16"/>
      <c r="I152" s="30"/>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3"/>
      <c r="BZ152" s="53"/>
      <c r="CA152" s="53"/>
      <c r="CB152" s="53"/>
      <c r="CC152" s="53"/>
      <c r="CD152" s="53"/>
      <c r="CE152" s="53"/>
      <c r="CF152" s="53"/>
      <c r="CG152" s="53"/>
      <c r="CH152" s="53"/>
      <c r="CI152" s="53"/>
      <c r="CJ152" s="53"/>
      <c r="CK152" s="53"/>
      <c r="CL152" s="53"/>
      <c r="CM152" s="53"/>
      <c r="CN152" s="53"/>
      <c r="CO152" s="53"/>
      <c r="CP152" s="53"/>
      <c r="CQ152" s="53"/>
      <c r="CR152" s="53"/>
      <c r="CS152" s="53"/>
      <c r="CT152" s="53"/>
      <c r="CU152" s="53"/>
      <c r="CV152" s="53"/>
      <c r="CW152" s="53"/>
      <c r="CX152" s="53"/>
      <c r="CY152" s="53"/>
      <c r="CZ152" s="53"/>
      <c r="DA152" s="53"/>
      <c r="DB152" s="53"/>
      <c r="DC152" s="53"/>
      <c r="DD152" s="53"/>
      <c r="DE152" s="53"/>
      <c r="DF152" s="53"/>
      <c r="DG152" s="53"/>
      <c r="DH152" s="53"/>
      <c r="DI152" s="53"/>
      <c r="DJ152" s="53"/>
      <c r="DK152" s="53"/>
      <c r="DL152" s="53"/>
      <c r="DM152" s="53"/>
      <c r="DN152" s="53"/>
      <c r="DO152" s="53"/>
      <c r="DP152" s="53"/>
      <c r="DQ152" s="53"/>
      <c r="DR152" s="53"/>
      <c r="DS152" s="53"/>
      <c r="DT152" s="53"/>
      <c r="DU152" s="53"/>
      <c r="DV152" s="53"/>
      <c r="DW152" s="53"/>
      <c r="DX152" s="53"/>
      <c r="DY152" s="53"/>
      <c r="DZ152" s="53"/>
      <c r="EA152" s="53"/>
      <c r="EB152" s="53"/>
      <c r="EC152" s="53"/>
      <c r="ED152" s="53"/>
      <c r="EE152" s="53"/>
      <c r="EF152" s="53"/>
      <c r="EG152" s="53"/>
      <c r="EH152" s="53"/>
      <c r="EI152" s="53"/>
      <c r="EJ152" s="53"/>
      <c r="EK152" s="53"/>
      <c r="EL152" s="53"/>
      <c r="EM152" s="53"/>
      <c r="EN152" s="53"/>
      <c r="EO152" s="53"/>
      <c r="EP152" s="53"/>
      <c r="EQ152" s="53"/>
      <c r="ER152" s="53"/>
      <c r="ES152" s="53"/>
      <c r="ET152" s="53"/>
      <c r="EU152" s="53"/>
      <c r="EV152" s="53"/>
      <c r="EW152" s="53"/>
      <c r="EX152" s="53"/>
      <c r="EY152" s="53"/>
      <c r="EZ152" s="53"/>
      <c r="FA152" s="53"/>
      <c r="FB152" s="53"/>
      <c r="FC152" s="53"/>
      <c r="FD152" s="53"/>
      <c r="FE152" s="53"/>
      <c r="FF152" s="53"/>
      <c r="FG152" s="53"/>
      <c r="FH152" s="53"/>
      <c r="FI152" s="53"/>
      <c r="FJ152" s="53"/>
      <c r="FK152" s="53"/>
      <c r="FL152" s="53"/>
      <c r="FM152" s="53"/>
      <c r="FN152" s="53"/>
      <c r="FO152" s="53"/>
      <c r="FP152" s="53"/>
      <c r="FQ152" s="53"/>
      <c r="FR152" s="53"/>
      <c r="FS152" s="53"/>
      <c r="FT152" s="53"/>
      <c r="FU152" s="53"/>
      <c r="FV152" s="53"/>
      <c r="FW152" s="53"/>
      <c r="FX152" s="53"/>
      <c r="FY152" s="53"/>
      <c r="FZ152" s="53"/>
      <c r="GA152" s="53"/>
      <c r="GB152" s="53"/>
      <c r="GC152" s="53"/>
      <c r="GD152" s="53"/>
      <c r="GE152" s="53"/>
      <c r="GF152" s="53"/>
      <c r="GG152" s="53"/>
      <c r="GH152" s="53"/>
      <c r="GI152" s="53"/>
      <c r="GJ152" s="53"/>
      <c r="GK152" s="53"/>
      <c r="GL152" s="53"/>
      <c r="GM152" s="53"/>
      <c r="GN152" s="53"/>
      <c r="GO152" s="53"/>
      <c r="GP152" s="53"/>
      <c r="GQ152" s="53"/>
      <c r="GR152" s="53"/>
      <c r="GS152" s="53"/>
      <c r="GT152" s="53"/>
      <c r="GU152" s="53"/>
      <c r="GV152" s="53"/>
      <c r="GW152" s="53"/>
      <c r="GX152" s="53"/>
      <c r="GY152" s="53"/>
      <c r="GZ152" s="53"/>
      <c r="HA152" s="53"/>
      <c r="HB152" s="53"/>
      <c r="HC152" s="53"/>
      <c r="HD152" s="53"/>
      <c r="HE152" s="53"/>
      <c r="HF152" s="53"/>
      <c r="HG152" s="53"/>
      <c r="HH152" s="53"/>
      <c r="HI152" s="53"/>
      <c r="HJ152" s="53"/>
      <c r="HK152" s="53"/>
      <c r="HL152" s="53"/>
      <c r="HM152" s="53"/>
      <c r="HN152" s="53"/>
      <c r="HO152" s="53"/>
      <c r="HP152" s="53"/>
      <c r="HQ152" s="53"/>
      <c r="HR152" s="53"/>
      <c r="HS152" s="53"/>
      <c r="HT152" s="53"/>
      <c r="HU152" s="53"/>
      <c r="HV152" s="53"/>
      <c r="HW152" s="53"/>
      <c r="HX152" s="53"/>
      <c r="HY152" s="53"/>
      <c r="HZ152" s="53"/>
      <c r="IA152" s="53"/>
      <c r="IB152" s="53"/>
      <c r="IC152" s="53"/>
      <c r="ID152" s="53"/>
      <c r="IE152" s="53"/>
      <c r="IF152" s="53"/>
      <c r="IG152" s="53"/>
      <c r="IH152" s="53"/>
      <c r="II152" s="53"/>
      <c r="IJ152" s="53"/>
      <c r="IK152" s="53"/>
      <c r="IL152" s="53"/>
      <c r="IM152" s="53"/>
      <c r="IN152" s="53"/>
      <c r="IO152" s="53"/>
      <c r="IP152" s="53"/>
      <c r="IQ152" s="53"/>
      <c r="IR152" s="53"/>
      <c r="IS152" s="53"/>
      <c r="IT152" s="53"/>
      <c r="IU152" s="53"/>
    </row>
    <row r="153" spans="1:255" s="52" customFormat="1" ht="19.95" customHeight="1" x14ac:dyDescent="0.3">
      <c r="A153" s="85"/>
      <c r="B153" s="17" t="s">
        <v>76</v>
      </c>
      <c r="C153" s="18">
        <v>1</v>
      </c>
      <c r="D153" s="18">
        <v>1</v>
      </c>
      <c r="E153" s="16">
        <v>3</v>
      </c>
      <c r="F153" s="8"/>
      <c r="G153" s="5"/>
      <c r="H153" s="5">
        <f>ROUND(PRODUCT(C153:G153),2)</f>
        <v>3</v>
      </c>
      <c r="I153" s="30"/>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c r="CW153" s="53"/>
      <c r="CX153" s="53"/>
      <c r="CY153" s="53"/>
      <c r="CZ153" s="53"/>
      <c r="DA153" s="53"/>
      <c r="DB153" s="53"/>
      <c r="DC153" s="53"/>
      <c r="DD153" s="53"/>
      <c r="DE153" s="53"/>
      <c r="DF153" s="53"/>
      <c r="DG153" s="53"/>
      <c r="DH153" s="53"/>
      <c r="DI153" s="53"/>
      <c r="DJ153" s="53"/>
      <c r="DK153" s="53"/>
      <c r="DL153" s="53"/>
      <c r="DM153" s="53"/>
      <c r="DN153" s="53"/>
      <c r="DO153" s="53"/>
      <c r="DP153" s="53"/>
      <c r="DQ153" s="53"/>
      <c r="DR153" s="53"/>
      <c r="DS153" s="53"/>
      <c r="DT153" s="53"/>
      <c r="DU153" s="53"/>
      <c r="DV153" s="53"/>
      <c r="DW153" s="53"/>
      <c r="DX153" s="53"/>
      <c r="DY153" s="53"/>
      <c r="DZ153" s="53"/>
      <c r="EA153" s="53"/>
      <c r="EB153" s="53"/>
      <c r="EC153" s="53"/>
      <c r="ED153" s="53"/>
      <c r="EE153" s="53"/>
      <c r="EF153" s="53"/>
      <c r="EG153" s="53"/>
      <c r="EH153" s="53"/>
      <c r="EI153" s="53"/>
      <c r="EJ153" s="53"/>
      <c r="EK153" s="53"/>
      <c r="EL153" s="53"/>
      <c r="EM153" s="53"/>
      <c r="EN153" s="53"/>
      <c r="EO153" s="53"/>
      <c r="EP153" s="53"/>
      <c r="EQ153" s="53"/>
      <c r="ER153" s="53"/>
      <c r="ES153" s="53"/>
      <c r="ET153" s="53"/>
      <c r="EU153" s="53"/>
      <c r="EV153" s="53"/>
      <c r="EW153" s="53"/>
      <c r="EX153" s="53"/>
      <c r="EY153" s="53"/>
      <c r="EZ153" s="53"/>
      <c r="FA153" s="53"/>
      <c r="FB153" s="53"/>
      <c r="FC153" s="53"/>
      <c r="FD153" s="53"/>
      <c r="FE153" s="53"/>
      <c r="FF153" s="53"/>
      <c r="FG153" s="53"/>
      <c r="FH153" s="53"/>
      <c r="FI153" s="53"/>
      <c r="FJ153" s="53"/>
      <c r="FK153" s="53"/>
      <c r="FL153" s="53"/>
      <c r="FM153" s="53"/>
      <c r="FN153" s="53"/>
      <c r="FO153" s="53"/>
      <c r="FP153" s="53"/>
      <c r="FQ153" s="53"/>
      <c r="FR153" s="53"/>
      <c r="FS153" s="53"/>
      <c r="FT153" s="53"/>
      <c r="FU153" s="53"/>
      <c r="FV153" s="53"/>
      <c r="FW153" s="53"/>
      <c r="FX153" s="53"/>
      <c r="FY153" s="53"/>
      <c r="FZ153" s="53"/>
      <c r="GA153" s="53"/>
      <c r="GB153" s="53"/>
      <c r="GC153" s="53"/>
      <c r="GD153" s="53"/>
      <c r="GE153" s="53"/>
      <c r="GF153" s="53"/>
      <c r="GG153" s="53"/>
      <c r="GH153" s="53"/>
      <c r="GI153" s="53"/>
      <c r="GJ153" s="53"/>
      <c r="GK153" s="53"/>
      <c r="GL153" s="53"/>
      <c r="GM153" s="53"/>
      <c r="GN153" s="53"/>
      <c r="GO153" s="53"/>
      <c r="GP153" s="53"/>
      <c r="GQ153" s="53"/>
      <c r="GR153" s="53"/>
      <c r="GS153" s="53"/>
      <c r="GT153" s="53"/>
      <c r="GU153" s="53"/>
      <c r="GV153" s="53"/>
      <c r="GW153" s="53"/>
      <c r="GX153" s="53"/>
      <c r="GY153" s="53"/>
      <c r="GZ153" s="53"/>
      <c r="HA153" s="53"/>
      <c r="HB153" s="53"/>
      <c r="HC153" s="53"/>
      <c r="HD153" s="53"/>
      <c r="HE153" s="53"/>
      <c r="HF153" s="53"/>
      <c r="HG153" s="53"/>
      <c r="HH153" s="53"/>
      <c r="HI153" s="53"/>
      <c r="HJ153" s="53"/>
      <c r="HK153" s="53"/>
      <c r="HL153" s="53"/>
      <c r="HM153" s="53"/>
      <c r="HN153" s="53"/>
      <c r="HO153" s="53"/>
      <c r="HP153" s="53"/>
      <c r="HQ153" s="53"/>
      <c r="HR153" s="53"/>
      <c r="HS153" s="53"/>
      <c r="HT153" s="53"/>
      <c r="HU153" s="53"/>
      <c r="HV153" s="53"/>
      <c r="HW153" s="53"/>
      <c r="HX153" s="53"/>
      <c r="HY153" s="53"/>
      <c r="HZ153" s="53"/>
      <c r="IA153" s="53"/>
      <c r="IB153" s="53"/>
      <c r="IC153" s="53"/>
      <c r="ID153" s="53"/>
      <c r="IE153" s="53"/>
      <c r="IF153" s="53"/>
      <c r="IG153" s="53"/>
      <c r="IH153" s="53"/>
      <c r="II153" s="53"/>
      <c r="IJ153" s="53"/>
      <c r="IK153" s="53"/>
      <c r="IL153" s="53"/>
      <c r="IM153" s="53"/>
      <c r="IN153" s="53"/>
      <c r="IO153" s="53"/>
      <c r="IP153" s="53"/>
      <c r="IQ153" s="53"/>
      <c r="IR153" s="53"/>
      <c r="IS153" s="53"/>
      <c r="IT153" s="53"/>
      <c r="IU153" s="53"/>
    </row>
    <row r="154" spans="1:255" s="52" customFormat="1" ht="19.95" customHeight="1" x14ac:dyDescent="0.3">
      <c r="A154" s="85"/>
      <c r="B154" s="15" t="s">
        <v>61</v>
      </c>
      <c r="C154" s="4"/>
      <c r="D154" s="4"/>
      <c r="E154" s="5"/>
      <c r="F154" s="8"/>
      <c r="G154" s="5"/>
      <c r="H154" s="16"/>
      <c r="I154" s="30"/>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3"/>
      <c r="BZ154" s="53"/>
      <c r="CA154" s="53"/>
      <c r="CB154" s="53"/>
      <c r="CC154" s="53"/>
      <c r="CD154" s="53"/>
      <c r="CE154" s="53"/>
      <c r="CF154" s="53"/>
      <c r="CG154" s="53"/>
      <c r="CH154" s="53"/>
      <c r="CI154" s="53"/>
      <c r="CJ154" s="53"/>
      <c r="CK154" s="53"/>
      <c r="CL154" s="53"/>
      <c r="CM154" s="53"/>
      <c r="CN154" s="53"/>
      <c r="CO154" s="53"/>
      <c r="CP154" s="53"/>
      <c r="CQ154" s="53"/>
      <c r="CR154" s="53"/>
      <c r="CS154" s="53"/>
      <c r="CT154" s="53"/>
      <c r="CU154" s="53"/>
      <c r="CV154" s="53"/>
      <c r="CW154" s="53"/>
      <c r="CX154" s="53"/>
      <c r="CY154" s="53"/>
      <c r="CZ154" s="53"/>
      <c r="DA154" s="53"/>
      <c r="DB154" s="53"/>
      <c r="DC154" s="53"/>
      <c r="DD154" s="53"/>
      <c r="DE154" s="53"/>
      <c r="DF154" s="53"/>
      <c r="DG154" s="53"/>
      <c r="DH154" s="53"/>
      <c r="DI154" s="53"/>
      <c r="DJ154" s="53"/>
      <c r="DK154" s="53"/>
      <c r="DL154" s="53"/>
      <c r="DM154" s="53"/>
      <c r="DN154" s="53"/>
      <c r="DO154" s="53"/>
      <c r="DP154" s="53"/>
      <c r="DQ154" s="53"/>
      <c r="DR154" s="53"/>
      <c r="DS154" s="53"/>
      <c r="DT154" s="53"/>
      <c r="DU154" s="53"/>
      <c r="DV154" s="53"/>
      <c r="DW154" s="53"/>
      <c r="DX154" s="53"/>
      <c r="DY154" s="53"/>
      <c r="DZ154" s="53"/>
      <c r="EA154" s="53"/>
      <c r="EB154" s="53"/>
      <c r="EC154" s="53"/>
      <c r="ED154" s="53"/>
      <c r="EE154" s="53"/>
      <c r="EF154" s="53"/>
      <c r="EG154" s="53"/>
      <c r="EH154" s="53"/>
      <c r="EI154" s="53"/>
      <c r="EJ154" s="53"/>
      <c r="EK154" s="53"/>
      <c r="EL154" s="53"/>
      <c r="EM154" s="53"/>
      <c r="EN154" s="53"/>
      <c r="EO154" s="53"/>
      <c r="EP154" s="53"/>
      <c r="EQ154" s="53"/>
      <c r="ER154" s="53"/>
      <c r="ES154" s="53"/>
      <c r="ET154" s="53"/>
      <c r="EU154" s="53"/>
      <c r="EV154" s="53"/>
      <c r="EW154" s="53"/>
      <c r="EX154" s="53"/>
      <c r="EY154" s="53"/>
      <c r="EZ154" s="53"/>
      <c r="FA154" s="53"/>
      <c r="FB154" s="53"/>
      <c r="FC154" s="53"/>
      <c r="FD154" s="53"/>
      <c r="FE154" s="53"/>
      <c r="FF154" s="53"/>
      <c r="FG154" s="53"/>
      <c r="FH154" s="53"/>
      <c r="FI154" s="53"/>
      <c r="FJ154" s="53"/>
      <c r="FK154" s="53"/>
      <c r="FL154" s="53"/>
      <c r="FM154" s="53"/>
      <c r="FN154" s="53"/>
      <c r="FO154" s="53"/>
      <c r="FP154" s="53"/>
      <c r="FQ154" s="53"/>
      <c r="FR154" s="53"/>
      <c r="FS154" s="53"/>
      <c r="FT154" s="53"/>
      <c r="FU154" s="53"/>
      <c r="FV154" s="53"/>
      <c r="FW154" s="53"/>
      <c r="FX154" s="53"/>
      <c r="FY154" s="53"/>
      <c r="FZ154" s="53"/>
      <c r="GA154" s="53"/>
      <c r="GB154" s="53"/>
      <c r="GC154" s="53"/>
      <c r="GD154" s="53"/>
      <c r="GE154" s="53"/>
      <c r="GF154" s="53"/>
      <c r="GG154" s="53"/>
      <c r="GH154" s="53"/>
      <c r="GI154" s="53"/>
      <c r="GJ154" s="53"/>
      <c r="GK154" s="53"/>
      <c r="GL154" s="53"/>
      <c r="GM154" s="53"/>
      <c r="GN154" s="53"/>
      <c r="GO154" s="53"/>
      <c r="GP154" s="53"/>
      <c r="GQ154" s="53"/>
      <c r="GR154" s="53"/>
      <c r="GS154" s="53"/>
      <c r="GT154" s="53"/>
      <c r="GU154" s="53"/>
      <c r="GV154" s="53"/>
      <c r="GW154" s="53"/>
      <c r="GX154" s="53"/>
      <c r="GY154" s="53"/>
      <c r="GZ154" s="53"/>
      <c r="HA154" s="53"/>
      <c r="HB154" s="53"/>
      <c r="HC154" s="53"/>
      <c r="HD154" s="53"/>
      <c r="HE154" s="53"/>
      <c r="HF154" s="53"/>
      <c r="HG154" s="53"/>
      <c r="HH154" s="53"/>
      <c r="HI154" s="53"/>
      <c r="HJ154" s="53"/>
      <c r="HK154" s="53"/>
      <c r="HL154" s="53"/>
      <c r="HM154" s="53"/>
      <c r="HN154" s="53"/>
      <c r="HO154" s="53"/>
      <c r="HP154" s="53"/>
      <c r="HQ154" s="53"/>
      <c r="HR154" s="53"/>
      <c r="HS154" s="53"/>
      <c r="HT154" s="53"/>
      <c r="HU154" s="53"/>
      <c r="HV154" s="53"/>
      <c r="HW154" s="53"/>
      <c r="HX154" s="53"/>
      <c r="HY154" s="53"/>
      <c r="HZ154" s="53"/>
      <c r="IA154" s="53"/>
      <c r="IB154" s="53"/>
      <c r="IC154" s="53"/>
      <c r="ID154" s="53"/>
      <c r="IE154" s="53"/>
      <c r="IF154" s="53"/>
      <c r="IG154" s="53"/>
      <c r="IH154" s="53"/>
      <c r="II154" s="53"/>
      <c r="IJ154" s="53"/>
      <c r="IK154" s="53"/>
      <c r="IL154" s="53"/>
      <c r="IM154" s="53"/>
      <c r="IN154" s="53"/>
      <c r="IO154" s="53"/>
      <c r="IP154" s="53"/>
      <c r="IQ154" s="53"/>
      <c r="IR154" s="53"/>
      <c r="IS154" s="53"/>
      <c r="IT154" s="53"/>
      <c r="IU154" s="53"/>
    </row>
    <row r="155" spans="1:255" s="52" customFormat="1" ht="19.95" customHeight="1" x14ac:dyDescent="0.3">
      <c r="A155" s="85"/>
      <c r="B155" s="20" t="s">
        <v>77</v>
      </c>
      <c r="C155" s="4">
        <v>2</v>
      </c>
      <c r="D155" s="4">
        <v>2</v>
      </c>
      <c r="E155" s="5">
        <v>9.5</v>
      </c>
      <c r="F155" s="8"/>
      <c r="G155" s="5"/>
      <c r="H155" s="5">
        <f>ROUND(PRODUCT(C155:G155),2)</f>
        <v>38</v>
      </c>
      <c r="I155" s="30"/>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3"/>
      <c r="BZ155" s="53"/>
      <c r="CA155" s="53"/>
      <c r="CB155" s="53"/>
      <c r="CC155" s="53"/>
      <c r="CD155" s="53"/>
      <c r="CE155" s="53"/>
      <c r="CF155" s="53"/>
      <c r="CG155" s="53"/>
      <c r="CH155" s="53"/>
      <c r="CI155" s="53"/>
      <c r="CJ155" s="53"/>
      <c r="CK155" s="53"/>
      <c r="CL155" s="53"/>
      <c r="CM155" s="53"/>
      <c r="CN155" s="53"/>
      <c r="CO155" s="53"/>
      <c r="CP155" s="53"/>
      <c r="CQ155" s="53"/>
      <c r="CR155" s="53"/>
      <c r="CS155" s="53"/>
      <c r="CT155" s="53"/>
      <c r="CU155" s="53"/>
      <c r="CV155" s="53"/>
      <c r="CW155" s="53"/>
      <c r="CX155" s="53"/>
      <c r="CY155" s="53"/>
      <c r="CZ155" s="53"/>
      <c r="DA155" s="53"/>
      <c r="DB155" s="53"/>
      <c r="DC155" s="53"/>
      <c r="DD155" s="53"/>
      <c r="DE155" s="53"/>
      <c r="DF155" s="53"/>
      <c r="DG155" s="53"/>
      <c r="DH155" s="53"/>
      <c r="DI155" s="53"/>
      <c r="DJ155" s="53"/>
      <c r="DK155" s="53"/>
      <c r="DL155" s="53"/>
      <c r="DM155" s="53"/>
      <c r="DN155" s="53"/>
      <c r="DO155" s="53"/>
      <c r="DP155" s="53"/>
      <c r="DQ155" s="53"/>
      <c r="DR155" s="53"/>
      <c r="DS155" s="53"/>
      <c r="DT155" s="53"/>
      <c r="DU155" s="53"/>
      <c r="DV155" s="53"/>
      <c r="DW155" s="53"/>
      <c r="DX155" s="53"/>
      <c r="DY155" s="53"/>
      <c r="DZ155" s="53"/>
      <c r="EA155" s="53"/>
      <c r="EB155" s="53"/>
      <c r="EC155" s="53"/>
      <c r="ED155" s="53"/>
      <c r="EE155" s="53"/>
      <c r="EF155" s="53"/>
      <c r="EG155" s="53"/>
      <c r="EH155" s="53"/>
      <c r="EI155" s="53"/>
      <c r="EJ155" s="53"/>
      <c r="EK155" s="53"/>
      <c r="EL155" s="53"/>
      <c r="EM155" s="53"/>
      <c r="EN155" s="53"/>
      <c r="EO155" s="53"/>
      <c r="EP155" s="53"/>
      <c r="EQ155" s="53"/>
      <c r="ER155" s="53"/>
      <c r="ES155" s="53"/>
      <c r="ET155" s="53"/>
      <c r="EU155" s="53"/>
      <c r="EV155" s="53"/>
      <c r="EW155" s="53"/>
      <c r="EX155" s="53"/>
      <c r="EY155" s="53"/>
      <c r="EZ155" s="53"/>
      <c r="FA155" s="53"/>
      <c r="FB155" s="53"/>
      <c r="FC155" s="53"/>
      <c r="FD155" s="53"/>
      <c r="FE155" s="53"/>
      <c r="FF155" s="53"/>
      <c r="FG155" s="53"/>
      <c r="FH155" s="53"/>
      <c r="FI155" s="53"/>
      <c r="FJ155" s="53"/>
      <c r="FK155" s="53"/>
      <c r="FL155" s="53"/>
      <c r="FM155" s="53"/>
      <c r="FN155" s="53"/>
      <c r="FO155" s="53"/>
      <c r="FP155" s="53"/>
      <c r="FQ155" s="53"/>
      <c r="FR155" s="53"/>
      <c r="FS155" s="53"/>
      <c r="FT155" s="53"/>
      <c r="FU155" s="53"/>
      <c r="FV155" s="53"/>
      <c r="FW155" s="53"/>
      <c r="FX155" s="53"/>
      <c r="FY155" s="53"/>
      <c r="FZ155" s="53"/>
      <c r="GA155" s="53"/>
      <c r="GB155" s="53"/>
      <c r="GC155" s="53"/>
      <c r="GD155" s="53"/>
      <c r="GE155" s="53"/>
      <c r="GF155" s="53"/>
      <c r="GG155" s="53"/>
      <c r="GH155" s="53"/>
      <c r="GI155" s="53"/>
      <c r="GJ155" s="53"/>
      <c r="GK155" s="53"/>
      <c r="GL155" s="53"/>
      <c r="GM155" s="53"/>
      <c r="GN155" s="53"/>
      <c r="GO155" s="53"/>
      <c r="GP155" s="53"/>
      <c r="GQ155" s="53"/>
      <c r="GR155" s="53"/>
      <c r="GS155" s="53"/>
      <c r="GT155" s="53"/>
      <c r="GU155" s="53"/>
      <c r="GV155" s="53"/>
      <c r="GW155" s="53"/>
      <c r="GX155" s="53"/>
      <c r="GY155" s="53"/>
      <c r="GZ155" s="53"/>
      <c r="HA155" s="53"/>
      <c r="HB155" s="53"/>
      <c r="HC155" s="53"/>
      <c r="HD155" s="53"/>
      <c r="HE155" s="53"/>
      <c r="HF155" s="53"/>
      <c r="HG155" s="53"/>
      <c r="HH155" s="53"/>
      <c r="HI155" s="53"/>
      <c r="HJ155" s="53"/>
      <c r="HK155" s="53"/>
      <c r="HL155" s="53"/>
      <c r="HM155" s="53"/>
      <c r="HN155" s="53"/>
      <c r="HO155" s="53"/>
      <c r="HP155" s="53"/>
      <c r="HQ155" s="53"/>
      <c r="HR155" s="53"/>
      <c r="HS155" s="53"/>
      <c r="HT155" s="53"/>
      <c r="HU155" s="53"/>
      <c r="HV155" s="53"/>
      <c r="HW155" s="53"/>
      <c r="HX155" s="53"/>
      <c r="HY155" s="53"/>
      <c r="HZ155" s="53"/>
      <c r="IA155" s="53"/>
      <c r="IB155" s="53"/>
      <c r="IC155" s="53"/>
      <c r="ID155" s="53"/>
      <c r="IE155" s="53"/>
      <c r="IF155" s="53"/>
      <c r="IG155" s="53"/>
      <c r="IH155" s="53"/>
      <c r="II155" s="53"/>
      <c r="IJ155" s="53"/>
      <c r="IK155" s="53"/>
      <c r="IL155" s="53"/>
      <c r="IM155" s="53"/>
      <c r="IN155" s="53"/>
      <c r="IO155" s="53"/>
      <c r="IP155" s="53"/>
      <c r="IQ155" s="53"/>
      <c r="IR155" s="53"/>
      <c r="IS155" s="53"/>
      <c r="IT155" s="53"/>
      <c r="IU155" s="53"/>
    </row>
    <row r="156" spans="1:255" s="52" customFormat="1" ht="19.95" customHeight="1" x14ac:dyDescent="0.3">
      <c r="A156" s="85"/>
      <c r="B156" s="20" t="s">
        <v>77</v>
      </c>
      <c r="C156" s="4">
        <v>2</v>
      </c>
      <c r="D156" s="4">
        <v>2</v>
      </c>
      <c r="E156" s="5">
        <v>6.5</v>
      </c>
      <c r="F156" s="8"/>
      <c r="G156" s="5"/>
      <c r="H156" s="5">
        <f>ROUND(PRODUCT(C156:G156),2)</f>
        <v>26</v>
      </c>
      <c r="I156" s="30"/>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c r="CR156" s="53"/>
      <c r="CS156" s="53"/>
      <c r="CT156" s="53"/>
      <c r="CU156" s="53"/>
      <c r="CV156" s="53"/>
      <c r="CW156" s="53"/>
      <c r="CX156" s="53"/>
      <c r="CY156" s="53"/>
      <c r="CZ156" s="53"/>
      <c r="DA156" s="53"/>
      <c r="DB156" s="53"/>
      <c r="DC156" s="53"/>
      <c r="DD156" s="53"/>
      <c r="DE156" s="53"/>
      <c r="DF156" s="53"/>
      <c r="DG156" s="53"/>
      <c r="DH156" s="53"/>
      <c r="DI156" s="53"/>
      <c r="DJ156" s="53"/>
      <c r="DK156" s="53"/>
      <c r="DL156" s="53"/>
      <c r="DM156" s="53"/>
      <c r="DN156" s="53"/>
      <c r="DO156" s="53"/>
      <c r="DP156" s="53"/>
      <c r="DQ156" s="53"/>
      <c r="DR156" s="53"/>
      <c r="DS156" s="53"/>
      <c r="DT156" s="53"/>
      <c r="DU156" s="53"/>
      <c r="DV156" s="53"/>
      <c r="DW156" s="53"/>
      <c r="DX156" s="53"/>
      <c r="DY156" s="53"/>
      <c r="DZ156" s="53"/>
      <c r="EA156" s="53"/>
      <c r="EB156" s="53"/>
      <c r="EC156" s="53"/>
      <c r="ED156" s="53"/>
      <c r="EE156" s="53"/>
      <c r="EF156" s="53"/>
      <c r="EG156" s="53"/>
      <c r="EH156" s="53"/>
      <c r="EI156" s="53"/>
      <c r="EJ156" s="53"/>
      <c r="EK156" s="53"/>
      <c r="EL156" s="53"/>
      <c r="EM156" s="53"/>
      <c r="EN156" s="53"/>
      <c r="EO156" s="53"/>
      <c r="EP156" s="53"/>
      <c r="EQ156" s="53"/>
      <c r="ER156" s="53"/>
      <c r="ES156" s="53"/>
      <c r="ET156" s="53"/>
      <c r="EU156" s="53"/>
      <c r="EV156" s="53"/>
      <c r="EW156" s="53"/>
      <c r="EX156" s="53"/>
      <c r="EY156" s="53"/>
      <c r="EZ156" s="53"/>
      <c r="FA156" s="53"/>
      <c r="FB156" s="53"/>
      <c r="FC156" s="53"/>
      <c r="FD156" s="53"/>
      <c r="FE156" s="53"/>
      <c r="FF156" s="53"/>
      <c r="FG156" s="53"/>
      <c r="FH156" s="53"/>
      <c r="FI156" s="53"/>
      <c r="FJ156" s="53"/>
      <c r="FK156" s="53"/>
      <c r="FL156" s="53"/>
      <c r="FM156" s="53"/>
      <c r="FN156" s="53"/>
      <c r="FO156" s="53"/>
      <c r="FP156" s="53"/>
      <c r="FQ156" s="53"/>
      <c r="FR156" s="53"/>
      <c r="FS156" s="53"/>
      <c r="FT156" s="53"/>
      <c r="FU156" s="53"/>
      <c r="FV156" s="53"/>
      <c r="FW156" s="53"/>
      <c r="FX156" s="53"/>
      <c r="FY156" s="53"/>
      <c r="FZ156" s="53"/>
      <c r="GA156" s="53"/>
      <c r="GB156" s="53"/>
      <c r="GC156" s="53"/>
      <c r="GD156" s="53"/>
      <c r="GE156" s="53"/>
      <c r="GF156" s="53"/>
      <c r="GG156" s="53"/>
      <c r="GH156" s="53"/>
      <c r="GI156" s="53"/>
      <c r="GJ156" s="53"/>
      <c r="GK156" s="53"/>
      <c r="GL156" s="53"/>
      <c r="GM156" s="53"/>
      <c r="GN156" s="53"/>
      <c r="GO156" s="53"/>
      <c r="GP156" s="53"/>
      <c r="GQ156" s="53"/>
      <c r="GR156" s="53"/>
      <c r="GS156" s="53"/>
      <c r="GT156" s="53"/>
      <c r="GU156" s="53"/>
      <c r="GV156" s="53"/>
      <c r="GW156" s="53"/>
      <c r="GX156" s="53"/>
      <c r="GY156" s="53"/>
      <c r="GZ156" s="53"/>
      <c r="HA156" s="53"/>
      <c r="HB156" s="53"/>
      <c r="HC156" s="53"/>
      <c r="HD156" s="53"/>
      <c r="HE156" s="53"/>
      <c r="HF156" s="53"/>
      <c r="HG156" s="53"/>
      <c r="HH156" s="53"/>
      <c r="HI156" s="53"/>
      <c r="HJ156" s="53"/>
      <c r="HK156" s="53"/>
      <c r="HL156" s="53"/>
      <c r="HM156" s="53"/>
      <c r="HN156" s="53"/>
      <c r="HO156" s="53"/>
      <c r="HP156" s="53"/>
      <c r="HQ156" s="53"/>
      <c r="HR156" s="53"/>
      <c r="HS156" s="53"/>
      <c r="HT156" s="53"/>
      <c r="HU156" s="53"/>
      <c r="HV156" s="53"/>
      <c r="HW156" s="53"/>
      <c r="HX156" s="53"/>
      <c r="HY156" s="53"/>
      <c r="HZ156" s="53"/>
      <c r="IA156" s="53"/>
      <c r="IB156" s="53"/>
      <c r="IC156" s="53"/>
      <c r="ID156" s="53"/>
      <c r="IE156" s="53"/>
      <c r="IF156" s="53"/>
      <c r="IG156" s="53"/>
      <c r="IH156" s="53"/>
      <c r="II156" s="53"/>
      <c r="IJ156" s="53"/>
      <c r="IK156" s="53"/>
      <c r="IL156" s="53"/>
      <c r="IM156" s="53"/>
      <c r="IN156" s="53"/>
      <c r="IO156" s="53"/>
      <c r="IP156" s="53"/>
      <c r="IQ156" s="53"/>
      <c r="IR156" s="53"/>
      <c r="IS156" s="53"/>
      <c r="IT156" s="53"/>
      <c r="IU156" s="53"/>
    </row>
    <row r="157" spans="1:255" s="52" customFormat="1" ht="19.95" customHeight="1" x14ac:dyDescent="0.3">
      <c r="A157" s="85"/>
      <c r="B157" s="20"/>
      <c r="C157" s="4"/>
      <c r="D157" s="4"/>
      <c r="E157" s="5"/>
      <c r="F157" s="8"/>
      <c r="G157" s="25" t="s">
        <v>40</v>
      </c>
      <c r="H157" s="25">
        <f>ROUND(SUM(H152:H156),2)</f>
        <v>67</v>
      </c>
      <c r="I157" s="14" t="s">
        <v>75</v>
      </c>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c r="AV157" s="53"/>
      <c r="AW157" s="53"/>
      <c r="AX157" s="53"/>
      <c r="AY157" s="53"/>
      <c r="AZ157" s="53"/>
      <c r="BA157" s="53"/>
      <c r="BB157" s="53"/>
      <c r="BC157" s="53"/>
      <c r="BD157" s="53"/>
      <c r="BE157" s="53"/>
      <c r="BF157" s="53"/>
      <c r="BG157" s="53"/>
      <c r="BH157" s="53"/>
      <c r="BI157" s="53"/>
      <c r="BJ157" s="53"/>
      <c r="BK157" s="53"/>
      <c r="BL157" s="53"/>
      <c r="BM157" s="53"/>
      <c r="BN157" s="53"/>
      <c r="BO157" s="53"/>
      <c r="BP157" s="53"/>
      <c r="BQ157" s="53"/>
      <c r="BR157" s="53"/>
      <c r="BS157" s="53"/>
      <c r="BT157" s="53"/>
      <c r="BU157" s="53"/>
      <c r="BV157" s="53"/>
      <c r="BW157" s="53"/>
      <c r="BX157" s="53"/>
      <c r="BY157" s="53"/>
      <c r="BZ157" s="53"/>
      <c r="CA157" s="53"/>
      <c r="CB157" s="53"/>
      <c r="CC157" s="53"/>
      <c r="CD157" s="53"/>
      <c r="CE157" s="53"/>
      <c r="CF157" s="53"/>
      <c r="CG157" s="53"/>
      <c r="CH157" s="53"/>
      <c r="CI157" s="53"/>
      <c r="CJ157" s="53"/>
      <c r="CK157" s="53"/>
      <c r="CL157" s="53"/>
      <c r="CM157" s="53"/>
      <c r="CN157" s="53"/>
      <c r="CO157" s="53"/>
      <c r="CP157" s="53"/>
      <c r="CQ157" s="53"/>
      <c r="CR157" s="53"/>
      <c r="CS157" s="53"/>
      <c r="CT157" s="53"/>
      <c r="CU157" s="53"/>
      <c r="CV157" s="53"/>
      <c r="CW157" s="53"/>
      <c r="CX157" s="53"/>
      <c r="CY157" s="53"/>
      <c r="CZ157" s="53"/>
      <c r="DA157" s="53"/>
      <c r="DB157" s="53"/>
      <c r="DC157" s="53"/>
      <c r="DD157" s="53"/>
      <c r="DE157" s="53"/>
      <c r="DF157" s="53"/>
      <c r="DG157" s="53"/>
      <c r="DH157" s="53"/>
      <c r="DI157" s="53"/>
      <c r="DJ157" s="53"/>
      <c r="DK157" s="53"/>
      <c r="DL157" s="53"/>
      <c r="DM157" s="53"/>
      <c r="DN157" s="53"/>
      <c r="DO157" s="53"/>
      <c r="DP157" s="53"/>
      <c r="DQ157" s="53"/>
      <c r="DR157" s="53"/>
      <c r="DS157" s="53"/>
      <c r="DT157" s="53"/>
      <c r="DU157" s="53"/>
      <c r="DV157" s="53"/>
      <c r="DW157" s="53"/>
      <c r="DX157" s="53"/>
      <c r="DY157" s="53"/>
      <c r="DZ157" s="53"/>
      <c r="EA157" s="53"/>
      <c r="EB157" s="53"/>
      <c r="EC157" s="53"/>
      <c r="ED157" s="53"/>
      <c r="EE157" s="53"/>
      <c r="EF157" s="53"/>
      <c r="EG157" s="53"/>
      <c r="EH157" s="53"/>
      <c r="EI157" s="53"/>
      <c r="EJ157" s="53"/>
      <c r="EK157" s="53"/>
      <c r="EL157" s="53"/>
      <c r="EM157" s="53"/>
      <c r="EN157" s="53"/>
      <c r="EO157" s="53"/>
      <c r="EP157" s="53"/>
      <c r="EQ157" s="53"/>
      <c r="ER157" s="53"/>
      <c r="ES157" s="53"/>
      <c r="ET157" s="53"/>
      <c r="EU157" s="53"/>
      <c r="EV157" s="53"/>
      <c r="EW157" s="53"/>
      <c r="EX157" s="53"/>
      <c r="EY157" s="53"/>
      <c r="EZ157" s="53"/>
      <c r="FA157" s="53"/>
      <c r="FB157" s="53"/>
      <c r="FC157" s="53"/>
      <c r="FD157" s="53"/>
      <c r="FE157" s="53"/>
      <c r="FF157" s="53"/>
      <c r="FG157" s="53"/>
      <c r="FH157" s="53"/>
      <c r="FI157" s="53"/>
      <c r="FJ157" s="53"/>
      <c r="FK157" s="53"/>
      <c r="FL157" s="53"/>
      <c r="FM157" s="53"/>
      <c r="FN157" s="53"/>
      <c r="FO157" s="53"/>
      <c r="FP157" s="53"/>
      <c r="FQ157" s="53"/>
      <c r="FR157" s="53"/>
      <c r="FS157" s="53"/>
      <c r="FT157" s="53"/>
      <c r="FU157" s="53"/>
      <c r="FV157" s="53"/>
      <c r="FW157" s="53"/>
      <c r="FX157" s="53"/>
      <c r="FY157" s="53"/>
      <c r="FZ157" s="53"/>
      <c r="GA157" s="53"/>
      <c r="GB157" s="53"/>
      <c r="GC157" s="53"/>
      <c r="GD157" s="53"/>
      <c r="GE157" s="53"/>
      <c r="GF157" s="53"/>
      <c r="GG157" s="53"/>
      <c r="GH157" s="53"/>
      <c r="GI157" s="53"/>
      <c r="GJ157" s="53"/>
      <c r="GK157" s="53"/>
      <c r="GL157" s="53"/>
      <c r="GM157" s="53"/>
      <c r="GN157" s="53"/>
      <c r="GO157" s="53"/>
      <c r="GP157" s="53"/>
      <c r="GQ157" s="53"/>
      <c r="GR157" s="53"/>
      <c r="GS157" s="53"/>
      <c r="GT157" s="53"/>
      <c r="GU157" s="53"/>
      <c r="GV157" s="53"/>
      <c r="GW157" s="53"/>
      <c r="GX157" s="53"/>
      <c r="GY157" s="53"/>
      <c r="GZ157" s="53"/>
      <c r="HA157" s="53"/>
      <c r="HB157" s="53"/>
      <c r="HC157" s="53"/>
      <c r="HD157" s="53"/>
      <c r="HE157" s="53"/>
      <c r="HF157" s="53"/>
      <c r="HG157" s="53"/>
      <c r="HH157" s="53"/>
      <c r="HI157" s="53"/>
      <c r="HJ157" s="53"/>
      <c r="HK157" s="53"/>
      <c r="HL157" s="53"/>
      <c r="HM157" s="53"/>
      <c r="HN157" s="53"/>
      <c r="HO157" s="53"/>
      <c r="HP157" s="53"/>
      <c r="HQ157" s="53"/>
      <c r="HR157" s="53"/>
      <c r="HS157" s="53"/>
      <c r="HT157" s="53"/>
      <c r="HU157" s="53"/>
      <c r="HV157" s="53"/>
      <c r="HW157" s="53"/>
      <c r="HX157" s="53"/>
      <c r="HY157" s="53"/>
      <c r="HZ157" s="53"/>
      <c r="IA157" s="53"/>
      <c r="IB157" s="53"/>
      <c r="IC157" s="53"/>
      <c r="ID157" s="53"/>
      <c r="IE157" s="53"/>
      <c r="IF157" s="53"/>
      <c r="IG157" s="53"/>
      <c r="IH157" s="53"/>
      <c r="II157" s="53"/>
      <c r="IJ157" s="53"/>
      <c r="IK157" s="53"/>
      <c r="IL157" s="53"/>
      <c r="IM157" s="53"/>
      <c r="IN157" s="53"/>
      <c r="IO157" s="53"/>
      <c r="IP157" s="53"/>
      <c r="IQ157" s="53"/>
      <c r="IR157" s="53"/>
      <c r="IS157" s="53"/>
      <c r="IT157" s="53"/>
      <c r="IU157" s="53"/>
    </row>
    <row r="158" spans="1:255" s="52" customFormat="1" ht="19.95" customHeight="1" x14ac:dyDescent="0.3">
      <c r="A158" s="85"/>
      <c r="B158" s="180" t="s">
        <v>187</v>
      </c>
      <c r="C158" s="181"/>
      <c r="D158" s="181"/>
      <c r="E158" s="181"/>
      <c r="F158" s="181"/>
      <c r="G158" s="181"/>
      <c r="H158" s="182"/>
      <c r="I158" s="14"/>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c r="CR158" s="53"/>
      <c r="CS158" s="53"/>
      <c r="CT158" s="53"/>
      <c r="CU158" s="53"/>
      <c r="CV158" s="53"/>
      <c r="CW158" s="53"/>
      <c r="CX158" s="53"/>
      <c r="CY158" s="53"/>
      <c r="CZ158" s="53"/>
      <c r="DA158" s="53"/>
      <c r="DB158" s="53"/>
      <c r="DC158" s="53"/>
      <c r="DD158" s="53"/>
      <c r="DE158" s="53"/>
      <c r="DF158" s="53"/>
      <c r="DG158" s="53"/>
      <c r="DH158" s="53"/>
      <c r="DI158" s="53"/>
      <c r="DJ158" s="53"/>
      <c r="DK158" s="53"/>
      <c r="DL158" s="53"/>
      <c r="DM158" s="53"/>
      <c r="DN158" s="53"/>
      <c r="DO158" s="53"/>
      <c r="DP158" s="53"/>
      <c r="DQ158" s="53"/>
      <c r="DR158" s="53"/>
      <c r="DS158" s="53"/>
      <c r="DT158" s="53"/>
      <c r="DU158" s="53"/>
      <c r="DV158" s="53"/>
      <c r="DW158" s="53"/>
      <c r="DX158" s="53"/>
      <c r="DY158" s="53"/>
      <c r="DZ158" s="53"/>
      <c r="EA158" s="53"/>
      <c r="EB158" s="53"/>
      <c r="EC158" s="53"/>
      <c r="ED158" s="53"/>
      <c r="EE158" s="53"/>
      <c r="EF158" s="53"/>
      <c r="EG158" s="53"/>
      <c r="EH158" s="53"/>
      <c r="EI158" s="53"/>
      <c r="EJ158" s="53"/>
      <c r="EK158" s="53"/>
      <c r="EL158" s="53"/>
      <c r="EM158" s="53"/>
      <c r="EN158" s="53"/>
      <c r="EO158" s="53"/>
      <c r="EP158" s="53"/>
      <c r="EQ158" s="53"/>
      <c r="ER158" s="53"/>
      <c r="ES158" s="53"/>
      <c r="ET158" s="53"/>
      <c r="EU158" s="53"/>
      <c r="EV158" s="53"/>
      <c r="EW158" s="53"/>
      <c r="EX158" s="53"/>
      <c r="EY158" s="53"/>
      <c r="EZ158" s="53"/>
      <c r="FA158" s="53"/>
      <c r="FB158" s="53"/>
      <c r="FC158" s="53"/>
      <c r="FD158" s="53"/>
      <c r="FE158" s="53"/>
      <c r="FF158" s="53"/>
      <c r="FG158" s="53"/>
      <c r="FH158" s="53"/>
      <c r="FI158" s="53"/>
      <c r="FJ158" s="53"/>
      <c r="FK158" s="53"/>
      <c r="FL158" s="53"/>
      <c r="FM158" s="53"/>
      <c r="FN158" s="53"/>
      <c r="FO158" s="53"/>
      <c r="FP158" s="53"/>
      <c r="FQ158" s="53"/>
      <c r="FR158" s="53"/>
      <c r="FS158" s="53"/>
      <c r="FT158" s="53"/>
      <c r="FU158" s="53"/>
      <c r="FV158" s="53"/>
      <c r="FW158" s="53"/>
      <c r="FX158" s="53"/>
      <c r="FY158" s="53"/>
      <c r="FZ158" s="53"/>
      <c r="GA158" s="53"/>
      <c r="GB158" s="53"/>
      <c r="GC158" s="53"/>
      <c r="GD158" s="53"/>
      <c r="GE158" s="53"/>
      <c r="GF158" s="53"/>
      <c r="GG158" s="53"/>
      <c r="GH158" s="53"/>
      <c r="GI158" s="53"/>
      <c r="GJ158" s="53"/>
      <c r="GK158" s="53"/>
      <c r="GL158" s="53"/>
      <c r="GM158" s="53"/>
      <c r="GN158" s="53"/>
      <c r="GO158" s="53"/>
      <c r="GP158" s="53"/>
      <c r="GQ158" s="53"/>
      <c r="GR158" s="53"/>
      <c r="GS158" s="53"/>
      <c r="GT158" s="53"/>
      <c r="GU158" s="53"/>
      <c r="GV158" s="53"/>
      <c r="GW158" s="53"/>
      <c r="GX158" s="53"/>
      <c r="GY158" s="53"/>
      <c r="GZ158" s="53"/>
      <c r="HA158" s="53"/>
      <c r="HB158" s="53"/>
      <c r="HC158" s="53"/>
      <c r="HD158" s="53"/>
      <c r="HE158" s="53"/>
      <c r="HF158" s="53"/>
      <c r="HG158" s="53"/>
      <c r="HH158" s="53"/>
      <c r="HI158" s="53"/>
      <c r="HJ158" s="53"/>
      <c r="HK158" s="53"/>
      <c r="HL158" s="53"/>
      <c r="HM158" s="53"/>
      <c r="HN158" s="53"/>
      <c r="HO158" s="53"/>
      <c r="HP158" s="53"/>
      <c r="HQ158" s="53"/>
      <c r="HR158" s="53"/>
      <c r="HS158" s="53"/>
      <c r="HT158" s="53"/>
      <c r="HU158" s="53"/>
      <c r="HV158" s="53"/>
      <c r="HW158" s="53"/>
      <c r="HX158" s="53"/>
      <c r="HY158" s="53"/>
      <c r="HZ158" s="53"/>
      <c r="IA158" s="53"/>
      <c r="IB158" s="53"/>
      <c r="IC158" s="53"/>
      <c r="ID158" s="53"/>
      <c r="IE158" s="53"/>
      <c r="IF158" s="53"/>
      <c r="IG158" s="53"/>
      <c r="IH158" s="53"/>
      <c r="II158" s="53"/>
      <c r="IJ158" s="53"/>
      <c r="IK158" s="53"/>
      <c r="IL158" s="53"/>
      <c r="IM158" s="53"/>
      <c r="IN158" s="53"/>
      <c r="IO158" s="53"/>
      <c r="IP158" s="53"/>
      <c r="IQ158" s="53"/>
      <c r="IR158" s="53"/>
      <c r="IS158" s="53"/>
      <c r="IT158" s="53"/>
      <c r="IU158" s="53"/>
    </row>
    <row r="159" spans="1:255" s="52" customFormat="1" ht="19.95" customHeight="1" x14ac:dyDescent="0.3">
      <c r="A159" s="85"/>
      <c r="B159" s="15" t="s">
        <v>33</v>
      </c>
      <c r="C159" s="4"/>
      <c r="D159" s="4"/>
      <c r="E159" s="8"/>
      <c r="F159" s="8"/>
      <c r="G159" s="5"/>
      <c r="H159" s="16"/>
      <c r="I159" s="30"/>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c r="BC159" s="53"/>
      <c r="BD159" s="53"/>
      <c r="BE159" s="53"/>
      <c r="BF159" s="53"/>
      <c r="BG159" s="53"/>
      <c r="BH159" s="53"/>
      <c r="BI159" s="53"/>
      <c r="BJ159" s="53"/>
      <c r="BK159" s="53"/>
      <c r="BL159" s="53"/>
      <c r="BM159" s="53"/>
      <c r="BN159" s="53"/>
      <c r="BO159" s="53"/>
      <c r="BP159" s="53"/>
      <c r="BQ159" s="53"/>
      <c r="BR159" s="53"/>
      <c r="BS159" s="53"/>
      <c r="BT159" s="53"/>
      <c r="BU159" s="53"/>
      <c r="BV159" s="53"/>
      <c r="BW159" s="53"/>
      <c r="BX159" s="53"/>
      <c r="BY159" s="53"/>
      <c r="BZ159" s="53"/>
      <c r="CA159" s="53"/>
      <c r="CB159" s="53"/>
      <c r="CC159" s="53"/>
      <c r="CD159" s="53"/>
      <c r="CE159" s="53"/>
      <c r="CF159" s="53"/>
      <c r="CG159" s="53"/>
      <c r="CH159" s="53"/>
      <c r="CI159" s="53"/>
      <c r="CJ159" s="53"/>
      <c r="CK159" s="53"/>
      <c r="CL159" s="53"/>
      <c r="CM159" s="53"/>
      <c r="CN159" s="53"/>
      <c r="CO159" s="53"/>
      <c r="CP159" s="53"/>
      <c r="CQ159" s="53"/>
      <c r="CR159" s="53"/>
      <c r="CS159" s="53"/>
      <c r="CT159" s="53"/>
      <c r="CU159" s="53"/>
      <c r="CV159" s="53"/>
      <c r="CW159" s="53"/>
      <c r="CX159" s="53"/>
      <c r="CY159" s="53"/>
      <c r="CZ159" s="53"/>
      <c r="DA159" s="53"/>
      <c r="DB159" s="53"/>
      <c r="DC159" s="53"/>
      <c r="DD159" s="53"/>
      <c r="DE159" s="53"/>
      <c r="DF159" s="53"/>
      <c r="DG159" s="53"/>
      <c r="DH159" s="53"/>
      <c r="DI159" s="53"/>
      <c r="DJ159" s="53"/>
      <c r="DK159" s="53"/>
      <c r="DL159" s="53"/>
      <c r="DM159" s="53"/>
      <c r="DN159" s="53"/>
      <c r="DO159" s="53"/>
      <c r="DP159" s="53"/>
      <c r="DQ159" s="53"/>
      <c r="DR159" s="53"/>
      <c r="DS159" s="53"/>
      <c r="DT159" s="53"/>
      <c r="DU159" s="53"/>
      <c r="DV159" s="53"/>
      <c r="DW159" s="53"/>
      <c r="DX159" s="53"/>
      <c r="DY159" s="53"/>
      <c r="DZ159" s="53"/>
      <c r="EA159" s="53"/>
      <c r="EB159" s="53"/>
      <c r="EC159" s="53"/>
      <c r="ED159" s="53"/>
      <c r="EE159" s="53"/>
      <c r="EF159" s="53"/>
      <c r="EG159" s="53"/>
      <c r="EH159" s="53"/>
      <c r="EI159" s="53"/>
      <c r="EJ159" s="53"/>
      <c r="EK159" s="53"/>
      <c r="EL159" s="53"/>
      <c r="EM159" s="53"/>
      <c r="EN159" s="53"/>
      <c r="EO159" s="53"/>
      <c r="EP159" s="53"/>
      <c r="EQ159" s="53"/>
      <c r="ER159" s="53"/>
      <c r="ES159" s="53"/>
      <c r="ET159" s="53"/>
      <c r="EU159" s="53"/>
      <c r="EV159" s="53"/>
      <c r="EW159" s="53"/>
      <c r="EX159" s="53"/>
      <c r="EY159" s="53"/>
      <c r="EZ159" s="53"/>
      <c r="FA159" s="53"/>
      <c r="FB159" s="53"/>
      <c r="FC159" s="53"/>
      <c r="FD159" s="53"/>
      <c r="FE159" s="53"/>
      <c r="FF159" s="53"/>
      <c r="FG159" s="53"/>
      <c r="FH159" s="53"/>
      <c r="FI159" s="53"/>
      <c r="FJ159" s="53"/>
      <c r="FK159" s="53"/>
      <c r="FL159" s="53"/>
      <c r="FM159" s="53"/>
      <c r="FN159" s="53"/>
      <c r="FO159" s="53"/>
      <c r="FP159" s="53"/>
      <c r="FQ159" s="53"/>
      <c r="FR159" s="53"/>
      <c r="FS159" s="53"/>
      <c r="FT159" s="53"/>
      <c r="FU159" s="53"/>
      <c r="FV159" s="53"/>
      <c r="FW159" s="53"/>
      <c r="FX159" s="53"/>
      <c r="FY159" s="53"/>
      <c r="FZ159" s="53"/>
      <c r="GA159" s="53"/>
      <c r="GB159" s="53"/>
      <c r="GC159" s="53"/>
      <c r="GD159" s="53"/>
      <c r="GE159" s="53"/>
      <c r="GF159" s="53"/>
      <c r="GG159" s="53"/>
      <c r="GH159" s="53"/>
      <c r="GI159" s="53"/>
      <c r="GJ159" s="53"/>
      <c r="GK159" s="53"/>
      <c r="GL159" s="53"/>
      <c r="GM159" s="53"/>
      <c r="GN159" s="53"/>
      <c r="GO159" s="53"/>
      <c r="GP159" s="53"/>
      <c r="GQ159" s="53"/>
      <c r="GR159" s="53"/>
      <c r="GS159" s="53"/>
      <c r="GT159" s="53"/>
      <c r="GU159" s="53"/>
      <c r="GV159" s="53"/>
      <c r="GW159" s="53"/>
      <c r="GX159" s="53"/>
      <c r="GY159" s="53"/>
      <c r="GZ159" s="53"/>
      <c r="HA159" s="53"/>
      <c r="HB159" s="53"/>
      <c r="HC159" s="53"/>
      <c r="HD159" s="53"/>
      <c r="HE159" s="53"/>
      <c r="HF159" s="53"/>
      <c r="HG159" s="53"/>
      <c r="HH159" s="53"/>
      <c r="HI159" s="53"/>
      <c r="HJ159" s="53"/>
      <c r="HK159" s="53"/>
      <c r="HL159" s="53"/>
      <c r="HM159" s="53"/>
      <c r="HN159" s="53"/>
      <c r="HO159" s="53"/>
      <c r="HP159" s="53"/>
      <c r="HQ159" s="53"/>
      <c r="HR159" s="53"/>
      <c r="HS159" s="53"/>
      <c r="HT159" s="53"/>
      <c r="HU159" s="53"/>
      <c r="HV159" s="53"/>
      <c r="HW159" s="53"/>
      <c r="HX159" s="53"/>
      <c r="HY159" s="53"/>
      <c r="HZ159" s="53"/>
      <c r="IA159" s="53"/>
      <c r="IB159" s="53"/>
      <c r="IC159" s="53"/>
      <c r="ID159" s="53"/>
      <c r="IE159" s="53"/>
      <c r="IF159" s="53"/>
      <c r="IG159" s="53"/>
      <c r="IH159" s="53"/>
      <c r="II159" s="53"/>
      <c r="IJ159" s="53"/>
      <c r="IK159" s="53"/>
      <c r="IL159" s="53"/>
      <c r="IM159" s="53"/>
      <c r="IN159" s="53"/>
      <c r="IO159" s="53"/>
      <c r="IP159" s="53"/>
      <c r="IQ159" s="53"/>
      <c r="IR159" s="53"/>
      <c r="IS159" s="53"/>
      <c r="IT159" s="53"/>
      <c r="IU159" s="53"/>
    </row>
    <row r="160" spans="1:255" s="52" customFormat="1" ht="19.95" customHeight="1" x14ac:dyDescent="0.3">
      <c r="A160" s="85"/>
      <c r="B160" s="17" t="s">
        <v>76</v>
      </c>
      <c r="C160" s="18">
        <v>1</v>
      </c>
      <c r="D160" s="18">
        <v>1</v>
      </c>
      <c r="E160" s="16">
        <v>3</v>
      </c>
      <c r="F160" s="8"/>
      <c r="G160" s="5"/>
      <c r="H160" s="5">
        <f>ROUND(PRODUCT(C160:G160),2)</f>
        <v>3</v>
      </c>
      <c r="I160" s="30"/>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c r="CR160" s="53"/>
      <c r="CS160" s="53"/>
      <c r="CT160" s="53"/>
      <c r="CU160" s="53"/>
      <c r="CV160" s="53"/>
      <c r="CW160" s="53"/>
      <c r="CX160" s="53"/>
      <c r="CY160" s="53"/>
      <c r="CZ160" s="53"/>
      <c r="DA160" s="53"/>
      <c r="DB160" s="53"/>
      <c r="DC160" s="53"/>
      <c r="DD160" s="53"/>
      <c r="DE160" s="53"/>
      <c r="DF160" s="53"/>
      <c r="DG160" s="53"/>
      <c r="DH160" s="53"/>
      <c r="DI160" s="53"/>
      <c r="DJ160" s="53"/>
      <c r="DK160" s="53"/>
      <c r="DL160" s="53"/>
      <c r="DM160" s="53"/>
      <c r="DN160" s="53"/>
      <c r="DO160" s="53"/>
      <c r="DP160" s="53"/>
      <c r="DQ160" s="53"/>
      <c r="DR160" s="53"/>
      <c r="DS160" s="53"/>
      <c r="DT160" s="53"/>
      <c r="DU160" s="53"/>
      <c r="DV160" s="53"/>
      <c r="DW160" s="53"/>
      <c r="DX160" s="53"/>
      <c r="DY160" s="53"/>
      <c r="DZ160" s="53"/>
      <c r="EA160" s="53"/>
      <c r="EB160" s="53"/>
      <c r="EC160" s="53"/>
      <c r="ED160" s="53"/>
      <c r="EE160" s="53"/>
      <c r="EF160" s="53"/>
      <c r="EG160" s="53"/>
      <c r="EH160" s="53"/>
      <c r="EI160" s="53"/>
      <c r="EJ160" s="53"/>
      <c r="EK160" s="53"/>
      <c r="EL160" s="53"/>
      <c r="EM160" s="53"/>
      <c r="EN160" s="53"/>
      <c r="EO160" s="53"/>
      <c r="EP160" s="53"/>
      <c r="EQ160" s="53"/>
      <c r="ER160" s="53"/>
      <c r="ES160" s="53"/>
      <c r="ET160" s="53"/>
      <c r="EU160" s="53"/>
      <c r="EV160" s="53"/>
      <c r="EW160" s="53"/>
      <c r="EX160" s="53"/>
      <c r="EY160" s="53"/>
      <c r="EZ160" s="53"/>
      <c r="FA160" s="53"/>
      <c r="FB160" s="53"/>
      <c r="FC160" s="53"/>
      <c r="FD160" s="53"/>
      <c r="FE160" s="53"/>
      <c r="FF160" s="53"/>
      <c r="FG160" s="53"/>
      <c r="FH160" s="53"/>
      <c r="FI160" s="53"/>
      <c r="FJ160" s="53"/>
      <c r="FK160" s="53"/>
      <c r="FL160" s="53"/>
      <c r="FM160" s="53"/>
      <c r="FN160" s="53"/>
      <c r="FO160" s="53"/>
      <c r="FP160" s="53"/>
      <c r="FQ160" s="53"/>
      <c r="FR160" s="53"/>
      <c r="FS160" s="53"/>
      <c r="FT160" s="53"/>
      <c r="FU160" s="53"/>
      <c r="FV160" s="53"/>
      <c r="FW160" s="53"/>
      <c r="FX160" s="53"/>
      <c r="FY160" s="53"/>
      <c r="FZ160" s="53"/>
      <c r="GA160" s="53"/>
      <c r="GB160" s="53"/>
      <c r="GC160" s="53"/>
      <c r="GD160" s="53"/>
      <c r="GE160" s="53"/>
      <c r="GF160" s="53"/>
      <c r="GG160" s="53"/>
      <c r="GH160" s="53"/>
      <c r="GI160" s="53"/>
      <c r="GJ160" s="53"/>
      <c r="GK160" s="53"/>
      <c r="GL160" s="53"/>
      <c r="GM160" s="53"/>
      <c r="GN160" s="53"/>
      <c r="GO160" s="53"/>
      <c r="GP160" s="53"/>
      <c r="GQ160" s="53"/>
      <c r="GR160" s="53"/>
      <c r="GS160" s="53"/>
      <c r="GT160" s="53"/>
      <c r="GU160" s="53"/>
      <c r="GV160" s="53"/>
      <c r="GW160" s="53"/>
      <c r="GX160" s="53"/>
      <c r="GY160" s="53"/>
      <c r="GZ160" s="53"/>
      <c r="HA160" s="53"/>
      <c r="HB160" s="53"/>
      <c r="HC160" s="53"/>
      <c r="HD160" s="53"/>
      <c r="HE160" s="53"/>
      <c r="HF160" s="53"/>
      <c r="HG160" s="53"/>
      <c r="HH160" s="53"/>
      <c r="HI160" s="53"/>
      <c r="HJ160" s="53"/>
      <c r="HK160" s="53"/>
      <c r="HL160" s="53"/>
      <c r="HM160" s="53"/>
      <c r="HN160" s="53"/>
      <c r="HO160" s="53"/>
      <c r="HP160" s="53"/>
      <c r="HQ160" s="53"/>
      <c r="HR160" s="53"/>
      <c r="HS160" s="53"/>
      <c r="HT160" s="53"/>
      <c r="HU160" s="53"/>
      <c r="HV160" s="53"/>
      <c r="HW160" s="53"/>
      <c r="HX160" s="53"/>
      <c r="HY160" s="53"/>
      <c r="HZ160" s="53"/>
      <c r="IA160" s="53"/>
      <c r="IB160" s="53"/>
      <c r="IC160" s="53"/>
      <c r="ID160" s="53"/>
      <c r="IE160" s="53"/>
      <c r="IF160" s="53"/>
      <c r="IG160" s="53"/>
      <c r="IH160" s="53"/>
      <c r="II160" s="53"/>
      <c r="IJ160" s="53"/>
      <c r="IK160" s="53"/>
      <c r="IL160" s="53"/>
      <c r="IM160" s="53"/>
      <c r="IN160" s="53"/>
      <c r="IO160" s="53"/>
      <c r="IP160" s="53"/>
      <c r="IQ160" s="53"/>
      <c r="IR160" s="53"/>
      <c r="IS160" s="53"/>
      <c r="IT160" s="53"/>
      <c r="IU160" s="53"/>
    </row>
    <row r="161" spans="1:255" s="52" customFormat="1" ht="19.95" customHeight="1" x14ac:dyDescent="0.3">
      <c r="A161" s="85"/>
      <c r="B161" s="22" t="s">
        <v>76</v>
      </c>
      <c r="C161" s="4">
        <v>1</v>
      </c>
      <c r="D161" s="18">
        <v>1</v>
      </c>
      <c r="E161" s="16">
        <v>3</v>
      </c>
      <c r="F161" s="8"/>
      <c r="G161" s="5"/>
      <c r="H161" s="5">
        <f>ROUND(PRODUCT(C161:G161),2)</f>
        <v>3</v>
      </c>
      <c r="I161" s="30"/>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c r="CR161" s="53"/>
      <c r="CS161" s="53"/>
      <c r="CT161" s="53"/>
      <c r="CU161" s="53"/>
      <c r="CV161" s="53"/>
      <c r="CW161" s="53"/>
      <c r="CX161" s="53"/>
      <c r="CY161" s="53"/>
      <c r="CZ161" s="53"/>
      <c r="DA161" s="53"/>
      <c r="DB161" s="53"/>
      <c r="DC161" s="53"/>
      <c r="DD161" s="53"/>
      <c r="DE161" s="53"/>
      <c r="DF161" s="53"/>
      <c r="DG161" s="53"/>
      <c r="DH161" s="53"/>
      <c r="DI161" s="53"/>
      <c r="DJ161" s="53"/>
      <c r="DK161" s="53"/>
      <c r="DL161" s="53"/>
      <c r="DM161" s="53"/>
      <c r="DN161" s="53"/>
      <c r="DO161" s="53"/>
      <c r="DP161" s="53"/>
      <c r="DQ161" s="53"/>
      <c r="DR161" s="53"/>
      <c r="DS161" s="53"/>
      <c r="DT161" s="53"/>
      <c r="DU161" s="53"/>
      <c r="DV161" s="53"/>
      <c r="DW161" s="53"/>
      <c r="DX161" s="53"/>
      <c r="DY161" s="53"/>
      <c r="DZ161" s="53"/>
      <c r="EA161" s="53"/>
      <c r="EB161" s="53"/>
      <c r="EC161" s="53"/>
      <c r="ED161" s="53"/>
      <c r="EE161" s="53"/>
      <c r="EF161" s="53"/>
      <c r="EG161" s="53"/>
      <c r="EH161" s="53"/>
      <c r="EI161" s="53"/>
      <c r="EJ161" s="53"/>
      <c r="EK161" s="53"/>
      <c r="EL161" s="53"/>
      <c r="EM161" s="53"/>
      <c r="EN161" s="53"/>
      <c r="EO161" s="53"/>
      <c r="EP161" s="53"/>
      <c r="EQ161" s="53"/>
      <c r="ER161" s="53"/>
      <c r="ES161" s="53"/>
      <c r="ET161" s="53"/>
      <c r="EU161" s="53"/>
      <c r="EV161" s="53"/>
      <c r="EW161" s="53"/>
      <c r="EX161" s="53"/>
      <c r="EY161" s="53"/>
      <c r="EZ161" s="53"/>
      <c r="FA161" s="53"/>
      <c r="FB161" s="53"/>
      <c r="FC161" s="53"/>
      <c r="FD161" s="53"/>
      <c r="FE161" s="53"/>
      <c r="FF161" s="53"/>
      <c r="FG161" s="53"/>
      <c r="FH161" s="53"/>
      <c r="FI161" s="53"/>
      <c r="FJ161" s="53"/>
      <c r="FK161" s="53"/>
      <c r="FL161" s="53"/>
      <c r="FM161" s="53"/>
      <c r="FN161" s="53"/>
      <c r="FO161" s="53"/>
      <c r="FP161" s="53"/>
      <c r="FQ161" s="53"/>
      <c r="FR161" s="53"/>
      <c r="FS161" s="53"/>
      <c r="FT161" s="53"/>
      <c r="FU161" s="53"/>
      <c r="FV161" s="53"/>
      <c r="FW161" s="53"/>
      <c r="FX161" s="53"/>
      <c r="FY161" s="53"/>
      <c r="FZ161" s="53"/>
      <c r="GA161" s="53"/>
      <c r="GB161" s="53"/>
      <c r="GC161" s="53"/>
      <c r="GD161" s="53"/>
      <c r="GE161" s="53"/>
      <c r="GF161" s="53"/>
      <c r="GG161" s="53"/>
      <c r="GH161" s="53"/>
      <c r="GI161" s="53"/>
      <c r="GJ161" s="53"/>
      <c r="GK161" s="53"/>
      <c r="GL161" s="53"/>
      <c r="GM161" s="53"/>
      <c r="GN161" s="53"/>
      <c r="GO161" s="53"/>
      <c r="GP161" s="53"/>
      <c r="GQ161" s="53"/>
      <c r="GR161" s="53"/>
      <c r="GS161" s="53"/>
      <c r="GT161" s="53"/>
      <c r="GU161" s="53"/>
      <c r="GV161" s="53"/>
      <c r="GW161" s="53"/>
      <c r="GX161" s="53"/>
      <c r="GY161" s="53"/>
      <c r="GZ161" s="53"/>
      <c r="HA161" s="53"/>
      <c r="HB161" s="53"/>
      <c r="HC161" s="53"/>
      <c r="HD161" s="53"/>
      <c r="HE161" s="53"/>
      <c r="HF161" s="53"/>
      <c r="HG161" s="53"/>
      <c r="HH161" s="53"/>
      <c r="HI161" s="53"/>
      <c r="HJ161" s="53"/>
      <c r="HK161" s="53"/>
      <c r="HL161" s="53"/>
      <c r="HM161" s="53"/>
      <c r="HN161" s="53"/>
      <c r="HO161" s="53"/>
      <c r="HP161" s="53"/>
      <c r="HQ161" s="53"/>
      <c r="HR161" s="53"/>
      <c r="HS161" s="53"/>
      <c r="HT161" s="53"/>
      <c r="HU161" s="53"/>
      <c r="HV161" s="53"/>
      <c r="HW161" s="53"/>
      <c r="HX161" s="53"/>
      <c r="HY161" s="53"/>
      <c r="HZ161" s="53"/>
      <c r="IA161" s="53"/>
      <c r="IB161" s="53"/>
      <c r="IC161" s="53"/>
      <c r="ID161" s="53"/>
      <c r="IE161" s="53"/>
      <c r="IF161" s="53"/>
      <c r="IG161" s="53"/>
      <c r="IH161" s="53"/>
      <c r="II161" s="53"/>
      <c r="IJ161" s="53"/>
      <c r="IK161" s="53"/>
      <c r="IL161" s="53"/>
      <c r="IM161" s="53"/>
      <c r="IN161" s="53"/>
      <c r="IO161" s="53"/>
      <c r="IP161" s="53"/>
      <c r="IQ161" s="53"/>
      <c r="IR161" s="53"/>
      <c r="IS161" s="53"/>
      <c r="IT161" s="53"/>
      <c r="IU161" s="53"/>
    </row>
    <row r="162" spans="1:255" s="52" customFormat="1" ht="19.95" customHeight="1" x14ac:dyDescent="0.3">
      <c r="A162" s="85"/>
      <c r="B162" s="15" t="s">
        <v>37</v>
      </c>
      <c r="C162" s="4"/>
      <c r="D162" s="4"/>
      <c r="E162" s="8"/>
      <c r="F162" s="8"/>
      <c r="G162" s="5"/>
      <c r="H162" s="16"/>
      <c r="I162" s="30"/>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3"/>
      <c r="BH162" s="53"/>
      <c r="BI162" s="53"/>
      <c r="BJ162" s="53"/>
      <c r="BK162" s="53"/>
      <c r="BL162" s="53"/>
      <c r="BM162" s="53"/>
      <c r="BN162" s="53"/>
      <c r="BO162" s="53"/>
      <c r="BP162" s="53"/>
      <c r="BQ162" s="53"/>
      <c r="BR162" s="53"/>
      <c r="BS162" s="53"/>
      <c r="BT162" s="53"/>
      <c r="BU162" s="53"/>
      <c r="BV162" s="53"/>
      <c r="BW162" s="53"/>
      <c r="BX162" s="53"/>
      <c r="BY162" s="53"/>
      <c r="BZ162" s="53"/>
      <c r="CA162" s="53"/>
      <c r="CB162" s="53"/>
      <c r="CC162" s="53"/>
      <c r="CD162" s="53"/>
      <c r="CE162" s="53"/>
      <c r="CF162" s="53"/>
      <c r="CG162" s="53"/>
      <c r="CH162" s="53"/>
      <c r="CI162" s="53"/>
      <c r="CJ162" s="53"/>
      <c r="CK162" s="53"/>
      <c r="CL162" s="53"/>
      <c r="CM162" s="53"/>
      <c r="CN162" s="53"/>
      <c r="CO162" s="53"/>
      <c r="CP162" s="53"/>
      <c r="CQ162" s="53"/>
      <c r="CR162" s="53"/>
      <c r="CS162" s="53"/>
      <c r="CT162" s="53"/>
      <c r="CU162" s="53"/>
      <c r="CV162" s="53"/>
      <c r="CW162" s="53"/>
      <c r="CX162" s="53"/>
      <c r="CY162" s="53"/>
      <c r="CZ162" s="53"/>
      <c r="DA162" s="53"/>
      <c r="DB162" s="53"/>
      <c r="DC162" s="53"/>
      <c r="DD162" s="53"/>
      <c r="DE162" s="53"/>
      <c r="DF162" s="53"/>
      <c r="DG162" s="53"/>
      <c r="DH162" s="53"/>
      <c r="DI162" s="53"/>
      <c r="DJ162" s="53"/>
      <c r="DK162" s="53"/>
      <c r="DL162" s="53"/>
      <c r="DM162" s="53"/>
      <c r="DN162" s="53"/>
      <c r="DO162" s="53"/>
      <c r="DP162" s="53"/>
      <c r="DQ162" s="53"/>
      <c r="DR162" s="53"/>
      <c r="DS162" s="53"/>
      <c r="DT162" s="53"/>
      <c r="DU162" s="53"/>
      <c r="DV162" s="53"/>
      <c r="DW162" s="53"/>
      <c r="DX162" s="53"/>
      <c r="DY162" s="53"/>
      <c r="DZ162" s="53"/>
      <c r="EA162" s="53"/>
      <c r="EB162" s="53"/>
      <c r="EC162" s="53"/>
      <c r="ED162" s="53"/>
      <c r="EE162" s="53"/>
      <c r="EF162" s="53"/>
      <c r="EG162" s="53"/>
      <c r="EH162" s="53"/>
      <c r="EI162" s="53"/>
      <c r="EJ162" s="53"/>
      <c r="EK162" s="53"/>
      <c r="EL162" s="53"/>
      <c r="EM162" s="53"/>
      <c r="EN162" s="53"/>
      <c r="EO162" s="53"/>
      <c r="EP162" s="53"/>
      <c r="EQ162" s="53"/>
      <c r="ER162" s="53"/>
      <c r="ES162" s="53"/>
      <c r="ET162" s="53"/>
      <c r="EU162" s="53"/>
      <c r="EV162" s="53"/>
      <c r="EW162" s="53"/>
      <c r="EX162" s="53"/>
      <c r="EY162" s="53"/>
      <c r="EZ162" s="53"/>
      <c r="FA162" s="53"/>
      <c r="FB162" s="53"/>
      <c r="FC162" s="53"/>
      <c r="FD162" s="53"/>
      <c r="FE162" s="53"/>
      <c r="FF162" s="53"/>
      <c r="FG162" s="53"/>
      <c r="FH162" s="53"/>
      <c r="FI162" s="53"/>
      <c r="FJ162" s="53"/>
      <c r="FK162" s="53"/>
      <c r="FL162" s="53"/>
      <c r="FM162" s="53"/>
      <c r="FN162" s="53"/>
      <c r="FO162" s="53"/>
      <c r="FP162" s="53"/>
      <c r="FQ162" s="53"/>
      <c r="FR162" s="53"/>
      <c r="FS162" s="53"/>
      <c r="FT162" s="53"/>
      <c r="FU162" s="53"/>
      <c r="FV162" s="53"/>
      <c r="FW162" s="53"/>
      <c r="FX162" s="53"/>
      <c r="FY162" s="53"/>
      <c r="FZ162" s="53"/>
      <c r="GA162" s="53"/>
      <c r="GB162" s="53"/>
      <c r="GC162" s="53"/>
      <c r="GD162" s="53"/>
      <c r="GE162" s="53"/>
      <c r="GF162" s="53"/>
      <c r="GG162" s="53"/>
      <c r="GH162" s="53"/>
      <c r="GI162" s="53"/>
      <c r="GJ162" s="53"/>
      <c r="GK162" s="53"/>
      <c r="GL162" s="53"/>
      <c r="GM162" s="53"/>
      <c r="GN162" s="53"/>
      <c r="GO162" s="53"/>
      <c r="GP162" s="53"/>
      <c r="GQ162" s="53"/>
      <c r="GR162" s="53"/>
      <c r="GS162" s="53"/>
      <c r="GT162" s="53"/>
      <c r="GU162" s="53"/>
      <c r="GV162" s="53"/>
      <c r="GW162" s="53"/>
      <c r="GX162" s="53"/>
      <c r="GY162" s="53"/>
      <c r="GZ162" s="53"/>
      <c r="HA162" s="53"/>
      <c r="HB162" s="53"/>
      <c r="HC162" s="53"/>
      <c r="HD162" s="53"/>
      <c r="HE162" s="53"/>
      <c r="HF162" s="53"/>
      <c r="HG162" s="53"/>
      <c r="HH162" s="53"/>
      <c r="HI162" s="53"/>
      <c r="HJ162" s="53"/>
      <c r="HK162" s="53"/>
      <c r="HL162" s="53"/>
      <c r="HM162" s="53"/>
      <c r="HN162" s="53"/>
      <c r="HO162" s="53"/>
      <c r="HP162" s="53"/>
      <c r="HQ162" s="53"/>
      <c r="HR162" s="53"/>
      <c r="HS162" s="53"/>
      <c r="HT162" s="53"/>
      <c r="HU162" s="53"/>
      <c r="HV162" s="53"/>
      <c r="HW162" s="53"/>
      <c r="HX162" s="53"/>
      <c r="HY162" s="53"/>
      <c r="HZ162" s="53"/>
      <c r="IA162" s="53"/>
      <c r="IB162" s="53"/>
      <c r="IC162" s="53"/>
      <c r="ID162" s="53"/>
      <c r="IE162" s="53"/>
      <c r="IF162" s="53"/>
      <c r="IG162" s="53"/>
      <c r="IH162" s="53"/>
      <c r="II162" s="53"/>
      <c r="IJ162" s="53"/>
      <c r="IK162" s="53"/>
      <c r="IL162" s="53"/>
      <c r="IM162" s="53"/>
      <c r="IN162" s="53"/>
      <c r="IO162" s="53"/>
      <c r="IP162" s="53"/>
      <c r="IQ162" s="53"/>
      <c r="IR162" s="53"/>
      <c r="IS162" s="53"/>
      <c r="IT162" s="53"/>
      <c r="IU162" s="53"/>
    </row>
    <row r="163" spans="1:255" s="52" customFormat="1" ht="19.95" customHeight="1" x14ac:dyDescent="0.3">
      <c r="A163" s="85"/>
      <c r="B163" s="20" t="s">
        <v>78</v>
      </c>
      <c r="C163" s="4">
        <v>2</v>
      </c>
      <c r="D163" s="4">
        <v>2</v>
      </c>
      <c r="E163" s="5">
        <v>9.5</v>
      </c>
      <c r="F163" s="8"/>
      <c r="G163" s="5"/>
      <c r="H163" s="5">
        <f>ROUND(PRODUCT(C163:G163),2)</f>
        <v>38</v>
      </c>
      <c r="I163" s="30"/>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c r="DS163" s="53"/>
      <c r="DT163" s="53"/>
      <c r="DU163" s="53"/>
      <c r="DV163" s="53"/>
      <c r="DW163" s="53"/>
      <c r="DX163" s="53"/>
      <c r="DY163" s="53"/>
      <c r="DZ163" s="53"/>
      <c r="EA163" s="53"/>
      <c r="EB163" s="53"/>
      <c r="EC163" s="53"/>
      <c r="ED163" s="53"/>
      <c r="EE163" s="53"/>
      <c r="EF163" s="53"/>
      <c r="EG163" s="53"/>
      <c r="EH163" s="53"/>
      <c r="EI163" s="53"/>
      <c r="EJ163" s="53"/>
      <c r="EK163" s="53"/>
      <c r="EL163" s="53"/>
      <c r="EM163" s="53"/>
      <c r="EN163" s="53"/>
      <c r="EO163" s="53"/>
      <c r="EP163" s="53"/>
      <c r="EQ163" s="53"/>
      <c r="ER163" s="53"/>
      <c r="ES163" s="53"/>
      <c r="ET163" s="53"/>
      <c r="EU163" s="53"/>
      <c r="EV163" s="53"/>
      <c r="EW163" s="53"/>
      <c r="EX163" s="53"/>
      <c r="EY163" s="53"/>
      <c r="EZ163" s="53"/>
      <c r="FA163" s="53"/>
      <c r="FB163" s="53"/>
      <c r="FC163" s="53"/>
      <c r="FD163" s="53"/>
      <c r="FE163" s="53"/>
      <c r="FF163" s="53"/>
      <c r="FG163" s="53"/>
      <c r="FH163" s="53"/>
      <c r="FI163" s="53"/>
      <c r="FJ163" s="53"/>
      <c r="FK163" s="53"/>
      <c r="FL163" s="53"/>
      <c r="FM163" s="53"/>
      <c r="FN163" s="53"/>
      <c r="FO163" s="53"/>
      <c r="FP163" s="53"/>
      <c r="FQ163" s="53"/>
      <c r="FR163" s="53"/>
      <c r="FS163" s="53"/>
      <c r="FT163" s="53"/>
      <c r="FU163" s="53"/>
      <c r="FV163" s="53"/>
      <c r="FW163" s="53"/>
      <c r="FX163" s="53"/>
      <c r="FY163" s="53"/>
      <c r="FZ163" s="53"/>
      <c r="GA163" s="53"/>
      <c r="GB163" s="53"/>
      <c r="GC163" s="53"/>
      <c r="GD163" s="53"/>
      <c r="GE163" s="53"/>
      <c r="GF163" s="53"/>
      <c r="GG163" s="53"/>
      <c r="GH163" s="53"/>
      <c r="GI163" s="53"/>
      <c r="GJ163" s="53"/>
      <c r="GK163" s="53"/>
      <c r="GL163" s="53"/>
      <c r="GM163" s="53"/>
      <c r="GN163" s="53"/>
      <c r="GO163" s="53"/>
      <c r="GP163" s="53"/>
      <c r="GQ163" s="53"/>
      <c r="GR163" s="53"/>
      <c r="GS163" s="53"/>
      <c r="GT163" s="53"/>
      <c r="GU163" s="53"/>
      <c r="GV163" s="53"/>
      <c r="GW163" s="53"/>
      <c r="GX163" s="53"/>
      <c r="GY163" s="53"/>
      <c r="GZ163" s="53"/>
      <c r="HA163" s="53"/>
      <c r="HB163" s="53"/>
      <c r="HC163" s="53"/>
      <c r="HD163" s="53"/>
      <c r="HE163" s="53"/>
      <c r="HF163" s="53"/>
      <c r="HG163" s="53"/>
      <c r="HH163" s="53"/>
      <c r="HI163" s="53"/>
      <c r="HJ163" s="53"/>
      <c r="HK163" s="53"/>
      <c r="HL163" s="53"/>
      <c r="HM163" s="53"/>
      <c r="HN163" s="53"/>
      <c r="HO163" s="53"/>
      <c r="HP163" s="53"/>
      <c r="HQ163" s="53"/>
      <c r="HR163" s="53"/>
      <c r="HS163" s="53"/>
      <c r="HT163" s="53"/>
      <c r="HU163" s="53"/>
      <c r="HV163" s="53"/>
      <c r="HW163" s="53"/>
      <c r="HX163" s="53"/>
      <c r="HY163" s="53"/>
      <c r="HZ163" s="53"/>
      <c r="IA163" s="53"/>
      <c r="IB163" s="53"/>
      <c r="IC163" s="53"/>
      <c r="ID163" s="53"/>
      <c r="IE163" s="53"/>
      <c r="IF163" s="53"/>
      <c r="IG163" s="53"/>
      <c r="IH163" s="53"/>
      <c r="II163" s="53"/>
      <c r="IJ163" s="53"/>
      <c r="IK163" s="53"/>
      <c r="IL163" s="53"/>
      <c r="IM163" s="53"/>
      <c r="IN163" s="53"/>
      <c r="IO163" s="53"/>
      <c r="IP163" s="53"/>
      <c r="IQ163" s="53"/>
      <c r="IR163" s="53"/>
      <c r="IS163" s="53"/>
      <c r="IT163" s="53"/>
      <c r="IU163" s="53"/>
    </row>
    <row r="164" spans="1:255" s="52" customFormat="1" ht="19.95" customHeight="1" x14ac:dyDescent="0.3">
      <c r="A164" s="85"/>
      <c r="B164" s="20" t="s">
        <v>38</v>
      </c>
      <c r="C164" s="4">
        <v>2</v>
      </c>
      <c r="D164" s="4">
        <v>2</v>
      </c>
      <c r="E164" s="5">
        <v>9.5</v>
      </c>
      <c r="F164" s="8"/>
      <c r="G164" s="5"/>
      <c r="H164" s="5">
        <f>ROUND(PRODUCT(C164:G164),2)</f>
        <v>38</v>
      </c>
      <c r="I164" s="30"/>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c r="BC164" s="53"/>
      <c r="BD164" s="53"/>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c r="CR164" s="53"/>
      <c r="CS164" s="53"/>
      <c r="CT164" s="53"/>
      <c r="CU164" s="53"/>
      <c r="CV164" s="53"/>
      <c r="CW164" s="53"/>
      <c r="CX164" s="53"/>
      <c r="CY164" s="53"/>
      <c r="CZ164" s="53"/>
      <c r="DA164" s="53"/>
      <c r="DB164" s="53"/>
      <c r="DC164" s="53"/>
      <c r="DD164" s="53"/>
      <c r="DE164" s="53"/>
      <c r="DF164" s="53"/>
      <c r="DG164" s="53"/>
      <c r="DH164" s="53"/>
      <c r="DI164" s="53"/>
      <c r="DJ164" s="53"/>
      <c r="DK164" s="53"/>
      <c r="DL164" s="53"/>
      <c r="DM164" s="53"/>
      <c r="DN164" s="53"/>
      <c r="DO164" s="53"/>
      <c r="DP164" s="53"/>
      <c r="DQ164" s="53"/>
      <c r="DR164" s="53"/>
      <c r="DS164" s="53"/>
      <c r="DT164" s="53"/>
      <c r="DU164" s="53"/>
      <c r="DV164" s="53"/>
      <c r="DW164" s="53"/>
      <c r="DX164" s="53"/>
      <c r="DY164" s="53"/>
      <c r="DZ164" s="53"/>
      <c r="EA164" s="53"/>
      <c r="EB164" s="53"/>
      <c r="EC164" s="53"/>
      <c r="ED164" s="53"/>
      <c r="EE164" s="53"/>
      <c r="EF164" s="53"/>
      <c r="EG164" s="53"/>
      <c r="EH164" s="53"/>
      <c r="EI164" s="53"/>
      <c r="EJ164" s="53"/>
      <c r="EK164" s="53"/>
      <c r="EL164" s="53"/>
      <c r="EM164" s="53"/>
      <c r="EN164" s="53"/>
      <c r="EO164" s="53"/>
      <c r="EP164" s="53"/>
      <c r="EQ164" s="53"/>
      <c r="ER164" s="53"/>
      <c r="ES164" s="53"/>
      <c r="ET164" s="53"/>
      <c r="EU164" s="53"/>
      <c r="EV164" s="53"/>
      <c r="EW164" s="53"/>
      <c r="EX164" s="53"/>
      <c r="EY164" s="53"/>
      <c r="EZ164" s="53"/>
      <c r="FA164" s="53"/>
      <c r="FB164" s="53"/>
      <c r="FC164" s="53"/>
      <c r="FD164" s="53"/>
      <c r="FE164" s="53"/>
      <c r="FF164" s="53"/>
      <c r="FG164" s="53"/>
      <c r="FH164" s="53"/>
      <c r="FI164" s="53"/>
      <c r="FJ164" s="53"/>
      <c r="FK164" s="53"/>
      <c r="FL164" s="53"/>
      <c r="FM164" s="53"/>
      <c r="FN164" s="53"/>
      <c r="FO164" s="53"/>
      <c r="FP164" s="53"/>
      <c r="FQ164" s="53"/>
      <c r="FR164" s="53"/>
      <c r="FS164" s="53"/>
      <c r="FT164" s="53"/>
      <c r="FU164" s="53"/>
      <c r="FV164" s="53"/>
      <c r="FW164" s="53"/>
      <c r="FX164" s="53"/>
      <c r="FY164" s="53"/>
      <c r="FZ164" s="53"/>
      <c r="GA164" s="53"/>
      <c r="GB164" s="53"/>
      <c r="GC164" s="53"/>
      <c r="GD164" s="53"/>
      <c r="GE164" s="53"/>
      <c r="GF164" s="53"/>
      <c r="GG164" s="53"/>
      <c r="GH164" s="53"/>
      <c r="GI164" s="53"/>
      <c r="GJ164" s="53"/>
      <c r="GK164" s="53"/>
      <c r="GL164" s="53"/>
      <c r="GM164" s="53"/>
      <c r="GN164" s="53"/>
      <c r="GO164" s="53"/>
      <c r="GP164" s="53"/>
      <c r="GQ164" s="53"/>
      <c r="GR164" s="53"/>
      <c r="GS164" s="53"/>
      <c r="GT164" s="53"/>
      <c r="GU164" s="53"/>
      <c r="GV164" s="53"/>
      <c r="GW164" s="53"/>
      <c r="GX164" s="53"/>
      <c r="GY164" s="53"/>
      <c r="GZ164" s="53"/>
      <c r="HA164" s="53"/>
      <c r="HB164" s="53"/>
      <c r="HC164" s="53"/>
      <c r="HD164" s="53"/>
      <c r="HE164" s="53"/>
      <c r="HF164" s="53"/>
      <c r="HG164" s="53"/>
      <c r="HH164" s="53"/>
      <c r="HI164" s="53"/>
      <c r="HJ164" s="53"/>
      <c r="HK164" s="53"/>
      <c r="HL164" s="53"/>
      <c r="HM164" s="53"/>
      <c r="HN164" s="53"/>
      <c r="HO164" s="53"/>
      <c r="HP164" s="53"/>
      <c r="HQ164" s="53"/>
      <c r="HR164" s="53"/>
      <c r="HS164" s="53"/>
      <c r="HT164" s="53"/>
      <c r="HU164" s="53"/>
      <c r="HV164" s="53"/>
      <c r="HW164" s="53"/>
      <c r="HX164" s="53"/>
      <c r="HY164" s="53"/>
      <c r="HZ164" s="53"/>
      <c r="IA164" s="53"/>
      <c r="IB164" s="53"/>
      <c r="IC164" s="53"/>
      <c r="ID164" s="53"/>
      <c r="IE164" s="53"/>
      <c r="IF164" s="53"/>
      <c r="IG164" s="53"/>
      <c r="IH164" s="53"/>
      <c r="II164" s="53"/>
      <c r="IJ164" s="53"/>
      <c r="IK164" s="53"/>
      <c r="IL164" s="53"/>
      <c r="IM164" s="53"/>
      <c r="IN164" s="53"/>
      <c r="IO164" s="53"/>
      <c r="IP164" s="53"/>
      <c r="IQ164" s="53"/>
      <c r="IR164" s="53"/>
      <c r="IS164" s="53"/>
      <c r="IT164" s="53"/>
      <c r="IU164" s="53"/>
    </row>
    <row r="165" spans="1:255" s="52" customFormat="1" ht="19.95" customHeight="1" x14ac:dyDescent="0.3">
      <c r="A165" s="85"/>
      <c r="B165" s="20" t="s">
        <v>38</v>
      </c>
      <c r="C165" s="4">
        <v>2</v>
      </c>
      <c r="D165" s="4">
        <v>2</v>
      </c>
      <c r="E165" s="5">
        <v>6.5</v>
      </c>
      <c r="F165" s="8"/>
      <c r="G165" s="5"/>
      <c r="H165" s="5">
        <f>ROUND(PRODUCT(C165:G165),2)</f>
        <v>26</v>
      </c>
      <c r="I165" s="30"/>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c r="AU165" s="53"/>
      <c r="AV165" s="53"/>
      <c r="AW165" s="53"/>
      <c r="AX165" s="53"/>
      <c r="AY165" s="53"/>
      <c r="AZ165" s="53"/>
      <c r="BA165" s="53"/>
      <c r="BB165" s="53"/>
      <c r="BC165" s="53"/>
      <c r="BD165" s="53"/>
      <c r="BE165" s="53"/>
      <c r="BF165" s="53"/>
      <c r="BG165" s="53"/>
      <c r="BH165" s="53"/>
      <c r="BI165" s="53"/>
      <c r="BJ165" s="53"/>
      <c r="BK165" s="53"/>
      <c r="BL165" s="53"/>
      <c r="BM165" s="53"/>
      <c r="BN165" s="53"/>
      <c r="BO165" s="53"/>
      <c r="BP165" s="53"/>
      <c r="BQ165" s="53"/>
      <c r="BR165" s="53"/>
      <c r="BS165" s="53"/>
      <c r="BT165" s="53"/>
      <c r="BU165" s="53"/>
      <c r="BV165" s="53"/>
      <c r="BW165" s="53"/>
      <c r="BX165" s="53"/>
      <c r="BY165" s="53"/>
      <c r="BZ165" s="53"/>
      <c r="CA165" s="53"/>
      <c r="CB165" s="53"/>
      <c r="CC165" s="53"/>
      <c r="CD165" s="53"/>
      <c r="CE165" s="53"/>
      <c r="CF165" s="53"/>
      <c r="CG165" s="53"/>
      <c r="CH165" s="53"/>
      <c r="CI165" s="53"/>
      <c r="CJ165" s="53"/>
      <c r="CK165" s="53"/>
      <c r="CL165" s="53"/>
      <c r="CM165" s="53"/>
      <c r="CN165" s="53"/>
      <c r="CO165" s="53"/>
      <c r="CP165" s="53"/>
      <c r="CQ165" s="53"/>
      <c r="CR165" s="53"/>
      <c r="CS165" s="53"/>
      <c r="CT165" s="53"/>
      <c r="CU165" s="53"/>
      <c r="CV165" s="53"/>
      <c r="CW165" s="53"/>
      <c r="CX165" s="53"/>
      <c r="CY165" s="53"/>
      <c r="CZ165" s="53"/>
      <c r="DA165" s="53"/>
      <c r="DB165" s="53"/>
      <c r="DC165" s="53"/>
      <c r="DD165" s="53"/>
      <c r="DE165" s="53"/>
      <c r="DF165" s="53"/>
      <c r="DG165" s="53"/>
      <c r="DH165" s="53"/>
      <c r="DI165" s="53"/>
      <c r="DJ165" s="53"/>
      <c r="DK165" s="53"/>
      <c r="DL165" s="53"/>
      <c r="DM165" s="53"/>
      <c r="DN165" s="53"/>
      <c r="DO165" s="53"/>
      <c r="DP165" s="53"/>
      <c r="DQ165" s="53"/>
      <c r="DR165" s="53"/>
      <c r="DS165" s="53"/>
      <c r="DT165" s="53"/>
      <c r="DU165" s="53"/>
      <c r="DV165" s="53"/>
      <c r="DW165" s="53"/>
      <c r="DX165" s="53"/>
      <c r="DY165" s="53"/>
      <c r="DZ165" s="53"/>
      <c r="EA165" s="53"/>
      <c r="EB165" s="53"/>
      <c r="EC165" s="53"/>
      <c r="ED165" s="53"/>
      <c r="EE165" s="53"/>
      <c r="EF165" s="53"/>
      <c r="EG165" s="53"/>
      <c r="EH165" s="53"/>
      <c r="EI165" s="53"/>
      <c r="EJ165" s="53"/>
      <c r="EK165" s="53"/>
      <c r="EL165" s="53"/>
      <c r="EM165" s="53"/>
      <c r="EN165" s="53"/>
      <c r="EO165" s="53"/>
      <c r="EP165" s="53"/>
      <c r="EQ165" s="53"/>
      <c r="ER165" s="53"/>
      <c r="ES165" s="53"/>
      <c r="ET165" s="53"/>
      <c r="EU165" s="53"/>
      <c r="EV165" s="53"/>
      <c r="EW165" s="53"/>
      <c r="EX165" s="53"/>
      <c r="EY165" s="53"/>
      <c r="EZ165" s="53"/>
      <c r="FA165" s="53"/>
      <c r="FB165" s="53"/>
      <c r="FC165" s="53"/>
      <c r="FD165" s="53"/>
      <c r="FE165" s="53"/>
      <c r="FF165" s="53"/>
      <c r="FG165" s="53"/>
      <c r="FH165" s="53"/>
      <c r="FI165" s="53"/>
      <c r="FJ165" s="53"/>
      <c r="FK165" s="53"/>
      <c r="FL165" s="53"/>
      <c r="FM165" s="53"/>
      <c r="FN165" s="53"/>
      <c r="FO165" s="53"/>
      <c r="FP165" s="53"/>
      <c r="FQ165" s="53"/>
      <c r="FR165" s="53"/>
      <c r="FS165" s="53"/>
      <c r="FT165" s="53"/>
      <c r="FU165" s="53"/>
      <c r="FV165" s="53"/>
      <c r="FW165" s="53"/>
      <c r="FX165" s="53"/>
      <c r="FY165" s="53"/>
      <c r="FZ165" s="53"/>
      <c r="GA165" s="53"/>
      <c r="GB165" s="53"/>
      <c r="GC165" s="53"/>
      <c r="GD165" s="53"/>
      <c r="GE165" s="53"/>
      <c r="GF165" s="53"/>
      <c r="GG165" s="53"/>
      <c r="GH165" s="53"/>
      <c r="GI165" s="53"/>
      <c r="GJ165" s="53"/>
      <c r="GK165" s="53"/>
      <c r="GL165" s="53"/>
      <c r="GM165" s="53"/>
      <c r="GN165" s="53"/>
      <c r="GO165" s="53"/>
      <c r="GP165" s="53"/>
      <c r="GQ165" s="53"/>
      <c r="GR165" s="53"/>
      <c r="GS165" s="53"/>
      <c r="GT165" s="53"/>
      <c r="GU165" s="53"/>
      <c r="GV165" s="53"/>
      <c r="GW165" s="53"/>
      <c r="GX165" s="53"/>
      <c r="GY165" s="53"/>
      <c r="GZ165" s="53"/>
      <c r="HA165" s="53"/>
      <c r="HB165" s="53"/>
      <c r="HC165" s="53"/>
      <c r="HD165" s="53"/>
      <c r="HE165" s="53"/>
      <c r="HF165" s="53"/>
      <c r="HG165" s="53"/>
      <c r="HH165" s="53"/>
      <c r="HI165" s="53"/>
      <c r="HJ165" s="53"/>
      <c r="HK165" s="53"/>
      <c r="HL165" s="53"/>
      <c r="HM165" s="53"/>
      <c r="HN165" s="53"/>
      <c r="HO165" s="53"/>
      <c r="HP165" s="53"/>
      <c r="HQ165" s="53"/>
      <c r="HR165" s="53"/>
      <c r="HS165" s="53"/>
      <c r="HT165" s="53"/>
      <c r="HU165" s="53"/>
      <c r="HV165" s="53"/>
      <c r="HW165" s="53"/>
      <c r="HX165" s="53"/>
      <c r="HY165" s="53"/>
      <c r="HZ165" s="53"/>
      <c r="IA165" s="53"/>
      <c r="IB165" s="53"/>
      <c r="IC165" s="53"/>
      <c r="ID165" s="53"/>
      <c r="IE165" s="53"/>
      <c r="IF165" s="53"/>
      <c r="IG165" s="53"/>
      <c r="IH165" s="53"/>
      <c r="II165" s="53"/>
      <c r="IJ165" s="53"/>
      <c r="IK165" s="53"/>
      <c r="IL165" s="53"/>
      <c r="IM165" s="53"/>
      <c r="IN165" s="53"/>
      <c r="IO165" s="53"/>
      <c r="IP165" s="53"/>
      <c r="IQ165" s="53"/>
      <c r="IR165" s="53"/>
      <c r="IS165" s="53"/>
      <c r="IT165" s="53"/>
      <c r="IU165" s="53"/>
    </row>
    <row r="166" spans="1:255" s="52" customFormat="1" ht="19.95" customHeight="1" x14ac:dyDescent="0.3">
      <c r="A166" s="85"/>
      <c r="B166" s="20"/>
      <c r="C166" s="4"/>
      <c r="D166" s="4"/>
      <c r="E166" s="8"/>
      <c r="F166" s="8"/>
      <c r="G166" s="25" t="s">
        <v>40</v>
      </c>
      <c r="H166" s="25">
        <f>ROUND(SUM(H159:H165),2)</f>
        <v>108</v>
      </c>
      <c r="I166" s="14" t="s">
        <v>75</v>
      </c>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c r="BC166" s="53"/>
      <c r="BD166" s="53"/>
      <c r="BE166" s="53"/>
      <c r="BF166" s="53"/>
      <c r="BG166" s="53"/>
      <c r="BH166" s="53"/>
      <c r="BI166" s="53"/>
      <c r="BJ166" s="53"/>
      <c r="BK166" s="53"/>
      <c r="BL166" s="53"/>
      <c r="BM166" s="53"/>
      <c r="BN166" s="53"/>
      <c r="BO166" s="53"/>
      <c r="BP166" s="53"/>
      <c r="BQ166" s="53"/>
      <c r="BR166" s="53"/>
      <c r="BS166" s="53"/>
      <c r="BT166" s="53"/>
      <c r="BU166" s="53"/>
      <c r="BV166" s="53"/>
      <c r="BW166" s="53"/>
      <c r="BX166" s="53"/>
      <c r="BY166" s="53"/>
      <c r="BZ166" s="53"/>
      <c r="CA166" s="53"/>
      <c r="CB166" s="53"/>
      <c r="CC166" s="53"/>
      <c r="CD166" s="53"/>
      <c r="CE166" s="53"/>
      <c r="CF166" s="53"/>
      <c r="CG166" s="53"/>
      <c r="CH166" s="53"/>
      <c r="CI166" s="53"/>
      <c r="CJ166" s="53"/>
      <c r="CK166" s="53"/>
      <c r="CL166" s="53"/>
      <c r="CM166" s="53"/>
      <c r="CN166" s="53"/>
      <c r="CO166" s="53"/>
      <c r="CP166" s="53"/>
      <c r="CQ166" s="53"/>
      <c r="CR166" s="53"/>
      <c r="CS166" s="53"/>
      <c r="CT166" s="53"/>
      <c r="CU166" s="53"/>
      <c r="CV166" s="53"/>
      <c r="CW166" s="53"/>
      <c r="CX166" s="53"/>
      <c r="CY166" s="53"/>
      <c r="CZ166" s="53"/>
      <c r="DA166" s="53"/>
      <c r="DB166" s="53"/>
      <c r="DC166" s="53"/>
      <c r="DD166" s="53"/>
      <c r="DE166" s="53"/>
      <c r="DF166" s="53"/>
      <c r="DG166" s="53"/>
      <c r="DH166" s="53"/>
      <c r="DI166" s="53"/>
      <c r="DJ166" s="53"/>
      <c r="DK166" s="53"/>
      <c r="DL166" s="53"/>
      <c r="DM166" s="53"/>
      <c r="DN166" s="53"/>
      <c r="DO166" s="53"/>
      <c r="DP166" s="53"/>
      <c r="DQ166" s="53"/>
      <c r="DR166" s="53"/>
      <c r="DS166" s="53"/>
      <c r="DT166" s="53"/>
      <c r="DU166" s="53"/>
      <c r="DV166" s="53"/>
      <c r="DW166" s="53"/>
      <c r="DX166" s="53"/>
      <c r="DY166" s="53"/>
      <c r="DZ166" s="53"/>
      <c r="EA166" s="53"/>
      <c r="EB166" s="53"/>
      <c r="EC166" s="53"/>
      <c r="ED166" s="53"/>
      <c r="EE166" s="53"/>
      <c r="EF166" s="53"/>
      <c r="EG166" s="53"/>
      <c r="EH166" s="53"/>
      <c r="EI166" s="53"/>
      <c r="EJ166" s="53"/>
      <c r="EK166" s="53"/>
      <c r="EL166" s="53"/>
      <c r="EM166" s="53"/>
      <c r="EN166" s="53"/>
      <c r="EO166" s="53"/>
      <c r="EP166" s="53"/>
      <c r="EQ166" s="53"/>
      <c r="ER166" s="53"/>
      <c r="ES166" s="53"/>
      <c r="ET166" s="53"/>
      <c r="EU166" s="53"/>
      <c r="EV166" s="53"/>
      <c r="EW166" s="53"/>
      <c r="EX166" s="53"/>
      <c r="EY166" s="53"/>
      <c r="EZ166" s="53"/>
      <c r="FA166" s="53"/>
      <c r="FB166" s="53"/>
      <c r="FC166" s="53"/>
      <c r="FD166" s="53"/>
      <c r="FE166" s="53"/>
      <c r="FF166" s="53"/>
      <c r="FG166" s="53"/>
      <c r="FH166" s="53"/>
      <c r="FI166" s="53"/>
      <c r="FJ166" s="53"/>
      <c r="FK166" s="53"/>
      <c r="FL166" s="53"/>
      <c r="FM166" s="53"/>
      <c r="FN166" s="53"/>
      <c r="FO166" s="53"/>
      <c r="FP166" s="53"/>
      <c r="FQ166" s="53"/>
      <c r="FR166" s="53"/>
      <c r="FS166" s="53"/>
      <c r="FT166" s="53"/>
      <c r="FU166" s="53"/>
      <c r="FV166" s="53"/>
      <c r="FW166" s="53"/>
      <c r="FX166" s="53"/>
      <c r="FY166" s="53"/>
      <c r="FZ166" s="53"/>
      <c r="GA166" s="53"/>
      <c r="GB166" s="53"/>
      <c r="GC166" s="53"/>
      <c r="GD166" s="53"/>
      <c r="GE166" s="53"/>
      <c r="GF166" s="53"/>
      <c r="GG166" s="53"/>
      <c r="GH166" s="53"/>
      <c r="GI166" s="53"/>
      <c r="GJ166" s="53"/>
      <c r="GK166" s="53"/>
      <c r="GL166" s="53"/>
      <c r="GM166" s="53"/>
      <c r="GN166" s="53"/>
      <c r="GO166" s="53"/>
      <c r="GP166" s="53"/>
      <c r="GQ166" s="53"/>
      <c r="GR166" s="53"/>
      <c r="GS166" s="53"/>
      <c r="GT166" s="53"/>
      <c r="GU166" s="53"/>
      <c r="GV166" s="53"/>
      <c r="GW166" s="53"/>
      <c r="GX166" s="53"/>
      <c r="GY166" s="53"/>
      <c r="GZ166" s="53"/>
      <c r="HA166" s="53"/>
      <c r="HB166" s="53"/>
      <c r="HC166" s="53"/>
      <c r="HD166" s="53"/>
      <c r="HE166" s="53"/>
      <c r="HF166" s="53"/>
      <c r="HG166" s="53"/>
      <c r="HH166" s="53"/>
      <c r="HI166" s="53"/>
      <c r="HJ166" s="53"/>
      <c r="HK166" s="53"/>
      <c r="HL166" s="53"/>
      <c r="HM166" s="53"/>
      <c r="HN166" s="53"/>
      <c r="HO166" s="53"/>
      <c r="HP166" s="53"/>
      <c r="HQ166" s="53"/>
      <c r="HR166" s="53"/>
      <c r="HS166" s="53"/>
      <c r="HT166" s="53"/>
      <c r="HU166" s="53"/>
      <c r="HV166" s="53"/>
      <c r="HW166" s="53"/>
      <c r="HX166" s="53"/>
      <c r="HY166" s="53"/>
      <c r="HZ166" s="53"/>
      <c r="IA166" s="53"/>
      <c r="IB166" s="53"/>
      <c r="IC166" s="53"/>
      <c r="ID166" s="53"/>
      <c r="IE166" s="53"/>
      <c r="IF166" s="53"/>
      <c r="IG166" s="53"/>
      <c r="IH166" s="53"/>
      <c r="II166" s="53"/>
      <c r="IJ166" s="53"/>
      <c r="IK166" s="53"/>
      <c r="IL166" s="53"/>
      <c r="IM166" s="53"/>
      <c r="IN166" s="53"/>
      <c r="IO166" s="53"/>
      <c r="IP166" s="53"/>
      <c r="IQ166" s="53"/>
      <c r="IR166" s="53"/>
      <c r="IS166" s="53"/>
      <c r="IT166" s="53"/>
      <c r="IU166" s="53"/>
    </row>
    <row r="167" spans="1:255" s="52" customFormat="1" ht="34.950000000000003" customHeight="1" x14ac:dyDescent="0.3">
      <c r="A167" s="85">
        <v>8</v>
      </c>
      <c r="B167" s="180" t="s">
        <v>189</v>
      </c>
      <c r="C167" s="181"/>
      <c r="D167" s="181"/>
      <c r="E167" s="181"/>
      <c r="F167" s="181"/>
      <c r="G167" s="181"/>
      <c r="H167" s="182"/>
      <c r="I167" s="30"/>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53"/>
      <c r="CA167" s="53"/>
      <c r="CB167" s="53"/>
      <c r="CC167" s="53"/>
      <c r="CD167" s="53"/>
      <c r="CE167" s="53"/>
      <c r="CF167" s="53"/>
      <c r="CG167" s="53"/>
      <c r="CH167" s="53"/>
      <c r="CI167" s="53"/>
      <c r="CJ167" s="53"/>
      <c r="CK167" s="53"/>
      <c r="CL167" s="53"/>
      <c r="CM167" s="53"/>
      <c r="CN167" s="53"/>
      <c r="CO167" s="53"/>
      <c r="CP167" s="53"/>
      <c r="CQ167" s="53"/>
      <c r="CR167" s="53"/>
      <c r="CS167" s="53"/>
      <c r="CT167" s="53"/>
      <c r="CU167" s="53"/>
      <c r="CV167" s="53"/>
      <c r="CW167" s="53"/>
      <c r="CX167" s="53"/>
      <c r="CY167" s="53"/>
      <c r="CZ167" s="53"/>
      <c r="DA167" s="53"/>
      <c r="DB167" s="53"/>
      <c r="DC167" s="53"/>
      <c r="DD167" s="53"/>
      <c r="DE167" s="53"/>
      <c r="DF167" s="53"/>
      <c r="DG167" s="53"/>
      <c r="DH167" s="53"/>
      <c r="DI167" s="53"/>
      <c r="DJ167" s="53"/>
      <c r="DK167" s="53"/>
      <c r="DL167" s="53"/>
      <c r="DM167" s="53"/>
      <c r="DN167" s="53"/>
      <c r="DO167" s="53"/>
      <c r="DP167" s="53"/>
      <c r="DQ167" s="53"/>
      <c r="DR167" s="53"/>
      <c r="DS167" s="53"/>
      <c r="DT167" s="53"/>
      <c r="DU167" s="53"/>
      <c r="DV167" s="53"/>
      <c r="DW167" s="53"/>
      <c r="DX167" s="53"/>
      <c r="DY167" s="53"/>
      <c r="DZ167" s="53"/>
      <c r="EA167" s="53"/>
      <c r="EB167" s="53"/>
      <c r="EC167" s="53"/>
      <c r="ED167" s="53"/>
      <c r="EE167" s="53"/>
      <c r="EF167" s="53"/>
      <c r="EG167" s="53"/>
      <c r="EH167" s="53"/>
      <c r="EI167" s="53"/>
      <c r="EJ167" s="53"/>
      <c r="EK167" s="53"/>
      <c r="EL167" s="53"/>
      <c r="EM167" s="53"/>
      <c r="EN167" s="53"/>
      <c r="EO167" s="53"/>
      <c r="EP167" s="53"/>
      <c r="EQ167" s="53"/>
      <c r="ER167" s="53"/>
      <c r="ES167" s="53"/>
      <c r="ET167" s="53"/>
      <c r="EU167" s="53"/>
      <c r="EV167" s="53"/>
      <c r="EW167" s="53"/>
      <c r="EX167" s="53"/>
      <c r="EY167" s="53"/>
      <c r="EZ167" s="53"/>
      <c r="FA167" s="53"/>
      <c r="FB167" s="53"/>
      <c r="FC167" s="53"/>
      <c r="FD167" s="53"/>
      <c r="FE167" s="53"/>
      <c r="FF167" s="53"/>
      <c r="FG167" s="53"/>
      <c r="FH167" s="53"/>
      <c r="FI167" s="53"/>
      <c r="FJ167" s="53"/>
      <c r="FK167" s="53"/>
      <c r="FL167" s="53"/>
      <c r="FM167" s="53"/>
      <c r="FN167" s="53"/>
      <c r="FO167" s="53"/>
      <c r="FP167" s="53"/>
      <c r="FQ167" s="53"/>
      <c r="FR167" s="53"/>
      <c r="FS167" s="53"/>
      <c r="FT167" s="53"/>
      <c r="FU167" s="53"/>
      <c r="FV167" s="53"/>
      <c r="FW167" s="53"/>
      <c r="FX167" s="53"/>
      <c r="FY167" s="53"/>
      <c r="FZ167" s="53"/>
      <c r="GA167" s="53"/>
      <c r="GB167" s="53"/>
      <c r="GC167" s="53"/>
      <c r="GD167" s="53"/>
      <c r="GE167" s="53"/>
      <c r="GF167" s="53"/>
      <c r="GG167" s="53"/>
      <c r="GH167" s="53"/>
      <c r="GI167" s="53"/>
      <c r="GJ167" s="53"/>
      <c r="GK167" s="53"/>
      <c r="GL167" s="53"/>
      <c r="GM167" s="53"/>
      <c r="GN167" s="53"/>
      <c r="GO167" s="53"/>
      <c r="GP167" s="53"/>
      <c r="GQ167" s="53"/>
      <c r="GR167" s="53"/>
      <c r="GS167" s="53"/>
      <c r="GT167" s="53"/>
      <c r="GU167" s="53"/>
      <c r="GV167" s="53"/>
      <c r="GW167" s="53"/>
      <c r="GX167" s="53"/>
      <c r="GY167" s="53"/>
      <c r="GZ167" s="53"/>
      <c r="HA167" s="53"/>
      <c r="HB167" s="53"/>
      <c r="HC167" s="53"/>
      <c r="HD167" s="53"/>
      <c r="HE167" s="53"/>
      <c r="HF167" s="53"/>
      <c r="HG167" s="53"/>
      <c r="HH167" s="53"/>
      <c r="HI167" s="53"/>
      <c r="HJ167" s="53"/>
      <c r="HK167" s="53"/>
      <c r="HL167" s="53"/>
      <c r="HM167" s="53"/>
      <c r="HN167" s="53"/>
      <c r="HO167" s="53"/>
      <c r="HP167" s="53"/>
      <c r="HQ167" s="53"/>
      <c r="HR167" s="53"/>
      <c r="HS167" s="53"/>
      <c r="HT167" s="53"/>
      <c r="HU167" s="53"/>
      <c r="HV167" s="53"/>
      <c r="HW167" s="53"/>
      <c r="HX167" s="53"/>
      <c r="HY167" s="53"/>
      <c r="HZ167" s="53"/>
      <c r="IA167" s="53"/>
      <c r="IB167" s="53"/>
      <c r="IC167" s="53"/>
      <c r="ID167" s="53"/>
      <c r="IE167" s="53"/>
      <c r="IF167" s="53"/>
      <c r="IG167" s="53"/>
      <c r="IH167" s="53"/>
      <c r="II167" s="53"/>
      <c r="IJ167" s="53"/>
      <c r="IK167" s="53"/>
      <c r="IL167" s="53"/>
      <c r="IM167" s="53"/>
      <c r="IN167" s="53"/>
      <c r="IO167" s="53"/>
      <c r="IP167" s="53"/>
      <c r="IQ167" s="53"/>
      <c r="IR167" s="53"/>
      <c r="IS167" s="53"/>
      <c r="IT167" s="53"/>
      <c r="IU167" s="53"/>
    </row>
    <row r="168" spans="1:255" s="52" customFormat="1" ht="34.950000000000003" customHeight="1" x14ac:dyDescent="0.3">
      <c r="A168" s="85"/>
      <c r="B168" s="180" t="s">
        <v>190</v>
      </c>
      <c r="C168" s="181"/>
      <c r="D168" s="181"/>
      <c r="E168" s="181"/>
      <c r="F168" s="181"/>
      <c r="G168" s="181"/>
      <c r="H168" s="182"/>
      <c r="I168" s="30"/>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c r="CW168" s="53"/>
      <c r="CX168" s="53"/>
      <c r="CY168" s="53"/>
      <c r="CZ168" s="53"/>
      <c r="DA168" s="53"/>
      <c r="DB168" s="53"/>
      <c r="DC168" s="53"/>
      <c r="DD168" s="53"/>
      <c r="DE168" s="53"/>
      <c r="DF168" s="53"/>
      <c r="DG168" s="53"/>
      <c r="DH168" s="53"/>
      <c r="DI168" s="53"/>
      <c r="DJ168" s="53"/>
      <c r="DK168" s="53"/>
      <c r="DL168" s="53"/>
      <c r="DM168" s="53"/>
      <c r="DN168" s="53"/>
      <c r="DO168" s="53"/>
      <c r="DP168" s="53"/>
      <c r="DQ168" s="53"/>
      <c r="DR168" s="53"/>
      <c r="DS168" s="53"/>
      <c r="DT168" s="53"/>
      <c r="DU168" s="53"/>
      <c r="DV168" s="53"/>
      <c r="DW168" s="53"/>
      <c r="DX168" s="53"/>
      <c r="DY168" s="53"/>
      <c r="DZ168" s="53"/>
      <c r="EA168" s="53"/>
      <c r="EB168" s="53"/>
      <c r="EC168" s="53"/>
      <c r="ED168" s="53"/>
      <c r="EE168" s="53"/>
      <c r="EF168" s="53"/>
      <c r="EG168" s="53"/>
      <c r="EH168" s="53"/>
      <c r="EI168" s="53"/>
      <c r="EJ168" s="53"/>
      <c r="EK168" s="53"/>
      <c r="EL168" s="53"/>
      <c r="EM168" s="53"/>
      <c r="EN168" s="53"/>
      <c r="EO168" s="53"/>
      <c r="EP168" s="53"/>
      <c r="EQ168" s="53"/>
      <c r="ER168" s="53"/>
      <c r="ES168" s="53"/>
      <c r="ET168" s="53"/>
      <c r="EU168" s="53"/>
      <c r="EV168" s="53"/>
      <c r="EW168" s="53"/>
      <c r="EX168" s="53"/>
      <c r="EY168" s="53"/>
      <c r="EZ168" s="53"/>
      <c r="FA168" s="53"/>
      <c r="FB168" s="53"/>
      <c r="FC168" s="53"/>
      <c r="FD168" s="53"/>
      <c r="FE168" s="53"/>
      <c r="FF168" s="53"/>
      <c r="FG168" s="53"/>
      <c r="FH168" s="53"/>
      <c r="FI168" s="53"/>
      <c r="FJ168" s="53"/>
      <c r="FK168" s="53"/>
      <c r="FL168" s="53"/>
      <c r="FM168" s="53"/>
      <c r="FN168" s="53"/>
      <c r="FO168" s="53"/>
      <c r="FP168" s="53"/>
      <c r="FQ168" s="53"/>
      <c r="FR168" s="53"/>
      <c r="FS168" s="53"/>
      <c r="FT168" s="53"/>
      <c r="FU168" s="53"/>
      <c r="FV168" s="53"/>
      <c r="FW168" s="53"/>
      <c r="FX168" s="53"/>
      <c r="FY168" s="53"/>
      <c r="FZ168" s="53"/>
      <c r="GA168" s="53"/>
      <c r="GB168" s="53"/>
      <c r="GC168" s="53"/>
      <c r="GD168" s="53"/>
      <c r="GE168" s="53"/>
      <c r="GF168" s="53"/>
      <c r="GG168" s="53"/>
      <c r="GH168" s="53"/>
      <c r="GI168" s="53"/>
      <c r="GJ168" s="53"/>
      <c r="GK168" s="53"/>
      <c r="GL168" s="53"/>
      <c r="GM168" s="53"/>
      <c r="GN168" s="53"/>
      <c r="GO168" s="53"/>
      <c r="GP168" s="53"/>
      <c r="GQ168" s="53"/>
      <c r="GR168" s="53"/>
      <c r="GS168" s="53"/>
      <c r="GT168" s="53"/>
      <c r="GU168" s="53"/>
      <c r="GV168" s="53"/>
      <c r="GW168" s="53"/>
      <c r="GX168" s="53"/>
      <c r="GY168" s="53"/>
      <c r="GZ168" s="53"/>
      <c r="HA168" s="53"/>
      <c r="HB168" s="53"/>
      <c r="HC168" s="53"/>
      <c r="HD168" s="53"/>
      <c r="HE168" s="53"/>
      <c r="HF168" s="53"/>
      <c r="HG168" s="53"/>
      <c r="HH168" s="53"/>
      <c r="HI168" s="53"/>
      <c r="HJ168" s="53"/>
      <c r="HK168" s="53"/>
      <c r="HL168" s="53"/>
      <c r="HM168" s="53"/>
      <c r="HN168" s="53"/>
      <c r="HO168" s="53"/>
      <c r="HP168" s="53"/>
      <c r="HQ168" s="53"/>
      <c r="HR168" s="53"/>
      <c r="HS168" s="53"/>
      <c r="HT168" s="53"/>
      <c r="HU168" s="53"/>
      <c r="HV168" s="53"/>
      <c r="HW168" s="53"/>
      <c r="HX168" s="53"/>
      <c r="HY168" s="53"/>
      <c r="HZ168" s="53"/>
      <c r="IA168" s="53"/>
      <c r="IB168" s="53"/>
      <c r="IC168" s="53"/>
      <c r="ID168" s="53"/>
      <c r="IE168" s="53"/>
      <c r="IF168" s="53"/>
      <c r="IG168" s="53"/>
      <c r="IH168" s="53"/>
      <c r="II168" s="53"/>
      <c r="IJ168" s="53"/>
      <c r="IK168" s="53"/>
      <c r="IL168" s="53"/>
      <c r="IM168" s="53"/>
      <c r="IN168" s="53"/>
      <c r="IO168" s="53"/>
      <c r="IP168" s="53"/>
      <c r="IQ168" s="53"/>
      <c r="IR168" s="53"/>
      <c r="IS168" s="53"/>
      <c r="IT168" s="53"/>
      <c r="IU168" s="53"/>
    </row>
    <row r="169" spans="1:255" s="52" customFormat="1" ht="19.95" customHeight="1" x14ac:dyDescent="0.3">
      <c r="A169" s="85"/>
      <c r="B169" s="15" t="s">
        <v>33</v>
      </c>
      <c r="C169" s="4"/>
      <c r="D169" s="4"/>
      <c r="E169" s="5"/>
      <c r="F169" s="8"/>
      <c r="G169" s="5"/>
      <c r="H169" s="16"/>
      <c r="I169" s="30"/>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c r="AV169" s="53"/>
      <c r="AW169" s="53"/>
      <c r="AX169" s="53"/>
      <c r="AY169" s="53"/>
      <c r="AZ169" s="53"/>
      <c r="BA169" s="53"/>
      <c r="BB169" s="53"/>
      <c r="BC169" s="53"/>
      <c r="BD169" s="53"/>
      <c r="BE169" s="53"/>
      <c r="BF169" s="53"/>
      <c r="BG169" s="53"/>
      <c r="BH169" s="53"/>
      <c r="BI169" s="53"/>
      <c r="BJ169" s="53"/>
      <c r="BK169" s="53"/>
      <c r="BL169" s="53"/>
      <c r="BM169" s="53"/>
      <c r="BN169" s="53"/>
      <c r="BO169" s="53"/>
      <c r="BP169" s="53"/>
      <c r="BQ169" s="53"/>
      <c r="BR169" s="53"/>
      <c r="BS169" s="53"/>
      <c r="BT169" s="53"/>
      <c r="BU169" s="53"/>
      <c r="BV169" s="53"/>
      <c r="BW169" s="53"/>
      <c r="BX169" s="53"/>
      <c r="BY169" s="53"/>
      <c r="BZ169" s="53"/>
      <c r="CA169" s="53"/>
      <c r="CB169" s="53"/>
      <c r="CC169" s="53"/>
      <c r="CD169" s="53"/>
      <c r="CE169" s="53"/>
      <c r="CF169" s="53"/>
      <c r="CG169" s="53"/>
      <c r="CH169" s="53"/>
      <c r="CI169" s="53"/>
      <c r="CJ169" s="53"/>
      <c r="CK169" s="53"/>
      <c r="CL169" s="53"/>
      <c r="CM169" s="53"/>
      <c r="CN169" s="53"/>
      <c r="CO169" s="53"/>
      <c r="CP169" s="53"/>
      <c r="CQ169" s="53"/>
      <c r="CR169" s="53"/>
      <c r="CS169" s="53"/>
      <c r="CT169" s="53"/>
      <c r="CU169" s="53"/>
      <c r="CV169" s="53"/>
      <c r="CW169" s="53"/>
      <c r="CX169" s="53"/>
      <c r="CY169" s="53"/>
      <c r="CZ169" s="53"/>
      <c r="DA169" s="53"/>
      <c r="DB169" s="53"/>
      <c r="DC169" s="53"/>
      <c r="DD169" s="53"/>
      <c r="DE169" s="53"/>
      <c r="DF169" s="53"/>
      <c r="DG169" s="53"/>
      <c r="DH169" s="53"/>
      <c r="DI169" s="53"/>
      <c r="DJ169" s="53"/>
      <c r="DK169" s="53"/>
      <c r="DL169" s="53"/>
      <c r="DM169" s="53"/>
      <c r="DN169" s="53"/>
      <c r="DO169" s="53"/>
      <c r="DP169" s="53"/>
      <c r="DQ169" s="53"/>
      <c r="DR169" s="53"/>
      <c r="DS169" s="53"/>
      <c r="DT169" s="53"/>
      <c r="DU169" s="53"/>
      <c r="DV169" s="53"/>
      <c r="DW169" s="53"/>
      <c r="DX169" s="53"/>
      <c r="DY169" s="53"/>
      <c r="DZ169" s="53"/>
      <c r="EA169" s="53"/>
      <c r="EB169" s="53"/>
      <c r="EC169" s="53"/>
      <c r="ED169" s="53"/>
      <c r="EE169" s="53"/>
      <c r="EF169" s="53"/>
      <c r="EG169" s="53"/>
      <c r="EH169" s="53"/>
      <c r="EI169" s="53"/>
      <c r="EJ169" s="53"/>
      <c r="EK169" s="53"/>
      <c r="EL169" s="53"/>
      <c r="EM169" s="53"/>
      <c r="EN169" s="53"/>
      <c r="EO169" s="53"/>
      <c r="EP169" s="53"/>
      <c r="EQ169" s="53"/>
      <c r="ER169" s="53"/>
      <c r="ES169" s="53"/>
      <c r="ET169" s="53"/>
      <c r="EU169" s="53"/>
      <c r="EV169" s="53"/>
      <c r="EW169" s="53"/>
      <c r="EX169" s="53"/>
      <c r="EY169" s="53"/>
      <c r="EZ169" s="53"/>
      <c r="FA169" s="53"/>
      <c r="FB169" s="53"/>
      <c r="FC169" s="53"/>
      <c r="FD169" s="53"/>
      <c r="FE169" s="53"/>
      <c r="FF169" s="53"/>
      <c r="FG169" s="53"/>
      <c r="FH169" s="53"/>
      <c r="FI169" s="53"/>
      <c r="FJ169" s="53"/>
      <c r="FK169" s="53"/>
      <c r="FL169" s="53"/>
      <c r="FM169" s="53"/>
      <c r="FN169" s="53"/>
      <c r="FO169" s="53"/>
      <c r="FP169" s="53"/>
      <c r="FQ169" s="53"/>
      <c r="FR169" s="53"/>
      <c r="FS169" s="53"/>
      <c r="FT169" s="53"/>
      <c r="FU169" s="53"/>
      <c r="FV169" s="53"/>
      <c r="FW169" s="53"/>
      <c r="FX169" s="53"/>
      <c r="FY169" s="53"/>
      <c r="FZ169" s="53"/>
      <c r="GA169" s="53"/>
      <c r="GB169" s="53"/>
      <c r="GC169" s="53"/>
      <c r="GD169" s="53"/>
      <c r="GE169" s="53"/>
      <c r="GF169" s="53"/>
      <c r="GG169" s="53"/>
      <c r="GH169" s="53"/>
      <c r="GI169" s="53"/>
      <c r="GJ169" s="53"/>
      <c r="GK169" s="53"/>
      <c r="GL169" s="53"/>
      <c r="GM169" s="53"/>
      <c r="GN169" s="53"/>
      <c r="GO169" s="53"/>
      <c r="GP169" s="53"/>
      <c r="GQ169" s="53"/>
      <c r="GR169" s="53"/>
      <c r="GS169" s="53"/>
      <c r="GT169" s="53"/>
      <c r="GU169" s="53"/>
      <c r="GV169" s="53"/>
      <c r="GW169" s="53"/>
      <c r="GX169" s="53"/>
      <c r="GY169" s="53"/>
      <c r="GZ169" s="53"/>
      <c r="HA169" s="53"/>
      <c r="HB169" s="53"/>
      <c r="HC169" s="53"/>
      <c r="HD169" s="53"/>
      <c r="HE169" s="53"/>
      <c r="HF169" s="53"/>
      <c r="HG169" s="53"/>
      <c r="HH169" s="53"/>
      <c r="HI169" s="53"/>
      <c r="HJ169" s="53"/>
      <c r="HK169" s="53"/>
      <c r="HL169" s="53"/>
      <c r="HM169" s="53"/>
      <c r="HN169" s="53"/>
      <c r="HO169" s="53"/>
      <c r="HP169" s="53"/>
      <c r="HQ169" s="53"/>
      <c r="HR169" s="53"/>
      <c r="HS169" s="53"/>
      <c r="HT169" s="53"/>
      <c r="HU169" s="53"/>
      <c r="HV169" s="53"/>
      <c r="HW169" s="53"/>
      <c r="HX169" s="53"/>
      <c r="HY169" s="53"/>
      <c r="HZ169" s="53"/>
      <c r="IA169" s="53"/>
      <c r="IB169" s="53"/>
      <c r="IC169" s="53"/>
      <c r="ID169" s="53"/>
      <c r="IE169" s="53"/>
      <c r="IF169" s="53"/>
      <c r="IG169" s="53"/>
      <c r="IH169" s="53"/>
      <c r="II169" s="53"/>
      <c r="IJ169" s="53"/>
      <c r="IK169" s="53"/>
      <c r="IL169" s="53"/>
      <c r="IM169" s="53"/>
      <c r="IN169" s="53"/>
      <c r="IO169" s="53"/>
      <c r="IP169" s="53"/>
      <c r="IQ169" s="53"/>
      <c r="IR169" s="53"/>
      <c r="IS169" s="53"/>
      <c r="IT169" s="53"/>
      <c r="IU169" s="53"/>
    </row>
    <row r="170" spans="1:255" s="52" customFormat="1" ht="19.95" customHeight="1" x14ac:dyDescent="0.3">
      <c r="A170" s="85"/>
      <c r="B170" s="22" t="s">
        <v>76</v>
      </c>
      <c r="C170" s="18">
        <v>1</v>
      </c>
      <c r="D170" s="18">
        <v>1</v>
      </c>
      <c r="E170" s="16">
        <v>5</v>
      </c>
      <c r="F170" s="8"/>
      <c r="G170" s="5"/>
      <c r="H170" s="5">
        <f>ROUND(PRODUCT(C170:G170),2)</f>
        <v>5</v>
      </c>
      <c r="I170" s="30"/>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3"/>
      <c r="CO170" s="53"/>
      <c r="CP170" s="53"/>
      <c r="CQ170" s="53"/>
      <c r="CR170" s="53"/>
      <c r="CS170" s="53"/>
      <c r="CT170" s="53"/>
      <c r="CU170" s="53"/>
      <c r="CV170" s="53"/>
      <c r="CW170" s="53"/>
      <c r="CX170" s="53"/>
      <c r="CY170" s="53"/>
      <c r="CZ170" s="53"/>
      <c r="DA170" s="53"/>
      <c r="DB170" s="53"/>
      <c r="DC170" s="53"/>
      <c r="DD170" s="53"/>
      <c r="DE170" s="53"/>
      <c r="DF170" s="53"/>
      <c r="DG170" s="53"/>
      <c r="DH170" s="53"/>
      <c r="DI170" s="53"/>
      <c r="DJ170" s="53"/>
      <c r="DK170" s="53"/>
      <c r="DL170" s="53"/>
      <c r="DM170" s="53"/>
      <c r="DN170" s="53"/>
      <c r="DO170" s="53"/>
      <c r="DP170" s="53"/>
      <c r="DQ170" s="53"/>
      <c r="DR170" s="53"/>
      <c r="DS170" s="53"/>
      <c r="DT170" s="53"/>
      <c r="DU170" s="53"/>
      <c r="DV170" s="53"/>
      <c r="DW170" s="53"/>
      <c r="DX170" s="53"/>
      <c r="DY170" s="53"/>
      <c r="DZ170" s="53"/>
      <c r="EA170" s="53"/>
      <c r="EB170" s="53"/>
      <c r="EC170" s="53"/>
      <c r="ED170" s="53"/>
      <c r="EE170" s="53"/>
      <c r="EF170" s="53"/>
      <c r="EG170" s="53"/>
      <c r="EH170" s="53"/>
      <c r="EI170" s="53"/>
      <c r="EJ170" s="53"/>
      <c r="EK170" s="53"/>
      <c r="EL170" s="53"/>
      <c r="EM170" s="53"/>
      <c r="EN170" s="53"/>
      <c r="EO170" s="53"/>
      <c r="EP170" s="53"/>
      <c r="EQ170" s="53"/>
      <c r="ER170" s="53"/>
      <c r="ES170" s="53"/>
      <c r="ET170" s="53"/>
      <c r="EU170" s="53"/>
      <c r="EV170" s="53"/>
      <c r="EW170" s="53"/>
      <c r="EX170" s="53"/>
      <c r="EY170" s="53"/>
      <c r="EZ170" s="53"/>
      <c r="FA170" s="53"/>
      <c r="FB170" s="53"/>
      <c r="FC170" s="53"/>
      <c r="FD170" s="53"/>
      <c r="FE170" s="53"/>
      <c r="FF170" s="53"/>
      <c r="FG170" s="53"/>
      <c r="FH170" s="53"/>
      <c r="FI170" s="53"/>
      <c r="FJ170" s="53"/>
      <c r="FK170" s="53"/>
      <c r="FL170" s="53"/>
      <c r="FM170" s="53"/>
      <c r="FN170" s="53"/>
      <c r="FO170" s="53"/>
      <c r="FP170" s="53"/>
      <c r="FQ170" s="53"/>
      <c r="FR170" s="53"/>
      <c r="FS170" s="53"/>
      <c r="FT170" s="53"/>
      <c r="FU170" s="53"/>
      <c r="FV170" s="53"/>
      <c r="FW170" s="53"/>
      <c r="FX170" s="53"/>
      <c r="FY170" s="53"/>
      <c r="FZ170" s="53"/>
      <c r="GA170" s="53"/>
      <c r="GB170" s="53"/>
      <c r="GC170" s="53"/>
      <c r="GD170" s="53"/>
      <c r="GE170" s="53"/>
      <c r="GF170" s="53"/>
      <c r="GG170" s="53"/>
      <c r="GH170" s="53"/>
      <c r="GI170" s="53"/>
      <c r="GJ170" s="53"/>
      <c r="GK170" s="53"/>
      <c r="GL170" s="53"/>
      <c r="GM170" s="53"/>
      <c r="GN170" s="53"/>
      <c r="GO170" s="53"/>
      <c r="GP170" s="53"/>
      <c r="GQ170" s="53"/>
      <c r="GR170" s="53"/>
      <c r="GS170" s="53"/>
      <c r="GT170" s="53"/>
      <c r="GU170" s="53"/>
      <c r="GV170" s="53"/>
      <c r="GW170" s="53"/>
      <c r="GX170" s="53"/>
      <c r="GY170" s="53"/>
      <c r="GZ170" s="53"/>
      <c r="HA170" s="53"/>
      <c r="HB170" s="53"/>
      <c r="HC170" s="53"/>
      <c r="HD170" s="53"/>
      <c r="HE170" s="53"/>
      <c r="HF170" s="53"/>
      <c r="HG170" s="53"/>
      <c r="HH170" s="53"/>
      <c r="HI170" s="53"/>
      <c r="HJ170" s="53"/>
      <c r="HK170" s="53"/>
      <c r="HL170" s="53"/>
      <c r="HM170" s="53"/>
      <c r="HN170" s="53"/>
      <c r="HO170" s="53"/>
      <c r="HP170" s="53"/>
      <c r="HQ170" s="53"/>
      <c r="HR170" s="53"/>
      <c r="HS170" s="53"/>
      <c r="HT170" s="53"/>
      <c r="HU170" s="53"/>
      <c r="HV170" s="53"/>
      <c r="HW170" s="53"/>
      <c r="HX170" s="53"/>
      <c r="HY170" s="53"/>
      <c r="HZ170" s="53"/>
      <c r="IA170" s="53"/>
      <c r="IB170" s="53"/>
      <c r="IC170" s="53"/>
      <c r="ID170" s="53"/>
      <c r="IE170" s="53"/>
      <c r="IF170" s="53"/>
      <c r="IG170" s="53"/>
      <c r="IH170" s="53"/>
      <c r="II170" s="53"/>
      <c r="IJ170" s="53"/>
      <c r="IK170" s="53"/>
      <c r="IL170" s="53"/>
      <c r="IM170" s="53"/>
      <c r="IN170" s="53"/>
      <c r="IO170" s="53"/>
      <c r="IP170" s="53"/>
      <c r="IQ170" s="53"/>
      <c r="IR170" s="53"/>
      <c r="IS170" s="53"/>
      <c r="IT170" s="53"/>
      <c r="IU170" s="53"/>
    </row>
    <row r="171" spans="1:255" s="52" customFormat="1" ht="19.95" customHeight="1" x14ac:dyDescent="0.3">
      <c r="A171" s="85"/>
      <c r="B171" s="15" t="s">
        <v>61</v>
      </c>
      <c r="C171" s="4"/>
      <c r="D171" s="4"/>
      <c r="E171" s="5"/>
      <c r="F171" s="8"/>
      <c r="G171" s="5"/>
      <c r="H171" s="16"/>
      <c r="I171" s="30"/>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c r="BC171" s="53"/>
      <c r="BD171" s="53"/>
      <c r="BE171" s="53"/>
      <c r="BF171" s="53"/>
      <c r="BG171" s="53"/>
      <c r="BH171" s="53"/>
      <c r="BI171" s="53"/>
      <c r="BJ171" s="53"/>
      <c r="BK171" s="53"/>
      <c r="BL171" s="53"/>
      <c r="BM171" s="53"/>
      <c r="BN171" s="53"/>
      <c r="BO171" s="53"/>
      <c r="BP171" s="53"/>
      <c r="BQ171" s="53"/>
      <c r="BR171" s="53"/>
      <c r="BS171" s="53"/>
      <c r="BT171" s="53"/>
      <c r="BU171" s="53"/>
      <c r="BV171" s="53"/>
      <c r="BW171" s="53"/>
      <c r="BX171" s="53"/>
      <c r="BY171" s="53"/>
      <c r="BZ171" s="53"/>
      <c r="CA171" s="53"/>
      <c r="CB171" s="53"/>
      <c r="CC171" s="53"/>
      <c r="CD171" s="53"/>
      <c r="CE171" s="53"/>
      <c r="CF171" s="53"/>
      <c r="CG171" s="53"/>
      <c r="CH171" s="53"/>
      <c r="CI171" s="53"/>
      <c r="CJ171" s="53"/>
      <c r="CK171" s="53"/>
      <c r="CL171" s="53"/>
      <c r="CM171" s="53"/>
      <c r="CN171" s="53"/>
      <c r="CO171" s="53"/>
      <c r="CP171" s="53"/>
      <c r="CQ171" s="53"/>
      <c r="CR171" s="53"/>
      <c r="CS171" s="53"/>
      <c r="CT171" s="53"/>
      <c r="CU171" s="53"/>
      <c r="CV171" s="53"/>
      <c r="CW171" s="53"/>
      <c r="CX171" s="53"/>
      <c r="CY171" s="53"/>
      <c r="CZ171" s="53"/>
      <c r="DA171" s="53"/>
      <c r="DB171" s="53"/>
      <c r="DC171" s="53"/>
      <c r="DD171" s="53"/>
      <c r="DE171" s="53"/>
      <c r="DF171" s="53"/>
      <c r="DG171" s="53"/>
      <c r="DH171" s="53"/>
      <c r="DI171" s="53"/>
      <c r="DJ171" s="53"/>
      <c r="DK171" s="53"/>
      <c r="DL171" s="53"/>
      <c r="DM171" s="53"/>
      <c r="DN171" s="53"/>
      <c r="DO171" s="53"/>
      <c r="DP171" s="53"/>
      <c r="DQ171" s="53"/>
      <c r="DR171" s="53"/>
      <c r="DS171" s="53"/>
      <c r="DT171" s="53"/>
      <c r="DU171" s="53"/>
      <c r="DV171" s="53"/>
      <c r="DW171" s="53"/>
      <c r="DX171" s="53"/>
      <c r="DY171" s="53"/>
      <c r="DZ171" s="53"/>
      <c r="EA171" s="53"/>
      <c r="EB171" s="53"/>
      <c r="EC171" s="53"/>
      <c r="ED171" s="53"/>
      <c r="EE171" s="53"/>
      <c r="EF171" s="53"/>
      <c r="EG171" s="53"/>
      <c r="EH171" s="53"/>
      <c r="EI171" s="53"/>
      <c r="EJ171" s="53"/>
      <c r="EK171" s="53"/>
      <c r="EL171" s="53"/>
      <c r="EM171" s="53"/>
      <c r="EN171" s="53"/>
      <c r="EO171" s="53"/>
      <c r="EP171" s="53"/>
      <c r="EQ171" s="53"/>
      <c r="ER171" s="53"/>
      <c r="ES171" s="53"/>
      <c r="ET171" s="53"/>
      <c r="EU171" s="53"/>
      <c r="EV171" s="53"/>
      <c r="EW171" s="53"/>
      <c r="EX171" s="53"/>
      <c r="EY171" s="53"/>
      <c r="EZ171" s="53"/>
      <c r="FA171" s="53"/>
      <c r="FB171" s="53"/>
      <c r="FC171" s="53"/>
      <c r="FD171" s="53"/>
      <c r="FE171" s="53"/>
      <c r="FF171" s="53"/>
      <c r="FG171" s="53"/>
      <c r="FH171" s="53"/>
      <c r="FI171" s="53"/>
      <c r="FJ171" s="53"/>
      <c r="FK171" s="53"/>
      <c r="FL171" s="53"/>
      <c r="FM171" s="53"/>
      <c r="FN171" s="53"/>
      <c r="FO171" s="53"/>
      <c r="FP171" s="53"/>
      <c r="FQ171" s="53"/>
      <c r="FR171" s="53"/>
      <c r="FS171" s="53"/>
      <c r="FT171" s="53"/>
      <c r="FU171" s="53"/>
      <c r="FV171" s="53"/>
      <c r="FW171" s="53"/>
      <c r="FX171" s="53"/>
      <c r="FY171" s="53"/>
      <c r="FZ171" s="53"/>
      <c r="GA171" s="53"/>
      <c r="GB171" s="53"/>
      <c r="GC171" s="53"/>
      <c r="GD171" s="53"/>
      <c r="GE171" s="53"/>
      <c r="GF171" s="53"/>
      <c r="GG171" s="53"/>
      <c r="GH171" s="53"/>
      <c r="GI171" s="53"/>
      <c r="GJ171" s="53"/>
      <c r="GK171" s="53"/>
      <c r="GL171" s="53"/>
      <c r="GM171" s="53"/>
      <c r="GN171" s="53"/>
      <c r="GO171" s="53"/>
      <c r="GP171" s="53"/>
      <c r="GQ171" s="53"/>
      <c r="GR171" s="53"/>
      <c r="GS171" s="53"/>
      <c r="GT171" s="53"/>
      <c r="GU171" s="53"/>
      <c r="GV171" s="53"/>
      <c r="GW171" s="53"/>
      <c r="GX171" s="53"/>
      <c r="GY171" s="53"/>
      <c r="GZ171" s="53"/>
      <c r="HA171" s="53"/>
      <c r="HB171" s="53"/>
      <c r="HC171" s="53"/>
      <c r="HD171" s="53"/>
      <c r="HE171" s="53"/>
      <c r="HF171" s="53"/>
      <c r="HG171" s="53"/>
      <c r="HH171" s="53"/>
      <c r="HI171" s="53"/>
      <c r="HJ171" s="53"/>
      <c r="HK171" s="53"/>
      <c r="HL171" s="53"/>
      <c r="HM171" s="53"/>
      <c r="HN171" s="53"/>
      <c r="HO171" s="53"/>
      <c r="HP171" s="53"/>
      <c r="HQ171" s="53"/>
      <c r="HR171" s="53"/>
      <c r="HS171" s="53"/>
      <c r="HT171" s="53"/>
      <c r="HU171" s="53"/>
      <c r="HV171" s="53"/>
      <c r="HW171" s="53"/>
      <c r="HX171" s="53"/>
      <c r="HY171" s="53"/>
      <c r="HZ171" s="53"/>
      <c r="IA171" s="53"/>
      <c r="IB171" s="53"/>
      <c r="IC171" s="53"/>
      <c r="ID171" s="53"/>
      <c r="IE171" s="53"/>
      <c r="IF171" s="53"/>
      <c r="IG171" s="53"/>
      <c r="IH171" s="53"/>
      <c r="II171" s="53"/>
      <c r="IJ171" s="53"/>
      <c r="IK171" s="53"/>
      <c r="IL171" s="53"/>
      <c r="IM171" s="53"/>
      <c r="IN171" s="53"/>
      <c r="IO171" s="53"/>
      <c r="IP171" s="53"/>
      <c r="IQ171" s="53"/>
      <c r="IR171" s="53"/>
      <c r="IS171" s="53"/>
      <c r="IT171" s="53"/>
      <c r="IU171" s="53"/>
    </row>
    <row r="172" spans="1:255" s="52" customFormat="1" ht="19.95" customHeight="1" x14ac:dyDescent="0.3">
      <c r="A172" s="85"/>
      <c r="B172" s="20" t="s">
        <v>79</v>
      </c>
      <c r="C172" s="4">
        <v>4</v>
      </c>
      <c r="D172" s="4">
        <v>1</v>
      </c>
      <c r="E172" s="5">
        <v>16</v>
      </c>
      <c r="F172" s="8"/>
      <c r="G172" s="5"/>
      <c r="H172" s="5">
        <f>ROUND(PRODUCT(C172:G172),2)</f>
        <v>64</v>
      </c>
      <c r="I172" s="30"/>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c r="BC172" s="53"/>
      <c r="BD172" s="53"/>
      <c r="BE172" s="53"/>
      <c r="BF172" s="53"/>
      <c r="BG172" s="53"/>
      <c r="BH172" s="53"/>
      <c r="BI172" s="53"/>
      <c r="BJ172" s="53"/>
      <c r="BK172" s="53"/>
      <c r="BL172" s="53"/>
      <c r="BM172" s="53"/>
      <c r="BN172" s="53"/>
      <c r="BO172" s="53"/>
      <c r="BP172" s="53"/>
      <c r="BQ172" s="53"/>
      <c r="BR172" s="53"/>
      <c r="BS172" s="53"/>
      <c r="BT172" s="53"/>
      <c r="BU172" s="53"/>
      <c r="BV172" s="53"/>
      <c r="BW172" s="53"/>
      <c r="BX172" s="53"/>
      <c r="BY172" s="53"/>
      <c r="BZ172" s="53"/>
      <c r="CA172" s="53"/>
      <c r="CB172" s="53"/>
      <c r="CC172" s="53"/>
      <c r="CD172" s="53"/>
      <c r="CE172" s="53"/>
      <c r="CF172" s="53"/>
      <c r="CG172" s="53"/>
      <c r="CH172" s="53"/>
      <c r="CI172" s="53"/>
      <c r="CJ172" s="53"/>
      <c r="CK172" s="53"/>
      <c r="CL172" s="53"/>
      <c r="CM172" s="53"/>
      <c r="CN172" s="53"/>
      <c r="CO172" s="53"/>
      <c r="CP172" s="53"/>
      <c r="CQ172" s="53"/>
      <c r="CR172" s="53"/>
      <c r="CS172" s="53"/>
      <c r="CT172" s="53"/>
      <c r="CU172" s="53"/>
      <c r="CV172" s="53"/>
      <c r="CW172" s="53"/>
      <c r="CX172" s="53"/>
      <c r="CY172" s="53"/>
      <c r="CZ172" s="53"/>
      <c r="DA172" s="53"/>
      <c r="DB172" s="53"/>
      <c r="DC172" s="53"/>
      <c r="DD172" s="53"/>
      <c r="DE172" s="53"/>
      <c r="DF172" s="53"/>
      <c r="DG172" s="53"/>
      <c r="DH172" s="53"/>
      <c r="DI172" s="53"/>
      <c r="DJ172" s="53"/>
      <c r="DK172" s="53"/>
      <c r="DL172" s="53"/>
      <c r="DM172" s="53"/>
      <c r="DN172" s="53"/>
      <c r="DO172" s="53"/>
      <c r="DP172" s="53"/>
      <c r="DQ172" s="53"/>
      <c r="DR172" s="53"/>
      <c r="DS172" s="53"/>
      <c r="DT172" s="53"/>
      <c r="DU172" s="53"/>
      <c r="DV172" s="53"/>
      <c r="DW172" s="53"/>
      <c r="DX172" s="53"/>
      <c r="DY172" s="53"/>
      <c r="DZ172" s="53"/>
      <c r="EA172" s="53"/>
      <c r="EB172" s="53"/>
      <c r="EC172" s="53"/>
      <c r="ED172" s="53"/>
      <c r="EE172" s="53"/>
      <c r="EF172" s="53"/>
      <c r="EG172" s="53"/>
      <c r="EH172" s="53"/>
      <c r="EI172" s="53"/>
      <c r="EJ172" s="53"/>
      <c r="EK172" s="53"/>
      <c r="EL172" s="53"/>
      <c r="EM172" s="53"/>
      <c r="EN172" s="53"/>
      <c r="EO172" s="53"/>
      <c r="EP172" s="53"/>
      <c r="EQ172" s="53"/>
      <c r="ER172" s="53"/>
      <c r="ES172" s="53"/>
      <c r="ET172" s="53"/>
      <c r="EU172" s="53"/>
      <c r="EV172" s="53"/>
      <c r="EW172" s="53"/>
      <c r="EX172" s="53"/>
      <c r="EY172" s="53"/>
      <c r="EZ172" s="53"/>
      <c r="FA172" s="53"/>
      <c r="FB172" s="53"/>
      <c r="FC172" s="53"/>
      <c r="FD172" s="53"/>
      <c r="FE172" s="53"/>
      <c r="FF172" s="53"/>
      <c r="FG172" s="53"/>
      <c r="FH172" s="53"/>
      <c r="FI172" s="53"/>
      <c r="FJ172" s="53"/>
      <c r="FK172" s="53"/>
      <c r="FL172" s="53"/>
      <c r="FM172" s="53"/>
      <c r="FN172" s="53"/>
      <c r="FO172" s="53"/>
      <c r="FP172" s="53"/>
      <c r="FQ172" s="53"/>
      <c r="FR172" s="53"/>
      <c r="FS172" s="53"/>
      <c r="FT172" s="53"/>
      <c r="FU172" s="53"/>
      <c r="FV172" s="53"/>
      <c r="FW172" s="53"/>
      <c r="FX172" s="53"/>
      <c r="FY172" s="53"/>
      <c r="FZ172" s="53"/>
      <c r="GA172" s="53"/>
      <c r="GB172" s="53"/>
      <c r="GC172" s="53"/>
      <c r="GD172" s="53"/>
      <c r="GE172" s="53"/>
      <c r="GF172" s="53"/>
      <c r="GG172" s="53"/>
      <c r="GH172" s="53"/>
      <c r="GI172" s="53"/>
      <c r="GJ172" s="53"/>
      <c r="GK172" s="53"/>
      <c r="GL172" s="53"/>
      <c r="GM172" s="53"/>
      <c r="GN172" s="53"/>
      <c r="GO172" s="53"/>
      <c r="GP172" s="53"/>
      <c r="GQ172" s="53"/>
      <c r="GR172" s="53"/>
      <c r="GS172" s="53"/>
      <c r="GT172" s="53"/>
      <c r="GU172" s="53"/>
      <c r="GV172" s="53"/>
      <c r="GW172" s="53"/>
      <c r="GX172" s="53"/>
      <c r="GY172" s="53"/>
      <c r="GZ172" s="53"/>
      <c r="HA172" s="53"/>
      <c r="HB172" s="53"/>
      <c r="HC172" s="53"/>
      <c r="HD172" s="53"/>
      <c r="HE172" s="53"/>
      <c r="HF172" s="53"/>
      <c r="HG172" s="53"/>
      <c r="HH172" s="53"/>
      <c r="HI172" s="53"/>
      <c r="HJ172" s="53"/>
      <c r="HK172" s="53"/>
      <c r="HL172" s="53"/>
      <c r="HM172" s="53"/>
      <c r="HN172" s="53"/>
      <c r="HO172" s="53"/>
      <c r="HP172" s="53"/>
      <c r="HQ172" s="53"/>
      <c r="HR172" s="53"/>
      <c r="HS172" s="53"/>
      <c r="HT172" s="53"/>
      <c r="HU172" s="53"/>
      <c r="HV172" s="53"/>
      <c r="HW172" s="53"/>
      <c r="HX172" s="53"/>
      <c r="HY172" s="53"/>
      <c r="HZ172" s="53"/>
      <c r="IA172" s="53"/>
      <c r="IB172" s="53"/>
      <c r="IC172" s="53"/>
      <c r="ID172" s="53"/>
      <c r="IE172" s="53"/>
      <c r="IF172" s="53"/>
      <c r="IG172" s="53"/>
      <c r="IH172" s="53"/>
      <c r="II172" s="53"/>
      <c r="IJ172" s="53"/>
      <c r="IK172" s="53"/>
      <c r="IL172" s="53"/>
      <c r="IM172" s="53"/>
      <c r="IN172" s="53"/>
      <c r="IO172" s="53"/>
      <c r="IP172" s="53"/>
      <c r="IQ172" s="53"/>
      <c r="IR172" s="53"/>
      <c r="IS172" s="53"/>
      <c r="IT172" s="53"/>
      <c r="IU172" s="53"/>
    </row>
    <row r="173" spans="1:255" s="52" customFormat="1" ht="19.95" customHeight="1" x14ac:dyDescent="0.3">
      <c r="A173" s="85"/>
      <c r="B173" s="20" t="s">
        <v>80</v>
      </c>
      <c r="C173" s="4">
        <v>4</v>
      </c>
      <c r="D173" s="4">
        <v>1</v>
      </c>
      <c r="E173" s="5">
        <v>19</v>
      </c>
      <c r="F173" s="8"/>
      <c r="G173" s="5"/>
      <c r="H173" s="5">
        <f>ROUND(PRODUCT(C173:G173),2)</f>
        <v>76</v>
      </c>
      <c r="I173" s="30"/>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c r="CW173" s="53"/>
      <c r="CX173" s="53"/>
      <c r="CY173" s="53"/>
      <c r="CZ173" s="53"/>
      <c r="DA173" s="53"/>
      <c r="DB173" s="53"/>
      <c r="DC173" s="53"/>
      <c r="DD173" s="53"/>
      <c r="DE173" s="53"/>
      <c r="DF173" s="53"/>
      <c r="DG173" s="53"/>
      <c r="DH173" s="53"/>
      <c r="DI173" s="53"/>
      <c r="DJ173" s="53"/>
      <c r="DK173" s="53"/>
      <c r="DL173" s="53"/>
      <c r="DM173" s="53"/>
      <c r="DN173" s="53"/>
      <c r="DO173" s="53"/>
      <c r="DP173" s="53"/>
      <c r="DQ173" s="53"/>
      <c r="DR173" s="53"/>
      <c r="DS173" s="53"/>
      <c r="DT173" s="53"/>
      <c r="DU173" s="53"/>
      <c r="DV173" s="53"/>
      <c r="DW173" s="53"/>
      <c r="DX173" s="53"/>
      <c r="DY173" s="53"/>
      <c r="DZ173" s="53"/>
      <c r="EA173" s="53"/>
      <c r="EB173" s="53"/>
      <c r="EC173" s="53"/>
      <c r="ED173" s="53"/>
      <c r="EE173" s="53"/>
      <c r="EF173" s="53"/>
      <c r="EG173" s="53"/>
      <c r="EH173" s="53"/>
      <c r="EI173" s="53"/>
      <c r="EJ173" s="53"/>
      <c r="EK173" s="53"/>
      <c r="EL173" s="53"/>
      <c r="EM173" s="53"/>
      <c r="EN173" s="53"/>
      <c r="EO173" s="53"/>
      <c r="EP173" s="53"/>
      <c r="EQ173" s="53"/>
      <c r="ER173" s="53"/>
      <c r="ES173" s="53"/>
      <c r="ET173" s="53"/>
      <c r="EU173" s="53"/>
      <c r="EV173" s="53"/>
      <c r="EW173" s="53"/>
      <c r="EX173" s="53"/>
      <c r="EY173" s="53"/>
      <c r="EZ173" s="53"/>
      <c r="FA173" s="53"/>
      <c r="FB173" s="53"/>
      <c r="FC173" s="53"/>
      <c r="FD173" s="53"/>
      <c r="FE173" s="53"/>
      <c r="FF173" s="53"/>
      <c r="FG173" s="53"/>
      <c r="FH173" s="53"/>
      <c r="FI173" s="53"/>
      <c r="FJ173" s="53"/>
      <c r="FK173" s="53"/>
      <c r="FL173" s="53"/>
      <c r="FM173" s="53"/>
      <c r="FN173" s="53"/>
      <c r="FO173" s="53"/>
      <c r="FP173" s="53"/>
      <c r="FQ173" s="53"/>
      <c r="FR173" s="53"/>
      <c r="FS173" s="53"/>
      <c r="FT173" s="53"/>
      <c r="FU173" s="53"/>
      <c r="FV173" s="53"/>
      <c r="FW173" s="53"/>
      <c r="FX173" s="53"/>
      <c r="FY173" s="53"/>
      <c r="FZ173" s="53"/>
      <c r="GA173" s="53"/>
      <c r="GB173" s="53"/>
      <c r="GC173" s="53"/>
      <c r="GD173" s="53"/>
      <c r="GE173" s="53"/>
      <c r="GF173" s="53"/>
      <c r="GG173" s="53"/>
      <c r="GH173" s="53"/>
      <c r="GI173" s="53"/>
      <c r="GJ173" s="53"/>
      <c r="GK173" s="53"/>
      <c r="GL173" s="53"/>
      <c r="GM173" s="53"/>
      <c r="GN173" s="53"/>
      <c r="GO173" s="53"/>
      <c r="GP173" s="53"/>
      <c r="GQ173" s="53"/>
      <c r="GR173" s="53"/>
      <c r="GS173" s="53"/>
      <c r="GT173" s="53"/>
      <c r="GU173" s="53"/>
      <c r="GV173" s="53"/>
      <c r="GW173" s="53"/>
      <c r="GX173" s="53"/>
      <c r="GY173" s="53"/>
      <c r="GZ173" s="53"/>
      <c r="HA173" s="53"/>
      <c r="HB173" s="53"/>
      <c r="HC173" s="53"/>
      <c r="HD173" s="53"/>
      <c r="HE173" s="53"/>
      <c r="HF173" s="53"/>
      <c r="HG173" s="53"/>
      <c r="HH173" s="53"/>
      <c r="HI173" s="53"/>
      <c r="HJ173" s="53"/>
      <c r="HK173" s="53"/>
      <c r="HL173" s="53"/>
      <c r="HM173" s="53"/>
      <c r="HN173" s="53"/>
      <c r="HO173" s="53"/>
      <c r="HP173" s="53"/>
      <c r="HQ173" s="53"/>
      <c r="HR173" s="53"/>
      <c r="HS173" s="53"/>
      <c r="HT173" s="53"/>
      <c r="HU173" s="53"/>
      <c r="HV173" s="53"/>
      <c r="HW173" s="53"/>
      <c r="HX173" s="53"/>
      <c r="HY173" s="53"/>
      <c r="HZ173" s="53"/>
      <c r="IA173" s="53"/>
      <c r="IB173" s="53"/>
      <c r="IC173" s="53"/>
      <c r="ID173" s="53"/>
      <c r="IE173" s="53"/>
      <c r="IF173" s="53"/>
      <c r="IG173" s="53"/>
      <c r="IH173" s="53"/>
      <c r="II173" s="53"/>
      <c r="IJ173" s="53"/>
      <c r="IK173" s="53"/>
      <c r="IL173" s="53"/>
      <c r="IM173" s="53"/>
      <c r="IN173" s="53"/>
      <c r="IO173" s="53"/>
      <c r="IP173" s="53"/>
      <c r="IQ173" s="53"/>
      <c r="IR173" s="53"/>
      <c r="IS173" s="53"/>
      <c r="IT173" s="53"/>
      <c r="IU173" s="53"/>
    </row>
    <row r="174" spans="1:255" s="52" customFormat="1" ht="19.95" customHeight="1" x14ac:dyDescent="0.3">
      <c r="A174" s="85"/>
      <c r="B174" s="20" t="s">
        <v>204</v>
      </c>
      <c r="C174" s="4">
        <v>1</v>
      </c>
      <c r="D174" s="4">
        <v>1</v>
      </c>
      <c r="E174" s="5">
        <v>50</v>
      </c>
      <c r="F174" s="8"/>
      <c r="G174" s="5"/>
      <c r="H174" s="5">
        <f>ROUND(PRODUCT(C174:G174),2)</f>
        <v>50</v>
      </c>
      <c r="I174" s="30"/>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c r="BC174" s="53"/>
      <c r="BD174" s="53"/>
      <c r="BE174" s="53"/>
      <c r="BF174" s="53"/>
      <c r="BG174" s="53"/>
      <c r="BH174" s="53"/>
      <c r="BI174" s="53"/>
      <c r="BJ174" s="53"/>
      <c r="BK174" s="53"/>
      <c r="BL174" s="53"/>
      <c r="BM174" s="53"/>
      <c r="BN174" s="53"/>
      <c r="BO174" s="53"/>
      <c r="BP174" s="53"/>
      <c r="BQ174" s="53"/>
      <c r="BR174" s="53"/>
      <c r="BS174" s="53"/>
      <c r="BT174" s="53"/>
      <c r="BU174" s="53"/>
      <c r="BV174" s="53"/>
      <c r="BW174" s="53"/>
      <c r="BX174" s="53"/>
      <c r="BY174" s="53"/>
      <c r="BZ174" s="53"/>
      <c r="CA174" s="53"/>
      <c r="CB174" s="53"/>
      <c r="CC174" s="53"/>
      <c r="CD174" s="53"/>
      <c r="CE174" s="53"/>
      <c r="CF174" s="53"/>
      <c r="CG174" s="53"/>
      <c r="CH174" s="53"/>
      <c r="CI174" s="53"/>
      <c r="CJ174" s="53"/>
      <c r="CK174" s="53"/>
      <c r="CL174" s="53"/>
      <c r="CM174" s="53"/>
      <c r="CN174" s="53"/>
      <c r="CO174" s="53"/>
      <c r="CP174" s="53"/>
      <c r="CQ174" s="53"/>
      <c r="CR174" s="53"/>
      <c r="CS174" s="53"/>
      <c r="CT174" s="53"/>
      <c r="CU174" s="53"/>
      <c r="CV174" s="53"/>
      <c r="CW174" s="53"/>
      <c r="CX174" s="53"/>
      <c r="CY174" s="53"/>
      <c r="CZ174" s="53"/>
      <c r="DA174" s="53"/>
      <c r="DB174" s="53"/>
      <c r="DC174" s="53"/>
      <c r="DD174" s="53"/>
      <c r="DE174" s="53"/>
      <c r="DF174" s="53"/>
      <c r="DG174" s="53"/>
      <c r="DH174" s="53"/>
      <c r="DI174" s="53"/>
      <c r="DJ174" s="53"/>
      <c r="DK174" s="53"/>
      <c r="DL174" s="53"/>
      <c r="DM174" s="53"/>
      <c r="DN174" s="53"/>
      <c r="DO174" s="53"/>
      <c r="DP174" s="53"/>
      <c r="DQ174" s="53"/>
      <c r="DR174" s="53"/>
      <c r="DS174" s="53"/>
      <c r="DT174" s="53"/>
      <c r="DU174" s="53"/>
      <c r="DV174" s="53"/>
      <c r="DW174" s="53"/>
      <c r="DX174" s="53"/>
      <c r="DY174" s="53"/>
      <c r="DZ174" s="53"/>
      <c r="EA174" s="53"/>
      <c r="EB174" s="53"/>
      <c r="EC174" s="53"/>
      <c r="ED174" s="53"/>
      <c r="EE174" s="53"/>
      <c r="EF174" s="53"/>
      <c r="EG174" s="53"/>
      <c r="EH174" s="53"/>
      <c r="EI174" s="53"/>
      <c r="EJ174" s="53"/>
      <c r="EK174" s="53"/>
      <c r="EL174" s="53"/>
      <c r="EM174" s="53"/>
      <c r="EN174" s="53"/>
      <c r="EO174" s="53"/>
      <c r="EP174" s="53"/>
      <c r="EQ174" s="53"/>
      <c r="ER174" s="53"/>
      <c r="ES174" s="53"/>
      <c r="ET174" s="53"/>
      <c r="EU174" s="53"/>
      <c r="EV174" s="53"/>
      <c r="EW174" s="53"/>
      <c r="EX174" s="53"/>
      <c r="EY174" s="53"/>
      <c r="EZ174" s="53"/>
      <c r="FA174" s="53"/>
      <c r="FB174" s="53"/>
      <c r="FC174" s="53"/>
      <c r="FD174" s="53"/>
      <c r="FE174" s="53"/>
      <c r="FF174" s="53"/>
      <c r="FG174" s="53"/>
      <c r="FH174" s="53"/>
      <c r="FI174" s="53"/>
      <c r="FJ174" s="53"/>
      <c r="FK174" s="53"/>
      <c r="FL174" s="53"/>
      <c r="FM174" s="53"/>
      <c r="FN174" s="53"/>
      <c r="FO174" s="53"/>
      <c r="FP174" s="53"/>
      <c r="FQ174" s="53"/>
      <c r="FR174" s="53"/>
      <c r="FS174" s="53"/>
      <c r="FT174" s="53"/>
      <c r="FU174" s="53"/>
      <c r="FV174" s="53"/>
      <c r="FW174" s="53"/>
      <c r="FX174" s="53"/>
      <c r="FY174" s="53"/>
      <c r="FZ174" s="53"/>
      <c r="GA174" s="53"/>
      <c r="GB174" s="53"/>
      <c r="GC174" s="53"/>
      <c r="GD174" s="53"/>
      <c r="GE174" s="53"/>
      <c r="GF174" s="53"/>
      <c r="GG174" s="53"/>
      <c r="GH174" s="53"/>
      <c r="GI174" s="53"/>
      <c r="GJ174" s="53"/>
      <c r="GK174" s="53"/>
      <c r="GL174" s="53"/>
      <c r="GM174" s="53"/>
      <c r="GN174" s="53"/>
      <c r="GO174" s="53"/>
      <c r="GP174" s="53"/>
      <c r="GQ174" s="53"/>
      <c r="GR174" s="53"/>
      <c r="GS174" s="53"/>
      <c r="GT174" s="53"/>
      <c r="GU174" s="53"/>
      <c r="GV174" s="53"/>
      <c r="GW174" s="53"/>
      <c r="GX174" s="53"/>
      <c r="GY174" s="53"/>
      <c r="GZ174" s="53"/>
      <c r="HA174" s="53"/>
      <c r="HB174" s="53"/>
      <c r="HC174" s="53"/>
      <c r="HD174" s="53"/>
      <c r="HE174" s="53"/>
      <c r="HF174" s="53"/>
      <c r="HG174" s="53"/>
      <c r="HH174" s="53"/>
      <c r="HI174" s="53"/>
      <c r="HJ174" s="53"/>
      <c r="HK174" s="53"/>
      <c r="HL174" s="53"/>
      <c r="HM174" s="53"/>
      <c r="HN174" s="53"/>
      <c r="HO174" s="53"/>
      <c r="HP174" s="53"/>
      <c r="HQ174" s="53"/>
      <c r="HR174" s="53"/>
      <c r="HS174" s="53"/>
      <c r="HT174" s="53"/>
      <c r="HU174" s="53"/>
      <c r="HV174" s="53"/>
      <c r="HW174" s="53"/>
      <c r="HX174" s="53"/>
      <c r="HY174" s="53"/>
      <c r="HZ174" s="53"/>
      <c r="IA174" s="53"/>
      <c r="IB174" s="53"/>
      <c r="IC174" s="53"/>
      <c r="ID174" s="53"/>
      <c r="IE174" s="53"/>
      <c r="IF174" s="53"/>
      <c r="IG174" s="53"/>
      <c r="IH174" s="53"/>
      <c r="II174" s="53"/>
      <c r="IJ174" s="53"/>
      <c r="IK174" s="53"/>
      <c r="IL174" s="53"/>
      <c r="IM174" s="53"/>
      <c r="IN174" s="53"/>
      <c r="IO174" s="53"/>
      <c r="IP174" s="53"/>
      <c r="IQ174" s="53"/>
      <c r="IR174" s="53"/>
      <c r="IS174" s="53"/>
      <c r="IT174" s="53"/>
      <c r="IU174" s="53"/>
    </row>
    <row r="175" spans="1:255" s="52" customFormat="1" ht="19.95" customHeight="1" x14ac:dyDescent="0.3">
      <c r="A175" s="85"/>
      <c r="B175" s="20" t="s">
        <v>205</v>
      </c>
      <c r="C175" s="4">
        <v>1</v>
      </c>
      <c r="D175" s="4">
        <v>1</v>
      </c>
      <c r="E175" s="5">
        <v>30</v>
      </c>
      <c r="F175" s="8"/>
      <c r="G175" s="5"/>
      <c r="H175" s="5">
        <f>ROUND(PRODUCT(C175:G175),2)</f>
        <v>30</v>
      </c>
      <c r="I175" s="30"/>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c r="AU175" s="53"/>
      <c r="AV175" s="53"/>
      <c r="AW175" s="53"/>
      <c r="AX175" s="53"/>
      <c r="AY175" s="53"/>
      <c r="AZ175" s="53"/>
      <c r="BA175" s="53"/>
      <c r="BB175" s="53"/>
      <c r="BC175" s="53"/>
      <c r="BD175" s="53"/>
      <c r="BE175" s="53"/>
      <c r="BF175" s="53"/>
      <c r="BG175" s="53"/>
      <c r="BH175" s="53"/>
      <c r="BI175" s="53"/>
      <c r="BJ175" s="53"/>
      <c r="BK175" s="53"/>
      <c r="BL175" s="53"/>
      <c r="BM175" s="53"/>
      <c r="BN175" s="53"/>
      <c r="BO175" s="53"/>
      <c r="BP175" s="53"/>
      <c r="BQ175" s="53"/>
      <c r="BR175" s="53"/>
      <c r="BS175" s="53"/>
      <c r="BT175" s="53"/>
      <c r="BU175" s="53"/>
      <c r="BV175" s="53"/>
      <c r="BW175" s="53"/>
      <c r="BX175" s="53"/>
      <c r="BY175" s="53"/>
      <c r="BZ175" s="53"/>
      <c r="CA175" s="53"/>
      <c r="CB175" s="53"/>
      <c r="CC175" s="53"/>
      <c r="CD175" s="53"/>
      <c r="CE175" s="53"/>
      <c r="CF175" s="53"/>
      <c r="CG175" s="53"/>
      <c r="CH175" s="53"/>
      <c r="CI175" s="53"/>
      <c r="CJ175" s="53"/>
      <c r="CK175" s="53"/>
      <c r="CL175" s="53"/>
      <c r="CM175" s="53"/>
      <c r="CN175" s="53"/>
      <c r="CO175" s="53"/>
      <c r="CP175" s="53"/>
      <c r="CQ175" s="53"/>
      <c r="CR175" s="53"/>
      <c r="CS175" s="53"/>
      <c r="CT175" s="53"/>
      <c r="CU175" s="53"/>
      <c r="CV175" s="53"/>
      <c r="CW175" s="53"/>
      <c r="CX175" s="53"/>
      <c r="CY175" s="53"/>
      <c r="CZ175" s="53"/>
      <c r="DA175" s="53"/>
      <c r="DB175" s="53"/>
      <c r="DC175" s="53"/>
      <c r="DD175" s="53"/>
      <c r="DE175" s="53"/>
      <c r="DF175" s="53"/>
      <c r="DG175" s="53"/>
      <c r="DH175" s="53"/>
      <c r="DI175" s="53"/>
      <c r="DJ175" s="53"/>
      <c r="DK175" s="53"/>
      <c r="DL175" s="53"/>
      <c r="DM175" s="53"/>
      <c r="DN175" s="53"/>
      <c r="DO175" s="53"/>
      <c r="DP175" s="53"/>
      <c r="DQ175" s="53"/>
      <c r="DR175" s="53"/>
      <c r="DS175" s="53"/>
      <c r="DT175" s="53"/>
      <c r="DU175" s="53"/>
      <c r="DV175" s="53"/>
      <c r="DW175" s="53"/>
      <c r="DX175" s="53"/>
      <c r="DY175" s="53"/>
      <c r="DZ175" s="53"/>
      <c r="EA175" s="53"/>
      <c r="EB175" s="53"/>
      <c r="EC175" s="53"/>
      <c r="ED175" s="53"/>
      <c r="EE175" s="53"/>
      <c r="EF175" s="53"/>
      <c r="EG175" s="53"/>
      <c r="EH175" s="53"/>
      <c r="EI175" s="53"/>
      <c r="EJ175" s="53"/>
      <c r="EK175" s="53"/>
      <c r="EL175" s="53"/>
      <c r="EM175" s="53"/>
      <c r="EN175" s="53"/>
      <c r="EO175" s="53"/>
      <c r="EP175" s="53"/>
      <c r="EQ175" s="53"/>
      <c r="ER175" s="53"/>
      <c r="ES175" s="53"/>
      <c r="ET175" s="53"/>
      <c r="EU175" s="53"/>
      <c r="EV175" s="53"/>
      <c r="EW175" s="53"/>
      <c r="EX175" s="53"/>
      <c r="EY175" s="53"/>
      <c r="EZ175" s="53"/>
      <c r="FA175" s="53"/>
      <c r="FB175" s="53"/>
      <c r="FC175" s="53"/>
      <c r="FD175" s="53"/>
      <c r="FE175" s="53"/>
      <c r="FF175" s="53"/>
      <c r="FG175" s="53"/>
      <c r="FH175" s="53"/>
      <c r="FI175" s="53"/>
      <c r="FJ175" s="53"/>
      <c r="FK175" s="53"/>
      <c r="FL175" s="53"/>
      <c r="FM175" s="53"/>
      <c r="FN175" s="53"/>
      <c r="FO175" s="53"/>
      <c r="FP175" s="53"/>
      <c r="FQ175" s="53"/>
      <c r="FR175" s="53"/>
      <c r="FS175" s="53"/>
      <c r="FT175" s="53"/>
      <c r="FU175" s="53"/>
      <c r="FV175" s="53"/>
      <c r="FW175" s="53"/>
      <c r="FX175" s="53"/>
      <c r="FY175" s="53"/>
      <c r="FZ175" s="53"/>
      <c r="GA175" s="53"/>
      <c r="GB175" s="53"/>
      <c r="GC175" s="53"/>
      <c r="GD175" s="53"/>
      <c r="GE175" s="53"/>
      <c r="GF175" s="53"/>
      <c r="GG175" s="53"/>
      <c r="GH175" s="53"/>
      <c r="GI175" s="53"/>
      <c r="GJ175" s="53"/>
      <c r="GK175" s="53"/>
      <c r="GL175" s="53"/>
      <c r="GM175" s="53"/>
      <c r="GN175" s="53"/>
      <c r="GO175" s="53"/>
      <c r="GP175" s="53"/>
      <c r="GQ175" s="53"/>
      <c r="GR175" s="53"/>
      <c r="GS175" s="53"/>
      <c r="GT175" s="53"/>
      <c r="GU175" s="53"/>
      <c r="GV175" s="53"/>
      <c r="GW175" s="53"/>
      <c r="GX175" s="53"/>
      <c r="GY175" s="53"/>
      <c r="GZ175" s="53"/>
      <c r="HA175" s="53"/>
      <c r="HB175" s="53"/>
      <c r="HC175" s="53"/>
      <c r="HD175" s="53"/>
      <c r="HE175" s="53"/>
      <c r="HF175" s="53"/>
      <c r="HG175" s="53"/>
      <c r="HH175" s="53"/>
      <c r="HI175" s="53"/>
      <c r="HJ175" s="53"/>
      <c r="HK175" s="53"/>
      <c r="HL175" s="53"/>
      <c r="HM175" s="53"/>
      <c r="HN175" s="53"/>
      <c r="HO175" s="53"/>
      <c r="HP175" s="53"/>
      <c r="HQ175" s="53"/>
      <c r="HR175" s="53"/>
      <c r="HS175" s="53"/>
      <c r="HT175" s="53"/>
      <c r="HU175" s="53"/>
      <c r="HV175" s="53"/>
      <c r="HW175" s="53"/>
      <c r="HX175" s="53"/>
      <c r="HY175" s="53"/>
      <c r="HZ175" s="53"/>
      <c r="IA175" s="53"/>
      <c r="IB175" s="53"/>
      <c r="IC175" s="53"/>
      <c r="ID175" s="53"/>
      <c r="IE175" s="53"/>
      <c r="IF175" s="53"/>
      <c r="IG175" s="53"/>
      <c r="IH175" s="53"/>
      <c r="II175" s="53"/>
      <c r="IJ175" s="53"/>
      <c r="IK175" s="53"/>
      <c r="IL175" s="53"/>
      <c r="IM175" s="53"/>
      <c r="IN175" s="53"/>
      <c r="IO175" s="53"/>
      <c r="IP175" s="53"/>
      <c r="IQ175" s="53"/>
      <c r="IR175" s="53"/>
      <c r="IS175" s="53"/>
      <c r="IT175" s="53"/>
      <c r="IU175" s="53"/>
    </row>
    <row r="176" spans="1:255" s="52" customFormat="1" ht="19.95" customHeight="1" x14ac:dyDescent="0.3">
      <c r="A176" s="85"/>
      <c r="B176" s="20"/>
      <c r="C176" s="4"/>
      <c r="D176" s="4"/>
      <c r="E176" s="5"/>
      <c r="F176" s="8"/>
      <c r="G176" s="25" t="s">
        <v>40</v>
      </c>
      <c r="H176" s="25">
        <f>ROUND(SUM(H169:H175),2)</f>
        <v>225</v>
      </c>
      <c r="I176" s="14" t="s">
        <v>75</v>
      </c>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c r="AV176" s="53"/>
      <c r="AW176" s="53"/>
      <c r="AX176" s="53"/>
      <c r="AY176" s="53"/>
      <c r="AZ176" s="53"/>
      <c r="BA176" s="53"/>
      <c r="BB176" s="53"/>
      <c r="BC176" s="53"/>
      <c r="BD176" s="53"/>
      <c r="BE176" s="53"/>
      <c r="BF176" s="53"/>
      <c r="BG176" s="53"/>
      <c r="BH176" s="53"/>
      <c r="BI176" s="53"/>
      <c r="BJ176" s="53"/>
      <c r="BK176" s="53"/>
      <c r="BL176" s="53"/>
      <c r="BM176" s="53"/>
      <c r="BN176" s="53"/>
      <c r="BO176" s="53"/>
      <c r="BP176" s="53"/>
      <c r="BQ176" s="53"/>
      <c r="BR176" s="53"/>
      <c r="BS176" s="53"/>
      <c r="BT176" s="53"/>
      <c r="BU176" s="53"/>
      <c r="BV176" s="53"/>
      <c r="BW176" s="53"/>
      <c r="BX176" s="53"/>
      <c r="BY176" s="53"/>
      <c r="BZ176" s="53"/>
      <c r="CA176" s="53"/>
      <c r="CB176" s="53"/>
      <c r="CC176" s="53"/>
      <c r="CD176" s="53"/>
      <c r="CE176" s="53"/>
      <c r="CF176" s="53"/>
      <c r="CG176" s="53"/>
      <c r="CH176" s="53"/>
      <c r="CI176" s="53"/>
      <c r="CJ176" s="53"/>
      <c r="CK176" s="53"/>
      <c r="CL176" s="53"/>
      <c r="CM176" s="53"/>
      <c r="CN176" s="53"/>
      <c r="CO176" s="53"/>
      <c r="CP176" s="53"/>
      <c r="CQ176" s="53"/>
      <c r="CR176" s="53"/>
      <c r="CS176" s="53"/>
      <c r="CT176" s="53"/>
      <c r="CU176" s="53"/>
      <c r="CV176" s="53"/>
      <c r="CW176" s="53"/>
      <c r="CX176" s="53"/>
      <c r="CY176" s="53"/>
      <c r="CZ176" s="53"/>
      <c r="DA176" s="53"/>
      <c r="DB176" s="53"/>
      <c r="DC176" s="53"/>
      <c r="DD176" s="53"/>
      <c r="DE176" s="53"/>
      <c r="DF176" s="53"/>
      <c r="DG176" s="53"/>
      <c r="DH176" s="53"/>
      <c r="DI176" s="53"/>
      <c r="DJ176" s="53"/>
      <c r="DK176" s="53"/>
      <c r="DL176" s="53"/>
      <c r="DM176" s="53"/>
      <c r="DN176" s="53"/>
      <c r="DO176" s="53"/>
      <c r="DP176" s="53"/>
      <c r="DQ176" s="53"/>
      <c r="DR176" s="53"/>
      <c r="DS176" s="53"/>
      <c r="DT176" s="53"/>
      <c r="DU176" s="53"/>
      <c r="DV176" s="53"/>
      <c r="DW176" s="53"/>
      <c r="DX176" s="53"/>
      <c r="DY176" s="53"/>
      <c r="DZ176" s="53"/>
      <c r="EA176" s="53"/>
      <c r="EB176" s="53"/>
      <c r="EC176" s="53"/>
      <c r="ED176" s="53"/>
      <c r="EE176" s="53"/>
      <c r="EF176" s="53"/>
      <c r="EG176" s="53"/>
      <c r="EH176" s="53"/>
      <c r="EI176" s="53"/>
      <c r="EJ176" s="53"/>
      <c r="EK176" s="53"/>
      <c r="EL176" s="53"/>
      <c r="EM176" s="53"/>
      <c r="EN176" s="53"/>
      <c r="EO176" s="53"/>
      <c r="EP176" s="53"/>
      <c r="EQ176" s="53"/>
      <c r="ER176" s="53"/>
      <c r="ES176" s="53"/>
      <c r="ET176" s="53"/>
      <c r="EU176" s="53"/>
      <c r="EV176" s="53"/>
      <c r="EW176" s="53"/>
      <c r="EX176" s="53"/>
      <c r="EY176" s="53"/>
      <c r="EZ176" s="53"/>
      <c r="FA176" s="53"/>
      <c r="FB176" s="53"/>
      <c r="FC176" s="53"/>
      <c r="FD176" s="53"/>
      <c r="FE176" s="53"/>
      <c r="FF176" s="53"/>
      <c r="FG176" s="53"/>
      <c r="FH176" s="53"/>
      <c r="FI176" s="53"/>
      <c r="FJ176" s="53"/>
      <c r="FK176" s="53"/>
      <c r="FL176" s="53"/>
      <c r="FM176" s="53"/>
      <c r="FN176" s="53"/>
      <c r="FO176" s="53"/>
      <c r="FP176" s="53"/>
      <c r="FQ176" s="53"/>
      <c r="FR176" s="53"/>
      <c r="FS176" s="53"/>
      <c r="FT176" s="53"/>
      <c r="FU176" s="53"/>
      <c r="FV176" s="53"/>
      <c r="FW176" s="53"/>
      <c r="FX176" s="53"/>
      <c r="FY176" s="53"/>
      <c r="FZ176" s="53"/>
      <c r="GA176" s="53"/>
      <c r="GB176" s="53"/>
      <c r="GC176" s="53"/>
      <c r="GD176" s="53"/>
      <c r="GE176" s="53"/>
      <c r="GF176" s="53"/>
      <c r="GG176" s="53"/>
      <c r="GH176" s="53"/>
      <c r="GI176" s="53"/>
      <c r="GJ176" s="53"/>
      <c r="GK176" s="53"/>
      <c r="GL176" s="53"/>
      <c r="GM176" s="53"/>
      <c r="GN176" s="53"/>
      <c r="GO176" s="53"/>
      <c r="GP176" s="53"/>
      <c r="GQ176" s="53"/>
      <c r="GR176" s="53"/>
      <c r="GS176" s="53"/>
      <c r="GT176" s="53"/>
      <c r="GU176" s="53"/>
      <c r="GV176" s="53"/>
      <c r="GW176" s="53"/>
      <c r="GX176" s="53"/>
      <c r="GY176" s="53"/>
      <c r="GZ176" s="53"/>
      <c r="HA176" s="53"/>
      <c r="HB176" s="53"/>
      <c r="HC176" s="53"/>
      <c r="HD176" s="53"/>
      <c r="HE176" s="53"/>
      <c r="HF176" s="53"/>
      <c r="HG176" s="53"/>
      <c r="HH176" s="53"/>
      <c r="HI176" s="53"/>
      <c r="HJ176" s="53"/>
      <c r="HK176" s="53"/>
      <c r="HL176" s="53"/>
      <c r="HM176" s="53"/>
      <c r="HN176" s="53"/>
      <c r="HO176" s="53"/>
      <c r="HP176" s="53"/>
      <c r="HQ176" s="53"/>
      <c r="HR176" s="53"/>
      <c r="HS176" s="53"/>
      <c r="HT176" s="53"/>
      <c r="HU176" s="53"/>
      <c r="HV176" s="53"/>
      <c r="HW176" s="53"/>
      <c r="HX176" s="53"/>
      <c r="HY176" s="53"/>
      <c r="HZ176" s="53"/>
      <c r="IA176" s="53"/>
      <c r="IB176" s="53"/>
      <c r="IC176" s="53"/>
      <c r="ID176" s="53"/>
      <c r="IE176" s="53"/>
      <c r="IF176" s="53"/>
      <c r="IG176" s="53"/>
      <c r="IH176" s="53"/>
      <c r="II176" s="53"/>
      <c r="IJ176" s="53"/>
      <c r="IK176" s="53"/>
      <c r="IL176" s="53"/>
      <c r="IM176" s="53"/>
      <c r="IN176" s="53"/>
      <c r="IO176" s="53"/>
      <c r="IP176" s="53"/>
      <c r="IQ176" s="53"/>
      <c r="IR176" s="53"/>
      <c r="IS176" s="53"/>
      <c r="IT176" s="53"/>
      <c r="IU176" s="53"/>
    </row>
    <row r="177" spans="1:255" s="52" customFormat="1" ht="34.950000000000003" customHeight="1" x14ac:dyDescent="0.3">
      <c r="A177" s="85"/>
      <c r="B177" s="180" t="s">
        <v>191</v>
      </c>
      <c r="C177" s="181"/>
      <c r="D177" s="181"/>
      <c r="E177" s="181"/>
      <c r="F177" s="181"/>
      <c r="G177" s="181"/>
      <c r="H177" s="182"/>
      <c r="I177" s="30"/>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c r="CS177" s="53"/>
      <c r="CT177" s="53"/>
      <c r="CU177" s="53"/>
      <c r="CV177" s="53"/>
      <c r="CW177" s="53"/>
      <c r="CX177" s="53"/>
      <c r="CY177" s="53"/>
      <c r="CZ177" s="53"/>
      <c r="DA177" s="53"/>
      <c r="DB177" s="53"/>
      <c r="DC177" s="53"/>
      <c r="DD177" s="53"/>
      <c r="DE177" s="53"/>
      <c r="DF177" s="53"/>
      <c r="DG177" s="53"/>
      <c r="DH177" s="53"/>
      <c r="DI177" s="53"/>
      <c r="DJ177" s="53"/>
      <c r="DK177" s="53"/>
      <c r="DL177" s="53"/>
      <c r="DM177" s="53"/>
      <c r="DN177" s="53"/>
      <c r="DO177" s="53"/>
      <c r="DP177" s="53"/>
      <c r="DQ177" s="53"/>
      <c r="DR177" s="53"/>
      <c r="DS177" s="53"/>
      <c r="DT177" s="53"/>
      <c r="DU177" s="53"/>
      <c r="DV177" s="53"/>
      <c r="DW177" s="53"/>
      <c r="DX177" s="53"/>
      <c r="DY177" s="53"/>
      <c r="DZ177" s="53"/>
      <c r="EA177" s="53"/>
      <c r="EB177" s="53"/>
      <c r="EC177" s="53"/>
      <c r="ED177" s="53"/>
      <c r="EE177" s="53"/>
      <c r="EF177" s="53"/>
      <c r="EG177" s="53"/>
      <c r="EH177" s="53"/>
      <c r="EI177" s="53"/>
      <c r="EJ177" s="53"/>
      <c r="EK177" s="53"/>
      <c r="EL177" s="53"/>
      <c r="EM177" s="53"/>
      <c r="EN177" s="53"/>
      <c r="EO177" s="53"/>
      <c r="EP177" s="53"/>
      <c r="EQ177" s="53"/>
      <c r="ER177" s="53"/>
      <c r="ES177" s="53"/>
      <c r="ET177" s="53"/>
      <c r="EU177" s="53"/>
      <c r="EV177" s="53"/>
      <c r="EW177" s="53"/>
      <c r="EX177" s="53"/>
      <c r="EY177" s="53"/>
      <c r="EZ177" s="53"/>
      <c r="FA177" s="53"/>
      <c r="FB177" s="53"/>
      <c r="FC177" s="53"/>
      <c r="FD177" s="53"/>
      <c r="FE177" s="53"/>
      <c r="FF177" s="53"/>
      <c r="FG177" s="53"/>
      <c r="FH177" s="53"/>
      <c r="FI177" s="53"/>
      <c r="FJ177" s="53"/>
      <c r="FK177" s="53"/>
      <c r="FL177" s="53"/>
      <c r="FM177" s="53"/>
      <c r="FN177" s="53"/>
      <c r="FO177" s="53"/>
      <c r="FP177" s="53"/>
      <c r="FQ177" s="53"/>
      <c r="FR177" s="53"/>
      <c r="FS177" s="53"/>
      <c r="FT177" s="53"/>
      <c r="FU177" s="53"/>
      <c r="FV177" s="53"/>
      <c r="FW177" s="53"/>
      <c r="FX177" s="53"/>
      <c r="FY177" s="53"/>
      <c r="FZ177" s="53"/>
      <c r="GA177" s="53"/>
      <c r="GB177" s="53"/>
      <c r="GC177" s="53"/>
      <c r="GD177" s="53"/>
      <c r="GE177" s="53"/>
      <c r="GF177" s="53"/>
      <c r="GG177" s="53"/>
      <c r="GH177" s="53"/>
      <c r="GI177" s="53"/>
      <c r="GJ177" s="53"/>
      <c r="GK177" s="53"/>
      <c r="GL177" s="53"/>
      <c r="GM177" s="53"/>
      <c r="GN177" s="53"/>
      <c r="GO177" s="53"/>
      <c r="GP177" s="53"/>
      <c r="GQ177" s="53"/>
      <c r="GR177" s="53"/>
      <c r="GS177" s="53"/>
      <c r="GT177" s="53"/>
      <c r="GU177" s="53"/>
      <c r="GV177" s="53"/>
      <c r="GW177" s="53"/>
      <c r="GX177" s="53"/>
      <c r="GY177" s="53"/>
      <c r="GZ177" s="53"/>
      <c r="HA177" s="53"/>
      <c r="HB177" s="53"/>
      <c r="HC177" s="53"/>
      <c r="HD177" s="53"/>
      <c r="HE177" s="53"/>
      <c r="HF177" s="53"/>
      <c r="HG177" s="53"/>
      <c r="HH177" s="53"/>
      <c r="HI177" s="53"/>
      <c r="HJ177" s="53"/>
      <c r="HK177" s="53"/>
      <c r="HL177" s="53"/>
      <c r="HM177" s="53"/>
      <c r="HN177" s="53"/>
      <c r="HO177" s="53"/>
      <c r="HP177" s="53"/>
      <c r="HQ177" s="53"/>
      <c r="HR177" s="53"/>
      <c r="HS177" s="53"/>
      <c r="HT177" s="53"/>
      <c r="HU177" s="53"/>
      <c r="HV177" s="53"/>
      <c r="HW177" s="53"/>
      <c r="HX177" s="53"/>
      <c r="HY177" s="53"/>
      <c r="HZ177" s="53"/>
      <c r="IA177" s="53"/>
      <c r="IB177" s="53"/>
      <c r="IC177" s="53"/>
      <c r="ID177" s="53"/>
      <c r="IE177" s="53"/>
      <c r="IF177" s="53"/>
      <c r="IG177" s="53"/>
      <c r="IH177" s="53"/>
      <c r="II177" s="53"/>
      <c r="IJ177" s="53"/>
      <c r="IK177" s="53"/>
      <c r="IL177" s="53"/>
      <c r="IM177" s="53"/>
      <c r="IN177" s="53"/>
      <c r="IO177" s="53"/>
      <c r="IP177" s="53"/>
      <c r="IQ177" s="53"/>
      <c r="IR177" s="53"/>
      <c r="IS177" s="53"/>
      <c r="IT177" s="53"/>
      <c r="IU177" s="53"/>
    </row>
    <row r="178" spans="1:255" ht="19.95" customHeight="1" x14ac:dyDescent="0.3">
      <c r="A178" s="85"/>
      <c r="B178" s="15" t="s">
        <v>33</v>
      </c>
      <c r="C178" s="4"/>
      <c r="D178" s="4"/>
      <c r="E178" s="5"/>
      <c r="F178" s="8"/>
      <c r="G178" s="5"/>
      <c r="H178" s="16"/>
      <c r="I178" s="30"/>
    </row>
    <row r="179" spans="1:255" ht="19.95" customHeight="1" x14ac:dyDescent="0.3">
      <c r="A179" s="85"/>
      <c r="B179" s="17" t="s">
        <v>81</v>
      </c>
      <c r="C179" s="18">
        <v>1</v>
      </c>
      <c r="D179" s="18">
        <v>1</v>
      </c>
      <c r="E179" s="16">
        <v>9.5</v>
      </c>
      <c r="F179" s="8"/>
      <c r="G179" s="5"/>
      <c r="H179" s="5">
        <f>ROUND(PRODUCT(C179:G179),2)</f>
        <v>9.5</v>
      </c>
      <c r="I179" s="30"/>
    </row>
    <row r="180" spans="1:255" ht="19.95" customHeight="1" x14ac:dyDescent="0.3">
      <c r="A180" s="85"/>
      <c r="B180" s="22" t="s">
        <v>82</v>
      </c>
      <c r="C180" s="4">
        <v>1</v>
      </c>
      <c r="D180" s="4">
        <v>1</v>
      </c>
      <c r="E180" s="16">
        <v>10</v>
      </c>
      <c r="F180" s="8"/>
      <c r="G180" s="5"/>
      <c r="H180" s="5">
        <f>ROUND(PRODUCT(C180:G180),2)</f>
        <v>10</v>
      </c>
      <c r="I180" s="30"/>
    </row>
    <row r="181" spans="1:255" ht="19.95" customHeight="1" x14ac:dyDescent="0.3">
      <c r="A181" s="85"/>
      <c r="B181" s="19" t="s">
        <v>83</v>
      </c>
      <c r="C181" s="18"/>
      <c r="D181" s="18"/>
      <c r="E181" s="16"/>
      <c r="F181" s="8"/>
      <c r="G181" s="5"/>
      <c r="H181" s="16"/>
      <c r="I181" s="30"/>
    </row>
    <row r="182" spans="1:255" ht="19.95" customHeight="1" x14ac:dyDescent="0.3">
      <c r="A182" s="85"/>
      <c r="B182" s="20" t="s">
        <v>84</v>
      </c>
      <c r="C182" s="4">
        <v>4</v>
      </c>
      <c r="D182" s="4">
        <v>1</v>
      </c>
      <c r="E182" s="5">
        <v>15</v>
      </c>
      <c r="F182" s="8"/>
      <c r="G182" s="5"/>
      <c r="H182" s="5">
        <f>ROUND(PRODUCT(C182:G182),2)</f>
        <v>60</v>
      </c>
      <c r="I182" s="30"/>
    </row>
    <row r="183" spans="1:255" ht="19.95" customHeight="1" x14ac:dyDescent="0.3">
      <c r="A183" s="85"/>
      <c r="B183" s="20" t="s">
        <v>85</v>
      </c>
      <c r="C183" s="4">
        <v>4</v>
      </c>
      <c r="D183" s="4">
        <v>1</v>
      </c>
      <c r="E183" s="5">
        <v>11.5</v>
      </c>
      <c r="F183" s="8"/>
      <c r="G183" s="5"/>
      <c r="H183" s="5">
        <f>ROUND(PRODUCT(C183:G183),2)</f>
        <v>46</v>
      </c>
      <c r="I183" s="30"/>
    </row>
    <row r="184" spans="1:255" ht="19.95" customHeight="1" x14ac:dyDescent="0.3">
      <c r="A184" s="85"/>
      <c r="B184" s="20" t="s">
        <v>86</v>
      </c>
      <c r="C184" s="4">
        <v>4</v>
      </c>
      <c r="D184" s="4">
        <v>1</v>
      </c>
      <c r="E184" s="5">
        <v>9.5</v>
      </c>
      <c r="F184" s="8"/>
      <c r="G184" s="5"/>
      <c r="H184" s="5">
        <f>ROUND(PRODUCT(C184:G184),2)</f>
        <v>38</v>
      </c>
      <c r="I184" s="30"/>
    </row>
    <row r="185" spans="1:255" ht="19.95" customHeight="1" x14ac:dyDescent="0.3">
      <c r="A185" s="85"/>
      <c r="B185" s="15" t="s">
        <v>203</v>
      </c>
      <c r="C185" s="4"/>
      <c r="D185" s="4"/>
      <c r="E185" s="5"/>
      <c r="F185" s="8"/>
      <c r="G185" s="5"/>
      <c r="H185" s="16"/>
      <c r="I185" s="30"/>
    </row>
    <row r="186" spans="1:255" ht="19.95" customHeight="1" x14ac:dyDescent="0.3">
      <c r="A186" s="85"/>
      <c r="B186" s="20" t="s">
        <v>206</v>
      </c>
      <c r="C186" s="4">
        <v>4</v>
      </c>
      <c r="D186" s="4">
        <v>1</v>
      </c>
      <c r="E186" s="5">
        <v>7</v>
      </c>
      <c r="F186" s="8"/>
      <c r="G186" s="5"/>
      <c r="H186" s="5">
        <f t="shared" ref="H186:H191" si="6">ROUND(PRODUCT(C186:G186),2)</f>
        <v>28</v>
      </c>
      <c r="I186" s="30"/>
    </row>
    <row r="187" spans="1:255" ht="19.95" customHeight="1" x14ac:dyDescent="0.3">
      <c r="A187" s="85"/>
      <c r="B187" s="20" t="s">
        <v>207</v>
      </c>
      <c r="C187" s="4">
        <v>4</v>
      </c>
      <c r="D187" s="4">
        <v>1</v>
      </c>
      <c r="E187" s="5">
        <v>6.2</v>
      </c>
      <c r="F187" s="8"/>
      <c r="G187" s="5"/>
      <c r="H187" s="5">
        <f t="shared" si="6"/>
        <v>24.8</v>
      </c>
      <c r="I187" s="30"/>
    </row>
    <row r="188" spans="1:255" ht="19.95" customHeight="1" x14ac:dyDescent="0.3">
      <c r="A188" s="85"/>
      <c r="B188" s="20" t="s">
        <v>208</v>
      </c>
      <c r="C188" s="4">
        <v>4</v>
      </c>
      <c r="D188" s="4">
        <v>1</v>
      </c>
      <c r="E188" s="5">
        <v>1.7</v>
      </c>
      <c r="F188" s="8"/>
      <c r="G188" s="5"/>
      <c r="H188" s="5">
        <f t="shared" si="6"/>
        <v>6.8</v>
      </c>
      <c r="I188" s="30"/>
    </row>
    <row r="189" spans="1:255" ht="19.95" customHeight="1" x14ac:dyDescent="0.3">
      <c r="A189" s="85"/>
      <c r="B189" s="20" t="s">
        <v>209</v>
      </c>
      <c r="C189" s="4">
        <v>5</v>
      </c>
      <c r="D189" s="4">
        <v>1</v>
      </c>
      <c r="E189" s="5">
        <v>4.3</v>
      </c>
      <c r="F189" s="8"/>
      <c r="G189" s="5"/>
      <c r="H189" s="5">
        <f t="shared" si="6"/>
        <v>21.5</v>
      </c>
      <c r="I189" s="30"/>
    </row>
    <row r="190" spans="1:255" ht="19.95" customHeight="1" x14ac:dyDescent="0.3">
      <c r="A190" s="85"/>
      <c r="B190" s="20" t="s">
        <v>261</v>
      </c>
      <c r="C190" s="4">
        <v>5</v>
      </c>
      <c r="D190" s="4">
        <v>4</v>
      </c>
      <c r="E190" s="5">
        <v>1</v>
      </c>
      <c r="F190" s="8"/>
      <c r="G190" s="5"/>
      <c r="H190" s="5">
        <f t="shared" si="6"/>
        <v>20</v>
      </c>
      <c r="I190" s="30"/>
    </row>
    <row r="191" spans="1:255" ht="19.95" customHeight="1" x14ac:dyDescent="0.3">
      <c r="A191" s="85"/>
      <c r="B191" s="20"/>
      <c r="C191" s="4">
        <v>1</v>
      </c>
      <c r="D191" s="4">
        <v>1</v>
      </c>
      <c r="E191" s="5">
        <v>1</v>
      </c>
      <c r="F191" s="8"/>
      <c r="G191" s="5"/>
      <c r="H191" s="5">
        <f t="shared" si="6"/>
        <v>1</v>
      </c>
      <c r="I191" s="30"/>
    </row>
    <row r="192" spans="1:255" ht="19.95" customHeight="1" x14ac:dyDescent="0.3">
      <c r="A192" s="85"/>
      <c r="B192" s="20"/>
      <c r="C192" s="4"/>
      <c r="D192" s="4"/>
      <c r="E192" s="5"/>
      <c r="F192" s="8"/>
      <c r="G192" s="25" t="s">
        <v>40</v>
      </c>
      <c r="H192" s="25">
        <f>ROUND(SUM(H178:H191),2)</f>
        <v>265.60000000000002</v>
      </c>
      <c r="I192" s="14" t="s">
        <v>75</v>
      </c>
    </row>
    <row r="193" spans="1:255" ht="19.95" customHeight="1" x14ac:dyDescent="0.3">
      <c r="A193" s="85"/>
      <c r="B193" s="180" t="s">
        <v>192</v>
      </c>
      <c r="C193" s="181"/>
      <c r="D193" s="181"/>
      <c r="E193" s="181"/>
      <c r="F193" s="181"/>
      <c r="G193" s="181"/>
      <c r="H193" s="182"/>
      <c r="I193" s="30"/>
    </row>
    <row r="194" spans="1:255" ht="19.95" customHeight="1" x14ac:dyDescent="0.3">
      <c r="A194" s="85"/>
      <c r="B194" s="15" t="s">
        <v>33</v>
      </c>
      <c r="C194" s="4"/>
      <c r="D194" s="4"/>
      <c r="E194" s="8"/>
      <c r="F194" s="8"/>
      <c r="G194" s="5"/>
      <c r="H194" s="16"/>
      <c r="I194" s="30"/>
    </row>
    <row r="195" spans="1:255" ht="19.95" customHeight="1" x14ac:dyDescent="0.3">
      <c r="A195" s="85"/>
      <c r="B195" s="17" t="s">
        <v>87</v>
      </c>
      <c r="C195" s="18">
        <v>1</v>
      </c>
      <c r="D195" s="18">
        <v>1</v>
      </c>
      <c r="E195" s="16">
        <v>6</v>
      </c>
      <c r="F195" s="8"/>
      <c r="G195" s="5"/>
      <c r="H195" s="5">
        <f>ROUND(PRODUCT(C195:G195),2)</f>
        <v>6</v>
      </c>
      <c r="I195" s="30"/>
    </row>
    <row r="196" spans="1:255" ht="19.95" customHeight="1" x14ac:dyDescent="0.3">
      <c r="A196" s="85"/>
      <c r="B196" s="15" t="s">
        <v>37</v>
      </c>
      <c r="C196" s="4"/>
      <c r="D196" s="4"/>
      <c r="E196" s="8"/>
      <c r="F196" s="8"/>
      <c r="G196" s="5"/>
      <c r="H196" s="16"/>
      <c r="I196" s="30"/>
    </row>
    <row r="197" spans="1:255" ht="19.95" customHeight="1" x14ac:dyDescent="0.3">
      <c r="A197" s="85"/>
      <c r="B197" s="20" t="s">
        <v>88</v>
      </c>
      <c r="C197" s="4">
        <v>1</v>
      </c>
      <c r="D197" s="4">
        <v>20</v>
      </c>
      <c r="E197" s="5">
        <v>6</v>
      </c>
      <c r="F197" s="8"/>
      <c r="G197" s="5"/>
      <c r="H197" s="5">
        <f>ROUND(PRODUCT(C197:G197),2)</f>
        <v>120</v>
      </c>
      <c r="I197" s="30"/>
    </row>
    <row r="198" spans="1:255" ht="19.95" customHeight="1" x14ac:dyDescent="0.3">
      <c r="A198" s="85"/>
      <c r="B198" s="20"/>
      <c r="C198" s="4"/>
      <c r="D198" s="4"/>
      <c r="E198" s="8"/>
      <c r="F198" s="8"/>
      <c r="G198" s="25" t="s">
        <v>40</v>
      </c>
      <c r="H198" s="25">
        <f>ROUND(SUM(H194:H197),2)</f>
        <v>126</v>
      </c>
      <c r="I198" s="14" t="s">
        <v>75</v>
      </c>
    </row>
    <row r="199" spans="1:255" ht="49.95" customHeight="1" x14ac:dyDescent="0.3">
      <c r="A199" s="85">
        <v>9</v>
      </c>
      <c r="B199" s="180" t="s">
        <v>193</v>
      </c>
      <c r="C199" s="181"/>
      <c r="D199" s="181"/>
      <c r="E199" s="181"/>
      <c r="F199" s="181"/>
      <c r="G199" s="181"/>
      <c r="H199" s="182"/>
      <c r="I199" s="30"/>
    </row>
    <row r="200" spans="1:255" s="52" customFormat="1" ht="19.95" customHeight="1" x14ac:dyDescent="0.3">
      <c r="A200" s="85"/>
      <c r="B200" s="15" t="s">
        <v>10</v>
      </c>
      <c r="C200" s="4"/>
      <c r="D200" s="4"/>
      <c r="E200" s="8"/>
      <c r="F200" s="5"/>
      <c r="G200" s="5"/>
      <c r="H200" s="16"/>
      <c r="I200" s="14"/>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c r="GD200" s="53"/>
      <c r="GE200" s="53"/>
      <c r="GF200" s="53"/>
      <c r="GG200" s="53"/>
      <c r="GH200" s="53"/>
      <c r="GI200" s="53"/>
      <c r="GJ200" s="53"/>
      <c r="GK200" s="53"/>
      <c r="GL200" s="53"/>
      <c r="GM200" s="53"/>
      <c r="GN200" s="53"/>
      <c r="GO200" s="53"/>
      <c r="GP200" s="53"/>
      <c r="GQ200" s="53"/>
      <c r="GR200" s="53"/>
      <c r="GS200" s="53"/>
      <c r="GT200" s="53"/>
      <c r="GU200" s="53"/>
      <c r="GV200" s="53"/>
      <c r="GW200" s="53"/>
      <c r="GX200" s="53"/>
      <c r="GY200" s="53"/>
      <c r="GZ200" s="53"/>
      <c r="HA200" s="53"/>
      <c r="HB200" s="53"/>
      <c r="HC200" s="53"/>
      <c r="HD200" s="53"/>
      <c r="HE200" s="53"/>
      <c r="HF200" s="53"/>
      <c r="HG200" s="53"/>
      <c r="HH200" s="53"/>
      <c r="HI200" s="53"/>
      <c r="HJ200" s="53"/>
      <c r="HK200" s="53"/>
      <c r="HL200" s="53"/>
      <c r="HM200" s="53"/>
      <c r="HN200" s="53"/>
      <c r="HO200" s="53"/>
      <c r="HP200" s="53"/>
      <c r="HQ200" s="53"/>
      <c r="HR200" s="53"/>
      <c r="HS200" s="53"/>
      <c r="HT200" s="53"/>
      <c r="HU200" s="53"/>
      <c r="HV200" s="53"/>
      <c r="HW200" s="53"/>
      <c r="HX200" s="53"/>
      <c r="HY200" s="53"/>
      <c r="HZ200" s="53"/>
      <c r="IA200" s="53"/>
      <c r="IB200" s="53"/>
      <c r="IC200" s="53"/>
      <c r="ID200" s="53"/>
      <c r="IE200" s="53"/>
      <c r="IF200" s="53"/>
      <c r="IG200" s="53"/>
      <c r="IH200" s="53"/>
      <c r="II200" s="53"/>
      <c r="IJ200" s="53"/>
      <c r="IK200" s="53"/>
      <c r="IL200" s="53"/>
      <c r="IM200" s="53"/>
      <c r="IN200" s="53"/>
      <c r="IO200" s="53"/>
      <c r="IP200" s="53"/>
      <c r="IQ200" s="53"/>
      <c r="IR200" s="53"/>
      <c r="IS200" s="53"/>
      <c r="IT200" s="53"/>
      <c r="IU200" s="53"/>
    </row>
    <row r="201" spans="1:255" s="52" customFormat="1" ht="19.95" customHeight="1" x14ac:dyDescent="0.3">
      <c r="A201" s="85"/>
      <c r="B201" s="17" t="s">
        <v>11</v>
      </c>
      <c r="C201" s="18">
        <v>1</v>
      </c>
      <c r="D201" s="18">
        <v>1</v>
      </c>
      <c r="E201" s="16">
        <v>2</v>
      </c>
      <c r="F201" s="16">
        <v>0.85</v>
      </c>
      <c r="G201" s="5"/>
      <c r="H201" s="5">
        <f>ROUND(PRODUCT(C201:G201),2)</f>
        <v>1.7</v>
      </c>
      <c r="I201" s="14"/>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c r="CR201" s="53"/>
      <c r="CS201" s="53"/>
      <c r="CT201" s="53"/>
      <c r="CU201" s="53"/>
      <c r="CV201" s="53"/>
      <c r="CW201" s="53"/>
      <c r="CX201" s="53"/>
      <c r="CY201" s="53"/>
      <c r="CZ201" s="53"/>
      <c r="DA201" s="53"/>
      <c r="DB201" s="53"/>
      <c r="DC201" s="53"/>
      <c r="DD201" s="53"/>
      <c r="DE201" s="53"/>
      <c r="DF201" s="53"/>
      <c r="DG201" s="53"/>
      <c r="DH201" s="53"/>
      <c r="DI201" s="53"/>
      <c r="DJ201" s="53"/>
      <c r="DK201" s="53"/>
      <c r="DL201" s="53"/>
      <c r="DM201" s="53"/>
      <c r="DN201" s="53"/>
      <c r="DO201" s="53"/>
      <c r="DP201" s="53"/>
      <c r="DQ201" s="53"/>
      <c r="DR201" s="53"/>
      <c r="DS201" s="53"/>
      <c r="DT201" s="53"/>
      <c r="DU201" s="53"/>
      <c r="DV201" s="53"/>
      <c r="DW201" s="53"/>
      <c r="DX201" s="53"/>
      <c r="DY201" s="53"/>
      <c r="DZ201" s="53"/>
      <c r="EA201" s="53"/>
      <c r="EB201" s="53"/>
      <c r="EC201" s="53"/>
      <c r="ED201" s="53"/>
      <c r="EE201" s="53"/>
      <c r="EF201" s="53"/>
      <c r="EG201" s="53"/>
      <c r="EH201" s="53"/>
      <c r="EI201" s="53"/>
      <c r="EJ201" s="53"/>
      <c r="EK201" s="53"/>
      <c r="EL201" s="53"/>
      <c r="EM201" s="53"/>
      <c r="EN201" s="53"/>
      <c r="EO201" s="53"/>
      <c r="EP201" s="53"/>
      <c r="EQ201" s="53"/>
      <c r="ER201" s="53"/>
      <c r="ES201" s="53"/>
      <c r="ET201" s="53"/>
      <c r="EU201" s="53"/>
      <c r="EV201" s="53"/>
      <c r="EW201" s="53"/>
      <c r="EX201" s="53"/>
      <c r="EY201" s="53"/>
      <c r="EZ201" s="53"/>
      <c r="FA201" s="53"/>
      <c r="FB201" s="53"/>
      <c r="FC201" s="53"/>
      <c r="FD201" s="53"/>
      <c r="FE201" s="53"/>
      <c r="FF201" s="53"/>
      <c r="FG201" s="53"/>
      <c r="FH201" s="53"/>
      <c r="FI201" s="53"/>
      <c r="FJ201" s="53"/>
      <c r="FK201" s="53"/>
      <c r="FL201" s="53"/>
      <c r="FM201" s="53"/>
      <c r="FN201" s="53"/>
      <c r="FO201" s="53"/>
      <c r="FP201" s="53"/>
      <c r="FQ201" s="53"/>
      <c r="FR201" s="53"/>
      <c r="FS201" s="53"/>
      <c r="FT201" s="53"/>
      <c r="FU201" s="53"/>
      <c r="FV201" s="53"/>
      <c r="FW201" s="53"/>
      <c r="FX201" s="53"/>
      <c r="FY201" s="53"/>
      <c r="FZ201" s="53"/>
      <c r="GA201" s="53"/>
      <c r="GB201" s="53"/>
      <c r="GC201" s="53"/>
      <c r="GD201" s="53"/>
      <c r="GE201" s="53"/>
      <c r="GF201" s="53"/>
      <c r="GG201" s="53"/>
      <c r="GH201" s="53"/>
      <c r="GI201" s="53"/>
      <c r="GJ201" s="53"/>
      <c r="GK201" s="53"/>
      <c r="GL201" s="53"/>
      <c r="GM201" s="53"/>
      <c r="GN201" s="53"/>
      <c r="GO201" s="53"/>
      <c r="GP201" s="53"/>
      <c r="GQ201" s="53"/>
      <c r="GR201" s="53"/>
      <c r="GS201" s="53"/>
      <c r="GT201" s="53"/>
      <c r="GU201" s="53"/>
      <c r="GV201" s="53"/>
      <c r="GW201" s="53"/>
      <c r="GX201" s="53"/>
      <c r="GY201" s="53"/>
      <c r="GZ201" s="53"/>
      <c r="HA201" s="53"/>
      <c r="HB201" s="53"/>
      <c r="HC201" s="53"/>
      <c r="HD201" s="53"/>
      <c r="HE201" s="53"/>
      <c r="HF201" s="53"/>
      <c r="HG201" s="53"/>
      <c r="HH201" s="53"/>
      <c r="HI201" s="53"/>
      <c r="HJ201" s="53"/>
      <c r="HK201" s="53"/>
      <c r="HL201" s="53"/>
      <c r="HM201" s="53"/>
      <c r="HN201" s="53"/>
      <c r="HO201" s="53"/>
      <c r="HP201" s="53"/>
      <c r="HQ201" s="53"/>
      <c r="HR201" s="53"/>
      <c r="HS201" s="53"/>
      <c r="HT201" s="53"/>
      <c r="HU201" s="53"/>
      <c r="HV201" s="53"/>
      <c r="HW201" s="53"/>
      <c r="HX201" s="53"/>
      <c r="HY201" s="53"/>
      <c r="HZ201" s="53"/>
      <c r="IA201" s="53"/>
      <c r="IB201" s="53"/>
      <c r="IC201" s="53"/>
      <c r="ID201" s="53"/>
      <c r="IE201" s="53"/>
      <c r="IF201" s="53"/>
      <c r="IG201" s="53"/>
      <c r="IH201" s="53"/>
      <c r="II201" s="53"/>
      <c r="IJ201" s="53"/>
      <c r="IK201" s="53"/>
      <c r="IL201" s="53"/>
      <c r="IM201" s="53"/>
      <c r="IN201" s="53"/>
      <c r="IO201" s="53"/>
      <c r="IP201" s="53"/>
      <c r="IQ201" s="53"/>
      <c r="IR201" s="53"/>
      <c r="IS201" s="53"/>
      <c r="IT201" s="53"/>
      <c r="IU201" s="53"/>
    </row>
    <row r="202" spans="1:255" s="52" customFormat="1" ht="19.95" customHeight="1" x14ac:dyDescent="0.3">
      <c r="A202" s="85"/>
      <c r="B202" s="17" t="s">
        <v>12</v>
      </c>
      <c r="C202" s="18">
        <v>1</v>
      </c>
      <c r="D202" s="18">
        <v>1</v>
      </c>
      <c r="E202" s="16">
        <v>0.9</v>
      </c>
      <c r="F202" s="16"/>
      <c r="G202" s="5">
        <v>1.2</v>
      </c>
      <c r="H202" s="5">
        <f>ROUND(PRODUCT(C202:G202),2)</f>
        <v>1.08</v>
      </c>
      <c r="I202" s="14"/>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c r="CW202" s="53"/>
      <c r="CX202" s="53"/>
      <c r="CY202" s="53"/>
      <c r="CZ202" s="53"/>
      <c r="DA202" s="53"/>
      <c r="DB202" s="53"/>
      <c r="DC202" s="53"/>
      <c r="DD202" s="53"/>
      <c r="DE202" s="53"/>
      <c r="DF202" s="53"/>
      <c r="DG202" s="53"/>
      <c r="DH202" s="53"/>
      <c r="DI202" s="53"/>
      <c r="DJ202" s="53"/>
      <c r="DK202" s="53"/>
      <c r="DL202" s="53"/>
      <c r="DM202" s="53"/>
      <c r="DN202" s="53"/>
      <c r="DO202" s="53"/>
      <c r="DP202" s="53"/>
      <c r="DQ202" s="53"/>
      <c r="DR202" s="53"/>
      <c r="DS202" s="53"/>
      <c r="DT202" s="53"/>
      <c r="DU202" s="53"/>
      <c r="DV202" s="53"/>
      <c r="DW202" s="53"/>
      <c r="DX202" s="53"/>
      <c r="DY202" s="53"/>
      <c r="DZ202" s="53"/>
      <c r="EA202" s="53"/>
      <c r="EB202" s="53"/>
      <c r="EC202" s="53"/>
      <c r="ED202" s="53"/>
      <c r="EE202" s="53"/>
      <c r="EF202" s="53"/>
      <c r="EG202" s="53"/>
      <c r="EH202" s="53"/>
      <c r="EI202" s="53"/>
      <c r="EJ202" s="53"/>
      <c r="EK202" s="53"/>
      <c r="EL202" s="53"/>
      <c r="EM202" s="53"/>
      <c r="EN202" s="53"/>
      <c r="EO202" s="53"/>
      <c r="EP202" s="53"/>
      <c r="EQ202" s="53"/>
      <c r="ER202" s="53"/>
      <c r="ES202" s="53"/>
      <c r="ET202" s="53"/>
      <c r="EU202" s="53"/>
      <c r="EV202" s="53"/>
      <c r="EW202" s="53"/>
      <c r="EX202" s="53"/>
      <c r="EY202" s="53"/>
      <c r="EZ202" s="53"/>
      <c r="FA202" s="53"/>
      <c r="FB202" s="53"/>
      <c r="FC202" s="53"/>
      <c r="FD202" s="53"/>
      <c r="FE202" s="53"/>
      <c r="FF202" s="53"/>
      <c r="FG202" s="53"/>
      <c r="FH202" s="53"/>
      <c r="FI202" s="53"/>
      <c r="FJ202" s="53"/>
      <c r="FK202" s="53"/>
      <c r="FL202" s="53"/>
      <c r="FM202" s="53"/>
      <c r="FN202" s="53"/>
      <c r="FO202" s="53"/>
      <c r="FP202" s="53"/>
      <c r="FQ202" s="53"/>
      <c r="FR202" s="53"/>
      <c r="FS202" s="53"/>
      <c r="FT202" s="53"/>
      <c r="FU202" s="53"/>
      <c r="FV202" s="53"/>
      <c r="FW202" s="53"/>
      <c r="FX202" s="53"/>
      <c r="FY202" s="53"/>
      <c r="FZ202" s="53"/>
      <c r="GA202" s="53"/>
      <c r="GB202" s="53"/>
      <c r="GC202" s="53"/>
      <c r="GD202" s="53"/>
      <c r="GE202" s="53"/>
      <c r="GF202" s="53"/>
      <c r="GG202" s="53"/>
      <c r="GH202" s="53"/>
      <c r="GI202" s="53"/>
      <c r="GJ202" s="53"/>
      <c r="GK202" s="53"/>
      <c r="GL202" s="53"/>
      <c r="GM202" s="53"/>
      <c r="GN202" s="53"/>
      <c r="GO202" s="53"/>
      <c r="GP202" s="53"/>
      <c r="GQ202" s="53"/>
      <c r="GR202" s="53"/>
      <c r="GS202" s="53"/>
      <c r="GT202" s="53"/>
      <c r="GU202" s="53"/>
      <c r="GV202" s="53"/>
      <c r="GW202" s="53"/>
      <c r="GX202" s="53"/>
      <c r="GY202" s="53"/>
      <c r="GZ202" s="53"/>
      <c r="HA202" s="53"/>
      <c r="HB202" s="53"/>
      <c r="HC202" s="53"/>
      <c r="HD202" s="53"/>
      <c r="HE202" s="53"/>
      <c r="HF202" s="53"/>
      <c r="HG202" s="53"/>
      <c r="HH202" s="53"/>
      <c r="HI202" s="53"/>
      <c r="HJ202" s="53"/>
      <c r="HK202" s="53"/>
      <c r="HL202" s="53"/>
      <c r="HM202" s="53"/>
      <c r="HN202" s="53"/>
      <c r="HO202" s="53"/>
      <c r="HP202" s="53"/>
      <c r="HQ202" s="53"/>
      <c r="HR202" s="53"/>
      <c r="HS202" s="53"/>
      <c r="HT202" s="53"/>
      <c r="HU202" s="53"/>
      <c r="HV202" s="53"/>
      <c r="HW202" s="53"/>
      <c r="HX202" s="53"/>
      <c r="HY202" s="53"/>
      <c r="HZ202" s="53"/>
      <c r="IA202" s="53"/>
      <c r="IB202" s="53"/>
      <c r="IC202" s="53"/>
      <c r="ID202" s="53"/>
      <c r="IE202" s="53"/>
      <c r="IF202" s="53"/>
      <c r="IG202" s="53"/>
      <c r="IH202" s="53"/>
      <c r="II202" s="53"/>
      <c r="IJ202" s="53"/>
      <c r="IK202" s="53"/>
      <c r="IL202" s="53"/>
      <c r="IM202" s="53"/>
      <c r="IN202" s="53"/>
      <c r="IO202" s="53"/>
      <c r="IP202" s="53"/>
      <c r="IQ202" s="53"/>
      <c r="IR202" s="53"/>
      <c r="IS202" s="53"/>
      <c r="IT202" s="53"/>
      <c r="IU202" s="53"/>
    </row>
    <row r="203" spans="1:255" s="52" customFormat="1" ht="19.95" customHeight="1" x14ac:dyDescent="0.3">
      <c r="A203" s="85"/>
      <c r="B203" s="17" t="s">
        <v>13</v>
      </c>
      <c r="C203" s="18">
        <v>1</v>
      </c>
      <c r="D203" s="18">
        <v>1</v>
      </c>
      <c r="E203" s="16">
        <v>3.2</v>
      </c>
      <c r="F203" s="16"/>
      <c r="G203" s="5">
        <v>1</v>
      </c>
      <c r="H203" s="5">
        <f>ROUND(PRODUCT(C203:G203),2)</f>
        <v>3.2</v>
      </c>
      <c r="I203" s="14"/>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c r="CW203" s="53"/>
      <c r="CX203" s="53"/>
      <c r="CY203" s="53"/>
      <c r="CZ203" s="53"/>
      <c r="DA203" s="53"/>
      <c r="DB203" s="53"/>
      <c r="DC203" s="53"/>
      <c r="DD203" s="53"/>
      <c r="DE203" s="53"/>
      <c r="DF203" s="53"/>
      <c r="DG203" s="53"/>
      <c r="DH203" s="53"/>
      <c r="DI203" s="53"/>
      <c r="DJ203" s="53"/>
      <c r="DK203" s="53"/>
      <c r="DL203" s="53"/>
      <c r="DM203" s="53"/>
      <c r="DN203" s="53"/>
      <c r="DO203" s="53"/>
      <c r="DP203" s="53"/>
      <c r="DQ203" s="53"/>
      <c r="DR203" s="53"/>
      <c r="DS203" s="53"/>
      <c r="DT203" s="53"/>
      <c r="DU203" s="53"/>
      <c r="DV203" s="53"/>
      <c r="DW203" s="53"/>
      <c r="DX203" s="53"/>
      <c r="DY203" s="53"/>
      <c r="DZ203" s="53"/>
      <c r="EA203" s="53"/>
      <c r="EB203" s="53"/>
      <c r="EC203" s="53"/>
      <c r="ED203" s="53"/>
      <c r="EE203" s="53"/>
      <c r="EF203" s="53"/>
      <c r="EG203" s="53"/>
      <c r="EH203" s="53"/>
      <c r="EI203" s="53"/>
      <c r="EJ203" s="53"/>
      <c r="EK203" s="53"/>
      <c r="EL203" s="53"/>
      <c r="EM203" s="53"/>
      <c r="EN203" s="53"/>
      <c r="EO203" s="53"/>
      <c r="EP203" s="53"/>
      <c r="EQ203" s="53"/>
      <c r="ER203" s="53"/>
      <c r="ES203" s="53"/>
      <c r="ET203" s="53"/>
      <c r="EU203" s="53"/>
      <c r="EV203" s="53"/>
      <c r="EW203" s="53"/>
      <c r="EX203" s="53"/>
      <c r="EY203" s="53"/>
      <c r="EZ203" s="53"/>
      <c r="FA203" s="53"/>
      <c r="FB203" s="53"/>
      <c r="FC203" s="53"/>
      <c r="FD203" s="53"/>
      <c r="FE203" s="53"/>
      <c r="FF203" s="53"/>
      <c r="FG203" s="53"/>
      <c r="FH203" s="53"/>
      <c r="FI203" s="53"/>
      <c r="FJ203" s="53"/>
      <c r="FK203" s="53"/>
      <c r="FL203" s="53"/>
      <c r="FM203" s="53"/>
      <c r="FN203" s="53"/>
      <c r="FO203" s="53"/>
      <c r="FP203" s="53"/>
      <c r="FQ203" s="53"/>
      <c r="FR203" s="53"/>
      <c r="FS203" s="53"/>
      <c r="FT203" s="53"/>
      <c r="FU203" s="53"/>
      <c r="FV203" s="53"/>
      <c r="FW203" s="53"/>
      <c r="FX203" s="53"/>
      <c r="FY203" s="53"/>
      <c r="FZ203" s="53"/>
      <c r="GA203" s="53"/>
      <c r="GB203" s="53"/>
      <c r="GC203" s="53"/>
      <c r="GD203" s="53"/>
      <c r="GE203" s="53"/>
      <c r="GF203" s="53"/>
      <c r="GG203" s="53"/>
      <c r="GH203" s="53"/>
      <c r="GI203" s="53"/>
      <c r="GJ203" s="53"/>
      <c r="GK203" s="53"/>
      <c r="GL203" s="53"/>
      <c r="GM203" s="53"/>
      <c r="GN203" s="53"/>
      <c r="GO203" s="53"/>
      <c r="GP203" s="53"/>
      <c r="GQ203" s="53"/>
      <c r="GR203" s="53"/>
      <c r="GS203" s="53"/>
      <c r="GT203" s="53"/>
      <c r="GU203" s="53"/>
      <c r="GV203" s="53"/>
      <c r="GW203" s="53"/>
      <c r="GX203" s="53"/>
      <c r="GY203" s="53"/>
      <c r="GZ203" s="53"/>
      <c r="HA203" s="53"/>
      <c r="HB203" s="53"/>
      <c r="HC203" s="53"/>
      <c r="HD203" s="53"/>
      <c r="HE203" s="53"/>
      <c r="HF203" s="53"/>
      <c r="HG203" s="53"/>
      <c r="HH203" s="53"/>
      <c r="HI203" s="53"/>
      <c r="HJ203" s="53"/>
      <c r="HK203" s="53"/>
      <c r="HL203" s="53"/>
      <c r="HM203" s="53"/>
      <c r="HN203" s="53"/>
      <c r="HO203" s="53"/>
      <c r="HP203" s="53"/>
      <c r="HQ203" s="53"/>
      <c r="HR203" s="53"/>
      <c r="HS203" s="53"/>
      <c r="HT203" s="53"/>
      <c r="HU203" s="53"/>
      <c r="HV203" s="53"/>
      <c r="HW203" s="53"/>
      <c r="HX203" s="53"/>
      <c r="HY203" s="53"/>
      <c r="HZ203" s="53"/>
      <c r="IA203" s="53"/>
      <c r="IB203" s="53"/>
      <c r="IC203" s="53"/>
      <c r="ID203" s="53"/>
      <c r="IE203" s="53"/>
      <c r="IF203" s="53"/>
      <c r="IG203" s="53"/>
      <c r="IH203" s="53"/>
      <c r="II203" s="53"/>
      <c r="IJ203" s="53"/>
      <c r="IK203" s="53"/>
      <c r="IL203" s="53"/>
      <c r="IM203" s="53"/>
      <c r="IN203" s="53"/>
      <c r="IO203" s="53"/>
      <c r="IP203" s="53"/>
      <c r="IQ203" s="53"/>
      <c r="IR203" s="53"/>
      <c r="IS203" s="53"/>
      <c r="IT203" s="53"/>
      <c r="IU203" s="53"/>
    </row>
    <row r="204" spans="1:255" s="52" customFormat="1" ht="19.95" customHeight="1" x14ac:dyDescent="0.3">
      <c r="A204" s="85"/>
      <c r="B204" s="19" t="s">
        <v>14</v>
      </c>
      <c r="C204" s="18"/>
      <c r="D204" s="18"/>
      <c r="E204" s="16"/>
      <c r="F204" s="16"/>
      <c r="G204" s="5"/>
      <c r="H204" s="16"/>
      <c r="I204" s="14"/>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53"/>
      <c r="CA204" s="53"/>
      <c r="CB204" s="53"/>
      <c r="CC204" s="53"/>
      <c r="CD204" s="53"/>
      <c r="CE204" s="53"/>
      <c r="CF204" s="53"/>
      <c r="CG204" s="53"/>
      <c r="CH204" s="53"/>
      <c r="CI204" s="53"/>
      <c r="CJ204" s="53"/>
      <c r="CK204" s="53"/>
      <c r="CL204" s="53"/>
      <c r="CM204" s="53"/>
      <c r="CN204" s="53"/>
      <c r="CO204" s="53"/>
      <c r="CP204" s="53"/>
      <c r="CQ204" s="53"/>
      <c r="CR204" s="53"/>
      <c r="CS204" s="53"/>
      <c r="CT204" s="53"/>
      <c r="CU204" s="53"/>
      <c r="CV204" s="53"/>
      <c r="CW204" s="53"/>
      <c r="CX204" s="53"/>
      <c r="CY204" s="53"/>
      <c r="CZ204" s="53"/>
      <c r="DA204" s="53"/>
      <c r="DB204" s="53"/>
      <c r="DC204" s="53"/>
      <c r="DD204" s="53"/>
      <c r="DE204" s="53"/>
      <c r="DF204" s="53"/>
      <c r="DG204" s="53"/>
      <c r="DH204" s="53"/>
      <c r="DI204" s="53"/>
      <c r="DJ204" s="53"/>
      <c r="DK204" s="53"/>
      <c r="DL204" s="53"/>
      <c r="DM204" s="53"/>
      <c r="DN204" s="53"/>
      <c r="DO204" s="53"/>
      <c r="DP204" s="53"/>
      <c r="DQ204" s="53"/>
      <c r="DR204" s="53"/>
      <c r="DS204" s="53"/>
      <c r="DT204" s="53"/>
      <c r="DU204" s="53"/>
      <c r="DV204" s="53"/>
      <c r="DW204" s="53"/>
      <c r="DX204" s="53"/>
      <c r="DY204" s="53"/>
      <c r="DZ204" s="53"/>
      <c r="EA204" s="53"/>
      <c r="EB204" s="53"/>
      <c r="EC204" s="53"/>
      <c r="ED204" s="53"/>
      <c r="EE204" s="53"/>
      <c r="EF204" s="53"/>
      <c r="EG204" s="53"/>
      <c r="EH204" s="53"/>
      <c r="EI204" s="53"/>
      <c r="EJ204" s="53"/>
      <c r="EK204" s="53"/>
      <c r="EL204" s="53"/>
      <c r="EM204" s="53"/>
      <c r="EN204" s="53"/>
      <c r="EO204" s="53"/>
      <c r="EP204" s="53"/>
      <c r="EQ204" s="53"/>
      <c r="ER204" s="53"/>
      <c r="ES204" s="53"/>
      <c r="ET204" s="53"/>
      <c r="EU204" s="53"/>
      <c r="EV204" s="53"/>
      <c r="EW204" s="53"/>
      <c r="EX204" s="53"/>
      <c r="EY204" s="53"/>
      <c r="EZ204" s="53"/>
      <c r="FA204" s="53"/>
      <c r="FB204" s="53"/>
      <c r="FC204" s="53"/>
      <c r="FD204" s="53"/>
      <c r="FE204" s="53"/>
      <c r="FF204" s="53"/>
      <c r="FG204" s="53"/>
      <c r="FH204" s="53"/>
      <c r="FI204" s="53"/>
      <c r="FJ204" s="53"/>
      <c r="FK204" s="53"/>
      <c r="FL204" s="53"/>
      <c r="FM204" s="53"/>
      <c r="FN204" s="53"/>
      <c r="FO204" s="53"/>
      <c r="FP204" s="53"/>
      <c r="FQ204" s="53"/>
      <c r="FR204" s="53"/>
      <c r="FS204" s="53"/>
      <c r="FT204" s="53"/>
      <c r="FU204" s="53"/>
      <c r="FV204" s="53"/>
      <c r="FW204" s="53"/>
      <c r="FX204" s="53"/>
      <c r="FY204" s="53"/>
      <c r="FZ204" s="53"/>
      <c r="GA204" s="53"/>
      <c r="GB204" s="53"/>
      <c r="GC204" s="53"/>
      <c r="GD204" s="53"/>
      <c r="GE204" s="53"/>
      <c r="GF204" s="53"/>
      <c r="GG204" s="53"/>
      <c r="GH204" s="53"/>
      <c r="GI204" s="53"/>
      <c r="GJ204" s="53"/>
      <c r="GK204" s="53"/>
      <c r="GL204" s="53"/>
      <c r="GM204" s="53"/>
      <c r="GN204" s="53"/>
      <c r="GO204" s="53"/>
      <c r="GP204" s="53"/>
      <c r="GQ204" s="53"/>
      <c r="GR204" s="53"/>
      <c r="GS204" s="53"/>
      <c r="GT204" s="53"/>
      <c r="GU204" s="53"/>
      <c r="GV204" s="53"/>
      <c r="GW204" s="53"/>
      <c r="GX204" s="53"/>
      <c r="GY204" s="53"/>
      <c r="GZ204" s="53"/>
      <c r="HA204" s="53"/>
      <c r="HB204" s="53"/>
      <c r="HC204" s="53"/>
      <c r="HD204" s="53"/>
      <c r="HE204" s="53"/>
      <c r="HF204" s="53"/>
      <c r="HG204" s="53"/>
      <c r="HH204" s="53"/>
      <c r="HI204" s="53"/>
      <c r="HJ204" s="53"/>
      <c r="HK204" s="53"/>
      <c r="HL204" s="53"/>
      <c r="HM204" s="53"/>
      <c r="HN204" s="53"/>
      <c r="HO204" s="53"/>
      <c r="HP204" s="53"/>
      <c r="HQ204" s="53"/>
      <c r="HR204" s="53"/>
      <c r="HS204" s="53"/>
      <c r="HT204" s="53"/>
      <c r="HU204" s="53"/>
      <c r="HV204" s="53"/>
      <c r="HW204" s="53"/>
      <c r="HX204" s="53"/>
      <c r="HY204" s="53"/>
      <c r="HZ204" s="53"/>
      <c r="IA204" s="53"/>
      <c r="IB204" s="53"/>
      <c r="IC204" s="53"/>
      <c r="ID204" s="53"/>
      <c r="IE204" s="53"/>
      <c r="IF204" s="53"/>
      <c r="IG204" s="53"/>
      <c r="IH204" s="53"/>
      <c r="II204" s="53"/>
      <c r="IJ204" s="53"/>
      <c r="IK204" s="53"/>
      <c r="IL204" s="53"/>
      <c r="IM204" s="53"/>
      <c r="IN204" s="53"/>
      <c r="IO204" s="53"/>
      <c r="IP204" s="53"/>
      <c r="IQ204" s="53"/>
      <c r="IR204" s="53"/>
      <c r="IS204" s="53"/>
      <c r="IT204" s="53"/>
      <c r="IU204" s="53"/>
    </row>
    <row r="205" spans="1:255" s="52" customFormat="1" ht="19.95" customHeight="1" x14ac:dyDescent="0.3">
      <c r="A205" s="85"/>
      <c r="B205" s="17" t="s">
        <v>15</v>
      </c>
      <c r="C205" s="18">
        <v>1</v>
      </c>
      <c r="D205" s="18">
        <v>2</v>
      </c>
      <c r="E205" s="16">
        <v>3</v>
      </c>
      <c r="F205" s="16"/>
      <c r="G205" s="5">
        <v>2.5</v>
      </c>
      <c r="H205" s="5">
        <f>ROUND(PRODUCT(C205:G205),2)</f>
        <v>15</v>
      </c>
      <c r="I205" s="14"/>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53"/>
      <c r="CA205" s="53"/>
      <c r="CB205" s="53"/>
      <c r="CC205" s="53"/>
      <c r="CD205" s="53"/>
      <c r="CE205" s="53"/>
      <c r="CF205" s="53"/>
      <c r="CG205" s="53"/>
      <c r="CH205" s="53"/>
      <c r="CI205" s="53"/>
      <c r="CJ205" s="53"/>
      <c r="CK205" s="53"/>
      <c r="CL205" s="53"/>
      <c r="CM205" s="53"/>
      <c r="CN205" s="53"/>
      <c r="CO205" s="53"/>
      <c r="CP205" s="53"/>
      <c r="CQ205" s="53"/>
      <c r="CR205" s="53"/>
      <c r="CS205" s="53"/>
      <c r="CT205" s="53"/>
      <c r="CU205" s="53"/>
      <c r="CV205" s="53"/>
      <c r="CW205" s="53"/>
      <c r="CX205" s="53"/>
      <c r="CY205" s="53"/>
      <c r="CZ205" s="53"/>
      <c r="DA205" s="53"/>
      <c r="DB205" s="53"/>
      <c r="DC205" s="53"/>
      <c r="DD205" s="53"/>
      <c r="DE205" s="53"/>
      <c r="DF205" s="53"/>
      <c r="DG205" s="53"/>
      <c r="DH205" s="53"/>
      <c r="DI205" s="53"/>
      <c r="DJ205" s="53"/>
      <c r="DK205" s="53"/>
      <c r="DL205" s="53"/>
      <c r="DM205" s="53"/>
      <c r="DN205" s="53"/>
      <c r="DO205" s="53"/>
      <c r="DP205" s="53"/>
      <c r="DQ205" s="53"/>
      <c r="DR205" s="53"/>
      <c r="DS205" s="53"/>
      <c r="DT205" s="53"/>
      <c r="DU205" s="53"/>
      <c r="DV205" s="53"/>
      <c r="DW205" s="53"/>
      <c r="DX205" s="53"/>
      <c r="DY205" s="53"/>
      <c r="DZ205" s="53"/>
      <c r="EA205" s="53"/>
      <c r="EB205" s="53"/>
      <c r="EC205" s="53"/>
      <c r="ED205" s="53"/>
      <c r="EE205" s="53"/>
      <c r="EF205" s="53"/>
      <c r="EG205" s="53"/>
      <c r="EH205" s="53"/>
      <c r="EI205" s="53"/>
      <c r="EJ205" s="53"/>
      <c r="EK205" s="53"/>
      <c r="EL205" s="53"/>
      <c r="EM205" s="53"/>
      <c r="EN205" s="53"/>
      <c r="EO205" s="53"/>
      <c r="EP205" s="53"/>
      <c r="EQ205" s="53"/>
      <c r="ER205" s="53"/>
      <c r="ES205" s="53"/>
      <c r="ET205" s="53"/>
      <c r="EU205" s="53"/>
      <c r="EV205" s="53"/>
      <c r="EW205" s="53"/>
      <c r="EX205" s="53"/>
      <c r="EY205" s="53"/>
      <c r="EZ205" s="53"/>
      <c r="FA205" s="53"/>
      <c r="FB205" s="53"/>
      <c r="FC205" s="53"/>
      <c r="FD205" s="53"/>
      <c r="FE205" s="53"/>
      <c r="FF205" s="53"/>
      <c r="FG205" s="53"/>
      <c r="FH205" s="53"/>
      <c r="FI205" s="53"/>
      <c r="FJ205" s="53"/>
      <c r="FK205" s="53"/>
      <c r="FL205" s="53"/>
      <c r="FM205" s="53"/>
      <c r="FN205" s="53"/>
      <c r="FO205" s="53"/>
      <c r="FP205" s="53"/>
      <c r="FQ205" s="53"/>
      <c r="FR205" s="53"/>
      <c r="FS205" s="53"/>
      <c r="FT205" s="53"/>
      <c r="FU205" s="53"/>
      <c r="FV205" s="53"/>
      <c r="FW205" s="53"/>
      <c r="FX205" s="53"/>
      <c r="FY205" s="53"/>
      <c r="FZ205" s="53"/>
      <c r="GA205" s="53"/>
      <c r="GB205" s="53"/>
      <c r="GC205" s="53"/>
      <c r="GD205" s="53"/>
      <c r="GE205" s="53"/>
      <c r="GF205" s="53"/>
      <c r="GG205" s="53"/>
      <c r="GH205" s="53"/>
      <c r="GI205" s="53"/>
      <c r="GJ205" s="53"/>
      <c r="GK205" s="53"/>
      <c r="GL205" s="53"/>
      <c r="GM205" s="53"/>
      <c r="GN205" s="53"/>
      <c r="GO205" s="53"/>
      <c r="GP205" s="53"/>
      <c r="GQ205" s="53"/>
      <c r="GR205" s="53"/>
      <c r="GS205" s="53"/>
      <c r="GT205" s="53"/>
      <c r="GU205" s="53"/>
      <c r="GV205" s="53"/>
      <c r="GW205" s="53"/>
      <c r="GX205" s="53"/>
      <c r="GY205" s="53"/>
      <c r="GZ205" s="53"/>
      <c r="HA205" s="53"/>
      <c r="HB205" s="53"/>
      <c r="HC205" s="53"/>
      <c r="HD205" s="53"/>
      <c r="HE205" s="53"/>
      <c r="HF205" s="53"/>
      <c r="HG205" s="53"/>
      <c r="HH205" s="53"/>
      <c r="HI205" s="53"/>
      <c r="HJ205" s="53"/>
      <c r="HK205" s="53"/>
      <c r="HL205" s="53"/>
      <c r="HM205" s="53"/>
      <c r="HN205" s="53"/>
      <c r="HO205" s="53"/>
      <c r="HP205" s="53"/>
      <c r="HQ205" s="53"/>
      <c r="HR205" s="53"/>
      <c r="HS205" s="53"/>
      <c r="HT205" s="53"/>
      <c r="HU205" s="53"/>
      <c r="HV205" s="53"/>
      <c r="HW205" s="53"/>
      <c r="HX205" s="53"/>
      <c r="HY205" s="53"/>
      <c r="HZ205" s="53"/>
      <c r="IA205" s="53"/>
      <c r="IB205" s="53"/>
      <c r="IC205" s="53"/>
      <c r="ID205" s="53"/>
      <c r="IE205" s="53"/>
      <c r="IF205" s="53"/>
      <c r="IG205" s="53"/>
      <c r="IH205" s="53"/>
      <c r="II205" s="53"/>
      <c r="IJ205" s="53"/>
      <c r="IK205" s="53"/>
      <c r="IL205" s="53"/>
      <c r="IM205" s="53"/>
      <c r="IN205" s="53"/>
      <c r="IO205" s="53"/>
      <c r="IP205" s="53"/>
      <c r="IQ205" s="53"/>
      <c r="IR205" s="53"/>
      <c r="IS205" s="53"/>
      <c r="IT205" s="53"/>
      <c r="IU205" s="53"/>
    </row>
    <row r="206" spans="1:255" s="52" customFormat="1" ht="19.95" customHeight="1" x14ac:dyDescent="0.3">
      <c r="A206" s="85"/>
      <c r="B206" s="17" t="s">
        <v>16</v>
      </c>
      <c r="C206" s="18">
        <v>1</v>
      </c>
      <c r="D206" s="18">
        <v>1</v>
      </c>
      <c r="E206" s="16">
        <v>2</v>
      </c>
      <c r="F206" s="16"/>
      <c r="G206" s="5">
        <v>1.5</v>
      </c>
      <c r="H206" s="5">
        <f>ROUND(PRODUCT(C206:G206),2)</f>
        <v>3</v>
      </c>
      <c r="I206" s="14"/>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53"/>
      <c r="CA206" s="53"/>
      <c r="CB206" s="53"/>
      <c r="CC206" s="53"/>
      <c r="CD206" s="53"/>
      <c r="CE206" s="53"/>
      <c r="CF206" s="53"/>
      <c r="CG206" s="53"/>
      <c r="CH206" s="53"/>
      <c r="CI206" s="53"/>
      <c r="CJ206" s="53"/>
      <c r="CK206" s="53"/>
      <c r="CL206" s="53"/>
      <c r="CM206" s="53"/>
      <c r="CN206" s="53"/>
      <c r="CO206" s="53"/>
      <c r="CP206" s="53"/>
      <c r="CQ206" s="53"/>
      <c r="CR206" s="53"/>
      <c r="CS206" s="53"/>
      <c r="CT206" s="53"/>
      <c r="CU206" s="53"/>
      <c r="CV206" s="53"/>
      <c r="CW206" s="53"/>
      <c r="CX206" s="53"/>
      <c r="CY206" s="53"/>
      <c r="CZ206" s="53"/>
      <c r="DA206" s="53"/>
      <c r="DB206" s="53"/>
      <c r="DC206" s="53"/>
      <c r="DD206" s="53"/>
      <c r="DE206" s="53"/>
      <c r="DF206" s="53"/>
      <c r="DG206" s="53"/>
      <c r="DH206" s="53"/>
      <c r="DI206" s="53"/>
      <c r="DJ206" s="53"/>
      <c r="DK206" s="53"/>
      <c r="DL206" s="53"/>
      <c r="DM206" s="53"/>
      <c r="DN206" s="53"/>
      <c r="DO206" s="53"/>
      <c r="DP206" s="53"/>
      <c r="DQ206" s="53"/>
      <c r="DR206" s="53"/>
      <c r="DS206" s="53"/>
      <c r="DT206" s="53"/>
      <c r="DU206" s="53"/>
      <c r="DV206" s="53"/>
      <c r="DW206" s="53"/>
      <c r="DX206" s="53"/>
      <c r="DY206" s="53"/>
      <c r="DZ206" s="53"/>
      <c r="EA206" s="53"/>
      <c r="EB206" s="53"/>
      <c r="EC206" s="53"/>
      <c r="ED206" s="53"/>
      <c r="EE206" s="53"/>
      <c r="EF206" s="53"/>
      <c r="EG206" s="53"/>
      <c r="EH206" s="53"/>
      <c r="EI206" s="53"/>
      <c r="EJ206" s="53"/>
      <c r="EK206" s="53"/>
      <c r="EL206" s="53"/>
      <c r="EM206" s="53"/>
      <c r="EN206" s="53"/>
      <c r="EO206" s="53"/>
      <c r="EP206" s="53"/>
      <c r="EQ206" s="53"/>
      <c r="ER206" s="53"/>
      <c r="ES206" s="53"/>
      <c r="ET206" s="53"/>
      <c r="EU206" s="53"/>
      <c r="EV206" s="53"/>
      <c r="EW206" s="53"/>
      <c r="EX206" s="53"/>
      <c r="EY206" s="53"/>
      <c r="EZ206" s="53"/>
      <c r="FA206" s="53"/>
      <c r="FB206" s="53"/>
      <c r="FC206" s="53"/>
      <c r="FD206" s="53"/>
      <c r="FE206" s="53"/>
      <c r="FF206" s="53"/>
      <c r="FG206" s="53"/>
      <c r="FH206" s="53"/>
      <c r="FI206" s="53"/>
      <c r="FJ206" s="53"/>
      <c r="FK206" s="53"/>
      <c r="FL206" s="53"/>
      <c r="FM206" s="53"/>
      <c r="FN206" s="53"/>
      <c r="FO206" s="53"/>
      <c r="FP206" s="53"/>
      <c r="FQ206" s="53"/>
      <c r="FR206" s="53"/>
      <c r="FS206" s="53"/>
      <c r="FT206" s="53"/>
      <c r="FU206" s="53"/>
      <c r="FV206" s="53"/>
      <c r="FW206" s="53"/>
      <c r="FX206" s="53"/>
      <c r="FY206" s="53"/>
      <c r="FZ206" s="53"/>
      <c r="GA206" s="53"/>
      <c r="GB206" s="53"/>
      <c r="GC206" s="53"/>
      <c r="GD206" s="53"/>
      <c r="GE206" s="53"/>
      <c r="GF206" s="53"/>
      <c r="GG206" s="53"/>
      <c r="GH206" s="53"/>
      <c r="GI206" s="53"/>
      <c r="GJ206" s="53"/>
      <c r="GK206" s="53"/>
      <c r="GL206" s="53"/>
      <c r="GM206" s="53"/>
      <c r="GN206" s="53"/>
      <c r="GO206" s="53"/>
      <c r="GP206" s="53"/>
      <c r="GQ206" s="53"/>
      <c r="GR206" s="53"/>
      <c r="GS206" s="53"/>
      <c r="GT206" s="53"/>
      <c r="GU206" s="53"/>
      <c r="GV206" s="53"/>
      <c r="GW206" s="53"/>
      <c r="GX206" s="53"/>
      <c r="GY206" s="53"/>
      <c r="GZ206" s="53"/>
      <c r="HA206" s="53"/>
      <c r="HB206" s="53"/>
      <c r="HC206" s="53"/>
      <c r="HD206" s="53"/>
      <c r="HE206" s="53"/>
      <c r="HF206" s="53"/>
      <c r="HG206" s="53"/>
      <c r="HH206" s="53"/>
      <c r="HI206" s="53"/>
      <c r="HJ206" s="53"/>
      <c r="HK206" s="53"/>
      <c r="HL206" s="53"/>
      <c r="HM206" s="53"/>
      <c r="HN206" s="53"/>
      <c r="HO206" s="53"/>
      <c r="HP206" s="53"/>
      <c r="HQ206" s="53"/>
      <c r="HR206" s="53"/>
      <c r="HS206" s="53"/>
      <c r="HT206" s="53"/>
      <c r="HU206" s="53"/>
      <c r="HV206" s="53"/>
      <c r="HW206" s="53"/>
      <c r="HX206" s="53"/>
      <c r="HY206" s="53"/>
      <c r="HZ206" s="53"/>
      <c r="IA206" s="53"/>
      <c r="IB206" s="53"/>
      <c r="IC206" s="53"/>
      <c r="ID206" s="53"/>
      <c r="IE206" s="53"/>
      <c r="IF206" s="53"/>
      <c r="IG206" s="53"/>
      <c r="IH206" s="53"/>
      <c r="II206" s="53"/>
      <c r="IJ206" s="53"/>
      <c r="IK206" s="53"/>
      <c r="IL206" s="53"/>
      <c r="IM206" s="53"/>
      <c r="IN206" s="53"/>
      <c r="IO206" s="53"/>
      <c r="IP206" s="53"/>
      <c r="IQ206" s="53"/>
      <c r="IR206" s="53"/>
      <c r="IS206" s="53"/>
      <c r="IT206" s="53"/>
      <c r="IU206" s="53"/>
    </row>
    <row r="207" spans="1:255" s="52" customFormat="1" ht="19.95" customHeight="1" x14ac:dyDescent="0.3">
      <c r="A207" s="85"/>
      <c r="B207" s="19" t="s">
        <v>17</v>
      </c>
      <c r="C207" s="18"/>
      <c r="D207" s="18"/>
      <c r="E207" s="16"/>
      <c r="F207" s="16"/>
      <c r="G207" s="5"/>
      <c r="H207" s="16"/>
      <c r="I207" s="14"/>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c r="CW207" s="53"/>
      <c r="CX207" s="53"/>
      <c r="CY207" s="53"/>
      <c r="CZ207" s="53"/>
      <c r="DA207" s="53"/>
      <c r="DB207" s="53"/>
      <c r="DC207" s="53"/>
      <c r="DD207" s="53"/>
      <c r="DE207" s="53"/>
      <c r="DF207" s="53"/>
      <c r="DG207" s="53"/>
      <c r="DH207" s="53"/>
      <c r="DI207" s="53"/>
      <c r="DJ207" s="53"/>
      <c r="DK207" s="53"/>
      <c r="DL207" s="53"/>
      <c r="DM207" s="53"/>
      <c r="DN207" s="53"/>
      <c r="DO207" s="53"/>
      <c r="DP207" s="53"/>
      <c r="DQ207" s="53"/>
      <c r="DR207" s="53"/>
      <c r="DS207" s="53"/>
      <c r="DT207" s="53"/>
      <c r="DU207" s="53"/>
      <c r="DV207" s="53"/>
      <c r="DW207" s="53"/>
      <c r="DX207" s="53"/>
      <c r="DY207" s="53"/>
      <c r="DZ207" s="53"/>
      <c r="EA207" s="53"/>
      <c r="EB207" s="53"/>
      <c r="EC207" s="53"/>
      <c r="ED207" s="53"/>
      <c r="EE207" s="53"/>
      <c r="EF207" s="53"/>
      <c r="EG207" s="53"/>
      <c r="EH207" s="53"/>
      <c r="EI207" s="53"/>
      <c r="EJ207" s="53"/>
      <c r="EK207" s="53"/>
      <c r="EL207" s="53"/>
      <c r="EM207" s="53"/>
      <c r="EN207" s="53"/>
      <c r="EO207" s="53"/>
      <c r="EP207" s="53"/>
      <c r="EQ207" s="53"/>
      <c r="ER207" s="53"/>
      <c r="ES207" s="53"/>
      <c r="ET207" s="53"/>
      <c r="EU207" s="53"/>
      <c r="EV207" s="53"/>
      <c r="EW207" s="53"/>
      <c r="EX207" s="53"/>
      <c r="EY207" s="53"/>
      <c r="EZ207" s="53"/>
      <c r="FA207" s="53"/>
      <c r="FB207" s="53"/>
      <c r="FC207" s="53"/>
      <c r="FD207" s="53"/>
      <c r="FE207" s="53"/>
      <c r="FF207" s="53"/>
      <c r="FG207" s="53"/>
      <c r="FH207" s="53"/>
      <c r="FI207" s="53"/>
      <c r="FJ207" s="53"/>
      <c r="FK207" s="53"/>
      <c r="FL207" s="53"/>
      <c r="FM207" s="53"/>
      <c r="FN207" s="53"/>
      <c r="FO207" s="53"/>
      <c r="FP207" s="53"/>
      <c r="FQ207" s="53"/>
      <c r="FR207" s="53"/>
      <c r="FS207" s="53"/>
      <c r="FT207" s="53"/>
      <c r="FU207" s="53"/>
      <c r="FV207" s="53"/>
      <c r="FW207" s="53"/>
      <c r="FX207" s="53"/>
      <c r="FY207" s="53"/>
      <c r="FZ207" s="53"/>
      <c r="GA207" s="53"/>
      <c r="GB207" s="53"/>
      <c r="GC207" s="53"/>
      <c r="GD207" s="53"/>
      <c r="GE207" s="53"/>
      <c r="GF207" s="53"/>
      <c r="GG207" s="53"/>
      <c r="GH207" s="53"/>
      <c r="GI207" s="53"/>
      <c r="GJ207" s="53"/>
      <c r="GK207" s="53"/>
      <c r="GL207" s="53"/>
      <c r="GM207" s="53"/>
      <c r="GN207" s="53"/>
      <c r="GO207" s="53"/>
      <c r="GP207" s="53"/>
      <c r="GQ207" s="53"/>
      <c r="GR207" s="53"/>
      <c r="GS207" s="53"/>
      <c r="GT207" s="53"/>
      <c r="GU207" s="53"/>
      <c r="GV207" s="53"/>
      <c r="GW207" s="53"/>
      <c r="GX207" s="53"/>
      <c r="GY207" s="53"/>
      <c r="GZ207" s="53"/>
      <c r="HA207" s="53"/>
      <c r="HB207" s="53"/>
      <c r="HC207" s="53"/>
      <c r="HD207" s="53"/>
      <c r="HE207" s="53"/>
      <c r="HF207" s="53"/>
      <c r="HG207" s="53"/>
      <c r="HH207" s="53"/>
      <c r="HI207" s="53"/>
      <c r="HJ207" s="53"/>
      <c r="HK207" s="53"/>
      <c r="HL207" s="53"/>
      <c r="HM207" s="53"/>
      <c r="HN207" s="53"/>
      <c r="HO207" s="53"/>
      <c r="HP207" s="53"/>
      <c r="HQ207" s="53"/>
      <c r="HR207" s="53"/>
      <c r="HS207" s="53"/>
      <c r="HT207" s="53"/>
      <c r="HU207" s="53"/>
      <c r="HV207" s="53"/>
      <c r="HW207" s="53"/>
      <c r="HX207" s="53"/>
      <c r="HY207" s="53"/>
      <c r="HZ207" s="53"/>
      <c r="IA207" s="53"/>
      <c r="IB207" s="53"/>
      <c r="IC207" s="53"/>
      <c r="ID207" s="53"/>
      <c r="IE207" s="53"/>
      <c r="IF207" s="53"/>
      <c r="IG207" s="53"/>
      <c r="IH207" s="53"/>
      <c r="II207" s="53"/>
      <c r="IJ207" s="53"/>
      <c r="IK207" s="53"/>
      <c r="IL207" s="53"/>
      <c r="IM207" s="53"/>
      <c r="IN207" s="53"/>
      <c r="IO207" s="53"/>
      <c r="IP207" s="53"/>
      <c r="IQ207" s="53"/>
      <c r="IR207" s="53"/>
      <c r="IS207" s="53"/>
      <c r="IT207" s="53"/>
      <c r="IU207" s="53"/>
    </row>
    <row r="208" spans="1:255" s="52" customFormat="1" ht="19.95" customHeight="1" x14ac:dyDescent="0.3">
      <c r="A208" s="85"/>
      <c r="B208" s="20" t="s">
        <v>18</v>
      </c>
      <c r="C208" s="4">
        <v>1</v>
      </c>
      <c r="D208" s="4">
        <v>3</v>
      </c>
      <c r="E208" s="5">
        <v>2.5</v>
      </c>
      <c r="F208" s="5"/>
      <c r="G208" s="5">
        <v>0.8</v>
      </c>
      <c r="H208" s="5">
        <f>ROUND(PRODUCT(C208:G208),2)</f>
        <v>6</v>
      </c>
      <c r="I208" s="14"/>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c r="CW208" s="53"/>
      <c r="CX208" s="53"/>
      <c r="CY208" s="53"/>
      <c r="CZ208" s="53"/>
      <c r="DA208" s="53"/>
      <c r="DB208" s="53"/>
      <c r="DC208" s="53"/>
      <c r="DD208" s="53"/>
      <c r="DE208" s="53"/>
      <c r="DF208" s="53"/>
      <c r="DG208" s="53"/>
      <c r="DH208" s="53"/>
      <c r="DI208" s="53"/>
      <c r="DJ208" s="53"/>
      <c r="DK208" s="53"/>
      <c r="DL208" s="53"/>
      <c r="DM208" s="53"/>
      <c r="DN208" s="53"/>
      <c r="DO208" s="53"/>
      <c r="DP208" s="53"/>
      <c r="DQ208" s="53"/>
      <c r="DR208" s="53"/>
      <c r="DS208" s="53"/>
      <c r="DT208" s="53"/>
      <c r="DU208" s="53"/>
      <c r="DV208" s="53"/>
      <c r="DW208" s="53"/>
      <c r="DX208" s="53"/>
      <c r="DY208" s="53"/>
      <c r="DZ208" s="53"/>
      <c r="EA208" s="53"/>
      <c r="EB208" s="53"/>
      <c r="EC208" s="53"/>
      <c r="ED208" s="53"/>
      <c r="EE208" s="53"/>
      <c r="EF208" s="53"/>
      <c r="EG208" s="53"/>
      <c r="EH208" s="53"/>
      <c r="EI208" s="53"/>
      <c r="EJ208" s="53"/>
      <c r="EK208" s="53"/>
      <c r="EL208" s="53"/>
      <c r="EM208" s="53"/>
      <c r="EN208" s="53"/>
      <c r="EO208" s="53"/>
      <c r="EP208" s="53"/>
      <c r="EQ208" s="53"/>
      <c r="ER208" s="53"/>
      <c r="ES208" s="53"/>
      <c r="ET208" s="53"/>
      <c r="EU208" s="53"/>
      <c r="EV208" s="53"/>
      <c r="EW208" s="53"/>
      <c r="EX208" s="53"/>
      <c r="EY208" s="53"/>
      <c r="EZ208" s="53"/>
      <c r="FA208" s="53"/>
      <c r="FB208" s="53"/>
      <c r="FC208" s="53"/>
      <c r="FD208" s="53"/>
      <c r="FE208" s="53"/>
      <c r="FF208" s="53"/>
      <c r="FG208" s="53"/>
      <c r="FH208" s="53"/>
      <c r="FI208" s="53"/>
      <c r="FJ208" s="53"/>
      <c r="FK208" s="53"/>
      <c r="FL208" s="53"/>
      <c r="FM208" s="53"/>
      <c r="FN208" s="53"/>
      <c r="FO208" s="53"/>
      <c r="FP208" s="53"/>
      <c r="FQ208" s="53"/>
      <c r="FR208" s="53"/>
      <c r="FS208" s="53"/>
      <c r="FT208" s="53"/>
      <c r="FU208" s="53"/>
      <c r="FV208" s="53"/>
      <c r="FW208" s="53"/>
      <c r="FX208" s="53"/>
      <c r="FY208" s="53"/>
      <c r="FZ208" s="53"/>
      <c r="GA208" s="53"/>
      <c r="GB208" s="53"/>
      <c r="GC208" s="53"/>
      <c r="GD208" s="53"/>
      <c r="GE208" s="53"/>
      <c r="GF208" s="53"/>
      <c r="GG208" s="53"/>
      <c r="GH208" s="53"/>
      <c r="GI208" s="53"/>
      <c r="GJ208" s="53"/>
      <c r="GK208" s="53"/>
      <c r="GL208" s="53"/>
      <c r="GM208" s="53"/>
      <c r="GN208" s="53"/>
      <c r="GO208" s="53"/>
      <c r="GP208" s="53"/>
      <c r="GQ208" s="53"/>
      <c r="GR208" s="53"/>
      <c r="GS208" s="53"/>
      <c r="GT208" s="53"/>
      <c r="GU208" s="53"/>
      <c r="GV208" s="53"/>
      <c r="GW208" s="53"/>
      <c r="GX208" s="53"/>
      <c r="GY208" s="53"/>
      <c r="GZ208" s="53"/>
      <c r="HA208" s="53"/>
      <c r="HB208" s="53"/>
      <c r="HC208" s="53"/>
      <c r="HD208" s="53"/>
      <c r="HE208" s="53"/>
      <c r="HF208" s="53"/>
      <c r="HG208" s="53"/>
      <c r="HH208" s="53"/>
      <c r="HI208" s="53"/>
      <c r="HJ208" s="53"/>
      <c r="HK208" s="53"/>
      <c r="HL208" s="53"/>
      <c r="HM208" s="53"/>
      <c r="HN208" s="53"/>
      <c r="HO208" s="53"/>
      <c r="HP208" s="53"/>
      <c r="HQ208" s="53"/>
      <c r="HR208" s="53"/>
      <c r="HS208" s="53"/>
      <c r="HT208" s="53"/>
      <c r="HU208" s="53"/>
      <c r="HV208" s="53"/>
      <c r="HW208" s="53"/>
      <c r="HX208" s="53"/>
      <c r="HY208" s="53"/>
      <c r="HZ208" s="53"/>
      <c r="IA208" s="53"/>
      <c r="IB208" s="53"/>
      <c r="IC208" s="53"/>
      <c r="ID208" s="53"/>
      <c r="IE208" s="53"/>
      <c r="IF208" s="53"/>
      <c r="IG208" s="53"/>
      <c r="IH208" s="53"/>
      <c r="II208" s="53"/>
      <c r="IJ208" s="53"/>
      <c r="IK208" s="53"/>
      <c r="IL208" s="53"/>
      <c r="IM208" s="53"/>
      <c r="IN208" s="53"/>
      <c r="IO208" s="53"/>
      <c r="IP208" s="53"/>
      <c r="IQ208" s="53"/>
      <c r="IR208" s="53"/>
      <c r="IS208" s="53"/>
      <c r="IT208" s="53"/>
      <c r="IU208" s="53"/>
    </row>
    <row r="209" spans="1:255" s="52" customFormat="1" ht="19.95" customHeight="1" x14ac:dyDescent="0.3">
      <c r="A209" s="85"/>
      <c r="B209" s="20" t="s">
        <v>19</v>
      </c>
      <c r="C209" s="4">
        <v>1</v>
      </c>
      <c r="D209" s="4">
        <v>3</v>
      </c>
      <c r="E209" s="5">
        <v>1.5</v>
      </c>
      <c r="F209" s="5"/>
      <c r="G209" s="5">
        <v>0.6</v>
      </c>
      <c r="H209" s="5">
        <f>ROUND(PRODUCT(C209:G209),2)</f>
        <v>2.7</v>
      </c>
      <c r="I209" s="14"/>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53"/>
      <c r="CA209" s="53"/>
      <c r="CB209" s="53"/>
      <c r="CC209" s="53"/>
      <c r="CD209" s="53"/>
      <c r="CE209" s="53"/>
      <c r="CF209" s="53"/>
      <c r="CG209" s="53"/>
      <c r="CH209" s="53"/>
      <c r="CI209" s="53"/>
      <c r="CJ209" s="53"/>
      <c r="CK209" s="53"/>
      <c r="CL209" s="53"/>
      <c r="CM209" s="53"/>
      <c r="CN209" s="53"/>
      <c r="CO209" s="53"/>
      <c r="CP209" s="53"/>
      <c r="CQ209" s="53"/>
      <c r="CR209" s="53"/>
      <c r="CS209" s="53"/>
      <c r="CT209" s="53"/>
      <c r="CU209" s="53"/>
      <c r="CV209" s="53"/>
      <c r="CW209" s="53"/>
      <c r="CX209" s="53"/>
      <c r="CY209" s="53"/>
      <c r="CZ209" s="53"/>
      <c r="DA209" s="53"/>
      <c r="DB209" s="53"/>
      <c r="DC209" s="53"/>
      <c r="DD209" s="53"/>
      <c r="DE209" s="53"/>
      <c r="DF209" s="53"/>
      <c r="DG209" s="53"/>
      <c r="DH209" s="53"/>
      <c r="DI209" s="53"/>
      <c r="DJ209" s="53"/>
      <c r="DK209" s="53"/>
      <c r="DL209" s="53"/>
      <c r="DM209" s="53"/>
      <c r="DN209" s="53"/>
      <c r="DO209" s="53"/>
      <c r="DP209" s="53"/>
      <c r="DQ209" s="53"/>
      <c r="DR209" s="53"/>
      <c r="DS209" s="53"/>
      <c r="DT209" s="53"/>
      <c r="DU209" s="53"/>
      <c r="DV209" s="53"/>
      <c r="DW209" s="53"/>
      <c r="DX209" s="53"/>
      <c r="DY209" s="53"/>
      <c r="DZ209" s="53"/>
      <c r="EA209" s="53"/>
      <c r="EB209" s="53"/>
      <c r="EC209" s="53"/>
      <c r="ED209" s="53"/>
      <c r="EE209" s="53"/>
      <c r="EF209" s="53"/>
      <c r="EG209" s="53"/>
      <c r="EH209" s="53"/>
      <c r="EI209" s="53"/>
      <c r="EJ209" s="53"/>
      <c r="EK209" s="53"/>
      <c r="EL209" s="53"/>
      <c r="EM209" s="53"/>
      <c r="EN209" s="53"/>
      <c r="EO209" s="53"/>
      <c r="EP209" s="53"/>
      <c r="EQ209" s="53"/>
      <c r="ER209" s="53"/>
      <c r="ES209" s="53"/>
      <c r="ET209" s="53"/>
      <c r="EU209" s="53"/>
      <c r="EV209" s="53"/>
      <c r="EW209" s="53"/>
      <c r="EX209" s="53"/>
      <c r="EY209" s="53"/>
      <c r="EZ209" s="53"/>
      <c r="FA209" s="53"/>
      <c r="FB209" s="53"/>
      <c r="FC209" s="53"/>
      <c r="FD209" s="53"/>
      <c r="FE209" s="53"/>
      <c r="FF209" s="53"/>
      <c r="FG209" s="53"/>
      <c r="FH209" s="53"/>
      <c r="FI209" s="53"/>
      <c r="FJ209" s="53"/>
      <c r="FK209" s="53"/>
      <c r="FL209" s="53"/>
      <c r="FM209" s="53"/>
      <c r="FN209" s="53"/>
      <c r="FO209" s="53"/>
      <c r="FP209" s="53"/>
      <c r="FQ209" s="53"/>
      <c r="FR209" s="53"/>
      <c r="FS209" s="53"/>
      <c r="FT209" s="53"/>
      <c r="FU209" s="53"/>
      <c r="FV209" s="53"/>
      <c r="FW209" s="53"/>
      <c r="FX209" s="53"/>
      <c r="FY209" s="53"/>
      <c r="FZ209" s="53"/>
      <c r="GA209" s="53"/>
      <c r="GB209" s="53"/>
      <c r="GC209" s="53"/>
      <c r="GD209" s="53"/>
      <c r="GE209" s="53"/>
      <c r="GF209" s="53"/>
      <c r="GG209" s="53"/>
      <c r="GH209" s="53"/>
      <c r="GI209" s="53"/>
      <c r="GJ209" s="53"/>
      <c r="GK209" s="53"/>
      <c r="GL209" s="53"/>
      <c r="GM209" s="53"/>
      <c r="GN209" s="53"/>
      <c r="GO209" s="53"/>
      <c r="GP209" s="53"/>
      <c r="GQ209" s="53"/>
      <c r="GR209" s="53"/>
      <c r="GS209" s="53"/>
      <c r="GT209" s="53"/>
      <c r="GU209" s="53"/>
      <c r="GV209" s="53"/>
      <c r="GW209" s="53"/>
      <c r="GX209" s="53"/>
      <c r="GY209" s="53"/>
      <c r="GZ209" s="53"/>
      <c r="HA209" s="53"/>
      <c r="HB209" s="53"/>
      <c r="HC209" s="53"/>
      <c r="HD209" s="53"/>
      <c r="HE209" s="53"/>
      <c r="HF209" s="53"/>
      <c r="HG209" s="53"/>
      <c r="HH209" s="53"/>
      <c r="HI209" s="53"/>
      <c r="HJ209" s="53"/>
      <c r="HK209" s="53"/>
      <c r="HL209" s="53"/>
      <c r="HM209" s="53"/>
      <c r="HN209" s="53"/>
      <c r="HO209" s="53"/>
      <c r="HP209" s="53"/>
      <c r="HQ209" s="53"/>
      <c r="HR209" s="53"/>
      <c r="HS209" s="53"/>
      <c r="HT209" s="53"/>
      <c r="HU209" s="53"/>
      <c r="HV209" s="53"/>
      <c r="HW209" s="53"/>
      <c r="HX209" s="53"/>
      <c r="HY209" s="53"/>
      <c r="HZ209" s="53"/>
      <c r="IA209" s="53"/>
      <c r="IB209" s="53"/>
      <c r="IC209" s="53"/>
      <c r="ID209" s="53"/>
      <c r="IE209" s="53"/>
      <c r="IF209" s="53"/>
      <c r="IG209" s="53"/>
      <c r="IH209" s="53"/>
      <c r="II209" s="53"/>
      <c r="IJ209" s="53"/>
      <c r="IK209" s="53"/>
      <c r="IL209" s="53"/>
      <c r="IM209" s="53"/>
      <c r="IN209" s="53"/>
      <c r="IO209" s="53"/>
      <c r="IP209" s="53"/>
      <c r="IQ209" s="53"/>
      <c r="IR209" s="53"/>
      <c r="IS209" s="53"/>
      <c r="IT209" s="53"/>
      <c r="IU209" s="53"/>
    </row>
    <row r="210" spans="1:255" s="52" customFormat="1" ht="19.95" customHeight="1" x14ac:dyDescent="0.3">
      <c r="A210" s="85"/>
      <c r="B210" s="20" t="s">
        <v>20</v>
      </c>
      <c r="C210" s="4">
        <v>1</v>
      </c>
      <c r="D210" s="4">
        <v>3</v>
      </c>
      <c r="E210" s="5">
        <v>1</v>
      </c>
      <c r="F210" s="5"/>
      <c r="G210" s="5">
        <v>0.9</v>
      </c>
      <c r="H210" s="5">
        <f>ROUND(PRODUCT(C210:G210),2)</f>
        <v>2.7</v>
      </c>
      <c r="I210" s="14"/>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53"/>
      <c r="CA210" s="53"/>
      <c r="CB210" s="53"/>
      <c r="CC210" s="53"/>
      <c r="CD210" s="53"/>
      <c r="CE210" s="53"/>
      <c r="CF210" s="53"/>
      <c r="CG210" s="53"/>
      <c r="CH210" s="53"/>
      <c r="CI210" s="53"/>
      <c r="CJ210" s="53"/>
      <c r="CK210" s="53"/>
      <c r="CL210" s="53"/>
      <c r="CM210" s="53"/>
      <c r="CN210" s="53"/>
      <c r="CO210" s="53"/>
      <c r="CP210" s="53"/>
      <c r="CQ210" s="53"/>
      <c r="CR210" s="53"/>
      <c r="CS210" s="53"/>
      <c r="CT210" s="53"/>
      <c r="CU210" s="53"/>
      <c r="CV210" s="53"/>
      <c r="CW210" s="53"/>
      <c r="CX210" s="53"/>
      <c r="CY210" s="53"/>
      <c r="CZ210" s="53"/>
      <c r="DA210" s="53"/>
      <c r="DB210" s="53"/>
      <c r="DC210" s="53"/>
      <c r="DD210" s="53"/>
      <c r="DE210" s="53"/>
      <c r="DF210" s="53"/>
      <c r="DG210" s="53"/>
      <c r="DH210" s="53"/>
      <c r="DI210" s="53"/>
      <c r="DJ210" s="53"/>
      <c r="DK210" s="53"/>
      <c r="DL210" s="53"/>
      <c r="DM210" s="53"/>
      <c r="DN210" s="53"/>
      <c r="DO210" s="53"/>
      <c r="DP210" s="53"/>
      <c r="DQ210" s="53"/>
      <c r="DR210" s="53"/>
      <c r="DS210" s="53"/>
      <c r="DT210" s="53"/>
      <c r="DU210" s="53"/>
      <c r="DV210" s="53"/>
      <c r="DW210" s="53"/>
      <c r="DX210" s="53"/>
      <c r="DY210" s="53"/>
      <c r="DZ210" s="53"/>
      <c r="EA210" s="53"/>
      <c r="EB210" s="53"/>
      <c r="EC210" s="53"/>
      <c r="ED210" s="53"/>
      <c r="EE210" s="53"/>
      <c r="EF210" s="53"/>
      <c r="EG210" s="53"/>
      <c r="EH210" s="53"/>
      <c r="EI210" s="53"/>
      <c r="EJ210" s="53"/>
      <c r="EK210" s="53"/>
      <c r="EL210" s="53"/>
      <c r="EM210" s="53"/>
      <c r="EN210" s="53"/>
      <c r="EO210" s="53"/>
      <c r="EP210" s="53"/>
      <c r="EQ210" s="53"/>
      <c r="ER210" s="53"/>
      <c r="ES210" s="53"/>
      <c r="ET210" s="53"/>
      <c r="EU210" s="53"/>
      <c r="EV210" s="53"/>
      <c r="EW210" s="53"/>
      <c r="EX210" s="53"/>
      <c r="EY210" s="53"/>
      <c r="EZ210" s="53"/>
      <c r="FA210" s="53"/>
      <c r="FB210" s="53"/>
      <c r="FC210" s="53"/>
      <c r="FD210" s="53"/>
      <c r="FE210" s="53"/>
      <c r="FF210" s="53"/>
      <c r="FG210" s="53"/>
      <c r="FH210" s="53"/>
      <c r="FI210" s="53"/>
      <c r="FJ210" s="53"/>
      <c r="FK210" s="53"/>
      <c r="FL210" s="53"/>
      <c r="FM210" s="53"/>
      <c r="FN210" s="53"/>
      <c r="FO210" s="53"/>
      <c r="FP210" s="53"/>
      <c r="FQ210" s="53"/>
      <c r="FR210" s="53"/>
      <c r="FS210" s="53"/>
      <c r="FT210" s="53"/>
      <c r="FU210" s="53"/>
      <c r="FV210" s="53"/>
      <c r="FW210" s="53"/>
      <c r="FX210" s="53"/>
      <c r="FY210" s="53"/>
      <c r="FZ210" s="53"/>
      <c r="GA210" s="53"/>
      <c r="GB210" s="53"/>
      <c r="GC210" s="53"/>
      <c r="GD210" s="53"/>
      <c r="GE210" s="53"/>
      <c r="GF210" s="53"/>
      <c r="GG210" s="53"/>
      <c r="GH210" s="53"/>
      <c r="GI210" s="53"/>
      <c r="GJ210" s="53"/>
      <c r="GK210" s="53"/>
      <c r="GL210" s="53"/>
      <c r="GM210" s="53"/>
      <c r="GN210" s="53"/>
      <c r="GO210" s="53"/>
      <c r="GP210" s="53"/>
      <c r="GQ210" s="53"/>
      <c r="GR210" s="53"/>
      <c r="GS210" s="53"/>
      <c r="GT210" s="53"/>
      <c r="GU210" s="53"/>
      <c r="GV210" s="53"/>
      <c r="GW210" s="53"/>
      <c r="GX210" s="53"/>
      <c r="GY210" s="53"/>
      <c r="GZ210" s="53"/>
      <c r="HA210" s="53"/>
      <c r="HB210" s="53"/>
      <c r="HC210" s="53"/>
      <c r="HD210" s="53"/>
      <c r="HE210" s="53"/>
      <c r="HF210" s="53"/>
      <c r="HG210" s="53"/>
      <c r="HH210" s="53"/>
      <c r="HI210" s="53"/>
      <c r="HJ210" s="53"/>
      <c r="HK210" s="53"/>
      <c r="HL210" s="53"/>
      <c r="HM210" s="53"/>
      <c r="HN210" s="53"/>
      <c r="HO210" s="53"/>
      <c r="HP210" s="53"/>
      <c r="HQ210" s="53"/>
      <c r="HR210" s="53"/>
      <c r="HS210" s="53"/>
      <c r="HT210" s="53"/>
      <c r="HU210" s="53"/>
      <c r="HV210" s="53"/>
      <c r="HW210" s="53"/>
      <c r="HX210" s="53"/>
      <c r="HY210" s="53"/>
      <c r="HZ210" s="53"/>
      <c r="IA210" s="53"/>
      <c r="IB210" s="53"/>
      <c r="IC210" s="53"/>
      <c r="ID210" s="53"/>
      <c r="IE210" s="53"/>
      <c r="IF210" s="53"/>
      <c r="IG210" s="53"/>
      <c r="IH210" s="53"/>
      <c r="II210" s="53"/>
      <c r="IJ210" s="53"/>
      <c r="IK210" s="53"/>
      <c r="IL210" s="53"/>
      <c r="IM210" s="53"/>
      <c r="IN210" s="53"/>
      <c r="IO210" s="53"/>
      <c r="IP210" s="53"/>
      <c r="IQ210" s="53"/>
      <c r="IR210" s="53"/>
      <c r="IS210" s="53"/>
      <c r="IT210" s="53"/>
      <c r="IU210" s="53"/>
    </row>
    <row r="211" spans="1:255" s="52" customFormat="1" ht="19.95" customHeight="1" x14ac:dyDescent="0.3">
      <c r="A211" s="85"/>
      <c r="B211" s="20" t="s">
        <v>21</v>
      </c>
      <c r="C211" s="4">
        <v>1</v>
      </c>
      <c r="D211" s="4">
        <v>4</v>
      </c>
      <c r="E211" s="5">
        <v>2</v>
      </c>
      <c r="F211" s="5"/>
      <c r="G211" s="5">
        <v>1.2</v>
      </c>
      <c r="H211" s="5">
        <f>ROUND(PRODUCT(C211:G211),2)</f>
        <v>9.6</v>
      </c>
      <c r="I211" s="14"/>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c r="CK211" s="53"/>
      <c r="CL211" s="53"/>
      <c r="CM211" s="53"/>
      <c r="CN211" s="53"/>
      <c r="CO211" s="53"/>
      <c r="CP211" s="53"/>
      <c r="CQ211" s="53"/>
      <c r="CR211" s="53"/>
      <c r="CS211" s="53"/>
      <c r="CT211" s="53"/>
      <c r="CU211" s="53"/>
      <c r="CV211" s="53"/>
      <c r="CW211" s="53"/>
      <c r="CX211" s="53"/>
      <c r="CY211" s="53"/>
      <c r="CZ211" s="53"/>
      <c r="DA211" s="53"/>
      <c r="DB211" s="53"/>
      <c r="DC211" s="53"/>
      <c r="DD211" s="53"/>
      <c r="DE211" s="53"/>
      <c r="DF211" s="53"/>
      <c r="DG211" s="53"/>
      <c r="DH211" s="53"/>
      <c r="DI211" s="53"/>
      <c r="DJ211" s="53"/>
      <c r="DK211" s="53"/>
      <c r="DL211" s="53"/>
      <c r="DM211" s="53"/>
      <c r="DN211" s="53"/>
      <c r="DO211" s="53"/>
      <c r="DP211" s="53"/>
      <c r="DQ211" s="53"/>
      <c r="DR211" s="53"/>
      <c r="DS211" s="53"/>
      <c r="DT211" s="53"/>
      <c r="DU211" s="53"/>
      <c r="DV211" s="53"/>
      <c r="DW211" s="53"/>
      <c r="DX211" s="53"/>
      <c r="DY211" s="53"/>
      <c r="DZ211" s="53"/>
      <c r="EA211" s="53"/>
      <c r="EB211" s="53"/>
      <c r="EC211" s="53"/>
      <c r="ED211" s="53"/>
      <c r="EE211" s="53"/>
      <c r="EF211" s="53"/>
      <c r="EG211" s="53"/>
      <c r="EH211" s="53"/>
      <c r="EI211" s="53"/>
      <c r="EJ211" s="53"/>
      <c r="EK211" s="53"/>
      <c r="EL211" s="53"/>
      <c r="EM211" s="53"/>
      <c r="EN211" s="53"/>
      <c r="EO211" s="53"/>
      <c r="EP211" s="53"/>
      <c r="EQ211" s="53"/>
      <c r="ER211" s="53"/>
      <c r="ES211" s="53"/>
      <c r="ET211" s="53"/>
      <c r="EU211" s="53"/>
      <c r="EV211" s="53"/>
      <c r="EW211" s="53"/>
      <c r="EX211" s="53"/>
      <c r="EY211" s="53"/>
      <c r="EZ211" s="53"/>
      <c r="FA211" s="53"/>
      <c r="FB211" s="53"/>
      <c r="FC211" s="53"/>
      <c r="FD211" s="53"/>
      <c r="FE211" s="53"/>
      <c r="FF211" s="53"/>
      <c r="FG211" s="53"/>
      <c r="FH211" s="53"/>
      <c r="FI211" s="53"/>
      <c r="FJ211" s="53"/>
      <c r="FK211" s="53"/>
      <c r="FL211" s="53"/>
      <c r="FM211" s="53"/>
      <c r="FN211" s="53"/>
      <c r="FO211" s="53"/>
      <c r="FP211" s="53"/>
      <c r="FQ211" s="53"/>
      <c r="FR211" s="53"/>
      <c r="FS211" s="53"/>
      <c r="FT211" s="53"/>
      <c r="FU211" s="53"/>
      <c r="FV211" s="53"/>
      <c r="FW211" s="53"/>
      <c r="FX211" s="53"/>
      <c r="FY211" s="53"/>
      <c r="FZ211" s="53"/>
      <c r="GA211" s="53"/>
      <c r="GB211" s="53"/>
      <c r="GC211" s="53"/>
      <c r="GD211" s="53"/>
      <c r="GE211" s="53"/>
      <c r="GF211" s="53"/>
      <c r="GG211" s="53"/>
      <c r="GH211" s="53"/>
      <c r="GI211" s="53"/>
      <c r="GJ211" s="53"/>
      <c r="GK211" s="53"/>
      <c r="GL211" s="53"/>
      <c r="GM211" s="53"/>
      <c r="GN211" s="53"/>
      <c r="GO211" s="53"/>
      <c r="GP211" s="53"/>
      <c r="GQ211" s="53"/>
      <c r="GR211" s="53"/>
      <c r="GS211" s="53"/>
      <c r="GT211" s="53"/>
      <c r="GU211" s="53"/>
      <c r="GV211" s="53"/>
      <c r="GW211" s="53"/>
      <c r="GX211" s="53"/>
      <c r="GY211" s="53"/>
      <c r="GZ211" s="53"/>
      <c r="HA211" s="53"/>
      <c r="HB211" s="53"/>
      <c r="HC211" s="53"/>
      <c r="HD211" s="53"/>
      <c r="HE211" s="53"/>
      <c r="HF211" s="53"/>
      <c r="HG211" s="53"/>
      <c r="HH211" s="53"/>
      <c r="HI211" s="53"/>
      <c r="HJ211" s="53"/>
      <c r="HK211" s="53"/>
      <c r="HL211" s="53"/>
      <c r="HM211" s="53"/>
      <c r="HN211" s="53"/>
      <c r="HO211" s="53"/>
      <c r="HP211" s="53"/>
      <c r="HQ211" s="53"/>
      <c r="HR211" s="53"/>
      <c r="HS211" s="53"/>
      <c r="HT211" s="53"/>
      <c r="HU211" s="53"/>
      <c r="HV211" s="53"/>
      <c r="HW211" s="53"/>
      <c r="HX211" s="53"/>
      <c r="HY211" s="53"/>
      <c r="HZ211" s="53"/>
      <c r="IA211" s="53"/>
      <c r="IB211" s="53"/>
      <c r="IC211" s="53"/>
      <c r="ID211" s="53"/>
      <c r="IE211" s="53"/>
      <c r="IF211" s="53"/>
      <c r="IG211" s="53"/>
      <c r="IH211" s="53"/>
      <c r="II211" s="53"/>
      <c r="IJ211" s="53"/>
      <c r="IK211" s="53"/>
      <c r="IL211" s="53"/>
      <c r="IM211" s="53"/>
      <c r="IN211" s="53"/>
      <c r="IO211" s="53"/>
      <c r="IP211" s="53"/>
      <c r="IQ211" s="53"/>
      <c r="IR211" s="53"/>
      <c r="IS211" s="53"/>
      <c r="IT211" s="53"/>
      <c r="IU211" s="53"/>
    </row>
    <row r="212" spans="1:255" s="52" customFormat="1" ht="19.95" customHeight="1" x14ac:dyDescent="0.3">
      <c r="A212" s="85"/>
      <c r="B212" s="20" t="s">
        <v>22</v>
      </c>
      <c r="C212" s="4">
        <v>1</v>
      </c>
      <c r="D212" s="4">
        <v>6</v>
      </c>
      <c r="E212" s="5">
        <v>1.5</v>
      </c>
      <c r="F212" s="5"/>
      <c r="G212" s="5">
        <v>1.9</v>
      </c>
      <c r="H212" s="5">
        <f>ROUND(PRODUCT(C212:G212),2)</f>
        <v>17.100000000000001</v>
      </c>
      <c r="I212" s="14"/>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c r="CW212" s="53"/>
      <c r="CX212" s="53"/>
      <c r="CY212" s="53"/>
      <c r="CZ212" s="53"/>
      <c r="DA212" s="53"/>
      <c r="DB212" s="53"/>
      <c r="DC212" s="53"/>
      <c r="DD212" s="53"/>
      <c r="DE212" s="53"/>
      <c r="DF212" s="53"/>
      <c r="DG212" s="53"/>
      <c r="DH212" s="53"/>
      <c r="DI212" s="53"/>
      <c r="DJ212" s="53"/>
      <c r="DK212" s="53"/>
      <c r="DL212" s="53"/>
      <c r="DM212" s="53"/>
      <c r="DN212" s="53"/>
      <c r="DO212" s="53"/>
      <c r="DP212" s="53"/>
      <c r="DQ212" s="53"/>
      <c r="DR212" s="53"/>
      <c r="DS212" s="53"/>
      <c r="DT212" s="53"/>
      <c r="DU212" s="53"/>
      <c r="DV212" s="53"/>
      <c r="DW212" s="53"/>
      <c r="DX212" s="53"/>
      <c r="DY212" s="53"/>
      <c r="DZ212" s="53"/>
      <c r="EA212" s="53"/>
      <c r="EB212" s="53"/>
      <c r="EC212" s="53"/>
      <c r="ED212" s="53"/>
      <c r="EE212" s="53"/>
      <c r="EF212" s="53"/>
      <c r="EG212" s="53"/>
      <c r="EH212" s="53"/>
      <c r="EI212" s="53"/>
      <c r="EJ212" s="53"/>
      <c r="EK212" s="53"/>
      <c r="EL212" s="53"/>
      <c r="EM212" s="53"/>
      <c r="EN212" s="53"/>
      <c r="EO212" s="53"/>
      <c r="EP212" s="53"/>
      <c r="EQ212" s="53"/>
      <c r="ER212" s="53"/>
      <c r="ES212" s="53"/>
      <c r="ET212" s="53"/>
      <c r="EU212" s="53"/>
      <c r="EV212" s="53"/>
      <c r="EW212" s="53"/>
      <c r="EX212" s="53"/>
      <c r="EY212" s="53"/>
      <c r="EZ212" s="53"/>
      <c r="FA212" s="53"/>
      <c r="FB212" s="53"/>
      <c r="FC212" s="53"/>
      <c r="FD212" s="53"/>
      <c r="FE212" s="53"/>
      <c r="FF212" s="53"/>
      <c r="FG212" s="53"/>
      <c r="FH212" s="53"/>
      <c r="FI212" s="53"/>
      <c r="FJ212" s="53"/>
      <c r="FK212" s="53"/>
      <c r="FL212" s="53"/>
      <c r="FM212" s="53"/>
      <c r="FN212" s="53"/>
      <c r="FO212" s="53"/>
      <c r="FP212" s="53"/>
      <c r="FQ212" s="53"/>
      <c r="FR212" s="53"/>
      <c r="FS212" s="53"/>
      <c r="FT212" s="53"/>
      <c r="FU212" s="53"/>
      <c r="FV212" s="53"/>
      <c r="FW212" s="53"/>
      <c r="FX212" s="53"/>
      <c r="FY212" s="53"/>
      <c r="FZ212" s="53"/>
      <c r="GA212" s="53"/>
      <c r="GB212" s="53"/>
      <c r="GC212" s="53"/>
      <c r="GD212" s="53"/>
      <c r="GE212" s="53"/>
      <c r="GF212" s="53"/>
      <c r="GG212" s="53"/>
      <c r="GH212" s="53"/>
      <c r="GI212" s="53"/>
      <c r="GJ212" s="53"/>
      <c r="GK212" s="53"/>
      <c r="GL212" s="53"/>
      <c r="GM212" s="53"/>
      <c r="GN212" s="53"/>
      <c r="GO212" s="53"/>
      <c r="GP212" s="53"/>
      <c r="GQ212" s="53"/>
      <c r="GR212" s="53"/>
      <c r="GS212" s="53"/>
      <c r="GT212" s="53"/>
      <c r="GU212" s="53"/>
      <c r="GV212" s="53"/>
      <c r="GW212" s="53"/>
      <c r="GX212" s="53"/>
      <c r="GY212" s="53"/>
      <c r="GZ212" s="53"/>
      <c r="HA212" s="53"/>
      <c r="HB212" s="53"/>
      <c r="HC212" s="53"/>
      <c r="HD212" s="53"/>
      <c r="HE212" s="53"/>
      <c r="HF212" s="53"/>
      <c r="HG212" s="53"/>
      <c r="HH212" s="53"/>
      <c r="HI212" s="53"/>
      <c r="HJ212" s="53"/>
      <c r="HK212" s="53"/>
      <c r="HL212" s="53"/>
      <c r="HM212" s="53"/>
      <c r="HN212" s="53"/>
      <c r="HO212" s="53"/>
      <c r="HP212" s="53"/>
      <c r="HQ212" s="53"/>
      <c r="HR212" s="53"/>
      <c r="HS212" s="53"/>
      <c r="HT212" s="53"/>
      <c r="HU212" s="53"/>
      <c r="HV212" s="53"/>
      <c r="HW212" s="53"/>
      <c r="HX212" s="53"/>
      <c r="HY212" s="53"/>
      <c r="HZ212" s="53"/>
      <c r="IA212" s="53"/>
      <c r="IB212" s="53"/>
      <c r="IC212" s="53"/>
      <c r="ID212" s="53"/>
      <c r="IE212" s="53"/>
      <c r="IF212" s="53"/>
      <c r="IG212" s="53"/>
      <c r="IH212" s="53"/>
      <c r="II212" s="53"/>
      <c r="IJ212" s="53"/>
      <c r="IK212" s="53"/>
      <c r="IL212" s="53"/>
      <c r="IM212" s="53"/>
      <c r="IN212" s="53"/>
      <c r="IO212" s="53"/>
      <c r="IP212" s="53"/>
      <c r="IQ212" s="53"/>
      <c r="IR212" s="53"/>
      <c r="IS212" s="53"/>
      <c r="IT212" s="53"/>
      <c r="IU212" s="53"/>
    </row>
    <row r="213" spans="1:255" s="52" customFormat="1" ht="19.95" customHeight="1" x14ac:dyDescent="0.3">
      <c r="A213" s="85"/>
      <c r="B213" s="15" t="s">
        <v>23</v>
      </c>
      <c r="C213" s="4"/>
      <c r="D213" s="4"/>
      <c r="E213" s="5"/>
      <c r="F213" s="5"/>
      <c r="G213" s="5"/>
      <c r="H213" s="16"/>
      <c r="I213" s="14"/>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c r="CW213" s="53"/>
      <c r="CX213" s="53"/>
      <c r="CY213" s="53"/>
      <c r="CZ213" s="53"/>
      <c r="DA213" s="53"/>
      <c r="DB213" s="53"/>
      <c r="DC213" s="53"/>
      <c r="DD213" s="53"/>
      <c r="DE213" s="53"/>
      <c r="DF213" s="53"/>
      <c r="DG213" s="53"/>
      <c r="DH213" s="53"/>
      <c r="DI213" s="53"/>
      <c r="DJ213" s="53"/>
      <c r="DK213" s="53"/>
      <c r="DL213" s="53"/>
      <c r="DM213" s="53"/>
      <c r="DN213" s="53"/>
      <c r="DO213" s="53"/>
      <c r="DP213" s="53"/>
      <c r="DQ213" s="53"/>
      <c r="DR213" s="53"/>
      <c r="DS213" s="53"/>
      <c r="DT213" s="53"/>
      <c r="DU213" s="53"/>
      <c r="DV213" s="53"/>
      <c r="DW213" s="53"/>
      <c r="DX213" s="53"/>
      <c r="DY213" s="53"/>
      <c r="DZ213" s="53"/>
      <c r="EA213" s="53"/>
      <c r="EB213" s="53"/>
      <c r="EC213" s="53"/>
      <c r="ED213" s="53"/>
      <c r="EE213" s="53"/>
      <c r="EF213" s="53"/>
      <c r="EG213" s="53"/>
      <c r="EH213" s="53"/>
      <c r="EI213" s="53"/>
      <c r="EJ213" s="53"/>
      <c r="EK213" s="53"/>
      <c r="EL213" s="53"/>
      <c r="EM213" s="53"/>
      <c r="EN213" s="53"/>
      <c r="EO213" s="53"/>
      <c r="EP213" s="53"/>
      <c r="EQ213" s="53"/>
      <c r="ER213" s="53"/>
      <c r="ES213" s="53"/>
      <c r="ET213" s="53"/>
      <c r="EU213" s="53"/>
      <c r="EV213" s="53"/>
      <c r="EW213" s="53"/>
      <c r="EX213" s="53"/>
      <c r="EY213" s="53"/>
      <c r="EZ213" s="53"/>
      <c r="FA213" s="53"/>
      <c r="FB213" s="53"/>
      <c r="FC213" s="53"/>
      <c r="FD213" s="53"/>
      <c r="FE213" s="53"/>
      <c r="FF213" s="53"/>
      <c r="FG213" s="53"/>
      <c r="FH213" s="53"/>
      <c r="FI213" s="53"/>
      <c r="FJ213" s="53"/>
      <c r="FK213" s="53"/>
      <c r="FL213" s="53"/>
      <c r="FM213" s="53"/>
      <c r="FN213" s="53"/>
      <c r="FO213" s="53"/>
      <c r="FP213" s="53"/>
      <c r="FQ213" s="53"/>
      <c r="FR213" s="53"/>
      <c r="FS213" s="53"/>
      <c r="FT213" s="53"/>
      <c r="FU213" s="53"/>
      <c r="FV213" s="53"/>
      <c r="FW213" s="53"/>
      <c r="FX213" s="53"/>
      <c r="FY213" s="53"/>
      <c r="FZ213" s="53"/>
      <c r="GA213" s="53"/>
      <c r="GB213" s="53"/>
      <c r="GC213" s="53"/>
      <c r="GD213" s="53"/>
      <c r="GE213" s="53"/>
      <c r="GF213" s="53"/>
      <c r="GG213" s="53"/>
      <c r="GH213" s="53"/>
      <c r="GI213" s="53"/>
      <c r="GJ213" s="53"/>
      <c r="GK213" s="53"/>
      <c r="GL213" s="53"/>
      <c r="GM213" s="53"/>
      <c r="GN213" s="53"/>
      <c r="GO213" s="53"/>
      <c r="GP213" s="53"/>
      <c r="GQ213" s="53"/>
      <c r="GR213" s="53"/>
      <c r="GS213" s="53"/>
      <c r="GT213" s="53"/>
      <c r="GU213" s="53"/>
      <c r="GV213" s="53"/>
      <c r="GW213" s="53"/>
      <c r="GX213" s="53"/>
      <c r="GY213" s="53"/>
      <c r="GZ213" s="53"/>
      <c r="HA213" s="53"/>
      <c r="HB213" s="53"/>
      <c r="HC213" s="53"/>
      <c r="HD213" s="53"/>
      <c r="HE213" s="53"/>
      <c r="HF213" s="53"/>
      <c r="HG213" s="53"/>
      <c r="HH213" s="53"/>
      <c r="HI213" s="53"/>
      <c r="HJ213" s="53"/>
      <c r="HK213" s="53"/>
      <c r="HL213" s="53"/>
      <c r="HM213" s="53"/>
      <c r="HN213" s="53"/>
      <c r="HO213" s="53"/>
      <c r="HP213" s="53"/>
      <c r="HQ213" s="53"/>
      <c r="HR213" s="53"/>
      <c r="HS213" s="53"/>
      <c r="HT213" s="53"/>
      <c r="HU213" s="53"/>
      <c r="HV213" s="53"/>
      <c r="HW213" s="53"/>
      <c r="HX213" s="53"/>
      <c r="HY213" s="53"/>
      <c r="HZ213" s="53"/>
      <c r="IA213" s="53"/>
      <c r="IB213" s="53"/>
      <c r="IC213" s="53"/>
      <c r="ID213" s="53"/>
      <c r="IE213" s="53"/>
      <c r="IF213" s="53"/>
      <c r="IG213" s="53"/>
      <c r="IH213" s="53"/>
      <c r="II213" s="53"/>
      <c r="IJ213" s="53"/>
      <c r="IK213" s="53"/>
      <c r="IL213" s="53"/>
      <c r="IM213" s="53"/>
      <c r="IN213" s="53"/>
      <c r="IO213" s="53"/>
      <c r="IP213" s="53"/>
      <c r="IQ213" s="53"/>
      <c r="IR213" s="53"/>
      <c r="IS213" s="53"/>
      <c r="IT213" s="53"/>
      <c r="IU213" s="53"/>
    </row>
    <row r="214" spans="1:255" s="52" customFormat="1" ht="19.95" customHeight="1" x14ac:dyDescent="0.3">
      <c r="A214" s="85"/>
      <c r="B214" s="20" t="s">
        <v>24</v>
      </c>
      <c r="C214" s="4">
        <v>1</v>
      </c>
      <c r="D214" s="4">
        <v>5</v>
      </c>
      <c r="E214" s="5">
        <v>5.0999999999999996</v>
      </c>
      <c r="F214" s="5">
        <v>0.1</v>
      </c>
      <c r="G214" s="5"/>
      <c r="H214" s="5">
        <f>ROUND(PRODUCT(C214:G214),2)</f>
        <v>2.5499999999999998</v>
      </c>
      <c r="I214" s="14"/>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c r="CK214" s="53"/>
      <c r="CL214" s="53"/>
      <c r="CM214" s="53"/>
      <c r="CN214" s="53"/>
      <c r="CO214" s="53"/>
      <c r="CP214" s="53"/>
      <c r="CQ214" s="53"/>
      <c r="CR214" s="53"/>
      <c r="CS214" s="53"/>
      <c r="CT214" s="53"/>
      <c r="CU214" s="53"/>
      <c r="CV214" s="53"/>
      <c r="CW214" s="53"/>
      <c r="CX214" s="53"/>
      <c r="CY214" s="53"/>
      <c r="CZ214" s="53"/>
      <c r="DA214" s="53"/>
      <c r="DB214" s="53"/>
      <c r="DC214" s="53"/>
      <c r="DD214" s="53"/>
      <c r="DE214" s="53"/>
      <c r="DF214" s="53"/>
      <c r="DG214" s="53"/>
      <c r="DH214" s="53"/>
      <c r="DI214" s="53"/>
      <c r="DJ214" s="53"/>
      <c r="DK214" s="53"/>
      <c r="DL214" s="53"/>
      <c r="DM214" s="53"/>
      <c r="DN214" s="53"/>
      <c r="DO214" s="53"/>
      <c r="DP214" s="53"/>
      <c r="DQ214" s="53"/>
      <c r="DR214" s="53"/>
      <c r="DS214" s="53"/>
      <c r="DT214" s="53"/>
      <c r="DU214" s="53"/>
      <c r="DV214" s="53"/>
      <c r="DW214" s="53"/>
      <c r="DX214" s="53"/>
      <c r="DY214" s="53"/>
      <c r="DZ214" s="53"/>
      <c r="EA214" s="53"/>
      <c r="EB214" s="53"/>
      <c r="EC214" s="53"/>
      <c r="ED214" s="53"/>
      <c r="EE214" s="53"/>
      <c r="EF214" s="53"/>
      <c r="EG214" s="53"/>
      <c r="EH214" s="53"/>
      <c r="EI214" s="53"/>
      <c r="EJ214" s="53"/>
      <c r="EK214" s="53"/>
      <c r="EL214" s="53"/>
      <c r="EM214" s="53"/>
      <c r="EN214" s="53"/>
      <c r="EO214" s="53"/>
      <c r="EP214" s="53"/>
      <c r="EQ214" s="53"/>
      <c r="ER214" s="53"/>
      <c r="ES214" s="53"/>
      <c r="ET214" s="53"/>
      <c r="EU214" s="53"/>
      <c r="EV214" s="53"/>
      <c r="EW214" s="53"/>
      <c r="EX214" s="53"/>
      <c r="EY214" s="53"/>
      <c r="EZ214" s="53"/>
      <c r="FA214" s="53"/>
      <c r="FB214" s="53"/>
      <c r="FC214" s="53"/>
      <c r="FD214" s="53"/>
      <c r="FE214" s="53"/>
      <c r="FF214" s="53"/>
      <c r="FG214" s="53"/>
      <c r="FH214" s="53"/>
      <c r="FI214" s="53"/>
      <c r="FJ214" s="53"/>
      <c r="FK214" s="53"/>
      <c r="FL214" s="53"/>
      <c r="FM214" s="53"/>
      <c r="FN214" s="53"/>
      <c r="FO214" s="53"/>
      <c r="FP214" s="53"/>
      <c r="FQ214" s="53"/>
      <c r="FR214" s="53"/>
      <c r="FS214" s="53"/>
      <c r="FT214" s="53"/>
      <c r="FU214" s="53"/>
      <c r="FV214" s="53"/>
      <c r="FW214" s="53"/>
      <c r="FX214" s="53"/>
      <c r="FY214" s="53"/>
      <c r="FZ214" s="53"/>
      <c r="GA214" s="53"/>
      <c r="GB214" s="53"/>
      <c r="GC214" s="53"/>
      <c r="GD214" s="53"/>
      <c r="GE214" s="53"/>
      <c r="GF214" s="53"/>
      <c r="GG214" s="53"/>
      <c r="GH214" s="53"/>
      <c r="GI214" s="53"/>
      <c r="GJ214" s="53"/>
      <c r="GK214" s="53"/>
      <c r="GL214" s="53"/>
      <c r="GM214" s="53"/>
      <c r="GN214" s="53"/>
      <c r="GO214" s="53"/>
      <c r="GP214" s="53"/>
      <c r="GQ214" s="53"/>
      <c r="GR214" s="53"/>
      <c r="GS214" s="53"/>
      <c r="GT214" s="53"/>
      <c r="GU214" s="53"/>
      <c r="GV214" s="53"/>
      <c r="GW214" s="53"/>
      <c r="GX214" s="53"/>
      <c r="GY214" s="53"/>
      <c r="GZ214" s="53"/>
      <c r="HA214" s="53"/>
      <c r="HB214" s="53"/>
      <c r="HC214" s="53"/>
      <c r="HD214" s="53"/>
      <c r="HE214" s="53"/>
      <c r="HF214" s="53"/>
      <c r="HG214" s="53"/>
      <c r="HH214" s="53"/>
      <c r="HI214" s="53"/>
      <c r="HJ214" s="53"/>
      <c r="HK214" s="53"/>
      <c r="HL214" s="53"/>
      <c r="HM214" s="53"/>
      <c r="HN214" s="53"/>
      <c r="HO214" s="53"/>
      <c r="HP214" s="53"/>
      <c r="HQ214" s="53"/>
      <c r="HR214" s="53"/>
      <c r="HS214" s="53"/>
      <c r="HT214" s="53"/>
      <c r="HU214" s="53"/>
      <c r="HV214" s="53"/>
      <c r="HW214" s="53"/>
      <c r="HX214" s="53"/>
      <c r="HY214" s="53"/>
      <c r="HZ214" s="53"/>
      <c r="IA214" s="53"/>
      <c r="IB214" s="53"/>
      <c r="IC214" s="53"/>
      <c r="ID214" s="53"/>
      <c r="IE214" s="53"/>
      <c r="IF214" s="53"/>
      <c r="IG214" s="53"/>
      <c r="IH214" s="53"/>
      <c r="II214" s="53"/>
      <c r="IJ214" s="53"/>
      <c r="IK214" s="53"/>
      <c r="IL214" s="53"/>
      <c r="IM214" s="53"/>
      <c r="IN214" s="53"/>
      <c r="IO214" s="53"/>
      <c r="IP214" s="53"/>
      <c r="IQ214" s="53"/>
      <c r="IR214" s="53"/>
      <c r="IS214" s="53"/>
      <c r="IT214" s="53"/>
      <c r="IU214" s="53"/>
    </row>
    <row r="215" spans="1:255" s="52" customFormat="1" ht="19.95" customHeight="1" x14ac:dyDescent="0.3">
      <c r="A215" s="85"/>
      <c r="B215" s="20" t="s">
        <v>25</v>
      </c>
      <c r="C215" s="4">
        <v>2</v>
      </c>
      <c r="D215" s="4">
        <v>5</v>
      </c>
      <c r="E215" s="5">
        <v>5.0999999999999996</v>
      </c>
      <c r="F215" s="5">
        <v>0.1</v>
      </c>
      <c r="G215" s="5"/>
      <c r="H215" s="5">
        <f>ROUND(PRODUCT(C215:G215),2)</f>
        <v>5.0999999999999996</v>
      </c>
      <c r="I215" s="14"/>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3"/>
      <c r="CO215" s="53"/>
      <c r="CP215" s="53"/>
      <c r="CQ215" s="53"/>
      <c r="CR215" s="53"/>
      <c r="CS215" s="53"/>
      <c r="CT215" s="53"/>
      <c r="CU215" s="53"/>
      <c r="CV215" s="53"/>
      <c r="CW215" s="53"/>
      <c r="CX215" s="53"/>
      <c r="CY215" s="53"/>
      <c r="CZ215" s="53"/>
      <c r="DA215" s="53"/>
      <c r="DB215" s="53"/>
      <c r="DC215" s="53"/>
      <c r="DD215" s="53"/>
      <c r="DE215" s="53"/>
      <c r="DF215" s="53"/>
      <c r="DG215" s="53"/>
      <c r="DH215" s="53"/>
      <c r="DI215" s="53"/>
      <c r="DJ215" s="53"/>
      <c r="DK215" s="53"/>
      <c r="DL215" s="53"/>
      <c r="DM215" s="53"/>
      <c r="DN215" s="53"/>
      <c r="DO215" s="53"/>
      <c r="DP215" s="53"/>
      <c r="DQ215" s="53"/>
      <c r="DR215" s="53"/>
      <c r="DS215" s="53"/>
      <c r="DT215" s="53"/>
      <c r="DU215" s="53"/>
      <c r="DV215" s="53"/>
      <c r="DW215" s="53"/>
      <c r="DX215" s="53"/>
      <c r="DY215" s="53"/>
      <c r="DZ215" s="53"/>
      <c r="EA215" s="53"/>
      <c r="EB215" s="53"/>
      <c r="EC215" s="53"/>
      <c r="ED215" s="53"/>
      <c r="EE215" s="53"/>
      <c r="EF215" s="53"/>
      <c r="EG215" s="53"/>
      <c r="EH215" s="53"/>
      <c r="EI215" s="53"/>
      <c r="EJ215" s="53"/>
      <c r="EK215" s="53"/>
      <c r="EL215" s="53"/>
      <c r="EM215" s="53"/>
      <c r="EN215" s="53"/>
      <c r="EO215" s="53"/>
      <c r="EP215" s="53"/>
      <c r="EQ215" s="53"/>
      <c r="ER215" s="53"/>
      <c r="ES215" s="53"/>
      <c r="ET215" s="53"/>
      <c r="EU215" s="53"/>
      <c r="EV215" s="53"/>
      <c r="EW215" s="53"/>
      <c r="EX215" s="53"/>
      <c r="EY215" s="53"/>
      <c r="EZ215" s="53"/>
      <c r="FA215" s="53"/>
      <c r="FB215" s="53"/>
      <c r="FC215" s="53"/>
      <c r="FD215" s="53"/>
      <c r="FE215" s="53"/>
      <c r="FF215" s="53"/>
      <c r="FG215" s="53"/>
      <c r="FH215" s="53"/>
      <c r="FI215" s="53"/>
      <c r="FJ215" s="53"/>
      <c r="FK215" s="53"/>
      <c r="FL215" s="53"/>
      <c r="FM215" s="53"/>
      <c r="FN215" s="53"/>
      <c r="FO215" s="53"/>
      <c r="FP215" s="53"/>
      <c r="FQ215" s="53"/>
      <c r="FR215" s="53"/>
      <c r="FS215" s="53"/>
      <c r="FT215" s="53"/>
      <c r="FU215" s="53"/>
      <c r="FV215" s="53"/>
      <c r="FW215" s="53"/>
      <c r="FX215" s="53"/>
      <c r="FY215" s="53"/>
      <c r="FZ215" s="53"/>
      <c r="GA215" s="53"/>
      <c r="GB215" s="53"/>
      <c r="GC215" s="53"/>
      <c r="GD215" s="53"/>
      <c r="GE215" s="53"/>
      <c r="GF215" s="53"/>
      <c r="GG215" s="53"/>
      <c r="GH215" s="53"/>
      <c r="GI215" s="53"/>
      <c r="GJ215" s="53"/>
      <c r="GK215" s="53"/>
      <c r="GL215" s="53"/>
      <c r="GM215" s="53"/>
      <c r="GN215" s="53"/>
      <c r="GO215" s="53"/>
      <c r="GP215" s="53"/>
      <c r="GQ215" s="53"/>
      <c r="GR215" s="53"/>
      <c r="GS215" s="53"/>
      <c r="GT215" s="53"/>
      <c r="GU215" s="53"/>
      <c r="GV215" s="53"/>
      <c r="GW215" s="53"/>
      <c r="GX215" s="53"/>
      <c r="GY215" s="53"/>
      <c r="GZ215" s="53"/>
      <c r="HA215" s="53"/>
      <c r="HB215" s="53"/>
      <c r="HC215" s="53"/>
      <c r="HD215" s="53"/>
      <c r="HE215" s="53"/>
      <c r="HF215" s="53"/>
      <c r="HG215" s="53"/>
      <c r="HH215" s="53"/>
      <c r="HI215" s="53"/>
      <c r="HJ215" s="53"/>
      <c r="HK215" s="53"/>
      <c r="HL215" s="53"/>
      <c r="HM215" s="53"/>
      <c r="HN215" s="53"/>
      <c r="HO215" s="53"/>
      <c r="HP215" s="53"/>
      <c r="HQ215" s="53"/>
      <c r="HR215" s="53"/>
      <c r="HS215" s="53"/>
      <c r="HT215" s="53"/>
      <c r="HU215" s="53"/>
      <c r="HV215" s="53"/>
      <c r="HW215" s="53"/>
      <c r="HX215" s="53"/>
      <c r="HY215" s="53"/>
      <c r="HZ215" s="53"/>
      <c r="IA215" s="53"/>
      <c r="IB215" s="53"/>
      <c r="IC215" s="53"/>
      <c r="ID215" s="53"/>
      <c r="IE215" s="53"/>
      <c r="IF215" s="53"/>
      <c r="IG215" s="53"/>
      <c r="IH215" s="53"/>
      <c r="II215" s="53"/>
      <c r="IJ215" s="53"/>
      <c r="IK215" s="53"/>
      <c r="IL215" s="53"/>
      <c r="IM215" s="53"/>
      <c r="IN215" s="53"/>
      <c r="IO215" s="53"/>
      <c r="IP215" s="53"/>
      <c r="IQ215" s="53"/>
      <c r="IR215" s="53"/>
      <c r="IS215" s="53"/>
      <c r="IT215" s="53"/>
      <c r="IU215" s="53"/>
    </row>
    <row r="216" spans="1:255" s="52" customFormat="1" ht="19.95" customHeight="1" x14ac:dyDescent="0.3">
      <c r="A216" s="85"/>
      <c r="B216" s="20" t="s">
        <v>26</v>
      </c>
      <c r="C216" s="4">
        <v>2</v>
      </c>
      <c r="D216" s="4">
        <v>5</v>
      </c>
      <c r="E216" s="5">
        <v>5.0999999999999996</v>
      </c>
      <c r="F216" s="5">
        <v>0.23</v>
      </c>
      <c r="G216" s="5"/>
      <c r="H216" s="5">
        <f>ROUND(PRODUCT(C216:G216),2)</f>
        <v>11.73</v>
      </c>
      <c r="I216" s="14"/>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c r="BO216" s="53"/>
      <c r="BP216" s="53"/>
      <c r="BQ216" s="53"/>
      <c r="BR216" s="53"/>
      <c r="BS216" s="53"/>
      <c r="BT216" s="53"/>
      <c r="BU216" s="53"/>
      <c r="BV216" s="53"/>
      <c r="BW216" s="53"/>
      <c r="BX216" s="53"/>
      <c r="BY216" s="53"/>
      <c r="BZ216" s="53"/>
      <c r="CA216" s="53"/>
      <c r="CB216" s="53"/>
      <c r="CC216" s="53"/>
      <c r="CD216" s="53"/>
      <c r="CE216" s="53"/>
      <c r="CF216" s="53"/>
      <c r="CG216" s="53"/>
      <c r="CH216" s="53"/>
      <c r="CI216" s="53"/>
      <c r="CJ216" s="53"/>
      <c r="CK216" s="53"/>
      <c r="CL216" s="53"/>
      <c r="CM216" s="53"/>
      <c r="CN216" s="53"/>
      <c r="CO216" s="53"/>
      <c r="CP216" s="53"/>
      <c r="CQ216" s="53"/>
      <c r="CR216" s="53"/>
      <c r="CS216" s="53"/>
      <c r="CT216" s="53"/>
      <c r="CU216" s="53"/>
      <c r="CV216" s="53"/>
      <c r="CW216" s="53"/>
      <c r="CX216" s="53"/>
      <c r="CY216" s="53"/>
      <c r="CZ216" s="53"/>
      <c r="DA216" s="53"/>
      <c r="DB216" s="53"/>
      <c r="DC216" s="53"/>
      <c r="DD216" s="53"/>
      <c r="DE216" s="53"/>
      <c r="DF216" s="53"/>
      <c r="DG216" s="53"/>
      <c r="DH216" s="53"/>
      <c r="DI216" s="53"/>
      <c r="DJ216" s="53"/>
      <c r="DK216" s="53"/>
      <c r="DL216" s="53"/>
      <c r="DM216" s="53"/>
      <c r="DN216" s="53"/>
      <c r="DO216" s="53"/>
      <c r="DP216" s="53"/>
      <c r="DQ216" s="53"/>
      <c r="DR216" s="53"/>
      <c r="DS216" s="53"/>
      <c r="DT216" s="53"/>
      <c r="DU216" s="53"/>
      <c r="DV216" s="53"/>
      <c r="DW216" s="53"/>
      <c r="DX216" s="53"/>
      <c r="DY216" s="53"/>
      <c r="DZ216" s="53"/>
      <c r="EA216" s="53"/>
      <c r="EB216" s="53"/>
      <c r="EC216" s="53"/>
      <c r="ED216" s="53"/>
      <c r="EE216" s="53"/>
      <c r="EF216" s="53"/>
      <c r="EG216" s="53"/>
      <c r="EH216" s="53"/>
      <c r="EI216" s="53"/>
      <c r="EJ216" s="53"/>
      <c r="EK216" s="53"/>
      <c r="EL216" s="53"/>
      <c r="EM216" s="53"/>
      <c r="EN216" s="53"/>
      <c r="EO216" s="53"/>
      <c r="EP216" s="53"/>
      <c r="EQ216" s="53"/>
      <c r="ER216" s="53"/>
      <c r="ES216" s="53"/>
      <c r="ET216" s="53"/>
      <c r="EU216" s="53"/>
      <c r="EV216" s="53"/>
      <c r="EW216" s="53"/>
      <c r="EX216" s="53"/>
      <c r="EY216" s="53"/>
      <c r="EZ216" s="53"/>
      <c r="FA216" s="53"/>
      <c r="FB216" s="53"/>
      <c r="FC216" s="53"/>
      <c r="FD216" s="53"/>
      <c r="FE216" s="53"/>
      <c r="FF216" s="53"/>
      <c r="FG216" s="53"/>
      <c r="FH216" s="53"/>
      <c r="FI216" s="53"/>
      <c r="FJ216" s="53"/>
      <c r="FK216" s="53"/>
      <c r="FL216" s="53"/>
      <c r="FM216" s="53"/>
      <c r="FN216" s="53"/>
      <c r="FO216" s="53"/>
      <c r="FP216" s="53"/>
      <c r="FQ216" s="53"/>
      <c r="FR216" s="53"/>
      <c r="FS216" s="53"/>
      <c r="FT216" s="53"/>
      <c r="FU216" s="53"/>
      <c r="FV216" s="53"/>
      <c r="FW216" s="53"/>
      <c r="FX216" s="53"/>
      <c r="FY216" s="53"/>
      <c r="FZ216" s="53"/>
      <c r="GA216" s="53"/>
      <c r="GB216" s="53"/>
      <c r="GC216" s="53"/>
      <c r="GD216" s="53"/>
      <c r="GE216" s="53"/>
      <c r="GF216" s="53"/>
      <c r="GG216" s="53"/>
      <c r="GH216" s="53"/>
      <c r="GI216" s="53"/>
      <c r="GJ216" s="53"/>
      <c r="GK216" s="53"/>
      <c r="GL216" s="53"/>
      <c r="GM216" s="53"/>
      <c r="GN216" s="53"/>
      <c r="GO216" s="53"/>
      <c r="GP216" s="53"/>
      <c r="GQ216" s="53"/>
      <c r="GR216" s="53"/>
      <c r="GS216" s="53"/>
      <c r="GT216" s="53"/>
      <c r="GU216" s="53"/>
      <c r="GV216" s="53"/>
      <c r="GW216" s="53"/>
      <c r="GX216" s="53"/>
      <c r="GY216" s="53"/>
      <c r="GZ216" s="53"/>
      <c r="HA216" s="53"/>
      <c r="HB216" s="53"/>
      <c r="HC216" s="53"/>
      <c r="HD216" s="53"/>
      <c r="HE216" s="53"/>
      <c r="HF216" s="53"/>
      <c r="HG216" s="53"/>
      <c r="HH216" s="53"/>
      <c r="HI216" s="53"/>
      <c r="HJ216" s="53"/>
      <c r="HK216" s="53"/>
      <c r="HL216" s="53"/>
      <c r="HM216" s="53"/>
      <c r="HN216" s="53"/>
      <c r="HO216" s="53"/>
      <c r="HP216" s="53"/>
      <c r="HQ216" s="53"/>
      <c r="HR216" s="53"/>
      <c r="HS216" s="53"/>
      <c r="HT216" s="53"/>
      <c r="HU216" s="53"/>
      <c r="HV216" s="53"/>
      <c r="HW216" s="53"/>
      <c r="HX216" s="53"/>
      <c r="HY216" s="53"/>
      <c r="HZ216" s="53"/>
      <c r="IA216" s="53"/>
      <c r="IB216" s="53"/>
      <c r="IC216" s="53"/>
      <c r="ID216" s="53"/>
      <c r="IE216" s="53"/>
      <c r="IF216" s="53"/>
      <c r="IG216" s="53"/>
      <c r="IH216" s="53"/>
      <c r="II216" s="53"/>
      <c r="IJ216" s="53"/>
      <c r="IK216" s="53"/>
      <c r="IL216" s="53"/>
      <c r="IM216" s="53"/>
      <c r="IN216" s="53"/>
      <c r="IO216" s="53"/>
      <c r="IP216" s="53"/>
      <c r="IQ216" s="53"/>
      <c r="IR216" s="53"/>
      <c r="IS216" s="53"/>
      <c r="IT216" s="53"/>
      <c r="IU216" s="53"/>
    </row>
    <row r="217" spans="1:255" s="52" customFormat="1" ht="19.95" customHeight="1" x14ac:dyDescent="0.3">
      <c r="A217" s="85"/>
      <c r="B217" s="20" t="s">
        <v>27</v>
      </c>
      <c r="C217" s="4">
        <v>4</v>
      </c>
      <c r="D217" s="4">
        <v>5</v>
      </c>
      <c r="E217" s="5">
        <v>4.2</v>
      </c>
      <c r="F217" s="5">
        <v>0.1</v>
      </c>
      <c r="G217" s="5"/>
      <c r="H217" s="5">
        <f>ROUND(PRODUCT(C217:G217),2)</f>
        <v>8.4</v>
      </c>
      <c r="I217" s="14"/>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c r="CW217" s="53"/>
      <c r="CX217" s="53"/>
      <c r="CY217" s="53"/>
      <c r="CZ217" s="53"/>
      <c r="DA217" s="53"/>
      <c r="DB217" s="53"/>
      <c r="DC217" s="53"/>
      <c r="DD217" s="53"/>
      <c r="DE217" s="53"/>
      <c r="DF217" s="53"/>
      <c r="DG217" s="53"/>
      <c r="DH217" s="53"/>
      <c r="DI217" s="53"/>
      <c r="DJ217" s="53"/>
      <c r="DK217" s="53"/>
      <c r="DL217" s="53"/>
      <c r="DM217" s="53"/>
      <c r="DN217" s="53"/>
      <c r="DO217" s="53"/>
      <c r="DP217" s="53"/>
      <c r="DQ217" s="53"/>
      <c r="DR217" s="53"/>
      <c r="DS217" s="53"/>
      <c r="DT217" s="53"/>
      <c r="DU217" s="53"/>
      <c r="DV217" s="53"/>
      <c r="DW217" s="53"/>
      <c r="DX217" s="53"/>
      <c r="DY217" s="53"/>
      <c r="DZ217" s="53"/>
      <c r="EA217" s="53"/>
      <c r="EB217" s="53"/>
      <c r="EC217" s="53"/>
      <c r="ED217" s="53"/>
      <c r="EE217" s="53"/>
      <c r="EF217" s="53"/>
      <c r="EG217" s="53"/>
      <c r="EH217" s="53"/>
      <c r="EI217" s="53"/>
      <c r="EJ217" s="53"/>
      <c r="EK217" s="53"/>
      <c r="EL217" s="53"/>
      <c r="EM217" s="53"/>
      <c r="EN217" s="53"/>
      <c r="EO217" s="53"/>
      <c r="EP217" s="53"/>
      <c r="EQ217" s="53"/>
      <c r="ER217" s="53"/>
      <c r="ES217" s="53"/>
      <c r="ET217" s="53"/>
      <c r="EU217" s="53"/>
      <c r="EV217" s="53"/>
      <c r="EW217" s="53"/>
      <c r="EX217" s="53"/>
      <c r="EY217" s="53"/>
      <c r="EZ217" s="53"/>
      <c r="FA217" s="53"/>
      <c r="FB217" s="53"/>
      <c r="FC217" s="53"/>
      <c r="FD217" s="53"/>
      <c r="FE217" s="53"/>
      <c r="FF217" s="53"/>
      <c r="FG217" s="53"/>
      <c r="FH217" s="53"/>
      <c r="FI217" s="53"/>
      <c r="FJ217" s="53"/>
      <c r="FK217" s="53"/>
      <c r="FL217" s="53"/>
      <c r="FM217" s="53"/>
      <c r="FN217" s="53"/>
      <c r="FO217" s="53"/>
      <c r="FP217" s="53"/>
      <c r="FQ217" s="53"/>
      <c r="FR217" s="53"/>
      <c r="FS217" s="53"/>
      <c r="FT217" s="53"/>
      <c r="FU217" s="53"/>
      <c r="FV217" s="53"/>
      <c r="FW217" s="53"/>
      <c r="FX217" s="53"/>
      <c r="FY217" s="53"/>
      <c r="FZ217" s="53"/>
      <c r="GA217" s="53"/>
      <c r="GB217" s="53"/>
      <c r="GC217" s="53"/>
      <c r="GD217" s="53"/>
      <c r="GE217" s="53"/>
      <c r="GF217" s="53"/>
      <c r="GG217" s="53"/>
      <c r="GH217" s="53"/>
      <c r="GI217" s="53"/>
      <c r="GJ217" s="53"/>
      <c r="GK217" s="53"/>
      <c r="GL217" s="53"/>
      <c r="GM217" s="53"/>
      <c r="GN217" s="53"/>
      <c r="GO217" s="53"/>
      <c r="GP217" s="53"/>
      <c r="GQ217" s="53"/>
      <c r="GR217" s="53"/>
      <c r="GS217" s="53"/>
      <c r="GT217" s="53"/>
      <c r="GU217" s="53"/>
      <c r="GV217" s="53"/>
      <c r="GW217" s="53"/>
      <c r="GX217" s="53"/>
      <c r="GY217" s="53"/>
      <c r="GZ217" s="53"/>
      <c r="HA217" s="53"/>
      <c r="HB217" s="53"/>
      <c r="HC217" s="53"/>
      <c r="HD217" s="53"/>
      <c r="HE217" s="53"/>
      <c r="HF217" s="53"/>
      <c r="HG217" s="53"/>
      <c r="HH217" s="53"/>
      <c r="HI217" s="53"/>
      <c r="HJ217" s="53"/>
      <c r="HK217" s="53"/>
      <c r="HL217" s="53"/>
      <c r="HM217" s="53"/>
      <c r="HN217" s="53"/>
      <c r="HO217" s="53"/>
      <c r="HP217" s="53"/>
      <c r="HQ217" s="53"/>
      <c r="HR217" s="53"/>
      <c r="HS217" s="53"/>
      <c r="HT217" s="53"/>
      <c r="HU217" s="53"/>
      <c r="HV217" s="53"/>
      <c r="HW217" s="53"/>
      <c r="HX217" s="53"/>
      <c r="HY217" s="53"/>
      <c r="HZ217" s="53"/>
      <c r="IA217" s="53"/>
      <c r="IB217" s="53"/>
      <c r="IC217" s="53"/>
      <c r="ID217" s="53"/>
      <c r="IE217" s="53"/>
      <c r="IF217" s="53"/>
      <c r="IG217" s="53"/>
      <c r="IH217" s="53"/>
      <c r="II217" s="53"/>
      <c r="IJ217" s="53"/>
      <c r="IK217" s="53"/>
      <c r="IL217" s="53"/>
      <c r="IM217" s="53"/>
      <c r="IN217" s="53"/>
      <c r="IO217" s="53"/>
      <c r="IP217" s="53"/>
      <c r="IQ217" s="53"/>
      <c r="IR217" s="53"/>
      <c r="IS217" s="53"/>
      <c r="IT217" s="53"/>
      <c r="IU217" s="53"/>
    </row>
    <row r="218" spans="1:255" s="52" customFormat="1" ht="19.95" customHeight="1" x14ac:dyDescent="0.3">
      <c r="A218" s="85"/>
      <c r="B218" s="20" t="s">
        <v>28</v>
      </c>
      <c r="C218" s="4">
        <v>1</v>
      </c>
      <c r="D218" s="4">
        <v>5</v>
      </c>
      <c r="E218" s="5">
        <v>3.9</v>
      </c>
      <c r="F218" s="5">
        <v>0.1</v>
      </c>
      <c r="G218" s="5"/>
      <c r="H218" s="5">
        <f>ROUND(PRODUCT(C218:G218),2)</f>
        <v>1.95</v>
      </c>
      <c r="I218" s="14"/>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53"/>
      <c r="DR218" s="53"/>
      <c r="DS218" s="53"/>
      <c r="DT218" s="53"/>
      <c r="DU218" s="53"/>
      <c r="DV218" s="53"/>
      <c r="DW218" s="53"/>
      <c r="DX218" s="53"/>
      <c r="DY218" s="53"/>
      <c r="DZ218" s="53"/>
      <c r="EA218" s="53"/>
      <c r="EB218" s="53"/>
      <c r="EC218" s="53"/>
      <c r="ED218" s="53"/>
      <c r="EE218" s="53"/>
      <c r="EF218" s="53"/>
      <c r="EG218" s="53"/>
      <c r="EH218" s="53"/>
      <c r="EI218" s="53"/>
      <c r="EJ218" s="53"/>
      <c r="EK218" s="53"/>
      <c r="EL218" s="53"/>
      <c r="EM218" s="53"/>
      <c r="EN218" s="53"/>
      <c r="EO218" s="53"/>
      <c r="EP218" s="53"/>
      <c r="EQ218" s="53"/>
      <c r="ER218" s="53"/>
      <c r="ES218" s="53"/>
      <c r="ET218" s="53"/>
      <c r="EU218" s="53"/>
      <c r="EV218" s="53"/>
      <c r="EW218" s="53"/>
      <c r="EX218" s="53"/>
      <c r="EY218" s="53"/>
      <c r="EZ218" s="53"/>
      <c r="FA218" s="53"/>
      <c r="FB218" s="53"/>
      <c r="FC218" s="53"/>
      <c r="FD218" s="53"/>
      <c r="FE218" s="53"/>
      <c r="FF218" s="53"/>
      <c r="FG218" s="53"/>
      <c r="FH218" s="53"/>
      <c r="FI218" s="53"/>
      <c r="FJ218" s="53"/>
      <c r="FK218" s="53"/>
      <c r="FL218" s="53"/>
      <c r="FM218" s="53"/>
      <c r="FN218" s="53"/>
      <c r="FO218" s="53"/>
      <c r="FP218" s="53"/>
      <c r="FQ218" s="53"/>
      <c r="FR218" s="53"/>
      <c r="FS218" s="53"/>
      <c r="FT218" s="53"/>
      <c r="FU218" s="53"/>
      <c r="FV218" s="53"/>
      <c r="FW218" s="53"/>
      <c r="FX218" s="53"/>
      <c r="FY218" s="53"/>
      <c r="FZ218" s="53"/>
      <c r="GA218" s="53"/>
      <c r="GB218" s="53"/>
      <c r="GC218" s="53"/>
      <c r="GD218" s="53"/>
      <c r="GE218" s="53"/>
      <c r="GF218" s="53"/>
      <c r="GG218" s="53"/>
      <c r="GH218" s="53"/>
      <c r="GI218" s="53"/>
      <c r="GJ218" s="53"/>
      <c r="GK218" s="53"/>
      <c r="GL218" s="53"/>
      <c r="GM218" s="53"/>
      <c r="GN218" s="53"/>
      <c r="GO218" s="53"/>
      <c r="GP218" s="53"/>
      <c r="GQ218" s="53"/>
      <c r="GR218" s="53"/>
      <c r="GS218" s="53"/>
      <c r="GT218" s="53"/>
      <c r="GU218" s="53"/>
      <c r="GV218" s="53"/>
      <c r="GW218" s="53"/>
      <c r="GX218" s="53"/>
      <c r="GY218" s="53"/>
      <c r="GZ218" s="53"/>
      <c r="HA218" s="53"/>
      <c r="HB218" s="53"/>
      <c r="HC218" s="53"/>
      <c r="HD218" s="53"/>
      <c r="HE218" s="53"/>
      <c r="HF218" s="53"/>
      <c r="HG218" s="53"/>
      <c r="HH218" s="53"/>
      <c r="HI218" s="53"/>
      <c r="HJ218" s="53"/>
      <c r="HK218" s="53"/>
      <c r="HL218" s="53"/>
      <c r="HM218" s="53"/>
      <c r="HN218" s="53"/>
      <c r="HO218" s="53"/>
      <c r="HP218" s="53"/>
      <c r="HQ218" s="53"/>
      <c r="HR218" s="53"/>
      <c r="HS218" s="53"/>
      <c r="HT218" s="53"/>
      <c r="HU218" s="53"/>
      <c r="HV218" s="53"/>
      <c r="HW218" s="53"/>
      <c r="HX218" s="53"/>
      <c r="HY218" s="53"/>
      <c r="HZ218" s="53"/>
      <c r="IA218" s="53"/>
      <c r="IB218" s="53"/>
      <c r="IC218" s="53"/>
      <c r="ID218" s="53"/>
      <c r="IE218" s="53"/>
      <c r="IF218" s="53"/>
      <c r="IG218" s="53"/>
      <c r="IH218" s="53"/>
      <c r="II218" s="53"/>
      <c r="IJ218" s="53"/>
      <c r="IK218" s="53"/>
      <c r="IL218" s="53"/>
      <c r="IM218" s="53"/>
      <c r="IN218" s="53"/>
      <c r="IO218" s="53"/>
      <c r="IP218" s="53"/>
      <c r="IQ218" s="53"/>
      <c r="IR218" s="53"/>
      <c r="IS218" s="53"/>
      <c r="IT218" s="53"/>
      <c r="IU218" s="53"/>
    </row>
    <row r="219" spans="1:255" s="52" customFormat="1" ht="19.95" customHeight="1" x14ac:dyDescent="0.3">
      <c r="A219" s="85"/>
      <c r="B219" s="15" t="s">
        <v>29</v>
      </c>
      <c r="C219" s="4"/>
      <c r="D219" s="4"/>
      <c r="E219" s="5"/>
      <c r="F219" s="5"/>
      <c r="G219" s="5"/>
      <c r="H219" s="16"/>
      <c r="I219" s="14"/>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c r="CR219" s="53"/>
      <c r="CS219" s="53"/>
      <c r="CT219" s="53"/>
      <c r="CU219" s="53"/>
      <c r="CV219" s="53"/>
      <c r="CW219" s="53"/>
      <c r="CX219" s="53"/>
      <c r="CY219" s="53"/>
      <c r="CZ219" s="53"/>
      <c r="DA219" s="53"/>
      <c r="DB219" s="53"/>
      <c r="DC219" s="53"/>
      <c r="DD219" s="53"/>
      <c r="DE219" s="53"/>
      <c r="DF219" s="53"/>
      <c r="DG219" s="53"/>
      <c r="DH219" s="53"/>
      <c r="DI219" s="53"/>
      <c r="DJ219" s="53"/>
      <c r="DK219" s="53"/>
      <c r="DL219" s="53"/>
      <c r="DM219" s="53"/>
      <c r="DN219" s="53"/>
      <c r="DO219" s="53"/>
      <c r="DP219" s="53"/>
      <c r="DQ219" s="53"/>
      <c r="DR219" s="53"/>
      <c r="DS219" s="53"/>
      <c r="DT219" s="53"/>
      <c r="DU219" s="53"/>
      <c r="DV219" s="53"/>
      <c r="DW219" s="53"/>
      <c r="DX219" s="53"/>
      <c r="DY219" s="53"/>
      <c r="DZ219" s="53"/>
      <c r="EA219" s="53"/>
      <c r="EB219" s="53"/>
      <c r="EC219" s="53"/>
      <c r="ED219" s="53"/>
      <c r="EE219" s="53"/>
      <c r="EF219" s="53"/>
      <c r="EG219" s="53"/>
      <c r="EH219" s="53"/>
      <c r="EI219" s="53"/>
      <c r="EJ219" s="53"/>
      <c r="EK219" s="53"/>
      <c r="EL219" s="53"/>
      <c r="EM219" s="53"/>
      <c r="EN219" s="53"/>
      <c r="EO219" s="53"/>
      <c r="EP219" s="53"/>
      <c r="EQ219" s="53"/>
      <c r="ER219" s="53"/>
      <c r="ES219" s="53"/>
      <c r="ET219" s="53"/>
      <c r="EU219" s="53"/>
      <c r="EV219" s="53"/>
      <c r="EW219" s="53"/>
      <c r="EX219" s="53"/>
      <c r="EY219" s="53"/>
      <c r="EZ219" s="53"/>
      <c r="FA219" s="53"/>
      <c r="FB219" s="53"/>
      <c r="FC219" s="53"/>
      <c r="FD219" s="53"/>
      <c r="FE219" s="53"/>
      <c r="FF219" s="53"/>
      <c r="FG219" s="53"/>
      <c r="FH219" s="53"/>
      <c r="FI219" s="53"/>
      <c r="FJ219" s="53"/>
      <c r="FK219" s="53"/>
      <c r="FL219" s="53"/>
      <c r="FM219" s="53"/>
      <c r="FN219" s="53"/>
      <c r="FO219" s="53"/>
      <c r="FP219" s="53"/>
      <c r="FQ219" s="53"/>
      <c r="FR219" s="53"/>
      <c r="FS219" s="53"/>
      <c r="FT219" s="53"/>
      <c r="FU219" s="53"/>
      <c r="FV219" s="53"/>
      <c r="FW219" s="53"/>
      <c r="FX219" s="53"/>
      <c r="FY219" s="53"/>
      <c r="FZ219" s="53"/>
      <c r="GA219" s="53"/>
      <c r="GB219" s="53"/>
      <c r="GC219" s="53"/>
      <c r="GD219" s="53"/>
      <c r="GE219" s="53"/>
      <c r="GF219" s="53"/>
      <c r="GG219" s="53"/>
      <c r="GH219" s="53"/>
      <c r="GI219" s="53"/>
      <c r="GJ219" s="53"/>
      <c r="GK219" s="53"/>
      <c r="GL219" s="53"/>
      <c r="GM219" s="53"/>
      <c r="GN219" s="53"/>
      <c r="GO219" s="53"/>
      <c r="GP219" s="53"/>
      <c r="GQ219" s="53"/>
      <c r="GR219" s="53"/>
      <c r="GS219" s="53"/>
      <c r="GT219" s="53"/>
      <c r="GU219" s="53"/>
      <c r="GV219" s="53"/>
      <c r="GW219" s="53"/>
      <c r="GX219" s="53"/>
      <c r="GY219" s="53"/>
      <c r="GZ219" s="53"/>
      <c r="HA219" s="53"/>
      <c r="HB219" s="53"/>
      <c r="HC219" s="53"/>
      <c r="HD219" s="53"/>
      <c r="HE219" s="53"/>
      <c r="HF219" s="53"/>
      <c r="HG219" s="53"/>
      <c r="HH219" s="53"/>
      <c r="HI219" s="53"/>
      <c r="HJ219" s="53"/>
      <c r="HK219" s="53"/>
      <c r="HL219" s="53"/>
      <c r="HM219" s="53"/>
      <c r="HN219" s="53"/>
      <c r="HO219" s="53"/>
      <c r="HP219" s="53"/>
      <c r="HQ219" s="53"/>
      <c r="HR219" s="53"/>
      <c r="HS219" s="53"/>
      <c r="HT219" s="53"/>
      <c r="HU219" s="53"/>
      <c r="HV219" s="53"/>
      <c r="HW219" s="53"/>
      <c r="HX219" s="53"/>
      <c r="HY219" s="53"/>
      <c r="HZ219" s="53"/>
      <c r="IA219" s="53"/>
      <c r="IB219" s="53"/>
      <c r="IC219" s="53"/>
      <c r="ID219" s="53"/>
      <c r="IE219" s="53"/>
      <c r="IF219" s="53"/>
      <c r="IG219" s="53"/>
      <c r="IH219" s="53"/>
      <c r="II219" s="53"/>
      <c r="IJ219" s="53"/>
      <c r="IK219" s="53"/>
      <c r="IL219" s="53"/>
      <c r="IM219" s="53"/>
      <c r="IN219" s="53"/>
      <c r="IO219" s="53"/>
      <c r="IP219" s="53"/>
      <c r="IQ219" s="53"/>
      <c r="IR219" s="53"/>
      <c r="IS219" s="53"/>
      <c r="IT219" s="53"/>
      <c r="IU219" s="53"/>
    </row>
    <row r="220" spans="1:255" s="52" customFormat="1" ht="19.95" customHeight="1" x14ac:dyDescent="0.3">
      <c r="A220" s="85"/>
      <c r="B220" s="20" t="s">
        <v>30</v>
      </c>
      <c r="C220" s="4">
        <v>1</v>
      </c>
      <c r="D220" s="4">
        <v>3</v>
      </c>
      <c r="E220" s="5">
        <v>10.5</v>
      </c>
      <c r="F220" s="5">
        <v>0.3</v>
      </c>
      <c r="G220" s="5"/>
      <c r="H220" s="5">
        <f>ROUND(PRODUCT(C220:G220),2)</f>
        <v>9.4499999999999993</v>
      </c>
      <c r="I220" s="14"/>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53"/>
      <c r="CA220" s="53"/>
      <c r="CB220" s="53"/>
      <c r="CC220" s="53"/>
      <c r="CD220" s="53"/>
      <c r="CE220" s="53"/>
      <c r="CF220" s="53"/>
      <c r="CG220" s="53"/>
      <c r="CH220" s="53"/>
      <c r="CI220" s="53"/>
      <c r="CJ220" s="53"/>
      <c r="CK220" s="53"/>
      <c r="CL220" s="53"/>
      <c r="CM220" s="53"/>
      <c r="CN220" s="53"/>
      <c r="CO220" s="53"/>
      <c r="CP220" s="53"/>
      <c r="CQ220" s="53"/>
      <c r="CR220" s="53"/>
      <c r="CS220" s="53"/>
      <c r="CT220" s="53"/>
      <c r="CU220" s="53"/>
      <c r="CV220" s="53"/>
      <c r="CW220" s="53"/>
      <c r="CX220" s="53"/>
      <c r="CY220" s="53"/>
      <c r="CZ220" s="53"/>
      <c r="DA220" s="53"/>
      <c r="DB220" s="53"/>
      <c r="DC220" s="53"/>
      <c r="DD220" s="53"/>
      <c r="DE220" s="53"/>
      <c r="DF220" s="53"/>
      <c r="DG220" s="53"/>
      <c r="DH220" s="53"/>
      <c r="DI220" s="53"/>
      <c r="DJ220" s="53"/>
      <c r="DK220" s="53"/>
      <c r="DL220" s="53"/>
      <c r="DM220" s="53"/>
      <c r="DN220" s="53"/>
      <c r="DO220" s="53"/>
      <c r="DP220" s="53"/>
      <c r="DQ220" s="53"/>
      <c r="DR220" s="53"/>
      <c r="DS220" s="53"/>
      <c r="DT220" s="53"/>
      <c r="DU220" s="53"/>
      <c r="DV220" s="53"/>
      <c r="DW220" s="53"/>
      <c r="DX220" s="53"/>
      <c r="DY220" s="53"/>
      <c r="DZ220" s="53"/>
      <c r="EA220" s="53"/>
      <c r="EB220" s="53"/>
      <c r="EC220" s="53"/>
      <c r="ED220" s="53"/>
      <c r="EE220" s="53"/>
      <c r="EF220" s="53"/>
      <c r="EG220" s="53"/>
      <c r="EH220" s="53"/>
      <c r="EI220" s="53"/>
      <c r="EJ220" s="53"/>
      <c r="EK220" s="53"/>
      <c r="EL220" s="53"/>
      <c r="EM220" s="53"/>
      <c r="EN220" s="53"/>
      <c r="EO220" s="53"/>
      <c r="EP220" s="53"/>
      <c r="EQ220" s="53"/>
      <c r="ER220" s="53"/>
      <c r="ES220" s="53"/>
      <c r="ET220" s="53"/>
      <c r="EU220" s="53"/>
      <c r="EV220" s="53"/>
      <c r="EW220" s="53"/>
      <c r="EX220" s="53"/>
      <c r="EY220" s="53"/>
      <c r="EZ220" s="53"/>
      <c r="FA220" s="53"/>
      <c r="FB220" s="53"/>
      <c r="FC220" s="53"/>
      <c r="FD220" s="53"/>
      <c r="FE220" s="53"/>
      <c r="FF220" s="53"/>
      <c r="FG220" s="53"/>
      <c r="FH220" s="53"/>
      <c r="FI220" s="53"/>
      <c r="FJ220" s="53"/>
      <c r="FK220" s="53"/>
      <c r="FL220" s="53"/>
      <c r="FM220" s="53"/>
      <c r="FN220" s="53"/>
      <c r="FO220" s="53"/>
      <c r="FP220" s="53"/>
      <c r="FQ220" s="53"/>
      <c r="FR220" s="53"/>
      <c r="FS220" s="53"/>
      <c r="FT220" s="53"/>
      <c r="FU220" s="53"/>
      <c r="FV220" s="53"/>
      <c r="FW220" s="53"/>
      <c r="FX220" s="53"/>
      <c r="FY220" s="53"/>
      <c r="FZ220" s="53"/>
      <c r="GA220" s="53"/>
      <c r="GB220" s="53"/>
      <c r="GC220" s="53"/>
      <c r="GD220" s="53"/>
      <c r="GE220" s="53"/>
      <c r="GF220" s="53"/>
      <c r="GG220" s="53"/>
      <c r="GH220" s="53"/>
      <c r="GI220" s="53"/>
      <c r="GJ220" s="53"/>
      <c r="GK220" s="53"/>
      <c r="GL220" s="53"/>
      <c r="GM220" s="53"/>
      <c r="GN220" s="53"/>
      <c r="GO220" s="53"/>
      <c r="GP220" s="53"/>
      <c r="GQ220" s="53"/>
      <c r="GR220" s="53"/>
      <c r="GS220" s="53"/>
      <c r="GT220" s="53"/>
      <c r="GU220" s="53"/>
      <c r="GV220" s="53"/>
      <c r="GW220" s="53"/>
      <c r="GX220" s="53"/>
      <c r="GY220" s="53"/>
      <c r="GZ220" s="53"/>
      <c r="HA220" s="53"/>
      <c r="HB220" s="53"/>
      <c r="HC220" s="53"/>
      <c r="HD220" s="53"/>
      <c r="HE220" s="53"/>
      <c r="HF220" s="53"/>
      <c r="HG220" s="53"/>
      <c r="HH220" s="53"/>
      <c r="HI220" s="53"/>
      <c r="HJ220" s="53"/>
      <c r="HK220" s="53"/>
      <c r="HL220" s="53"/>
      <c r="HM220" s="53"/>
      <c r="HN220" s="53"/>
      <c r="HO220" s="53"/>
      <c r="HP220" s="53"/>
      <c r="HQ220" s="53"/>
      <c r="HR220" s="53"/>
      <c r="HS220" s="53"/>
      <c r="HT220" s="53"/>
      <c r="HU220" s="53"/>
      <c r="HV220" s="53"/>
      <c r="HW220" s="53"/>
      <c r="HX220" s="53"/>
      <c r="HY220" s="53"/>
      <c r="HZ220" s="53"/>
      <c r="IA220" s="53"/>
      <c r="IB220" s="53"/>
      <c r="IC220" s="53"/>
      <c r="ID220" s="53"/>
      <c r="IE220" s="53"/>
      <c r="IF220" s="53"/>
      <c r="IG220" s="53"/>
      <c r="IH220" s="53"/>
      <c r="II220" s="53"/>
      <c r="IJ220" s="53"/>
      <c r="IK220" s="53"/>
      <c r="IL220" s="53"/>
      <c r="IM220" s="53"/>
      <c r="IN220" s="53"/>
      <c r="IO220" s="53"/>
      <c r="IP220" s="53"/>
      <c r="IQ220" s="53"/>
      <c r="IR220" s="53"/>
      <c r="IS220" s="53"/>
      <c r="IT220" s="53"/>
      <c r="IU220" s="53"/>
    </row>
    <row r="221" spans="1:255" s="52" customFormat="1" ht="19.95" customHeight="1" x14ac:dyDescent="0.3">
      <c r="A221" s="85"/>
      <c r="B221" s="20" t="s">
        <v>31</v>
      </c>
      <c r="C221" s="4">
        <v>1</v>
      </c>
      <c r="D221" s="4">
        <v>3</v>
      </c>
      <c r="E221" s="5">
        <v>3.33</v>
      </c>
      <c r="F221" s="5">
        <v>1.5</v>
      </c>
      <c r="G221" s="5"/>
      <c r="H221" s="5">
        <f>ROUND(PRODUCT(C221:G221),2)</f>
        <v>14.99</v>
      </c>
      <c r="I221" s="14"/>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c r="CS221" s="53"/>
      <c r="CT221" s="53"/>
      <c r="CU221" s="53"/>
      <c r="CV221" s="53"/>
      <c r="CW221" s="53"/>
      <c r="CX221" s="53"/>
      <c r="CY221" s="53"/>
      <c r="CZ221" s="53"/>
      <c r="DA221" s="53"/>
      <c r="DB221" s="53"/>
      <c r="DC221" s="53"/>
      <c r="DD221" s="53"/>
      <c r="DE221" s="53"/>
      <c r="DF221" s="53"/>
      <c r="DG221" s="53"/>
      <c r="DH221" s="53"/>
      <c r="DI221" s="53"/>
      <c r="DJ221" s="53"/>
      <c r="DK221" s="53"/>
      <c r="DL221" s="53"/>
      <c r="DM221" s="53"/>
      <c r="DN221" s="53"/>
      <c r="DO221" s="53"/>
      <c r="DP221" s="53"/>
      <c r="DQ221" s="53"/>
      <c r="DR221" s="53"/>
      <c r="DS221" s="53"/>
      <c r="DT221" s="53"/>
      <c r="DU221" s="53"/>
      <c r="DV221" s="53"/>
      <c r="DW221" s="53"/>
      <c r="DX221" s="53"/>
      <c r="DY221" s="53"/>
      <c r="DZ221" s="53"/>
      <c r="EA221" s="53"/>
      <c r="EB221" s="53"/>
      <c r="EC221" s="53"/>
      <c r="ED221" s="53"/>
      <c r="EE221" s="53"/>
      <c r="EF221" s="53"/>
      <c r="EG221" s="53"/>
      <c r="EH221" s="53"/>
      <c r="EI221" s="53"/>
      <c r="EJ221" s="53"/>
      <c r="EK221" s="53"/>
      <c r="EL221" s="53"/>
      <c r="EM221" s="53"/>
      <c r="EN221" s="53"/>
      <c r="EO221" s="53"/>
      <c r="EP221" s="53"/>
      <c r="EQ221" s="53"/>
      <c r="ER221" s="53"/>
      <c r="ES221" s="53"/>
      <c r="ET221" s="53"/>
      <c r="EU221" s="53"/>
      <c r="EV221" s="53"/>
      <c r="EW221" s="53"/>
      <c r="EX221" s="53"/>
      <c r="EY221" s="53"/>
      <c r="EZ221" s="53"/>
      <c r="FA221" s="53"/>
      <c r="FB221" s="53"/>
      <c r="FC221" s="53"/>
      <c r="FD221" s="53"/>
      <c r="FE221" s="53"/>
      <c r="FF221" s="53"/>
      <c r="FG221" s="53"/>
      <c r="FH221" s="53"/>
      <c r="FI221" s="53"/>
      <c r="FJ221" s="53"/>
      <c r="FK221" s="53"/>
      <c r="FL221" s="53"/>
      <c r="FM221" s="53"/>
      <c r="FN221" s="53"/>
      <c r="FO221" s="53"/>
      <c r="FP221" s="53"/>
      <c r="FQ221" s="53"/>
      <c r="FR221" s="53"/>
      <c r="FS221" s="53"/>
      <c r="FT221" s="53"/>
      <c r="FU221" s="53"/>
      <c r="FV221" s="53"/>
      <c r="FW221" s="53"/>
      <c r="FX221" s="53"/>
      <c r="FY221" s="53"/>
      <c r="FZ221" s="53"/>
      <c r="GA221" s="53"/>
      <c r="GB221" s="53"/>
      <c r="GC221" s="53"/>
      <c r="GD221" s="53"/>
      <c r="GE221" s="53"/>
      <c r="GF221" s="53"/>
      <c r="GG221" s="53"/>
      <c r="GH221" s="53"/>
      <c r="GI221" s="53"/>
      <c r="GJ221" s="53"/>
      <c r="GK221" s="53"/>
      <c r="GL221" s="53"/>
      <c r="GM221" s="53"/>
      <c r="GN221" s="53"/>
      <c r="GO221" s="53"/>
      <c r="GP221" s="53"/>
      <c r="GQ221" s="53"/>
      <c r="GR221" s="53"/>
      <c r="GS221" s="53"/>
      <c r="GT221" s="53"/>
      <c r="GU221" s="53"/>
      <c r="GV221" s="53"/>
      <c r="GW221" s="53"/>
      <c r="GX221" s="53"/>
      <c r="GY221" s="53"/>
      <c r="GZ221" s="53"/>
      <c r="HA221" s="53"/>
      <c r="HB221" s="53"/>
      <c r="HC221" s="53"/>
      <c r="HD221" s="53"/>
      <c r="HE221" s="53"/>
      <c r="HF221" s="53"/>
      <c r="HG221" s="53"/>
      <c r="HH221" s="53"/>
      <c r="HI221" s="53"/>
      <c r="HJ221" s="53"/>
      <c r="HK221" s="53"/>
      <c r="HL221" s="53"/>
      <c r="HM221" s="53"/>
      <c r="HN221" s="53"/>
      <c r="HO221" s="53"/>
      <c r="HP221" s="53"/>
      <c r="HQ221" s="53"/>
      <c r="HR221" s="53"/>
      <c r="HS221" s="53"/>
      <c r="HT221" s="53"/>
      <c r="HU221" s="53"/>
      <c r="HV221" s="53"/>
      <c r="HW221" s="53"/>
      <c r="HX221" s="53"/>
      <c r="HY221" s="53"/>
      <c r="HZ221" s="53"/>
      <c r="IA221" s="53"/>
      <c r="IB221" s="53"/>
      <c r="IC221" s="53"/>
      <c r="ID221" s="53"/>
      <c r="IE221" s="53"/>
      <c r="IF221" s="53"/>
      <c r="IG221" s="53"/>
      <c r="IH221" s="53"/>
      <c r="II221" s="53"/>
      <c r="IJ221" s="53"/>
      <c r="IK221" s="53"/>
      <c r="IL221" s="53"/>
      <c r="IM221" s="53"/>
      <c r="IN221" s="53"/>
      <c r="IO221" s="53"/>
      <c r="IP221" s="53"/>
      <c r="IQ221" s="53"/>
      <c r="IR221" s="53"/>
      <c r="IS221" s="53"/>
      <c r="IT221" s="53"/>
      <c r="IU221" s="53"/>
    </row>
    <row r="222" spans="1:255" s="52" customFormat="1" ht="19.95" customHeight="1" x14ac:dyDescent="0.3">
      <c r="A222" s="85"/>
      <c r="B222" s="20"/>
      <c r="C222" s="4"/>
      <c r="D222" s="4"/>
      <c r="E222" s="5"/>
      <c r="F222" s="5"/>
      <c r="G222" s="5"/>
      <c r="H222" s="16">
        <v>0.05</v>
      </c>
      <c r="I222" s="14"/>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c r="CW222" s="53"/>
      <c r="CX222" s="53"/>
      <c r="CY222" s="53"/>
      <c r="CZ222" s="53"/>
      <c r="DA222" s="53"/>
      <c r="DB222" s="53"/>
      <c r="DC222" s="53"/>
      <c r="DD222" s="53"/>
      <c r="DE222" s="53"/>
      <c r="DF222" s="53"/>
      <c r="DG222" s="53"/>
      <c r="DH222" s="53"/>
      <c r="DI222" s="53"/>
      <c r="DJ222" s="53"/>
      <c r="DK222" s="53"/>
      <c r="DL222" s="53"/>
      <c r="DM222" s="53"/>
      <c r="DN222" s="53"/>
      <c r="DO222" s="53"/>
      <c r="DP222" s="53"/>
      <c r="DQ222" s="53"/>
      <c r="DR222" s="53"/>
      <c r="DS222" s="53"/>
      <c r="DT222" s="53"/>
      <c r="DU222" s="53"/>
      <c r="DV222" s="53"/>
      <c r="DW222" s="53"/>
      <c r="DX222" s="53"/>
      <c r="DY222" s="53"/>
      <c r="DZ222" s="53"/>
      <c r="EA222" s="53"/>
      <c r="EB222" s="53"/>
      <c r="EC222" s="53"/>
      <c r="ED222" s="53"/>
      <c r="EE222" s="53"/>
      <c r="EF222" s="53"/>
      <c r="EG222" s="53"/>
      <c r="EH222" s="53"/>
      <c r="EI222" s="53"/>
      <c r="EJ222" s="53"/>
      <c r="EK222" s="53"/>
      <c r="EL222" s="53"/>
      <c r="EM222" s="53"/>
      <c r="EN222" s="53"/>
      <c r="EO222" s="53"/>
      <c r="EP222" s="53"/>
      <c r="EQ222" s="53"/>
      <c r="ER222" s="53"/>
      <c r="ES222" s="53"/>
      <c r="ET222" s="53"/>
      <c r="EU222" s="53"/>
      <c r="EV222" s="53"/>
      <c r="EW222" s="53"/>
      <c r="EX222" s="53"/>
      <c r="EY222" s="53"/>
      <c r="EZ222" s="53"/>
      <c r="FA222" s="53"/>
      <c r="FB222" s="53"/>
      <c r="FC222" s="53"/>
      <c r="FD222" s="53"/>
      <c r="FE222" s="53"/>
      <c r="FF222" s="53"/>
      <c r="FG222" s="53"/>
      <c r="FH222" s="53"/>
      <c r="FI222" s="53"/>
      <c r="FJ222" s="53"/>
      <c r="FK222" s="53"/>
      <c r="FL222" s="53"/>
      <c r="FM222" s="53"/>
      <c r="FN222" s="53"/>
      <c r="FO222" s="53"/>
      <c r="FP222" s="53"/>
      <c r="FQ222" s="53"/>
      <c r="FR222" s="53"/>
      <c r="FS222" s="53"/>
      <c r="FT222" s="53"/>
      <c r="FU222" s="53"/>
      <c r="FV222" s="53"/>
      <c r="FW222" s="53"/>
      <c r="FX222" s="53"/>
      <c r="FY222" s="53"/>
      <c r="FZ222" s="53"/>
      <c r="GA222" s="53"/>
      <c r="GB222" s="53"/>
      <c r="GC222" s="53"/>
      <c r="GD222" s="53"/>
      <c r="GE222" s="53"/>
      <c r="GF222" s="53"/>
      <c r="GG222" s="53"/>
      <c r="GH222" s="53"/>
      <c r="GI222" s="53"/>
      <c r="GJ222" s="53"/>
      <c r="GK222" s="53"/>
      <c r="GL222" s="53"/>
      <c r="GM222" s="53"/>
      <c r="GN222" s="53"/>
      <c r="GO222" s="53"/>
      <c r="GP222" s="53"/>
      <c r="GQ222" s="53"/>
      <c r="GR222" s="53"/>
      <c r="GS222" s="53"/>
      <c r="GT222" s="53"/>
      <c r="GU222" s="53"/>
      <c r="GV222" s="53"/>
      <c r="GW222" s="53"/>
      <c r="GX222" s="53"/>
      <c r="GY222" s="53"/>
      <c r="GZ222" s="53"/>
      <c r="HA222" s="53"/>
      <c r="HB222" s="53"/>
      <c r="HC222" s="53"/>
      <c r="HD222" s="53"/>
      <c r="HE222" s="53"/>
      <c r="HF222" s="53"/>
      <c r="HG222" s="53"/>
      <c r="HH222" s="53"/>
      <c r="HI222" s="53"/>
      <c r="HJ222" s="53"/>
      <c r="HK222" s="53"/>
      <c r="HL222" s="53"/>
      <c r="HM222" s="53"/>
      <c r="HN222" s="53"/>
      <c r="HO222" s="53"/>
      <c r="HP222" s="53"/>
      <c r="HQ222" s="53"/>
      <c r="HR222" s="53"/>
      <c r="HS222" s="53"/>
      <c r="HT222" s="53"/>
      <c r="HU222" s="53"/>
      <c r="HV222" s="53"/>
      <c r="HW222" s="53"/>
      <c r="HX222" s="53"/>
      <c r="HY222" s="53"/>
      <c r="HZ222" s="53"/>
      <c r="IA222" s="53"/>
      <c r="IB222" s="53"/>
      <c r="IC222" s="53"/>
      <c r="ID222" s="53"/>
      <c r="IE222" s="53"/>
      <c r="IF222" s="53"/>
      <c r="IG222" s="53"/>
      <c r="IH222" s="53"/>
      <c r="II222" s="53"/>
      <c r="IJ222" s="53"/>
      <c r="IK222" s="53"/>
      <c r="IL222" s="53"/>
      <c r="IM222" s="53"/>
      <c r="IN222" s="53"/>
      <c r="IO222" s="53"/>
      <c r="IP222" s="53"/>
      <c r="IQ222" s="53"/>
      <c r="IR222" s="53"/>
      <c r="IS222" s="53"/>
      <c r="IT222" s="53"/>
      <c r="IU222" s="53"/>
    </row>
    <row r="223" spans="1:255" s="52" customFormat="1" ht="19.95" customHeight="1" x14ac:dyDescent="0.3">
      <c r="A223" s="85"/>
      <c r="B223" s="20"/>
      <c r="C223" s="4"/>
      <c r="D223" s="4"/>
      <c r="E223" s="8"/>
      <c r="F223" s="8"/>
      <c r="G223" s="34" t="s">
        <v>40</v>
      </c>
      <c r="H223" s="119">
        <f>ROUND(SUM(H200:H222),2)</f>
        <v>116.3</v>
      </c>
      <c r="I223" s="14" t="s">
        <v>41</v>
      </c>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c r="CR223" s="53"/>
      <c r="CS223" s="53"/>
      <c r="CT223" s="53"/>
      <c r="CU223" s="53"/>
      <c r="CV223" s="53"/>
      <c r="CW223" s="53"/>
      <c r="CX223" s="53"/>
      <c r="CY223" s="53"/>
      <c r="CZ223" s="53"/>
      <c r="DA223" s="53"/>
      <c r="DB223" s="53"/>
      <c r="DC223" s="53"/>
      <c r="DD223" s="53"/>
      <c r="DE223" s="53"/>
      <c r="DF223" s="53"/>
      <c r="DG223" s="53"/>
      <c r="DH223" s="53"/>
      <c r="DI223" s="53"/>
      <c r="DJ223" s="53"/>
      <c r="DK223" s="53"/>
      <c r="DL223" s="53"/>
      <c r="DM223" s="53"/>
      <c r="DN223" s="53"/>
      <c r="DO223" s="53"/>
      <c r="DP223" s="53"/>
      <c r="DQ223" s="53"/>
      <c r="DR223" s="53"/>
      <c r="DS223" s="53"/>
      <c r="DT223" s="53"/>
      <c r="DU223" s="53"/>
      <c r="DV223" s="53"/>
      <c r="DW223" s="53"/>
      <c r="DX223" s="53"/>
      <c r="DY223" s="53"/>
      <c r="DZ223" s="53"/>
      <c r="EA223" s="53"/>
      <c r="EB223" s="53"/>
      <c r="EC223" s="53"/>
      <c r="ED223" s="53"/>
      <c r="EE223" s="53"/>
      <c r="EF223" s="53"/>
      <c r="EG223" s="53"/>
      <c r="EH223" s="53"/>
      <c r="EI223" s="53"/>
      <c r="EJ223" s="53"/>
      <c r="EK223" s="53"/>
      <c r="EL223" s="53"/>
      <c r="EM223" s="53"/>
      <c r="EN223" s="53"/>
      <c r="EO223" s="53"/>
      <c r="EP223" s="53"/>
      <c r="EQ223" s="53"/>
      <c r="ER223" s="53"/>
      <c r="ES223" s="53"/>
      <c r="ET223" s="53"/>
      <c r="EU223" s="53"/>
      <c r="EV223" s="53"/>
      <c r="EW223" s="53"/>
      <c r="EX223" s="53"/>
      <c r="EY223" s="53"/>
      <c r="EZ223" s="53"/>
      <c r="FA223" s="53"/>
      <c r="FB223" s="53"/>
      <c r="FC223" s="53"/>
      <c r="FD223" s="53"/>
      <c r="FE223" s="53"/>
      <c r="FF223" s="53"/>
      <c r="FG223" s="53"/>
      <c r="FH223" s="53"/>
      <c r="FI223" s="53"/>
      <c r="FJ223" s="53"/>
      <c r="FK223" s="53"/>
      <c r="FL223" s="53"/>
      <c r="FM223" s="53"/>
      <c r="FN223" s="53"/>
      <c r="FO223" s="53"/>
      <c r="FP223" s="53"/>
      <c r="FQ223" s="53"/>
      <c r="FR223" s="53"/>
      <c r="FS223" s="53"/>
      <c r="FT223" s="53"/>
      <c r="FU223" s="53"/>
      <c r="FV223" s="53"/>
      <c r="FW223" s="53"/>
      <c r="FX223" s="53"/>
      <c r="FY223" s="53"/>
      <c r="FZ223" s="53"/>
      <c r="GA223" s="53"/>
      <c r="GB223" s="53"/>
      <c r="GC223" s="53"/>
      <c r="GD223" s="53"/>
      <c r="GE223" s="53"/>
      <c r="GF223" s="53"/>
      <c r="GG223" s="53"/>
      <c r="GH223" s="53"/>
      <c r="GI223" s="53"/>
      <c r="GJ223" s="53"/>
      <c r="GK223" s="53"/>
      <c r="GL223" s="53"/>
      <c r="GM223" s="53"/>
      <c r="GN223" s="53"/>
      <c r="GO223" s="53"/>
      <c r="GP223" s="53"/>
      <c r="GQ223" s="53"/>
      <c r="GR223" s="53"/>
      <c r="GS223" s="53"/>
      <c r="GT223" s="53"/>
      <c r="GU223" s="53"/>
      <c r="GV223" s="53"/>
      <c r="GW223" s="53"/>
      <c r="GX223" s="53"/>
      <c r="GY223" s="53"/>
      <c r="GZ223" s="53"/>
      <c r="HA223" s="53"/>
      <c r="HB223" s="53"/>
      <c r="HC223" s="53"/>
      <c r="HD223" s="53"/>
      <c r="HE223" s="53"/>
      <c r="HF223" s="53"/>
      <c r="HG223" s="53"/>
      <c r="HH223" s="53"/>
      <c r="HI223" s="53"/>
      <c r="HJ223" s="53"/>
      <c r="HK223" s="53"/>
      <c r="HL223" s="53"/>
      <c r="HM223" s="53"/>
      <c r="HN223" s="53"/>
      <c r="HO223" s="53"/>
      <c r="HP223" s="53"/>
      <c r="HQ223" s="53"/>
      <c r="HR223" s="53"/>
      <c r="HS223" s="53"/>
      <c r="HT223" s="53"/>
      <c r="HU223" s="53"/>
      <c r="HV223" s="53"/>
      <c r="HW223" s="53"/>
      <c r="HX223" s="53"/>
      <c r="HY223" s="53"/>
      <c r="HZ223" s="53"/>
      <c r="IA223" s="53"/>
      <c r="IB223" s="53"/>
      <c r="IC223" s="53"/>
      <c r="ID223" s="53"/>
      <c r="IE223" s="53"/>
      <c r="IF223" s="53"/>
      <c r="IG223" s="53"/>
      <c r="IH223" s="53"/>
      <c r="II223" s="53"/>
      <c r="IJ223" s="53"/>
      <c r="IK223" s="53"/>
      <c r="IL223" s="53"/>
      <c r="IM223" s="53"/>
      <c r="IN223" s="53"/>
      <c r="IO223" s="53"/>
      <c r="IP223" s="53"/>
      <c r="IQ223" s="53"/>
      <c r="IR223" s="53"/>
      <c r="IS223" s="53"/>
      <c r="IT223" s="53"/>
      <c r="IU223" s="53"/>
    </row>
    <row r="224" spans="1:255" s="52" customFormat="1" ht="49.95" customHeight="1" x14ac:dyDescent="0.3">
      <c r="A224" s="85">
        <v>10</v>
      </c>
      <c r="B224" s="189" t="s">
        <v>194</v>
      </c>
      <c r="C224" s="190"/>
      <c r="D224" s="190"/>
      <c r="E224" s="190"/>
      <c r="F224" s="190"/>
      <c r="G224" s="190"/>
      <c r="H224" s="191"/>
      <c r="I224" s="30"/>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c r="CI224" s="53"/>
      <c r="CJ224" s="53"/>
      <c r="CK224" s="53"/>
      <c r="CL224" s="53"/>
      <c r="CM224" s="53"/>
      <c r="CN224" s="53"/>
      <c r="CO224" s="53"/>
      <c r="CP224" s="53"/>
      <c r="CQ224" s="53"/>
      <c r="CR224" s="53"/>
      <c r="CS224" s="53"/>
      <c r="CT224" s="53"/>
      <c r="CU224" s="53"/>
      <c r="CV224" s="53"/>
      <c r="CW224" s="53"/>
      <c r="CX224" s="53"/>
      <c r="CY224" s="53"/>
      <c r="CZ224" s="53"/>
      <c r="DA224" s="53"/>
      <c r="DB224" s="53"/>
      <c r="DC224" s="53"/>
      <c r="DD224" s="53"/>
      <c r="DE224" s="53"/>
      <c r="DF224" s="53"/>
      <c r="DG224" s="53"/>
      <c r="DH224" s="53"/>
      <c r="DI224" s="53"/>
      <c r="DJ224" s="53"/>
      <c r="DK224" s="53"/>
      <c r="DL224" s="53"/>
      <c r="DM224" s="53"/>
      <c r="DN224" s="53"/>
      <c r="DO224" s="53"/>
      <c r="DP224" s="53"/>
      <c r="DQ224" s="53"/>
      <c r="DR224" s="53"/>
      <c r="DS224" s="53"/>
      <c r="DT224" s="53"/>
      <c r="DU224" s="53"/>
      <c r="DV224" s="53"/>
      <c r="DW224" s="53"/>
      <c r="DX224" s="53"/>
      <c r="DY224" s="53"/>
      <c r="DZ224" s="53"/>
      <c r="EA224" s="53"/>
      <c r="EB224" s="53"/>
      <c r="EC224" s="53"/>
      <c r="ED224" s="53"/>
      <c r="EE224" s="53"/>
      <c r="EF224" s="53"/>
      <c r="EG224" s="53"/>
      <c r="EH224" s="53"/>
      <c r="EI224" s="53"/>
      <c r="EJ224" s="53"/>
      <c r="EK224" s="53"/>
      <c r="EL224" s="53"/>
      <c r="EM224" s="53"/>
      <c r="EN224" s="53"/>
      <c r="EO224" s="53"/>
      <c r="EP224" s="53"/>
      <c r="EQ224" s="53"/>
      <c r="ER224" s="53"/>
      <c r="ES224" s="53"/>
      <c r="ET224" s="53"/>
      <c r="EU224" s="53"/>
      <c r="EV224" s="53"/>
      <c r="EW224" s="53"/>
      <c r="EX224" s="53"/>
      <c r="EY224" s="53"/>
      <c r="EZ224" s="53"/>
      <c r="FA224" s="53"/>
      <c r="FB224" s="53"/>
      <c r="FC224" s="53"/>
      <c r="FD224" s="53"/>
      <c r="FE224" s="53"/>
      <c r="FF224" s="53"/>
      <c r="FG224" s="53"/>
      <c r="FH224" s="53"/>
      <c r="FI224" s="53"/>
      <c r="FJ224" s="53"/>
      <c r="FK224" s="53"/>
      <c r="FL224" s="53"/>
      <c r="FM224" s="53"/>
      <c r="FN224" s="53"/>
      <c r="FO224" s="53"/>
      <c r="FP224" s="53"/>
      <c r="FQ224" s="53"/>
      <c r="FR224" s="53"/>
      <c r="FS224" s="53"/>
      <c r="FT224" s="53"/>
      <c r="FU224" s="53"/>
      <c r="FV224" s="53"/>
      <c r="FW224" s="53"/>
      <c r="FX224" s="53"/>
      <c r="FY224" s="53"/>
      <c r="FZ224" s="53"/>
      <c r="GA224" s="53"/>
      <c r="GB224" s="53"/>
      <c r="GC224" s="53"/>
      <c r="GD224" s="53"/>
      <c r="GE224" s="53"/>
      <c r="GF224" s="53"/>
      <c r="GG224" s="53"/>
      <c r="GH224" s="53"/>
      <c r="GI224" s="53"/>
      <c r="GJ224" s="53"/>
      <c r="GK224" s="53"/>
      <c r="GL224" s="53"/>
      <c r="GM224" s="53"/>
      <c r="GN224" s="53"/>
      <c r="GO224" s="53"/>
      <c r="GP224" s="53"/>
      <c r="GQ224" s="53"/>
      <c r="GR224" s="53"/>
      <c r="GS224" s="53"/>
      <c r="GT224" s="53"/>
      <c r="GU224" s="53"/>
      <c r="GV224" s="53"/>
      <c r="GW224" s="53"/>
      <c r="GX224" s="53"/>
      <c r="GY224" s="53"/>
      <c r="GZ224" s="53"/>
      <c r="HA224" s="53"/>
      <c r="HB224" s="53"/>
      <c r="HC224" s="53"/>
      <c r="HD224" s="53"/>
      <c r="HE224" s="53"/>
      <c r="HF224" s="53"/>
      <c r="HG224" s="53"/>
      <c r="HH224" s="53"/>
      <c r="HI224" s="53"/>
      <c r="HJ224" s="53"/>
      <c r="HK224" s="53"/>
      <c r="HL224" s="53"/>
      <c r="HM224" s="53"/>
      <c r="HN224" s="53"/>
      <c r="HO224" s="53"/>
      <c r="HP224" s="53"/>
      <c r="HQ224" s="53"/>
      <c r="HR224" s="53"/>
      <c r="HS224" s="53"/>
      <c r="HT224" s="53"/>
      <c r="HU224" s="53"/>
      <c r="HV224" s="53"/>
      <c r="HW224" s="53"/>
      <c r="HX224" s="53"/>
      <c r="HY224" s="53"/>
      <c r="HZ224" s="53"/>
      <c r="IA224" s="53"/>
      <c r="IB224" s="53"/>
      <c r="IC224" s="53"/>
      <c r="ID224" s="53"/>
      <c r="IE224" s="53"/>
      <c r="IF224" s="53"/>
      <c r="IG224" s="53"/>
      <c r="IH224" s="53"/>
      <c r="II224" s="53"/>
      <c r="IJ224" s="53"/>
      <c r="IK224" s="53"/>
      <c r="IL224" s="53"/>
      <c r="IM224" s="53"/>
      <c r="IN224" s="53"/>
      <c r="IO224" s="53"/>
      <c r="IP224" s="53"/>
      <c r="IQ224" s="53"/>
      <c r="IR224" s="53"/>
      <c r="IS224" s="53"/>
      <c r="IT224" s="53"/>
      <c r="IU224" s="53"/>
    </row>
    <row r="225" spans="1:255" s="52" customFormat="1" ht="19.95" customHeight="1" x14ac:dyDescent="0.3">
      <c r="A225" s="85"/>
      <c r="B225" s="15" t="s">
        <v>33</v>
      </c>
      <c r="C225" s="4"/>
      <c r="D225" s="4"/>
      <c r="E225" s="8"/>
      <c r="F225" s="8"/>
      <c r="G225" s="5"/>
      <c r="H225" s="16"/>
      <c r="I225" s="30"/>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c r="CI225" s="53"/>
      <c r="CJ225" s="53"/>
      <c r="CK225" s="53"/>
      <c r="CL225" s="53"/>
      <c r="CM225" s="53"/>
      <c r="CN225" s="53"/>
      <c r="CO225" s="53"/>
      <c r="CP225" s="53"/>
      <c r="CQ225" s="53"/>
      <c r="CR225" s="53"/>
      <c r="CS225" s="53"/>
      <c r="CT225" s="53"/>
      <c r="CU225" s="53"/>
      <c r="CV225" s="53"/>
      <c r="CW225" s="53"/>
      <c r="CX225" s="53"/>
      <c r="CY225" s="53"/>
      <c r="CZ225" s="53"/>
      <c r="DA225" s="53"/>
      <c r="DB225" s="53"/>
      <c r="DC225" s="53"/>
      <c r="DD225" s="53"/>
      <c r="DE225" s="53"/>
      <c r="DF225" s="53"/>
      <c r="DG225" s="53"/>
      <c r="DH225" s="53"/>
      <c r="DI225" s="53"/>
      <c r="DJ225" s="53"/>
      <c r="DK225" s="53"/>
      <c r="DL225" s="53"/>
      <c r="DM225" s="53"/>
      <c r="DN225" s="53"/>
      <c r="DO225" s="53"/>
      <c r="DP225" s="53"/>
      <c r="DQ225" s="53"/>
      <c r="DR225" s="53"/>
      <c r="DS225" s="53"/>
      <c r="DT225" s="53"/>
      <c r="DU225" s="53"/>
      <c r="DV225" s="53"/>
      <c r="DW225" s="53"/>
      <c r="DX225" s="53"/>
      <c r="DY225" s="53"/>
      <c r="DZ225" s="53"/>
      <c r="EA225" s="53"/>
      <c r="EB225" s="53"/>
      <c r="EC225" s="53"/>
      <c r="ED225" s="53"/>
      <c r="EE225" s="53"/>
      <c r="EF225" s="53"/>
      <c r="EG225" s="53"/>
      <c r="EH225" s="53"/>
      <c r="EI225" s="53"/>
      <c r="EJ225" s="53"/>
      <c r="EK225" s="53"/>
      <c r="EL225" s="53"/>
      <c r="EM225" s="53"/>
      <c r="EN225" s="53"/>
      <c r="EO225" s="53"/>
      <c r="EP225" s="53"/>
      <c r="EQ225" s="53"/>
      <c r="ER225" s="53"/>
      <c r="ES225" s="53"/>
      <c r="ET225" s="53"/>
      <c r="EU225" s="53"/>
      <c r="EV225" s="53"/>
      <c r="EW225" s="53"/>
      <c r="EX225" s="53"/>
      <c r="EY225" s="53"/>
      <c r="EZ225" s="53"/>
      <c r="FA225" s="53"/>
      <c r="FB225" s="53"/>
      <c r="FC225" s="53"/>
      <c r="FD225" s="53"/>
      <c r="FE225" s="53"/>
      <c r="FF225" s="53"/>
      <c r="FG225" s="53"/>
      <c r="FH225" s="53"/>
      <c r="FI225" s="53"/>
      <c r="FJ225" s="53"/>
      <c r="FK225" s="53"/>
      <c r="FL225" s="53"/>
      <c r="FM225" s="53"/>
      <c r="FN225" s="53"/>
      <c r="FO225" s="53"/>
      <c r="FP225" s="53"/>
      <c r="FQ225" s="53"/>
      <c r="FR225" s="53"/>
      <c r="FS225" s="53"/>
      <c r="FT225" s="53"/>
      <c r="FU225" s="53"/>
      <c r="FV225" s="53"/>
      <c r="FW225" s="53"/>
      <c r="FX225" s="53"/>
      <c r="FY225" s="53"/>
      <c r="FZ225" s="53"/>
      <c r="GA225" s="53"/>
      <c r="GB225" s="53"/>
      <c r="GC225" s="53"/>
      <c r="GD225" s="53"/>
      <c r="GE225" s="53"/>
      <c r="GF225" s="53"/>
      <c r="GG225" s="53"/>
      <c r="GH225" s="53"/>
      <c r="GI225" s="53"/>
      <c r="GJ225" s="53"/>
      <c r="GK225" s="53"/>
      <c r="GL225" s="53"/>
      <c r="GM225" s="53"/>
      <c r="GN225" s="53"/>
      <c r="GO225" s="53"/>
      <c r="GP225" s="53"/>
      <c r="GQ225" s="53"/>
      <c r="GR225" s="53"/>
      <c r="GS225" s="53"/>
      <c r="GT225" s="53"/>
      <c r="GU225" s="53"/>
      <c r="GV225" s="53"/>
      <c r="GW225" s="53"/>
      <c r="GX225" s="53"/>
      <c r="GY225" s="53"/>
      <c r="GZ225" s="53"/>
      <c r="HA225" s="53"/>
      <c r="HB225" s="53"/>
      <c r="HC225" s="53"/>
      <c r="HD225" s="53"/>
      <c r="HE225" s="53"/>
      <c r="HF225" s="53"/>
      <c r="HG225" s="53"/>
      <c r="HH225" s="53"/>
      <c r="HI225" s="53"/>
      <c r="HJ225" s="53"/>
      <c r="HK225" s="53"/>
      <c r="HL225" s="53"/>
      <c r="HM225" s="53"/>
      <c r="HN225" s="53"/>
      <c r="HO225" s="53"/>
      <c r="HP225" s="53"/>
      <c r="HQ225" s="53"/>
      <c r="HR225" s="53"/>
      <c r="HS225" s="53"/>
      <c r="HT225" s="53"/>
      <c r="HU225" s="53"/>
      <c r="HV225" s="53"/>
      <c r="HW225" s="53"/>
      <c r="HX225" s="53"/>
      <c r="HY225" s="53"/>
      <c r="HZ225" s="53"/>
      <c r="IA225" s="53"/>
      <c r="IB225" s="53"/>
      <c r="IC225" s="53"/>
      <c r="ID225" s="53"/>
      <c r="IE225" s="53"/>
      <c r="IF225" s="53"/>
      <c r="IG225" s="53"/>
      <c r="IH225" s="53"/>
      <c r="II225" s="53"/>
      <c r="IJ225" s="53"/>
      <c r="IK225" s="53"/>
      <c r="IL225" s="53"/>
      <c r="IM225" s="53"/>
      <c r="IN225" s="53"/>
      <c r="IO225" s="53"/>
      <c r="IP225" s="53"/>
      <c r="IQ225" s="53"/>
      <c r="IR225" s="53"/>
      <c r="IS225" s="53"/>
      <c r="IT225" s="53"/>
      <c r="IU225" s="53"/>
    </row>
    <row r="226" spans="1:255" s="52" customFormat="1" ht="19.95" customHeight="1" x14ac:dyDescent="0.3">
      <c r="A226" s="85"/>
      <c r="B226" s="21" t="s">
        <v>34</v>
      </c>
      <c r="C226" s="18">
        <v>1</v>
      </c>
      <c r="D226" s="18">
        <v>2</v>
      </c>
      <c r="E226" s="31">
        <v>3.94</v>
      </c>
      <c r="F226" s="16">
        <v>2</v>
      </c>
      <c r="G226" s="5"/>
      <c r="H226" s="5">
        <f>ROUND(PRODUCT(C226:G226),2)</f>
        <v>15.76</v>
      </c>
      <c r="I226" s="30"/>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c r="CS226" s="53"/>
      <c r="CT226" s="53"/>
      <c r="CU226" s="53"/>
      <c r="CV226" s="53"/>
      <c r="CW226" s="53"/>
      <c r="CX226" s="53"/>
      <c r="CY226" s="53"/>
      <c r="CZ226" s="53"/>
      <c r="DA226" s="53"/>
      <c r="DB226" s="53"/>
      <c r="DC226" s="53"/>
      <c r="DD226" s="53"/>
      <c r="DE226" s="53"/>
      <c r="DF226" s="53"/>
      <c r="DG226" s="53"/>
      <c r="DH226" s="53"/>
      <c r="DI226" s="53"/>
      <c r="DJ226" s="53"/>
      <c r="DK226" s="53"/>
      <c r="DL226" s="53"/>
      <c r="DM226" s="53"/>
      <c r="DN226" s="53"/>
      <c r="DO226" s="53"/>
      <c r="DP226" s="53"/>
      <c r="DQ226" s="53"/>
      <c r="DR226" s="53"/>
      <c r="DS226" s="53"/>
      <c r="DT226" s="53"/>
      <c r="DU226" s="53"/>
      <c r="DV226" s="53"/>
      <c r="DW226" s="53"/>
      <c r="DX226" s="53"/>
      <c r="DY226" s="53"/>
      <c r="DZ226" s="53"/>
      <c r="EA226" s="53"/>
      <c r="EB226" s="53"/>
      <c r="EC226" s="53"/>
      <c r="ED226" s="53"/>
      <c r="EE226" s="53"/>
      <c r="EF226" s="53"/>
      <c r="EG226" s="53"/>
      <c r="EH226" s="53"/>
      <c r="EI226" s="53"/>
      <c r="EJ226" s="53"/>
      <c r="EK226" s="53"/>
      <c r="EL226" s="53"/>
      <c r="EM226" s="53"/>
      <c r="EN226" s="53"/>
      <c r="EO226" s="53"/>
      <c r="EP226" s="53"/>
      <c r="EQ226" s="53"/>
      <c r="ER226" s="53"/>
      <c r="ES226" s="53"/>
      <c r="ET226" s="53"/>
      <c r="EU226" s="53"/>
      <c r="EV226" s="53"/>
      <c r="EW226" s="53"/>
      <c r="EX226" s="53"/>
      <c r="EY226" s="53"/>
      <c r="EZ226" s="53"/>
      <c r="FA226" s="53"/>
      <c r="FB226" s="53"/>
      <c r="FC226" s="53"/>
      <c r="FD226" s="53"/>
      <c r="FE226" s="53"/>
      <c r="FF226" s="53"/>
      <c r="FG226" s="53"/>
      <c r="FH226" s="53"/>
      <c r="FI226" s="53"/>
      <c r="FJ226" s="53"/>
      <c r="FK226" s="53"/>
      <c r="FL226" s="53"/>
      <c r="FM226" s="53"/>
      <c r="FN226" s="53"/>
      <c r="FO226" s="53"/>
      <c r="FP226" s="53"/>
      <c r="FQ226" s="53"/>
      <c r="FR226" s="53"/>
      <c r="FS226" s="53"/>
      <c r="FT226" s="53"/>
      <c r="FU226" s="53"/>
      <c r="FV226" s="53"/>
      <c r="FW226" s="53"/>
      <c r="FX226" s="53"/>
      <c r="FY226" s="53"/>
      <c r="FZ226" s="53"/>
      <c r="GA226" s="53"/>
      <c r="GB226" s="53"/>
      <c r="GC226" s="53"/>
      <c r="GD226" s="53"/>
      <c r="GE226" s="53"/>
      <c r="GF226" s="53"/>
      <c r="GG226" s="53"/>
      <c r="GH226" s="53"/>
      <c r="GI226" s="53"/>
      <c r="GJ226" s="53"/>
      <c r="GK226" s="53"/>
      <c r="GL226" s="53"/>
      <c r="GM226" s="53"/>
      <c r="GN226" s="53"/>
      <c r="GO226" s="53"/>
      <c r="GP226" s="53"/>
      <c r="GQ226" s="53"/>
      <c r="GR226" s="53"/>
      <c r="GS226" s="53"/>
      <c r="GT226" s="53"/>
      <c r="GU226" s="53"/>
      <c r="GV226" s="53"/>
      <c r="GW226" s="53"/>
      <c r="GX226" s="53"/>
      <c r="GY226" s="53"/>
      <c r="GZ226" s="53"/>
      <c r="HA226" s="53"/>
      <c r="HB226" s="53"/>
      <c r="HC226" s="53"/>
      <c r="HD226" s="53"/>
      <c r="HE226" s="53"/>
      <c r="HF226" s="53"/>
      <c r="HG226" s="53"/>
      <c r="HH226" s="53"/>
      <c r="HI226" s="53"/>
      <c r="HJ226" s="53"/>
      <c r="HK226" s="53"/>
      <c r="HL226" s="53"/>
      <c r="HM226" s="53"/>
      <c r="HN226" s="53"/>
      <c r="HO226" s="53"/>
      <c r="HP226" s="53"/>
      <c r="HQ226" s="53"/>
      <c r="HR226" s="53"/>
      <c r="HS226" s="53"/>
      <c r="HT226" s="53"/>
      <c r="HU226" s="53"/>
      <c r="HV226" s="53"/>
      <c r="HW226" s="53"/>
      <c r="HX226" s="53"/>
      <c r="HY226" s="53"/>
      <c r="HZ226" s="53"/>
      <c r="IA226" s="53"/>
      <c r="IB226" s="53"/>
      <c r="IC226" s="53"/>
      <c r="ID226" s="53"/>
      <c r="IE226" s="53"/>
      <c r="IF226" s="53"/>
      <c r="IG226" s="53"/>
      <c r="IH226" s="53"/>
      <c r="II226" s="53"/>
      <c r="IJ226" s="53"/>
      <c r="IK226" s="53"/>
      <c r="IL226" s="53"/>
      <c r="IM226" s="53"/>
      <c r="IN226" s="53"/>
      <c r="IO226" s="53"/>
      <c r="IP226" s="53"/>
      <c r="IQ226" s="53"/>
      <c r="IR226" s="53"/>
      <c r="IS226" s="53"/>
      <c r="IT226" s="53"/>
      <c r="IU226" s="53"/>
    </row>
    <row r="227" spans="1:255" s="52" customFormat="1" ht="19.95" customHeight="1" x14ac:dyDescent="0.3">
      <c r="A227" s="85"/>
      <c r="B227" s="22" t="s">
        <v>35</v>
      </c>
      <c r="C227" s="18">
        <v>1</v>
      </c>
      <c r="D227" s="18">
        <v>1</v>
      </c>
      <c r="E227" s="16">
        <v>2.75</v>
      </c>
      <c r="F227" s="16">
        <v>3</v>
      </c>
      <c r="G227" s="5"/>
      <c r="H227" s="5">
        <f>ROUND(PRODUCT(C227:G227),2)</f>
        <v>8.25</v>
      </c>
      <c r="I227" s="30"/>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c r="CW227" s="53"/>
      <c r="CX227" s="53"/>
      <c r="CY227" s="53"/>
      <c r="CZ227" s="53"/>
      <c r="DA227" s="53"/>
      <c r="DB227" s="53"/>
      <c r="DC227" s="53"/>
      <c r="DD227" s="53"/>
      <c r="DE227" s="53"/>
      <c r="DF227" s="53"/>
      <c r="DG227" s="53"/>
      <c r="DH227" s="53"/>
      <c r="DI227" s="53"/>
      <c r="DJ227" s="53"/>
      <c r="DK227" s="53"/>
      <c r="DL227" s="53"/>
      <c r="DM227" s="53"/>
      <c r="DN227" s="53"/>
      <c r="DO227" s="53"/>
      <c r="DP227" s="53"/>
      <c r="DQ227" s="53"/>
      <c r="DR227" s="53"/>
      <c r="DS227" s="53"/>
      <c r="DT227" s="53"/>
      <c r="DU227" s="53"/>
      <c r="DV227" s="53"/>
      <c r="DW227" s="53"/>
      <c r="DX227" s="53"/>
      <c r="DY227" s="53"/>
      <c r="DZ227" s="53"/>
      <c r="EA227" s="53"/>
      <c r="EB227" s="53"/>
      <c r="EC227" s="53"/>
      <c r="ED227" s="53"/>
      <c r="EE227" s="53"/>
      <c r="EF227" s="53"/>
      <c r="EG227" s="53"/>
      <c r="EH227" s="53"/>
      <c r="EI227" s="53"/>
      <c r="EJ227" s="53"/>
      <c r="EK227" s="53"/>
      <c r="EL227" s="53"/>
      <c r="EM227" s="53"/>
      <c r="EN227" s="53"/>
      <c r="EO227" s="53"/>
      <c r="EP227" s="53"/>
      <c r="EQ227" s="53"/>
      <c r="ER227" s="53"/>
      <c r="ES227" s="53"/>
      <c r="ET227" s="53"/>
      <c r="EU227" s="53"/>
      <c r="EV227" s="53"/>
      <c r="EW227" s="53"/>
      <c r="EX227" s="53"/>
      <c r="EY227" s="53"/>
      <c r="EZ227" s="53"/>
      <c r="FA227" s="53"/>
      <c r="FB227" s="53"/>
      <c r="FC227" s="53"/>
      <c r="FD227" s="53"/>
      <c r="FE227" s="53"/>
      <c r="FF227" s="53"/>
      <c r="FG227" s="53"/>
      <c r="FH227" s="53"/>
      <c r="FI227" s="53"/>
      <c r="FJ227" s="53"/>
      <c r="FK227" s="53"/>
      <c r="FL227" s="53"/>
      <c r="FM227" s="53"/>
      <c r="FN227" s="53"/>
      <c r="FO227" s="53"/>
      <c r="FP227" s="53"/>
      <c r="FQ227" s="53"/>
      <c r="FR227" s="53"/>
      <c r="FS227" s="53"/>
      <c r="FT227" s="53"/>
      <c r="FU227" s="53"/>
      <c r="FV227" s="53"/>
      <c r="FW227" s="53"/>
      <c r="FX227" s="53"/>
      <c r="FY227" s="53"/>
      <c r="FZ227" s="53"/>
      <c r="GA227" s="53"/>
      <c r="GB227" s="53"/>
      <c r="GC227" s="53"/>
      <c r="GD227" s="53"/>
      <c r="GE227" s="53"/>
      <c r="GF227" s="53"/>
      <c r="GG227" s="53"/>
      <c r="GH227" s="53"/>
      <c r="GI227" s="53"/>
      <c r="GJ227" s="53"/>
      <c r="GK227" s="53"/>
      <c r="GL227" s="53"/>
      <c r="GM227" s="53"/>
      <c r="GN227" s="53"/>
      <c r="GO227" s="53"/>
      <c r="GP227" s="53"/>
      <c r="GQ227" s="53"/>
      <c r="GR227" s="53"/>
      <c r="GS227" s="53"/>
      <c r="GT227" s="53"/>
      <c r="GU227" s="53"/>
      <c r="GV227" s="53"/>
      <c r="GW227" s="53"/>
      <c r="GX227" s="53"/>
      <c r="GY227" s="53"/>
      <c r="GZ227" s="53"/>
      <c r="HA227" s="53"/>
      <c r="HB227" s="53"/>
      <c r="HC227" s="53"/>
      <c r="HD227" s="53"/>
      <c r="HE227" s="53"/>
      <c r="HF227" s="53"/>
      <c r="HG227" s="53"/>
      <c r="HH227" s="53"/>
      <c r="HI227" s="53"/>
      <c r="HJ227" s="53"/>
      <c r="HK227" s="53"/>
      <c r="HL227" s="53"/>
      <c r="HM227" s="53"/>
      <c r="HN227" s="53"/>
      <c r="HO227" s="53"/>
      <c r="HP227" s="53"/>
      <c r="HQ227" s="53"/>
      <c r="HR227" s="53"/>
      <c r="HS227" s="53"/>
      <c r="HT227" s="53"/>
      <c r="HU227" s="53"/>
      <c r="HV227" s="53"/>
      <c r="HW227" s="53"/>
      <c r="HX227" s="53"/>
      <c r="HY227" s="53"/>
      <c r="HZ227" s="53"/>
      <c r="IA227" s="53"/>
      <c r="IB227" s="53"/>
      <c r="IC227" s="53"/>
      <c r="ID227" s="53"/>
      <c r="IE227" s="53"/>
      <c r="IF227" s="53"/>
      <c r="IG227" s="53"/>
      <c r="IH227" s="53"/>
      <c r="II227" s="53"/>
      <c r="IJ227" s="53"/>
      <c r="IK227" s="53"/>
      <c r="IL227" s="53"/>
      <c r="IM227" s="53"/>
      <c r="IN227" s="53"/>
      <c r="IO227" s="53"/>
      <c r="IP227" s="53"/>
      <c r="IQ227" s="53"/>
      <c r="IR227" s="53"/>
      <c r="IS227" s="53"/>
      <c r="IT227" s="53"/>
      <c r="IU227" s="53"/>
    </row>
    <row r="228" spans="1:255" s="52" customFormat="1" ht="19.95" customHeight="1" x14ac:dyDescent="0.3">
      <c r="A228" s="85"/>
      <c r="B228" s="22" t="s">
        <v>36</v>
      </c>
      <c r="C228" s="18">
        <v>1</v>
      </c>
      <c r="D228" s="18">
        <v>1</v>
      </c>
      <c r="E228" s="16">
        <v>2.85</v>
      </c>
      <c r="F228" s="16">
        <v>1.1000000000000001</v>
      </c>
      <c r="G228" s="5"/>
      <c r="H228" s="5">
        <f>ROUND(PRODUCT(C228:G228),2)</f>
        <v>3.14</v>
      </c>
      <c r="I228" s="30"/>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c r="CR228" s="53"/>
      <c r="CS228" s="53"/>
      <c r="CT228" s="53"/>
      <c r="CU228" s="53"/>
      <c r="CV228" s="53"/>
      <c r="CW228" s="53"/>
      <c r="CX228" s="53"/>
      <c r="CY228" s="53"/>
      <c r="CZ228" s="53"/>
      <c r="DA228" s="53"/>
      <c r="DB228" s="53"/>
      <c r="DC228" s="53"/>
      <c r="DD228" s="53"/>
      <c r="DE228" s="53"/>
      <c r="DF228" s="53"/>
      <c r="DG228" s="53"/>
      <c r="DH228" s="53"/>
      <c r="DI228" s="53"/>
      <c r="DJ228" s="53"/>
      <c r="DK228" s="53"/>
      <c r="DL228" s="53"/>
      <c r="DM228" s="53"/>
      <c r="DN228" s="53"/>
      <c r="DO228" s="53"/>
      <c r="DP228" s="53"/>
      <c r="DQ228" s="53"/>
      <c r="DR228" s="53"/>
      <c r="DS228" s="53"/>
      <c r="DT228" s="53"/>
      <c r="DU228" s="53"/>
      <c r="DV228" s="53"/>
      <c r="DW228" s="53"/>
      <c r="DX228" s="53"/>
      <c r="DY228" s="53"/>
      <c r="DZ228" s="53"/>
      <c r="EA228" s="53"/>
      <c r="EB228" s="53"/>
      <c r="EC228" s="53"/>
      <c r="ED228" s="53"/>
      <c r="EE228" s="53"/>
      <c r="EF228" s="53"/>
      <c r="EG228" s="53"/>
      <c r="EH228" s="53"/>
      <c r="EI228" s="53"/>
      <c r="EJ228" s="53"/>
      <c r="EK228" s="53"/>
      <c r="EL228" s="53"/>
      <c r="EM228" s="53"/>
      <c r="EN228" s="53"/>
      <c r="EO228" s="53"/>
      <c r="EP228" s="53"/>
      <c r="EQ228" s="53"/>
      <c r="ER228" s="53"/>
      <c r="ES228" s="53"/>
      <c r="ET228" s="53"/>
      <c r="EU228" s="53"/>
      <c r="EV228" s="53"/>
      <c r="EW228" s="53"/>
      <c r="EX228" s="53"/>
      <c r="EY228" s="53"/>
      <c r="EZ228" s="53"/>
      <c r="FA228" s="53"/>
      <c r="FB228" s="53"/>
      <c r="FC228" s="53"/>
      <c r="FD228" s="53"/>
      <c r="FE228" s="53"/>
      <c r="FF228" s="53"/>
      <c r="FG228" s="53"/>
      <c r="FH228" s="53"/>
      <c r="FI228" s="53"/>
      <c r="FJ228" s="53"/>
      <c r="FK228" s="53"/>
      <c r="FL228" s="53"/>
      <c r="FM228" s="53"/>
      <c r="FN228" s="53"/>
      <c r="FO228" s="53"/>
      <c r="FP228" s="53"/>
      <c r="FQ228" s="53"/>
      <c r="FR228" s="53"/>
      <c r="FS228" s="53"/>
      <c r="FT228" s="53"/>
      <c r="FU228" s="53"/>
      <c r="FV228" s="53"/>
      <c r="FW228" s="53"/>
      <c r="FX228" s="53"/>
      <c r="FY228" s="53"/>
      <c r="FZ228" s="53"/>
      <c r="GA228" s="53"/>
      <c r="GB228" s="53"/>
      <c r="GC228" s="53"/>
      <c r="GD228" s="53"/>
      <c r="GE228" s="53"/>
      <c r="GF228" s="53"/>
      <c r="GG228" s="53"/>
      <c r="GH228" s="53"/>
      <c r="GI228" s="53"/>
      <c r="GJ228" s="53"/>
      <c r="GK228" s="53"/>
      <c r="GL228" s="53"/>
      <c r="GM228" s="53"/>
      <c r="GN228" s="53"/>
      <c r="GO228" s="53"/>
      <c r="GP228" s="53"/>
      <c r="GQ228" s="53"/>
      <c r="GR228" s="53"/>
      <c r="GS228" s="53"/>
      <c r="GT228" s="53"/>
      <c r="GU228" s="53"/>
      <c r="GV228" s="53"/>
      <c r="GW228" s="53"/>
      <c r="GX228" s="53"/>
      <c r="GY228" s="53"/>
      <c r="GZ228" s="53"/>
      <c r="HA228" s="53"/>
      <c r="HB228" s="53"/>
      <c r="HC228" s="53"/>
      <c r="HD228" s="53"/>
      <c r="HE228" s="53"/>
      <c r="HF228" s="53"/>
      <c r="HG228" s="53"/>
      <c r="HH228" s="53"/>
      <c r="HI228" s="53"/>
      <c r="HJ228" s="53"/>
      <c r="HK228" s="53"/>
      <c r="HL228" s="53"/>
      <c r="HM228" s="53"/>
      <c r="HN228" s="53"/>
      <c r="HO228" s="53"/>
      <c r="HP228" s="53"/>
      <c r="HQ228" s="53"/>
      <c r="HR228" s="53"/>
      <c r="HS228" s="53"/>
      <c r="HT228" s="53"/>
      <c r="HU228" s="53"/>
      <c r="HV228" s="53"/>
      <c r="HW228" s="53"/>
      <c r="HX228" s="53"/>
      <c r="HY228" s="53"/>
      <c r="HZ228" s="53"/>
      <c r="IA228" s="53"/>
      <c r="IB228" s="53"/>
      <c r="IC228" s="53"/>
      <c r="ID228" s="53"/>
      <c r="IE228" s="53"/>
      <c r="IF228" s="53"/>
      <c r="IG228" s="53"/>
      <c r="IH228" s="53"/>
      <c r="II228" s="53"/>
      <c r="IJ228" s="53"/>
      <c r="IK228" s="53"/>
      <c r="IL228" s="53"/>
      <c r="IM228" s="53"/>
      <c r="IN228" s="53"/>
      <c r="IO228" s="53"/>
      <c r="IP228" s="53"/>
      <c r="IQ228" s="53"/>
      <c r="IR228" s="53"/>
      <c r="IS228" s="53"/>
      <c r="IT228" s="53"/>
      <c r="IU228" s="53"/>
    </row>
    <row r="229" spans="1:255" s="52" customFormat="1" ht="19.95" customHeight="1" x14ac:dyDescent="0.3">
      <c r="A229" s="85"/>
      <c r="B229" s="23" t="s">
        <v>37</v>
      </c>
      <c r="C229" s="18"/>
      <c r="D229" s="18"/>
      <c r="E229" s="16"/>
      <c r="F229" s="16"/>
      <c r="G229" s="5"/>
      <c r="H229" s="16"/>
      <c r="I229" s="30"/>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c r="AU229" s="53"/>
      <c r="AV229" s="53"/>
      <c r="AW229" s="53"/>
      <c r="AX229" s="53"/>
      <c r="AY229" s="53"/>
      <c r="AZ229" s="53"/>
      <c r="BA229" s="53"/>
      <c r="BB229" s="53"/>
      <c r="BC229" s="53"/>
      <c r="BD229" s="53"/>
      <c r="BE229" s="53"/>
      <c r="BF229" s="53"/>
      <c r="BG229" s="53"/>
      <c r="BH229" s="53"/>
      <c r="BI229" s="53"/>
      <c r="BJ229" s="53"/>
      <c r="BK229" s="53"/>
      <c r="BL229" s="53"/>
      <c r="BM229" s="53"/>
      <c r="BN229" s="53"/>
      <c r="BO229" s="53"/>
      <c r="BP229" s="53"/>
      <c r="BQ229" s="53"/>
      <c r="BR229" s="53"/>
      <c r="BS229" s="53"/>
      <c r="BT229" s="53"/>
      <c r="BU229" s="53"/>
      <c r="BV229" s="53"/>
      <c r="BW229" s="53"/>
      <c r="BX229" s="53"/>
      <c r="BY229" s="53"/>
      <c r="BZ229" s="53"/>
      <c r="CA229" s="53"/>
      <c r="CB229" s="53"/>
      <c r="CC229" s="53"/>
      <c r="CD229" s="53"/>
      <c r="CE229" s="53"/>
      <c r="CF229" s="53"/>
      <c r="CG229" s="53"/>
      <c r="CH229" s="53"/>
      <c r="CI229" s="53"/>
      <c r="CJ229" s="53"/>
      <c r="CK229" s="53"/>
      <c r="CL229" s="53"/>
      <c r="CM229" s="53"/>
      <c r="CN229" s="53"/>
      <c r="CO229" s="53"/>
      <c r="CP229" s="53"/>
      <c r="CQ229" s="53"/>
      <c r="CR229" s="53"/>
      <c r="CS229" s="53"/>
      <c r="CT229" s="53"/>
      <c r="CU229" s="53"/>
      <c r="CV229" s="53"/>
      <c r="CW229" s="53"/>
      <c r="CX229" s="53"/>
      <c r="CY229" s="53"/>
      <c r="CZ229" s="53"/>
      <c r="DA229" s="53"/>
      <c r="DB229" s="53"/>
      <c r="DC229" s="53"/>
      <c r="DD229" s="53"/>
      <c r="DE229" s="53"/>
      <c r="DF229" s="53"/>
      <c r="DG229" s="53"/>
      <c r="DH229" s="53"/>
      <c r="DI229" s="53"/>
      <c r="DJ229" s="53"/>
      <c r="DK229" s="53"/>
      <c r="DL229" s="53"/>
      <c r="DM229" s="53"/>
      <c r="DN229" s="53"/>
      <c r="DO229" s="53"/>
      <c r="DP229" s="53"/>
      <c r="DQ229" s="53"/>
      <c r="DR229" s="53"/>
      <c r="DS229" s="53"/>
      <c r="DT229" s="53"/>
      <c r="DU229" s="53"/>
      <c r="DV229" s="53"/>
      <c r="DW229" s="53"/>
      <c r="DX229" s="53"/>
      <c r="DY229" s="53"/>
      <c r="DZ229" s="53"/>
      <c r="EA229" s="53"/>
      <c r="EB229" s="53"/>
      <c r="EC229" s="53"/>
      <c r="ED229" s="53"/>
      <c r="EE229" s="53"/>
      <c r="EF229" s="53"/>
      <c r="EG229" s="53"/>
      <c r="EH229" s="53"/>
      <c r="EI229" s="53"/>
      <c r="EJ229" s="53"/>
      <c r="EK229" s="53"/>
      <c r="EL229" s="53"/>
      <c r="EM229" s="53"/>
      <c r="EN229" s="53"/>
      <c r="EO229" s="53"/>
      <c r="EP229" s="53"/>
      <c r="EQ229" s="53"/>
      <c r="ER229" s="53"/>
      <c r="ES229" s="53"/>
      <c r="ET229" s="53"/>
      <c r="EU229" s="53"/>
      <c r="EV229" s="53"/>
      <c r="EW229" s="53"/>
      <c r="EX229" s="53"/>
      <c r="EY229" s="53"/>
      <c r="EZ229" s="53"/>
      <c r="FA229" s="53"/>
      <c r="FB229" s="53"/>
      <c r="FC229" s="53"/>
      <c r="FD229" s="53"/>
      <c r="FE229" s="53"/>
      <c r="FF229" s="53"/>
      <c r="FG229" s="53"/>
      <c r="FH229" s="53"/>
      <c r="FI229" s="53"/>
      <c r="FJ229" s="53"/>
      <c r="FK229" s="53"/>
      <c r="FL229" s="53"/>
      <c r="FM229" s="53"/>
      <c r="FN229" s="53"/>
      <c r="FO229" s="53"/>
      <c r="FP229" s="53"/>
      <c r="FQ229" s="53"/>
      <c r="FR229" s="53"/>
      <c r="FS229" s="53"/>
      <c r="FT229" s="53"/>
      <c r="FU229" s="53"/>
      <c r="FV229" s="53"/>
      <c r="FW229" s="53"/>
      <c r="FX229" s="53"/>
      <c r="FY229" s="53"/>
      <c r="FZ229" s="53"/>
      <c r="GA229" s="53"/>
      <c r="GB229" s="53"/>
      <c r="GC229" s="53"/>
      <c r="GD229" s="53"/>
      <c r="GE229" s="53"/>
      <c r="GF229" s="53"/>
      <c r="GG229" s="53"/>
      <c r="GH229" s="53"/>
      <c r="GI229" s="53"/>
      <c r="GJ229" s="53"/>
      <c r="GK229" s="53"/>
      <c r="GL229" s="53"/>
      <c r="GM229" s="53"/>
      <c r="GN229" s="53"/>
      <c r="GO229" s="53"/>
      <c r="GP229" s="53"/>
      <c r="GQ229" s="53"/>
      <c r="GR229" s="53"/>
      <c r="GS229" s="53"/>
      <c r="GT229" s="53"/>
      <c r="GU229" s="53"/>
      <c r="GV229" s="53"/>
      <c r="GW229" s="53"/>
      <c r="GX229" s="53"/>
      <c r="GY229" s="53"/>
      <c r="GZ229" s="53"/>
      <c r="HA229" s="53"/>
      <c r="HB229" s="53"/>
      <c r="HC229" s="53"/>
      <c r="HD229" s="53"/>
      <c r="HE229" s="53"/>
      <c r="HF229" s="53"/>
      <c r="HG229" s="53"/>
      <c r="HH229" s="53"/>
      <c r="HI229" s="53"/>
      <c r="HJ229" s="53"/>
      <c r="HK229" s="53"/>
      <c r="HL229" s="53"/>
      <c r="HM229" s="53"/>
      <c r="HN229" s="53"/>
      <c r="HO229" s="53"/>
      <c r="HP229" s="53"/>
      <c r="HQ229" s="53"/>
      <c r="HR229" s="53"/>
      <c r="HS229" s="53"/>
      <c r="HT229" s="53"/>
      <c r="HU229" s="53"/>
      <c r="HV229" s="53"/>
      <c r="HW229" s="53"/>
      <c r="HX229" s="53"/>
      <c r="HY229" s="53"/>
      <c r="HZ229" s="53"/>
      <c r="IA229" s="53"/>
      <c r="IB229" s="53"/>
      <c r="IC229" s="53"/>
      <c r="ID229" s="53"/>
      <c r="IE229" s="53"/>
      <c r="IF229" s="53"/>
      <c r="IG229" s="53"/>
      <c r="IH229" s="53"/>
      <c r="II229" s="53"/>
      <c r="IJ229" s="53"/>
      <c r="IK229" s="53"/>
      <c r="IL229" s="53"/>
      <c r="IM229" s="53"/>
      <c r="IN229" s="53"/>
      <c r="IO229" s="53"/>
      <c r="IP229" s="53"/>
      <c r="IQ229" s="53"/>
      <c r="IR229" s="53"/>
      <c r="IS229" s="53"/>
      <c r="IT229" s="53"/>
      <c r="IU229" s="53"/>
    </row>
    <row r="230" spans="1:255" s="52" customFormat="1" ht="19.95" customHeight="1" x14ac:dyDescent="0.3">
      <c r="A230" s="85"/>
      <c r="B230" s="20" t="s">
        <v>19</v>
      </c>
      <c r="C230" s="4">
        <v>1</v>
      </c>
      <c r="D230" s="4">
        <v>1</v>
      </c>
      <c r="E230" s="5">
        <v>3.95</v>
      </c>
      <c r="F230" s="5">
        <v>2.85</v>
      </c>
      <c r="G230" s="5"/>
      <c r="H230" s="5">
        <f t="shared" ref="H230:H237" si="7">ROUND(PRODUCT(C230:G230),2)</f>
        <v>11.26</v>
      </c>
      <c r="I230" s="30"/>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c r="BC230" s="53"/>
      <c r="BD230" s="53"/>
      <c r="BE230" s="53"/>
      <c r="BF230" s="53"/>
      <c r="BG230" s="53"/>
      <c r="BH230" s="53"/>
      <c r="BI230" s="53"/>
      <c r="BJ230" s="53"/>
      <c r="BK230" s="53"/>
      <c r="BL230" s="53"/>
      <c r="BM230" s="53"/>
      <c r="BN230" s="53"/>
      <c r="BO230" s="53"/>
      <c r="BP230" s="53"/>
      <c r="BQ230" s="53"/>
      <c r="BR230" s="53"/>
      <c r="BS230" s="53"/>
      <c r="BT230" s="53"/>
      <c r="BU230" s="53"/>
      <c r="BV230" s="53"/>
      <c r="BW230" s="53"/>
      <c r="BX230" s="53"/>
      <c r="BY230" s="53"/>
      <c r="BZ230" s="53"/>
      <c r="CA230" s="53"/>
      <c r="CB230" s="53"/>
      <c r="CC230" s="53"/>
      <c r="CD230" s="53"/>
      <c r="CE230" s="53"/>
      <c r="CF230" s="53"/>
      <c r="CG230" s="53"/>
      <c r="CH230" s="53"/>
      <c r="CI230" s="53"/>
      <c r="CJ230" s="53"/>
      <c r="CK230" s="53"/>
      <c r="CL230" s="53"/>
      <c r="CM230" s="53"/>
      <c r="CN230" s="53"/>
      <c r="CO230" s="53"/>
      <c r="CP230" s="53"/>
      <c r="CQ230" s="53"/>
      <c r="CR230" s="53"/>
      <c r="CS230" s="53"/>
      <c r="CT230" s="53"/>
      <c r="CU230" s="53"/>
      <c r="CV230" s="53"/>
      <c r="CW230" s="53"/>
      <c r="CX230" s="53"/>
      <c r="CY230" s="53"/>
      <c r="CZ230" s="53"/>
      <c r="DA230" s="53"/>
      <c r="DB230" s="53"/>
      <c r="DC230" s="53"/>
      <c r="DD230" s="53"/>
      <c r="DE230" s="53"/>
      <c r="DF230" s="53"/>
      <c r="DG230" s="53"/>
      <c r="DH230" s="53"/>
      <c r="DI230" s="53"/>
      <c r="DJ230" s="53"/>
      <c r="DK230" s="53"/>
      <c r="DL230" s="53"/>
      <c r="DM230" s="53"/>
      <c r="DN230" s="53"/>
      <c r="DO230" s="53"/>
      <c r="DP230" s="53"/>
      <c r="DQ230" s="53"/>
      <c r="DR230" s="53"/>
      <c r="DS230" s="53"/>
      <c r="DT230" s="53"/>
      <c r="DU230" s="53"/>
      <c r="DV230" s="53"/>
      <c r="DW230" s="53"/>
      <c r="DX230" s="53"/>
      <c r="DY230" s="53"/>
      <c r="DZ230" s="53"/>
      <c r="EA230" s="53"/>
      <c r="EB230" s="53"/>
      <c r="EC230" s="53"/>
      <c r="ED230" s="53"/>
      <c r="EE230" s="53"/>
      <c r="EF230" s="53"/>
      <c r="EG230" s="53"/>
      <c r="EH230" s="53"/>
      <c r="EI230" s="53"/>
      <c r="EJ230" s="53"/>
      <c r="EK230" s="53"/>
      <c r="EL230" s="53"/>
      <c r="EM230" s="53"/>
      <c r="EN230" s="53"/>
      <c r="EO230" s="53"/>
      <c r="EP230" s="53"/>
      <c r="EQ230" s="53"/>
      <c r="ER230" s="53"/>
      <c r="ES230" s="53"/>
      <c r="ET230" s="53"/>
      <c r="EU230" s="53"/>
      <c r="EV230" s="53"/>
      <c r="EW230" s="53"/>
      <c r="EX230" s="53"/>
      <c r="EY230" s="53"/>
      <c r="EZ230" s="53"/>
      <c r="FA230" s="53"/>
      <c r="FB230" s="53"/>
      <c r="FC230" s="53"/>
      <c r="FD230" s="53"/>
      <c r="FE230" s="53"/>
      <c r="FF230" s="53"/>
      <c r="FG230" s="53"/>
      <c r="FH230" s="53"/>
      <c r="FI230" s="53"/>
      <c r="FJ230" s="53"/>
      <c r="FK230" s="53"/>
      <c r="FL230" s="53"/>
      <c r="FM230" s="53"/>
      <c r="FN230" s="53"/>
      <c r="FO230" s="53"/>
      <c r="FP230" s="53"/>
      <c r="FQ230" s="53"/>
      <c r="FR230" s="53"/>
      <c r="FS230" s="53"/>
      <c r="FT230" s="53"/>
      <c r="FU230" s="53"/>
      <c r="FV230" s="53"/>
      <c r="FW230" s="53"/>
      <c r="FX230" s="53"/>
      <c r="FY230" s="53"/>
      <c r="FZ230" s="53"/>
      <c r="GA230" s="53"/>
      <c r="GB230" s="53"/>
      <c r="GC230" s="53"/>
      <c r="GD230" s="53"/>
      <c r="GE230" s="53"/>
      <c r="GF230" s="53"/>
      <c r="GG230" s="53"/>
      <c r="GH230" s="53"/>
      <c r="GI230" s="53"/>
      <c r="GJ230" s="53"/>
      <c r="GK230" s="53"/>
      <c r="GL230" s="53"/>
      <c r="GM230" s="53"/>
      <c r="GN230" s="53"/>
      <c r="GO230" s="53"/>
      <c r="GP230" s="53"/>
      <c r="GQ230" s="53"/>
      <c r="GR230" s="53"/>
      <c r="GS230" s="53"/>
      <c r="GT230" s="53"/>
      <c r="GU230" s="53"/>
      <c r="GV230" s="53"/>
      <c r="GW230" s="53"/>
      <c r="GX230" s="53"/>
      <c r="GY230" s="53"/>
      <c r="GZ230" s="53"/>
      <c r="HA230" s="53"/>
      <c r="HB230" s="53"/>
      <c r="HC230" s="53"/>
      <c r="HD230" s="53"/>
      <c r="HE230" s="53"/>
      <c r="HF230" s="53"/>
      <c r="HG230" s="53"/>
      <c r="HH230" s="53"/>
      <c r="HI230" s="53"/>
      <c r="HJ230" s="53"/>
      <c r="HK230" s="53"/>
      <c r="HL230" s="53"/>
      <c r="HM230" s="53"/>
      <c r="HN230" s="53"/>
      <c r="HO230" s="53"/>
      <c r="HP230" s="53"/>
      <c r="HQ230" s="53"/>
      <c r="HR230" s="53"/>
      <c r="HS230" s="53"/>
      <c r="HT230" s="53"/>
      <c r="HU230" s="53"/>
      <c r="HV230" s="53"/>
      <c r="HW230" s="53"/>
      <c r="HX230" s="53"/>
      <c r="HY230" s="53"/>
      <c r="HZ230" s="53"/>
      <c r="IA230" s="53"/>
      <c r="IB230" s="53"/>
      <c r="IC230" s="53"/>
      <c r="ID230" s="53"/>
      <c r="IE230" s="53"/>
      <c r="IF230" s="53"/>
      <c r="IG230" s="53"/>
      <c r="IH230" s="53"/>
      <c r="II230" s="53"/>
      <c r="IJ230" s="53"/>
      <c r="IK230" s="53"/>
      <c r="IL230" s="53"/>
      <c r="IM230" s="53"/>
      <c r="IN230" s="53"/>
      <c r="IO230" s="53"/>
      <c r="IP230" s="53"/>
      <c r="IQ230" s="53"/>
      <c r="IR230" s="53"/>
      <c r="IS230" s="53"/>
      <c r="IT230" s="53"/>
      <c r="IU230" s="53"/>
    </row>
    <row r="231" spans="1:255" s="52" customFormat="1" ht="19.95" customHeight="1" x14ac:dyDescent="0.3">
      <c r="A231" s="85"/>
      <c r="B231" s="20" t="s">
        <v>35</v>
      </c>
      <c r="C231" s="4">
        <v>1</v>
      </c>
      <c r="D231" s="4">
        <v>2</v>
      </c>
      <c r="E231" s="5">
        <v>2.72</v>
      </c>
      <c r="F231" s="5">
        <v>3.15</v>
      </c>
      <c r="G231" s="5"/>
      <c r="H231" s="5">
        <f t="shared" si="7"/>
        <v>17.14</v>
      </c>
      <c r="I231" s="30"/>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c r="AV231" s="53"/>
      <c r="AW231" s="53"/>
      <c r="AX231" s="53"/>
      <c r="AY231" s="53"/>
      <c r="AZ231" s="53"/>
      <c r="BA231" s="53"/>
      <c r="BB231" s="53"/>
      <c r="BC231" s="53"/>
      <c r="BD231" s="53"/>
      <c r="BE231" s="53"/>
      <c r="BF231" s="53"/>
      <c r="BG231" s="53"/>
      <c r="BH231" s="53"/>
      <c r="BI231" s="53"/>
      <c r="BJ231" s="53"/>
      <c r="BK231" s="53"/>
      <c r="BL231" s="53"/>
      <c r="BM231" s="53"/>
      <c r="BN231" s="53"/>
      <c r="BO231" s="53"/>
      <c r="BP231" s="53"/>
      <c r="BQ231" s="53"/>
      <c r="BR231" s="53"/>
      <c r="BS231" s="53"/>
      <c r="BT231" s="53"/>
      <c r="BU231" s="53"/>
      <c r="BV231" s="53"/>
      <c r="BW231" s="53"/>
      <c r="BX231" s="53"/>
      <c r="BY231" s="53"/>
      <c r="BZ231" s="53"/>
      <c r="CA231" s="53"/>
      <c r="CB231" s="53"/>
      <c r="CC231" s="53"/>
      <c r="CD231" s="53"/>
      <c r="CE231" s="53"/>
      <c r="CF231" s="53"/>
      <c r="CG231" s="53"/>
      <c r="CH231" s="53"/>
      <c r="CI231" s="53"/>
      <c r="CJ231" s="53"/>
      <c r="CK231" s="53"/>
      <c r="CL231" s="53"/>
      <c r="CM231" s="53"/>
      <c r="CN231" s="53"/>
      <c r="CO231" s="53"/>
      <c r="CP231" s="53"/>
      <c r="CQ231" s="53"/>
      <c r="CR231" s="53"/>
      <c r="CS231" s="53"/>
      <c r="CT231" s="53"/>
      <c r="CU231" s="53"/>
      <c r="CV231" s="53"/>
      <c r="CW231" s="53"/>
      <c r="CX231" s="53"/>
      <c r="CY231" s="53"/>
      <c r="CZ231" s="53"/>
      <c r="DA231" s="53"/>
      <c r="DB231" s="53"/>
      <c r="DC231" s="53"/>
      <c r="DD231" s="53"/>
      <c r="DE231" s="53"/>
      <c r="DF231" s="53"/>
      <c r="DG231" s="53"/>
      <c r="DH231" s="53"/>
      <c r="DI231" s="53"/>
      <c r="DJ231" s="53"/>
      <c r="DK231" s="53"/>
      <c r="DL231" s="53"/>
      <c r="DM231" s="53"/>
      <c r="DN231" s="53"/>
      <c r="DO231" s="53"/>
      <c r="DP231" s="53"/>
      <c r="DQ231" s="53"/>
      <c r="DR231" s="53"/>
      <c r="DS231" s="53"/>
      <c r="DT231" s="53"/>
      <c r="DU231" s="53"/>
      <c r="DV231" s="53"/>
      <c r="DW231" s="53"/>
      <c r="DX231" s="53"/>
      <c r="DY231" s="53"/>
      <c r="DZ231" s="53"/>
      <c r="EA231" s="53"/>
      <c r="EB231" s="53"/>
      <c r="EC231" s="53"/>
      <c r="ED231" s="53"/>
      <c r="EE231" s="53"/>
      <c r="EF231" s="53"/>
      <c r="EG231" s="53"/>
      <c r="EH231" s="53"/>
      <c r="EI231" s="53"/>
      <c r="EJ231" s="53"/>
      <c r="EK231" s="53"/>
      <c r="EL231" s="53"/>
      <c r="EM231" s="53"/>
      <c r="EN231" s="53"/>
      <c r="EO231" s="53"/>
      <c r="EP231" s="53"/>
      <c r="EQ231" s="53"/>
      <c r="ER231" s="53"/>
      <c r="ES231" s="53"/>
      <c r="ET231" s="53"/>
      <c r="EU231" s="53"/>
      <c r="EV231" s="53"/>
      <c r="EW231" s="53"/>
      <c r="EX231" s="53"/>
      <c r="EY231" s="53"/>
      <c r="EZ231" s="53"/>
      <c r="FA231" s="53"/>
      <c r="FB231" s="53"/>
      <c r="FC231" s="53"/>
      <c r="FD231" s="53"/>
      <c r="FE231" s="53"/>
      <c r="FF231" s="53"/>
      <c r="FG231" s="53"/>
      <c r="FH231" s="53"/>
      <c r="FI231" s="53"/>
      <c r="FJ231" s="53"/>
      <c r="FK231" s="53"/>
      <c r="FL231" s="53"/>
      <c r="FM231" s="53"/>
      <c r="FN231" s="53"/>
      <c r="FO231" s="53"/>
      <c r="FP231" s="53"/>
      <c r="FQ231" s="53"/>
      <c r="FR231" s="53"/>
      <c r="FS231" s="53"/>
      <c r="FT231" s="53"/>
      <c r="FU231" s="53"/>
      <c r="FV231" s="53"/>
      <c r="FW231" s="53"/>
      <c r="FX231" s="53"/>
      <c r="FY231" s="53"/>
      <c r="FZ231" s="53"/>
      <c r="GA231" s="53"/>
      <c r="GB231" s="53"/>
      <c r="GC231" s="53"/>
      <c r="GD231" s="53"/>
      <c r="GE231" s="53"/>
      <c r="GF231" s="53"/>
      <c r="GG231" s="53"/>
      <c r="GH231" s="53"/>
      <c r="GI231" s="53"/>
      <c r="GJ231" s="53"/>
      <c r="GK231" s="53"/>
      <c r="GL231" s="53"/>
      <c r="GM231" s="53"/>
      <c r="GN231" s="53"/>
      <c r="GO231" s="53"/>
      <c r="GP231" s="53"/>
      <c r="GQ231" s="53"/>
      <c r="GR231" s="53"/>
      <c r="GS231" s="53"/>
      <c r="GT231" s="53"/>
      <c r="GU231" s="53"/>
      <c r="GV231" s="53"/>
      <c r="GW231" s="53"/>
      <c r="GX231" s="53"/>
      <c r="GY231" s="53"/>
      <c r="GZ231" s="53"/>
      <c r="HA231" s="53"/>
      <c r="HB231" s="53"/>
      <c r="HC231" s="53"/>
      <c r="HD231" s="53"/>
      <c r="HE231" s="53"/>
      <c r="HF231" s="53"/>
      <c r="HG231" s="53"/>
      <c r="HH231" s="53"/>
      <c r="HI231" s="53"/>
      <c r="HJ231" s="53"/>
      <c r="HK231" s="53"/>
      <c r="HL231" s="53"/>
      <c r="HM231" s="53"/>
      <c r="HN231" s="53"/>
      <c r="HO231" s="53"/>
      <c r="HP231" s="53"/>
      <c r="HQ231" s="53"/>
      <c r="HR231" s="53"/>
      <c r="HS231" s="53"/>
      <c r="HT231" s="53"/>
      <c r="HU231" s="53"/>
      <c r="HV231" s="53"/>
      <c r="HW231" s="53"/>
      <c r="HX231" s="53"/>
      <c r="HY231" s="53"/>
      <c r="HZ231" s="53"/>
      <c r="IA231" s="53"/>
      <c r="IB231" s="53"/>
      <c r="IC231" s="53"/>
      <c r="ID231" s="53"/>
      <c r="IE231" s="53"/>
      <c r="IF231" s="53"/>
      <c r="IG231" s="53"/>
      <c r="IH231" s="53"/>
      <c r="II231" s="53"/>
      <c r="IJ231" s="53"/>
      <c r="IK231" s="53"/>
      <c r="IL231" s="53"/>
      <c r="IM231" s="53"/>
      <c r="IN231" s="53"/>
      <c r="IO231" s="53"/>
      <c r="IP231" s="53"/>
      <c r="IQ231" s="53"/>
      <c r="IR231" s="53"/>
      <c r="IS231" s="53"/>
      <c r="IT231" s="53"/>
      <c r="IU231" s="53"/>
    </row>
    <row r="232" spans="1:255" s="52" customFormat="1" ht="19.95" customHeight="1" x14ac:dyDescent="0.3">
      <c r="A232" s="85"/>
      <c r="B232" s="20" t="s">
        <v>38</v>
      </c>
      <c r="C232" s="4">
        <v>1</v>
      </c>
      <c r="D232" s="4">
        <v>1</v>
      </c>
      <c r="E232" s="5">
        <v>2.52</v>
      </c>
      <c r="F232" s="5">
        <v>2</v>
      </c>
      <c r="G232" s="5"/>
      <c r="H232" s="5">
        <f t="shared" si="7"/>
        <v>5.04</v>
      </c>
      <c r="I232" s="30"/>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c r="BC232" s="53"/>
      <c r="BD232" s="53"/>
      <c r="BE232" s="53"/>
      <c r="BF232" s="53"/>
      <c r="BG232" s="53"/>
      <c r="BH232" s="53"/>
      <c r="BI232" s="53"/>
      <c r="BJ232" s="53"/>
      <c r="BK232" s="53"/>
      <c r="BL232" s="53"/>
      <c r="BM232" s="53"/>
      <c r="BN232" s="53"/>
      <c r="BO232" s="53"/>
      <c r="BP232" s="53"/>
      <c r="BQ232" s="53"/>
      <c r="BR232" s="53"/>
      <c r="BS232" s="53"/>
      <c r="BT232" s="53"/>
      <c r="BU232" s="53"/>
      <c r="BV232" s="53"/>
      <c r="BW232" s="53"/>
      <c r="BX232" s="53"/>
      <c r="BY232" s="53"/>
      <c r="BZ232" s="53"/>
      <c r="CA232" s="53"/>
      <c r="CB232" s="53"/>
      <c r="CC232" s="53"/>
      <c r="CD232" s="53"/>
      <c r="CE232" s="53"/>
      <c r="CF232" s="53"/>
      <c r="CG232" s="53"/>
      <c r="CH232" s="53"/>
      <c r="CI232" s="53"/>
      <c r="CJ232" s="53"/>
      <c r="CK232" s="53"/>
      <c r="CL232" s="53"/>
      <c r="CM232" s="53"/>
      <c r="CN232" s="53"/>
      <c r="CO232" s="53"/>
      <c r="CP232" s="53"/>
      <c r="CQ232" s="53"/>
      <c r="CR232" s="53"/>
      <c r="CS232" s="53"/>
      <c r="CT232" s="53"/>
      <c r="CU232" s="53"/>
      <c r="CV232" s="53"/>
      <c r="CW232" s="53"/>
      <c r="CX232" s="53"/>
      <c r="CY232" s="53"/>
      <c r="CZ232" s="53"/>
      <c r="DA232" s="53"/>
      <c r="DB232" s="53"/>
      <c r="DC232" s="53"/>
      <c r="DD232" s="53"/>
      <c r="DE232" s="53"/>
      <c r="DF232" s="53"/>
      <c r="DG232" s="53"/>
      <c r="DH232" s="53"/>
      <c r="DI232" s="53"/>
      <c r="DJ232" s="53"/>
      <c r="DK232" s="53"/>
      <c r="DL232" s="53"/>
      <c r="DM232" s="53"/>
      <c r="DN232" s="53"/>
      <c r="DO232" s="53"/>
      <c r="DP232" s="53"/>
      <c r="DQ232" s="53"/>
      <c r="DR232" s="53"/>
      <c r="DS232" s="53"/>
      <c r="DT232" s="53"/>
      <c r="DU232" s="53"/>
      <c r="DV232" s="53"/>
      <c r="DW232" s="53"/>
      <c r="DX232" s="53"/>
      <c r="DY232" s="53"/>
      <c r="DZ232" s="53"/>
      <c r="EA232" s="53"/>
      <c r="EB232" s="53"/>
      <c r="EC232" s="53"/>
      <c r="ED232" s="53"/>
      <c r="EE232" s="53"/>
      <c r="EF232" s="53"/>
      <c r="EG232" s="53"/>
      <c r="EH232" s="53"/>
      <c r="EI232" s="53"/>
      <c r="EJ232" s="53"/>
      <c r="EK232" s="53"/>
      <c r="EL232" s="53"/>
      <c r="EM232" s="53"/>
      <c r="EN232" s="53"/>
      <c r="EO232" s="53"/>
      <c r="EP232" s="53"/>
      <c r="EQ232" s="53"/>
      <c r="ER232" s="53"/>
      <c r="ES232" s="53"/>
      <c r="ET232" s="53"/>
      <c r="EU232" s="53"/>
      <c r="EV232" s="53"/>
      <c r="EW232" s="53"/>
      <c r="EX232" s="53"/>
      <c r="EY232" s="53"/>
      <c r="EZ232" s="53"/>
      <c r="FA232" s="53"/>
      <c r="FB232" s="53"/>
      <c r="FC232" s="53"/>
      <c r="FD232" s="53"/>
      <c r="FE232" s="53"/>
      <c r="FF232" s="53"/>
      <c r="FG232" s="53"/>
      <c r="FH232" s="53"/>
      <c r="FI232" s="53"/>
      <c r="FJ232" s="53"/>
      <c r="FK232" s="53"/>
      <c r="FL232" s="53"/>
      <c r="FM232" s="53"/>
      <c r="FN232" s="53"/>
      <c r="FO232" s="53"/>
      <c r="FP232" s="53"/>
      <c r="FQ232" s="53"/>
      <c r="FR232" s="53"/>
      <c r="FS232" s="53"/>
      <c r="FT232" s="53"/>
      <c r="FU232" s="53"/>
      <c r="FV232" s="53"/>
      <c r="FW232" s="53"/>
      <c r="FX232" s="53"/>
      <c r="FY232" s="53"/>
      <c r="FZ232" s="53"/>
      <c r="GA232" s="53"/>
      <c r="GB232" s="53"/>
      <c r="GC232" s="53"/>
      <c r="GD232" s="53"/>
      <c r="GE232" s="53"/>
      <c r="GF232" s="53"/>
      <c r="GG232" s="53"/>
      <c r="GH232" s="53"/>
      <c r="GI232" s="53"/>
      <c r="GJ232" s="53"/>
      <c r="GK232" s="53"/>
      <c r="GL232" s="53"/>
      <c r="GM232" s="53"/>
      <c r="GN232" s="53"/>
      <c r="GO232" s="53"/>
      <c r="GP232" s="53"/>
      <c r="GQ232" s="53"/>
      <c r="GR232" s="53"/>
      <c r="GS232" s="53"/>
      <c r="GT232" s="53"/>
      <c r="GU232" s="53"/>
      <c r="GV232" s="53"/>
      <c r="GW232" s="53"/>
      <c r="GX232" s="53"/>
      <c r="GY232" s="53"/>
      <c r="GZ232" s="53"/>
      <c r="HA232" s="53"/>
      <c r="HB232" s="53"/>
      <c r="HC232" s="53"/>
      <c r="HD232" s="53"/>
      <c r="HE232" s="53"/>
      <c r="HF232" s="53"/>
      <c r="HG232" s="53"/>
      <c r="HH232" s="53"/>
      <c r="HI232" s="53"/>
      <c r="HJ232" s="53"/>
      <c r="HK232" s="53"/>
      <c r="HL232" s="53"/>
      <c r="HM232" s="53"/>
      <c r="HN232" s="53"/>
      <c r="HO232" s="53"/>
      <c r="HP232" s="53"/>
      <c r="HQ232" s="53"/>
      <c r="HR232" s="53"/>
      <c r="HS232" s="53"/>
      <c r="HT232" s="53"/>
      <c r="HU232" s="53"/>
      <c r="HV232" s="53"/>
      <c r="HW232" s="53"/>
      <c r="HX232" s="53"/>
      <c r="HY232" s="53"/>
      <c r="HZ232" s="53"/>
      <c r="IA232" s="53"/>
      <c r="IB232" s="53"/>
      <c r="IC232" s="53"/>
      <c r="ID232" s="53"/>
      <c r="IE232" s="53"/>
      <c r="IF232" s="53"/>
      <c r="IG232" s="53"/>
      <c r="IH232" s="53"/>
      <c r="II232" s="53"/>
      <c r="IJ232" s="53"/>
      <c r="IK232" s="53"/>
      <c r="IL232" s="53"/>
      <c r="IM232" s="53"/>
      <c r="IN232" s="53"/>
      <c r="IO232" s="53"/>
      <c r="IP232" s="53"/>
      <c r="IQ232" s="53"/>
      <c r="IR232" s="53"/>
      <c r="IS232" s="53"/>
      <c r="IT232" s="53"/>
      <c r="IU232" s="53"/>
    </row>
    <row r="233" spans="1:255" s="52" customFormat="1" ht="19.95" customHeight="1" x14ac:dyDescent="0.3">
      <c r="A233" s="85"/>
      <c r="B233" s="20" t="s">
        <v>18</v>
      </c>
      <c r="C233" s="4">
        <v>1</v>
      </c>
      <c r="D233" s="4">
        <v>2</v>
      </c>
      <c r="E233" s="5">
        <v>1.9</v>
      </c>
      <c r="F233" s="5">
        <v>1.2</v>
      </c>
      <c r="G233" s="5"/>
      <c r="H233" s="5">
        <f t="shared" si="7"/>
        <v>4.5599999999999996</v>
      </c>
      <c r="I233" s="30"/>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c r="AV233" s="53"/>
      <c r="AW233" s="53"/>
      <c r="AX233" s="53"/>
      <c r="AY233" s="53"/>
      <c r="AZ233" s="53"/>
      <c r="BA233" s="53"/>
      <c r="BB233" s="53"/>
      <c r="BC233" s="53"/>
      <c r="BD233" s="53"/>
      <c r="BE233" s="53"/>
      <c r="BF233" s="53"/>
      <c r="BG233" s="53"/>
      <c r="BH233" s="53"/>
      <c r="BI233" s="53"/>
      <c r="BJ233" s="53"/>
      <c r="BK233" s="53"/>
      <c r="BL233" s="53"/>
      <c r="BM233" s="53"/>
      <c r="BN233" s="53"/>
      <c r="BO233" s="53"/>
      <c r="BP233" s="53"/>
      <c r="BQ233" s="53"/>
      <c r="BR233" s="53"/>
      <c r="BS233" s="53"/>
      <c r="BT233" s="53"/>
      <c r="BU233" s="53"/>
      <c r="BV233" s="53"/>
      <c r="BW233" s="53"/>
      <c r="BX233" s="53"/>
      <c r="BY233" s="53"/>
      <c r="BZ233" s="53"/>
      <c r="CA233" s="53"/>
      <c r="CB233" s="53"/>
      <c r="CC233" s="53"/>
      <c r="CD233" s="53"/>
      <c r="CE233" s="53"/>
      <c r="CF233" s="53"/>
      <c r="CG233" s="53"/>
      <c r="CH233" s="53"/>
      <c r="CI233" s="53"/>
      <c r="CJ233" s="53"/>
      <c r="CK233" s="53"/>
      <c r="CL233" s="53"/>
      <c r="CM233" s="53"/>
      <c r="CN233" s="53"/>
      <c r="CO233" s="53"/>
      <c r="CP233" s="53"/>
      <c r="CQ233" s="53"/>
      <c r="CR233" s="53"/>
      <c r="CS233" s="53"/>
      <c r="CT233" s="53"/>
      <c r="CU233" s="53"/>
      <c r="CV233" s="53"/>
      <c r="CW233" s="53"/>
      <c r="CX233" s="53"/>
      <c r="CY233" s="53"/>
      <c r="CZ233" s="53"/>
      <c r="DA233" s="53"/>
      <c r="DB233" s="53"/>
      <c r="DC233" s="53"/>
      <c r="DD233" s="53"/>
      <c r="DE233" s="53"/>
      <c r="DF233" s="53"/>
      <c r="DG233" s="53"/>
      <c r="DH233" s="53"/>
      <c r="DI233" s="53"/>
      <c r="DJ233" s="53"/>
      <c r="DK233" s="53"/>
      <c r="DL233" s="53"/>
      <c r="DM233" s="53"/>
      <c r="DN233" s="53"/>
      <c r="DO233" s="53"/>
      <c r="DP233" s="53"/>
      <c r="DQ233" s="53"/>
      <c r="DR233" s="53"/>
      <c r="DS233" s="53"/>
      <c r="DT233" s="53"/>
      <c r="DU233" s="53"/>
      <c r="DV233" s="53"/>
      <c r="DW233" s="53"/>
      <c r="DX233" s="53"/>
      <c r="DY233" s="53"/>
      <c r="DZ233" s="53"/>
      <c r="EA233" s="53"/>
      <c r="EB233" s="53"/>
      <c r="EC233" s="53"/>
      <c r="ED233" s="53"/>
      <c r="EE233" s="53"/>
      <c r="EF233" s="53"/>
      <c r="EG233" s="53"/>
      <c r="EH233" s="53"/>
      <c r="EI233" s="53"/>
      <c r="EJ233" s="53"/>
      <c r="EK233" s="53"/>
      <c r="EL233" s="53"/>
      <c r="EM233" s="53"/>
      <c r="EN233" s="53"/>
      <c r="EO233" s="53"/>
      <c r="EP233" s="53"/>
      <c r="EQ233" s="53"/>
      <c r="ER233" s="53"/>
      <c r="ES233" s="53"/>
      <c r="ET233" s="53"/>
      <c r="EU233" s="53"/>
      <c r="EV233" s="53"/>
      <c r="EW233" s="53"/>
      <c r="EX233" s="53"/>
      <c r="EY233" s="53"/>
      <c r="EZ233" s="53"/>
      <c r="FA233" s="53"/>
      <c r="FB233" s="53"/>
      <c r="FC233" s="53"/>
      <c r="FD233" s="53"/>
      <c r="FE233" s="53"/>
      <c r="FF233" s="53"/>
      <c r="FG233" s="53"/>
      <c r="FH233" s="53"/>
      <c r="FI233" s="53"/>
      <c r="FJ233" s="53"/>
      <c r="FK233" s="53"/>
      <c r="FL233" s="53"/>
      <c r="FM233" s="53"/>
      <c r="FN233" s="53"/>
      <c r="FO233" s="53"/>
      <c r="FP233" s="53"/>
      <c r="FQ233" s="53"/>
      <c r="FR233" s="53"/>
      <c r="FS233" s="53"/>
      <c r="FT233" s="53"/>
      <c r="FU233" s="53"/>
      <c r="FV233" s="53"/>
      <c r="FW233" s="53"/>
      <c r="FX233" s="53"/>
      <c r="FY233" s="53"/>
      <c r="FZ233" s="53"/>
      <c r="GA233" s="53"/>
      <c r="GB233" s="53"/>
      <c r="GC233" s="53"/>
      <c r="GD233" s="53"/>
      <c r="GE233" s="53"/>
      <c r="GF233" s="53"/>
      <c r="GG233" s="53"/>
      <c r="GH233" s="53"/>
      <c r="GI233" s="53"/>
      <c r="GJ233" s="53"/>
      <c r="GK233" s="53"/>
      <c r="GL233" s="53"/>
      <c r="GM233" s="53"/>
      <c r="GN233" s="53"/>
      <c r="GO233" s="53"/>
      <c r="GP233" s="53"/>
      <c r="GQ233" s="53"/>
      <c r="GR233" s="53"/>
      <c r="GS233" s="53"/>
      <c r="GT233" s="53"/>
      <c r="GU233" s="53"/>
      <c r="GV233" s="53"/>
      <c r="GW233" s="53"/>
      <c r="GX233" s="53"/>
      <c r="GY233" s="53"/>
      <c r="GZ233" s="53"/>
      <c r="HA233" s="53"/>
      <c r="HB233" s="53"/>
      <c r="HC233" s="53"/>
      <c r="HD233" s="53"/>
      <c r="HE233" s="53"/>
      <c r="HF233" s="53"/>
      <c r="HG233" s="53"/>
      <c r="HH233" s="53"/>
      <c r="HI233" s="53"/>
      <c r="HJ233" s="53"/>
      <c r="HK233" s="53"/>
      <c r="HL233" s="53"/>
      <c r="HM233" s="53"/>
      <c r="HN233" s="53"/>
      <c r="HO233" s="53"/>
      <c r="HP233" s="53"/>
      <c r="HQ233" s="53"/>
      <c r="HR233" s="53"/>
      <c r="HS233" s="53"/>
      <c r="HT233" s="53"/>
      <c r="HU233" s="53"/>
      <c r="HV233" s="53"/>
      <c r="HW233" s="53"/>
      <c r="HX233" s="53"/>
      <c r="HY233" s="53"/>
      <c r="HZ233" s="53"/>
      <c r="IA233" s="53"/>
      <c r="IB233" s="53"/>
      <c r="IC233" s="53"/>
      <c r="ID233" s="53"/>
      <c r="IE233" s="53"/>
      <c r="IF233" s="53"/>
      <c r="IG233" s="53"/>
      <c r="IH233" s="53"/>
      <c r="II233" s="53"/>
      <c r="IJ233" s="53"/>
      <c r="IK233" s="53"/>
      <c r="IL233" s="53"/>
      <c r="IM233" s="53"/>
      <c r="IN233" s="53"/>
      <c r="IO233" s="53"/>
      <c r="IP233" s="53"/>
      <c r="IQ233" s="53"/>
      <c r="IR233" s="53"/>
      <c r="IS233" s="53"/>
      <c r="IT233" s="53"/>
      <c r="IU233" s="53"/>
    </row>
    <row r="234" spans="1:255" s="52" customFormat="1" ht="19.95" customHeight="1" x14ac:dyDescent="0.3">
      <c r="A234" s="85"/>
      <c r="B234" s="20" t="s">
        <v>39</v>
      </c>
      <c r="C234" s="4">
        <v>1</v>
      </c>
      <c r="D234" s="4">
        <v>2</v>
      </c>
      <c r="E234" s="5">
        <v>1.2</v>
      </c>
      <c r="F234" s="5">
        <v>0.9</v>
      </c>
      <c r="G234" s="5"/>
      <c r="H234" s="5">
        <f t="shared" si="7"/>
        <v>2.16</v>
      </c>
      <c r="I234" s="30"/>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c r="BC234" s="53"/>
      <c r="BD234" s="53"/>
      <c r="BE234" s="53"/>
      <c r="BF234" s="53"/>
      <c r="BG234" s="53"/>
      <c r="BH234" s="53"/>
      <c r="BI234" s="53"/>
      <c r="BJ234" s="53"/>
      <c r="BK234" s="53"/>
      <c r="BL234" s="53"/>
      <c r="BM234" s="53"/>
      <c r="BN234" s="53"/>
      <c r="BO234" s="53"/>
      <c r="BP234" s="53"/>
      <c r="BQ234" s="53"/>
      <c r="BR234" s="53"/>
      <c r="BS234" s="53"/>
      <c r="BT234" s="53"/>
      <c r="BU234" s="53"/>
      <c r="BV234" s="53"/>
      <c r="BW234" s="53"/>
      <c r="BX234" s="53"/>
      <c r="BY234" s="53"/>
      <c r="BZ234" s="53"/>
      <c r="CA234" s="53"/>
      <c r="CB234" s="53"/>
      <c r="CC234" s="53"/>
      <c r="CD234" s="53"/>
      <c r="CE234" s="53"/>
      <c r="CF234" s="53"/>
      <c r="CG234" s="53"/>
      <c r="CH234" s="53"/>
      <c r="CI234" s="53"/>
      <c r="CJ234" s="53"/>
      <c r="CK234" s="53"/>
      <c r="CL234" s="53"/>
      <c r="CM234" s="53"/>
      <c r="CN234" s="53"/>
      <c r="CO234" s="53"/>
      <c r="CP234" s="53"/>
      <c r="CQ234" s="53"/>
      <c r="CR234" s="53"/>
      <c r="CS234" s="53"/>
      <c r="CT234" s="53"/>
      <c r="CU234" s="53"/>
      <c r="CV234" s="53"/>
      <c r="CW234" s="53"/>
      <c r="CX234" s="53"/>
      <c r="CY234" s="53"/>
      <c r="CZ234" s="53"/>
      <c r="DA234" s="53"/>
      <c r="DB234" s="53"/>
      <c r="DC234" s="53"/>
      <c r="DD234" s="53"/>
      <c r="DE234" s="53"/>
      <c r="DF234" s="53"/>
      <c r="DG234" s="53"/>
      <c r="DH234" s="53"/>
      <c r="DI234" s="53"/>
      <c r="DJ234" s="53"/>
      <c r="DK234" s="53"/>
      <c r="DL234" s="53"/>
      <c r="DM234" s="53"/>
      <c r="DN234" s="53"/>
      <c r="DO234" s="53"/>
      <c r="DP234" s="53"/>
      <c r="DQ234" s="53"/>
      <c r="DR234" s="53"/>
      <c r="DS234" s="53"/>
      <c r="DT234" s="53"/>
      <c r="DU234" s="53"/>
      <c r="DV234" s="53"/>
      <c r="DW234" s="53"/>
      <c r="DX234" s="53"/>
      <c r="DY234" s="53"/>
      <c r="DZ234" s="53"/>
      <c r="EA234" s="53"/>
      <c r="EB234" s="53"/>
      <c r="EC234" s="53"/>
      <c r="ED234" s="53"/>
      <c r="EE234" s="53"/>
      <c r="EF234" s="53"/>
      <c r="EG234" s="53"/>
      <c r="EH234" s="53"/>
      <c r="EI234" s="53"/>
      <c r="EJ234" s="53"/>
      <c r="EK234" s="53"/>
      <c r="EL234" s="53"/>
      <c r="EM234" s="53"/>
      <c r="EN234" s="53"/>
      <c r="EO234" s="53"/>
      <c r="EP234" s="53"/>
      <c r="EQ234" s="53"/>
      <c r="ER234" s="53"/>
      <c r="ES234" s="53"/>
      <c r="ET234" s="53"/>
      <c r="EU234" s="53"/>
      <c r="EV234" s="53"/>
      <c r="EW234" s="53"/>
      <c r="EX234" s="53"/>
      <c r="EY234" s="53"/>
      <c r="EZ234" s="53"/>
      <c r="FA234" s="53"/>
      <c r="FB234" s="53"/>
      <c r="FC234" s="53"/>
      <c r="FD234" s="53"/>
      <c r="FE234" s="53"/>
      <c r="FF234" s="53"/>
      <c r="FG234" s="53"/>
      <c r="FH234" s="53"/>
      <c r="FI234" s="53"/>
      <c r="FJ234" s="53"/>
      <c r="FK234" s="53"/>
      <c r="FL234" s="53"/>
      <c r="FM234" s="53"/>
      <c r="FN234" s="53"/>
      <c r="FO234" s="53"/>
      <c r="FP234" s="53"/>
      <c r="FQ234" s="53"/>
      <c r="FR234" s="53"/>
      <c r="FS234" s="53"/>
      <c r="FT234" s="53"/>
      <c r="FU234" s="53"/>
      <c r="FV234" s="53"/>
      <c r="FW234" s="53"/>
      <c r="FX234" s="53"/>
      <c r="FY234" s="53"/>
      <c r="FZ234" s="53"/>
      <c r="GA234" s="53"/>
      <c r="GB234" s="53"/>
      <c r="GC234" s="53"/>
      <c r="GD234" s="53"/>
      <c r="GE234" s="53"/>
      <c r="GF234" s="53"/>
      <c r="GG234" s="53"/>
      <c r="GH234" s="53"/>
      <c r="GI234" s="53"/>
      <c r="GJ234" s="53"/>
      <c r="GK234" s="53"/>
      <c r="GL234" s="53"/>
      <c r="GM234" s="53"/>
      <c r="GN234" s="53"/>
      <c r="GO234" s="53"/>
      <c r="GP234" s="53"/>
      <c r="GQ234" s="53"/>
      <c r="GR234" s="53"/>
      <c r="GS234" s="53"/>
      <c r="GT234" s="53"/>
      <c r="GU234" s="53"/>
      <c r="GV234" s="53"/>
      <c r="GW234" s="53"/>
      <c r="GX234" s="53"/>
      <c r="GY234" s="53"/>
      <c r="GZ234" s="53"/>
      <c r="HA234" s="53"/>
      <c r="HB234" s="53"/>
      <c r="HC234" s="53"/>
      <c r="HD234" s="53"/>
      <c r="HE234" s="53"/>
      <c r="HF234" s="53"/>
      <c r="HG234" s="53"/>
      <c r="HH234" s="53"/>
      <c r="HI234" s="53"/>
      <c r="HJ234" s="53"/>
      <c r="HK234" s="53"/>
      <c r="HL234" s="53"/>
      <c r="HM234" s="53"/>
      <c r="HN234" s="53"/>
      <c r="HO234" s="53"/>
      <c r="HP234" s="53"/>
      <c r="HQ234" s="53"/>
      <c r="HR234" s="53"/>
      <c r="HS234" s="53"/>
      <c r="HT234" s="53"/>
      <c r="HU234" s="53"/>
      <c r="HV234" s="53"/>
      <c r="HW234" s="53"/>
      <c r="HX234" s="53"/>
      <c r="HY234" s="53"/>
      <c r="HZ234" s="53"/>
      <c r="IA234" s="53"/>
      <c r="IB234" s="53"/>
      <c r="IC234" s="53"/>
      <c r="ID234" s="53"/>
      <c r="IE234" s="53"/>
      <c r="IF234" s="53"/>
      <c r="IG234" s="53"/>
      <c r="IH234" s="53"/>
      <c r="II234" s="53"/>
      <c r="IJ234" s="53"/>
      <c r="IK234" s="53"/>
      <c r="IL234" s="53"/>
      <c r="IM234" s="53"/>
      <c r="IN234" s="53"/>
      <c r="IO234" s="53"/>
      <c r="IP234" s="53"/>
      <c r="IQ234" s="53"/>
      <c r="IR234" s="53"/>
      <c r="IS234" s="53"/>
      <c r="IT234" s="53"/>
      <c r="IU234" s="53"/>
    </row>
    <row r="235" spans="1:255" s="52" customFormat="1" ht="19.95" customHeight="1" x14ac:dyDescent="0.3">
      <c r="A235" s="85"/>
      <c r="B235" s="20" t="s">
        <v>21</v>
      </c>
      <c r="C235" s="4">
        <v>1</v>
      </c>
      <c r="D235" s="4">
        <v>2</v>
      </c>
      <c r="E235" s="5">
        <v>1.2</v>
      </c>
      <c r="F235" s="5">
        <v>1.83</v>
      </c>
      <c r="G235" s="5"/>
      <c r="H235" s="5">
        <f t="shared" si="7"/>
        <v>4.3899999999999997</v>
      </c>
      <c r="I235" s="30"/>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c r="AV235" s="53"/>
      <c r="AW235" s="53"/>
      <c r="AX235" s="53"/>
      <c r="AY235" s="53"/>
      <c r="AZ235" s="53"/>
      <c r="BA235" s="53"/>
      <c r="BB235" s="53"/>
      <c r="BC235" s="53"/>
      <c r="BD235" s="53"/>
      <c r="BE235" s="53"/>
      <c r="BF235" s="53"/>
      <c r="BG235" s="53"/>
      <c r="BH235" s="53"/>
      <c r="BI235" s="53"/>
      <c r="BJ235" s="53"/>
      <c r="BK235" s="53"/>
      <c r="BL235" s="53"/>
      <c r="BM235" s="53"/>
      <c r="BN235" s="53"/>
      <c r="BO235" s="53"/>
      <c r="BP235" s="53"/>
      <c r="BQ235" s="53"/>
      <c r="BR235" s="53"/>
      <c r="BS235" s="53"/>
      <c r="BT235" s="53"/>
      <c r="BU235" s="53"/>
      <c r="BV235" s="53"/>
      <c r="BW235" s="53"/>
      <c r="BX235" s="53"/>
      <c r="BY235" s="53"/>
      <c r="BZ235" s="53"/>
      <c r="CA235" s="53"/>
      <c r="CB235" s="53"/>
      <c r="CC235" s="53"/>
      <c r="CD235" s="53"/>
      <c r="CE235" s="53"/>
      <c r="CF235" s="53"/>
      <c r="CG235" s="53"/>
      <c r="CH235" s="53"/>
      <c r="CI235" s="53"/>
      <c r="CJ235" s="53"/>
      <c r="CK235" s="53"/>
      <c r="CL235" s="53"/>
      <c r="CM235" s="53"/>
      <c r="CN235" s="53"/>
      <c r="CO235" s="53"/>
      <c r="CP235" s="53"/>
      <c r="CQ235" s="53"/>
      <c r="CR235" s="53"/>
      <c r="CS235" s="53"/>
      <c r="CT235" s="53"/>
      <c r="CU235" s="53"/>
      <c r="CV235" s="53"/>
      <c r="CW235" s="53"/>
      <c r="CX235" s="53"/>
      <c r="CY235" s="53"/>
      <c r="CZ235" s="53"/>
      <c r="DA235" s="53"/>
      <c r="DB235" s="53"/>
      <c r="DC235" s="53"/>
      <c r="DD235" s="53"/>
      <c r="DE235" s="53"/>
      <c r="DF235" s="53"/>
      <c r="DG235" s="53"/>
      <c r="DH235" s="53"/>
      <c r="DI235" s="53"/>
      <c r="DJ235" s="53"/>
      <c r="DK235" s="53"/>
      <c r="DL235" s="53"/>
      <c r="DM235" s="53"/>
      <c r="DN235" s="53"/>
      <c r="DO235" s="53"/>
      <c r="DP235" s="53"/>
      <c r="DQ235" s="53"/>
      <c r="DR235" s="53"/>
      <c r="DS235" s="53"/>
      <c r="DT235" s="53"/>
      <c r="DU235" s="53"/>
      <c r="DV235" s="53"/>
      <c r="DW235" s="53"/>
      <c r="DX235" s="53"/>
      <c r="DY235" s="53"/>
      <c r="DZ235" s="53"/>
      <c r="EA235" s="53"/>
      <c r="EB235" s="53"/>
      <c r="EC235" s="53"/>
      <c r="ED235" s="53"/>
      <c r="EE235" s="53"/>
      <c r="EF235" s="53"/>
      <c r="EG235" s="53"/>
      <c r="EH235" s="53"/>
      <c r="EI235" s="53"/>
      <c r="EJ235" s="53"/>
      <c r="EK235" s="53"/>
      <c r="EL235" s="53"/>
      <c r="EM235" s="53"/>
      <c r="EN235" s="53"/>
      <c r="EO235" s="53"/>
      <c r="EP235" s="53"/>
      <c r="EQ235" s="53"/>
      <c r="ER235" s="53"/>
      <c r="ES235" s="53"/>
      <c r="ET235" s="53"/>
      <c r="EU235" s="53"/>
      <c r="EV235" s="53"/>
      <c r="EW235" s="53"/>
      <c r="EX235" s="53"/>
      <c r="EY235" s="53"/>
      <c r="EZ235" s="53"/>
      <c r="FA235" s="53"/>
      <c r="FB235" s="53"/>
      <c r="FC235" s="53"/>
      <c r="FD235" s="53"/>
      <c r="FE235" s="53"/>
      <c r="FF235" s="53"/>
      <c r="FG235" s="53"/>
      <c r="FH235" s="53"/>
      <c r="FI235" s="53"/>
      <c r="FJ235" s="53"/>
      <c r="FK235" s="53"/>
      <c r="FL235" s="53"/>
      <c r="FM235" s="53"/>
      <c r="FN235" s="53"/>
      <c r="FO235" s="53"/>
      <c r="FP235" s="53"/>
      <c r="FQ235" s="53"/>
      <c r="FR235" s="53"/>
      <c r="FS235" s="53"/>
      <c r="FT235" s="53"/>
      <c r="FU235" s="53"/>
      <c r="FV235" s="53"/>
      <c r="FW235" s="53"/>
      <c r="FX235" s="53"/>
      <c r="FY235" s="53"/>
      <c r="FZ235" s="53"/>
      <c r="GA235" s="53"/>
      <c r="GB235" s="53"/>
      <c r="GC235" s="53"/>
      <c r="GD235" s="53"/>
      <c r="GE235" s="53"/>
      <c r="GF235" s="53"/>
      <c r="GG235" s="53"/>
      <c r="GH235" s="53"/>
      <c r="GI235" s="53"/>
      <c r="GJ235" s="53"/>
      <c r="GK235" s="53"/>
      <c r="GL235" s="53"/>
      <c r="GM235" s="53"/>
      <c r="GN235" s="53"/>
      <c r="GO235" s="53"/>
      <c r="GP235" s="53"/>
      <c r="GQ235" s="53"/>
      <c r="GR235" s="53"/>
      <c r="GS235" s="53"/>
      <c r="GT235" s="53"/>
      <c r="GU235" s="53"/>
      <c r="GV235" s="53"/>
      <c r="GW235" s="53"/>
      <c r="GX235" s="53"/>
      <c r="GY235" s="53"/>
      <c r="GZ235" s="53"/>
      <c r="HA235" s="53"/>
      <c r="HB235" s="53"/>
      <c r="HC235" s="53"/>
      <c r="HD235" s="53"/>
      <c r="HE235" s="53"/>
      <c r="HF235" s="53"/>
      <c r="HG235" s="53"/>
      <c r="HH235" s="53"/>
      <c r="HI235" s="53"/>
      <c r="HJ235" s="53"/>
      <c r="HK235" s="53"/>
      <c r="HL235" s="53"/>
      <c r="HM235" s="53"/>
      <c r="HN235" s="53"/>
      <c r="HO235" s="53"/>
      <c r="HP235" s="53"/>
      <c r="HQ235" s="53"/>
      <c r="HR235" s="53"/>
      <c r="HS235" s="53"/>
      <c r="HT235" s="53"/>
      <c r="HU235" s="53"/>
      <c r="HV235" s="53"/>
      <c r="HW235" s="53"/>
      <c r="HX235" s="53"/>
      <c r="HY235" s="53"/>
      <c r="HZ235" s="53"/>
      <c r="IA235" s="53"/>
      <c r="IB235" s="53"/>
      <c r="IC235" s="53"/>
      <c r="ID235" s="53"/>
      <c r="IE235" s="53"/>
      <c r="IF235" s="53"/>
      <c r="IG235" s="53"/>
      <c r="IH235" s="53"/>
      <c r="II235" s="53"/>
      <c r="IJ235" s="53"/>
      <c r="IK235" s="53"/>
      <c r="IL235" s="53"/>
      <c r="IM235" s="53"/>
      <c r="IN235" s="53"/>
      <c r="IO235" s="53"/>
      <c r="IP235" s="53"/>
      <c r="IQ235" s="53"/>
      <c r="IR235" s="53"/>
      <c r="IS235" s="53"/>
      <c r="IT235" s="53"/>
      <c r="IU235" s="53"/>
    </row>
    <row r="236" spans="1:255" s="52" customFormat="1" ht="19.95" customHeight="1" x14ac:dyDescent="0.3">
      <c r="A236" s="85"/>
      <c r="B236" s="20" t="s">
        <v>11</v>
      </c>
      <c r="C236" s="4">
        <v>1</v>
      </c>
      <c r="D236" s="4">
        <v>1</v>
      </c>
      <c r="E236" s="5">
        <v>1.46</v>
      </c>
      <c r="F236" s="5">
        <v>0.9</v>
      </c>
      <c r="G236" s="5"/>
      <c r="H236" s="5">
        <f t="shared" si="7"/>
        <v>1.31</v>
      </c>
      <c r="I236" s="30"/>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c r="BC236" s="53"/>
      <c r="BD236" s="53"/>
      <c r="BE236" s="53"/>
      <c r="BF236" s="53"/>
      <c r="BG236" s="53"/>
      <c r="BH236" s="53"/>
      <c r="BI236" s="53"/>
      <c r="BJ236" s="53"/>
      <c r="BK236" s="53"/>
      <c r="BL236" s="53"/>
      <c r="BM236" s="53"/>
      <c r="BN236" s="53"/>
      <c r="BO236" s="53"/>
      <c r="BP236" s="53"/>
      <c r="BQ236" s="53"/>
      <c r="BR236" s="53"/>
      <c r="BS236" s="53"/>
      <c r="BT236" s="53"/>
      <c r="BU236" s="53"/>
      <c r="BV236" s="53"/>
      <c r="BW236" s="53"/>
      <c r="BX236" s="53"/>
      <c r="BY236" s="53"/>
      <c r="BZ236" s="53"/>
      <c r="CA236" s="53"/>
      <c r="CB236" s="53"/>
      <c r="CC236" s="53"/>
      <c r="CD236" s="53"/>
      <c r="CE236" s="53"/>
      <c r="CF236" s="53"/>
      <c r="CG236" s="53"/>
      <c r="CH236" s="53"/>
      <c r="CI236" s="53"/>
      <c r="CJ236" s="53"/>
      <c r="CK236" s="53"/>
      <c r="CL236" s="53"/>
      <c r="CM236" s="53"/>
      <c r="CN236" s="53"/>
      <c r="CO236" s="53"/>
      <c r="CP236" s="53"/>
      <c r="CQ236" s="53"/>
      <c r="CR236" s="53"/>
      <c r="CS236" s="53"/>
      <c r="CT236" s="53"/>
      <c r="CU236" s="53"/>
      <c r="CV236" s="53"/>
      <c r="CW236" s="53"/>
      <c r="CX236" s="53"/>
      <c r="CY236" s="53"/>
      <c r="CZ236" s="53"/>
      <c r="DA236" s="53"/>
      <c r="DB236" s="53"/>
      <c r="DC236" s="53"/>
      <c r="DD236" s="53"/>
      <c r="DE236" s="53"/>
      <c r="DF236" s="53"/>
      <c r="DG236" s="53"/>
      <c r="DH236" s="53"/>
      <c r="DI236" s="53"/>
      <c r="DJ236" s="53"/>
      <c r="DK236" s="53"/>
      <c r="DL236" s="53"/>
      <c r="DM236" s="53"/>
      <c r="DN236" s="53"/>
      <c r="DO236" s="53"/>
      <c r="DP236" s="53"/>
      <c r="DQ236" s="53"/>
      <c r="DR236" s="53"/>
      <c r="DS236" s="53"/>
      <c r="DT236" s="53"/>
      <c r="DU236" s="53"/>
      <c r="DV236" s="53"/>
      <c r="DW236" s="53"/>
      <c r="DX236" s="53"/>
      <c r="DY236" s="53"/>
      <c r="DZ236" s="53"/>
      <c r="EA236" s="53"/>
      <c r="EB236" s="53"/>
      <c r="EC236" s="53"/>
      <c r="ED236" s="53"/>
      <c r="EE236" s="53"/>
      <c r="EF236" s="53"/>
      <c r="EG236" s="53"/>
      <c r="EH236" s="53"/>
      <c r="EI236" s="53"/>
      <c r="EJ236" s="53"/>
      <c r="EK236" s="53"/>
      <c r="EL236" s="53"/>
      <c r="EM236" s="53"/>
      <c r="EN236" s="53"/>
      <c r="EO236" s="53"/>
      <c r="EP236" s="53"/>
      <c r="EQ236" s="53"/>
      <c r="ER236" s="53"/>
      <c r="ES236" s="53"/>
      <c r="ET236" s="53"/>
      <c r="EU236" s="53"/>
      <c r="EV236" s="53"/>
      <c r="EW236" s="53"/>
      <c r="EX236" s="53"/>
      <c r="EY236" s="53"/>
      <c r="EZ236" s="53"/>
      <c r="FA236" s="53"/>
      <c r="FB236" s="53"/>
      <c r="FC236" s="53"/>
      <c r="FD236" s="53"/>
      <c r="FE236" s="53"/>
      <c r="FF236" s="53"/>
      <c r="FG236" s="53"/>
      <c r="FH236" s="53"/>
      <c r="FI236" s="53"/>
      <c r="FJ236" s="53"/>
      <c r="FK236" s="53"/>
      <c r="FL236" s="53"/>
      <c r="FM236" s="53"/>
      <c r="FN236" s="53"/>
      <c r="FO236" s="53"/>
      <c r="FP236" s="53"/>
      <c r="FQ236" s="53"/>
      <c r="FR236" s="53"/>
      <c r="FS236" s="53"/>
      <c r="FT236" s="53"/>
      <c r="FU236" s="53"/>
      <c r="FV236" s="53"/>
      <c r="FW236" s="53"/>
      <c r="FX236" s="53"/>
      <c r="FY236" s="53"/>
      <c r="FZ236" s="53"/>
      <c r="GA236" s="53"/>
      <c r="GB236" s="53"/>
      <c r="GC236" s="53"/>
      <c r="GD236" s="53"/>
      <c r="GE236" s="53"/>
      <c r="GF236" s="53"/>
      <c r="GG236" s="53"/>
      <c r="GH236" s="53"/>
      <c r="GI236" s="53"/>
      <c r="GJ236" s="53"/>
      <c r="GK236" s="53"/>
      <c r="GL236" s="53"/>
      <c r="GM236" s="53"/>
      <c r="GN236" s="53"/>
      <c r="GO236" s="53"/>
      <c r="GP236" s="53"/>
      <c r="GQ236" s="53"/>
      <c r="GR236" s="53"/>
      <c r="GS236" s="53"/>
      <c r="GT236" s="53"/>
      <c r="GU236" s="53"/>
      <c r="GV236" s="53"/>
      <c r="GW236" s="53"/>
      <c r="GX236" s="53"/>
      <c r="GY236" s="53"/>
      <c r="GZ236" s="53"/>
      <c r="HA236" s="53"/>
      <c r="HB236" s="53"/>
      <c r="HC236" s="53"/>
      <c r="HD236" s="53"/>
      <c r="HE236" s="53"/>
      <c r="HF236" s="53"/>
      <c r="HG236" s="53"/>
      <c r="HH236" s="53"/>
      <c r="HI236" s="53"/>
      <c r="HJ236" s="53"/>
      <c r="HK236" s="53"/>
      <c r="HL236" s="53"/>
      <c r="HM236" s="53"/>
      <c r="HN236" s="53"/>
      <c r="HO236" s="53"/>
      <c r="HP236" s="53"/>
      <c r="HQ236" s="53"/>
      <c r="HR236" s="53"/>
      <c r="HS236" s="53"/>
      <c r="HT236" s="53"/>
      <c r="HU236" s="53"/>
      <c r="HV236" s="53"/>
      <c r="HW236" s="53"/>
      <c r="HX236" s="53"/>
      <c r="HY236" s="53"/>
      <c r="HZ236" s="53"/>
      <c r="IA236" s="53"/>
      <c r="IB236" s="53"/>
      <c r="IC236" s="53"/>
      <c r="ID236" s="53"/>
      <c r="IE236" s="53"/>
      <c r="IF236" s="53"/>
      <c r="IG236" s="53"/>
      <c r="IH236" s="53"/>
      <c r="II236" s="53"/>
      <c r="IJ236" s="53"/>
      <c r="IK236" s="53"/>
      <c r="IL236" s="53"/>
      <c r="IM236" s="53"/>
      <c r="IN236" s="53"/>
      <c r="IO236" s="53"/>
      <c r="IP236" s="53"/>
      <c r="IQ236" s="53"/>
      <c r="IR236" s="53"/>
      <c r="IS236" s="53"/>
      <c r="IT236" s="53"/>
      <c r="IU236" s="53"/>
    </row>
    <row r="237" spans="1:255" s="52" customFormat="1" ht="19.95" customHeight="1" x14ac:dyDescent="0.3">
      <c r="A237" s="85"/>
      <c r="B237" s="20" t="s">
        <v>18</v>
      </c>
      <c r="C237" s="4">
        <v>1</v>
      </c>
      <c r="D237" s="4">
        <v>1</v>
      </c>
      <c r="E237" s="5">
        <v>1.9</v>
      </c>
      <c r="F237" s="5">
        <v>1.2</v>
      </c>
      <c r="G237" s="5"/>
      <c r="H237" s="5">
        <f t="shared" si="7"/>
        <v>2.2799999999999998</v>
      </c>
      <c r="I237" s="30"/>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c r="AV237" s="53"/>
      <c r="AW237" s="53"/>
      <c r="AX237" s="53"/>
      <c r="AY237" s="53"/>
      <c r="AZ237" s="53"/>
      <c r="BA237" s="53"/>
      <c r="BB237" s="53"/>
      <c r="BC237" s="53"/>
      <c r="BD237" s="53"/>
      <c r="BE237" s="53"/>
      <c r="BF237" s="53"/>
      <c r="BG237" s="53"/>
      <c r="BH237" s="53"/>
      <c r="BI237" s="53"/>
      <c r="BJ237" s="53"/>
      <c r="BK237" s="53"/>
      <c r="BL237" s="53"/>
      <c r="BM237" s="53"/>
      <c r="BN237" s="53"/>
      <c r="BO237" s="53"/>
      <c r="BP237" s="53"/>
      <c r="BQ237" s="53"/>
      <c r="BR237" s="53"/>
      <c r="BS237" s="53"/>
      <c r="BT237" s="53"/>
      <c r="BU237" s="53"/>
      <c r="BV237" s="53"/>
      <c r="BW237" s="53"/>
      <c r="BX237" s="53"/>
      <c r="BY237" s="53"/>
      <c r="BZ237" s="53"/>
      <c r="CA237" s="53"/>
      <c r="CB237" s="53"/>
      <c r="CC237" s="53"/>
      <c r="CD237" s="53"/>
      <c r="CE237" s="53"/>
      <c r="CF237" s="53"/>
      <c r="CG237" s="53"/>
      <c r="CH237" s="53"/>
      <c r="CI237" s="53"/>
      <c r="CJ237" s="53"/>
      <c r="CK237" s="53"/>
      <c r="CL237" s="53"/>
      <c r="CM237" s="53"/>
      <c r="CN237" s="53"/>
      <c r="CO237" s="53"/>
      <c r="CP237" s="53"/>
      <c r="CQ237" s="53"/>
      <c r="CR237" s="53"/>
      <c r="CS237" s="53"/>
      <c r="CT237" s="53"/>
      <c r="CU237" s="53"/>
      <c r="CV237" s="53"/>
      <c r="CW237" s="53"/>
      <c r="CX237" s="53"/>
      <c r="CY237" s="53"/>
      <c r="CZ237" s="53"/>
      <c r="DA237" s="53"/>
      <c r="DB237" s="53"/>
      <c r="DC237" s="53"/>
      <c r="DD237" s="53"/>
      <c r="DE237" s="53"/>
      <c r="DF237" s="53"/>
      <c r="DG237" s="53"/>
      <c r="DH237" s="53"/>
      <c r="DI237" s="53"/>
      <c r="DJ237" s="53"/>
      <c r="DK237" s="53"/>
      <c r="DL237" s="53"/>
      <c r="DM237" s="53"/>
      <c r="DN237" s="53"/>
      <c r="DO237" s="53"/>
      <c r="DP237" s="53"/>
      <c r="DQ237" s="53"/>
      <c r="DR237" s="53"/>
      <c r="DS237" s="53"/>
      <c r="DT237" s="53"/>
      <c r="DU237" s="53"/>
      <c r="DV237" s="53"/>
      <c r="DW237" s="53"/>
      <c r="DX237" s="53"/>
      <c r="DY237" s="53"/>
      <c r="DZ237" s="53"/>
      <c r="EA237" s="53"/>
      <c r="EB237" s="53"/>
      <c r="EC237" s="53"/>
      <c r="ED237" s="53"/>
      <c r="EE237" s="53"/>
      <c r="EF237" s="53"/>
      <c r="EG237" s="53"/>
      <c r="EH237" s="53"/>
      <c r="EI237" s="53"/>
      <c r="EJ237" s="53"/>
      <c r="EK237" s="53"/>
      <c r="EL237" s="53"/>
      <c r="EM237" s="53"/>
      <c r="EN237" s="53"/>
      <c r="EO237" s="53"/>
      <c r="EP237" s="53"/>
      <c r="EQ237" s="53"/>
      <c r="ER237" s="53"/>
      <c r="ES237" s="53"/>
      <c r="ET237" s="53"/>
      <c r="EU237" s="53"/>
      <c r="EV237" s="53"/>
      <c r="EW237" s="53"/>
      <c r="EX237" s="53"/>
      <c r="EY237" s="53"/>
      <c r="EZ237" s="53"/>
      <c r="FA237" s="53"/>
      <c r="FB237" s="53"/>
      <c r="FC237" s="53"/>
      <c r="FD237" s="53"/>
      <c r="FE237" s="53"/>
      <c r="FF237" s="53"/>
      <c r="FG237" s="53"/>
      <c r="FH237" s="53"/>
      <c r="FI237" s="53"/>
      <c r="FJ237" s="53"/>
      <c r="FK237" s="53"/>
      <c r="FL237" s="53"/>
      <c r="FM237" s="53"/>
      <c r="FN237" s="53"/>
      <c r="FO237" s="53"/>
      <c r="FP237" s="53"/>
      <c r="FQ237" s="53"/>
      <c r="FR237" s="53"/>
      <c r="FS237" s="53"/>
      <c r="FT237" s="53"/>
      <c r="FU237" s="53"/>
      <c r="FV237" s="53"/>
      <c r="FW237" s="53"/>
      <c r="FX237" s="53"/>
      <c r="FY237" s="53"/>
      <c r="FZ237" s="53"/>
      <c r="GA237" s="53"/>
      <c r="GB237" s="53"/>
      <c r="GC237" s="53"/>
      <c r="GD237" s="53"/>
      <c r="GE237" s="53"/>
      <c r="GF237" s="53"/>
      <c r="GG237" s="53"/>
      <c r="GH237" s="53"/>
      <c r="GI237" s="53"/>
      <c r="GJ237" s="53"/>
      <c r="GK237" s="53"/>
      <c r="GL237" s="53"/>
      <c r="GM237" s="53"/>
      <c r="GN237" s="53"/>
      <c r="GO237" s="53"/>
      <c r="GP237" s="53"/>
      <c r="GQ237" s="53"/>
      <c r="GR237" s="53"/>
      <c r="GS237" s="53"/>
      <c r="GT237" s="53"/>
      <c r="GU237" s="53"/>
      <c r="GV237" s="53"/>
      <c r="GW237" s="53"/>
      <c r="GX237" s="53"/>
      <c r="GY237" s="53"/>
      <c r="GZ237" s="53"/>
      <c r="HA237" s="53"/>
      <c r="HB237" s="53"/>
      <c r="HC237" s="53"/>
      <c r="HD237" s="53"/>
      <c r="HE237" s="53"/>
      <c r="HF237" s="53"/>
      <c r="HG237" s="53"/>
      <c r="HH237" s="53"/>
      <c r="HI237" s="53"/>
      <c r="HJ237" s="53"/>
      <c r="HK237" s="53"/>
      <c r="HL237" s="53"/>
      <c r="HM237" s="53"/>
      <c r="HN237" s="53"/>
      <c r="HO237" s="53"/>
      <c r="HP237" s="53"/>
      <c r="HQ237" s="53"/>
      <c r="HR237" s="53"/>
      <c r="HS237" s="53"/>
      <c r="HT237" s="53"/>
      <c r="HU237" s="53"/>
      <c r="HV237" s="53"/>
      <c r="HW237" s="53"/>
      <c r="HX237" s="53"/>
      <c r="HY237" s="53"/>
      <c r="HZ237" s="53"/>
      <c r="IA237" s="53"/>
      <c r="IB237" s="53"/>
      <c r="IC237" s="53"/>
      <c r="ID237" s="53"/>
      <c r="IE237" s="53"/>
      <c r="IF237" s="53"/>
      <c r="IG237" s="53"/>
      <c r="IH237" s="53"/>
      <c r="II237" s="53"/>
      <c r="IJ237" s="53"/>
      <c r="IK237" s="53"/>
      <c r="IL237" s="53"/>
      <c r="IM237" s="53"/>
      <c r="IN237" s="53"/>
      <c r="IO237" s="53"/>
      <c r="IP237" s="53"/>
      <c r="IQ237" s="53"/>
      <c r="IR237" s="53"/>
      <c r="IS237" s="53"/>
      <c r="IT237" s="53"/>
      <c r="IU237" s="53"/>
    </row>
    <row r="238" spans="1:255" s="52" customFormat="1" ht="19.95" customHeight="1" x14ac:dyDescent="0.3">
      <c r="A238" s="85"/>
      <c r="B238" s="20"/>
      <c r="C238" s="4"/>
      <c r="D238" s="4"/>
      <c r="E238" s="5"/>
      <c r="F238" s="5"/>
      <c r="G238" s="5"/>
      <c r="H238" s="16">
        <v>0.01</v>
      </c>
      <c r="I238" s="30"/>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c r="AV238" s="53"/>
      <c r="AW238" s="53"/>
      <c r="AX238" s="53"/>
      <c r="AY238" s="53"/>
      <c r="AZ238" s="53"/>
      <c r="BA238" s="53"/>
      <c r="BB238" s="53"/>
      <c r="BC238" s="53"/>
      <c r="BD238" s="53"/>
      <c r="BE238" s="53"/>
      <c r="BF238" s="53"/>
      <c r="BG238" s="53"/>
      <c r="BH238" s="53"/>
      <c r="BI238" s="53"/>
      <c r="BJ238" s="53"/>
      <c r="BK238" s="53"/>
      <c r="BL238" s="53"/>
      <c r="BM238" s="53"/>
      <c r="BN238" s="53"/>
      <c r="BO238" s="53"/>
      <c r="BP238" s="53"/>
      <c r="BQ238" s="53"/>
      <c r="BR238" s="53"/>
      <c r="BS238" s="53"/>
      <c r="BT238" s="53"/>
      <c r="BU238" s="53"/>
      <c r="BV238" s="53"/>
      <c r="BW238" s="53"/>
      <c r="BX238" s="53"/>
      <c r="BY238" s="53"/>
      <c r="BZ238" s="53"/>
      <c r="CA238" s="53"/>
      <c r="CB238" s="53"/>
      <c r="CC238" s="53"/>
      <c r="CD238" s="53"/>
      <c r="CE238" s="53"/>
      <c r="CF238" s="53"/>
      <c r="CG238" s="53"/>
      <c r="CH238" s="53"/>
      <c r="CI238" s="53"/>
      <c r="CJ238" s="53"/>
      <c r="CK238" s="53"/>
      <c r="CL238" s="53"/>
      <c r="CM238" s="53"/>
      <c r="CN238" s="53"/>
      <c r="CO238" s="53"/>
      <c r="CP238" s="53"/>
      <c r="CQ238" s="53"/>
      <c r="CR238" s="53"/>
      <c r="CS238" s="53"/>
      <c r="CT238" s="53"/>
      <c r="CU238" s="53"/>
      <c r="CV238" s="53"/>
      <c r="CW238" s="53"/>
      <c r="CX238" s="53"/>
      <c r="CY238" s="53"/>
      <c r="CZ238" s="53"/>
      <c r="DA238" s="53"/>
      <c r="DB238" s="53"/>
      <c r="DC238" s="53"/>
      <c r="DD238" s="53"/>
      <c r="DE238" s="53"/>
      <c r="DF238" s="53"/>
      <c r="DG238" s="53"/>
      <c r="DH238" s="53"/>
      <c r="DI238" s="53"/>
      <c r="DJ238" s="53"/>
      <c r="DK238" s="53"/>
      <c r="DL238" s="53"/>
      <c r="DM238" s="53"/>
      <c r="DN238" s="53"/>
      <c r="DO238" s="53"/>
      <c r="DP238" s="53"/>
      <c r="DQ238" s="53"/>
      <c r="DR238" s="53"/>
      <c r="DS238" s="53"/>
      <c r="DT238" s="53"/>
      <c r="DU238" s="53"/>
      <c r="DV238" s="53"/>
      <c r="DW238" s="53"/>
      <c r="DX238" s="53"/>
      <c r="DY238" s="53"/>
      <c r="DZ238" s="53"/>
      <c r="EA238" s="53"/>
      <c r="EB238" s="53"/>
      <c r="EC238" s="53"/>
      <c r="ED238" s="53"/>
      <c r="EE238" s="53"/>
      <c r="EF238" s="53"/>
      <c r="EG238" s="53"/>
      <c r="EH238" s="53"/>
      <c r="EI238" s="53"/>
      <c r="EJ238" s="53"/>
      <c r="EK238" s="53"/>
      <c r="EL238" s="53"/>
      <c r="EM238" s="53"/>
      <c r="EN238" s="53"/>
      <c r="EO238" s="53"/>
      <c r="EP238" s="53"/>
      <c r="EQ238" s="53"/>
      <c r="ER238" s="53"/>
      <c r="ES238" s="53"/>
      <c r="ET238" s="53"/>
      <c r="EU238" s="53"/>
      <c r="EV238" s="53"/>
      <c r="EW238" s="53"/>
      <c r="EX238" s="53"/>
      <c r="EY238" s="53"/>
      <c r="EZ238" s="53"/>
      <c r="FA238" s="53"/>
      <c r="FB238" s="53"/>
      <c r="FC238" s="53"/>
      <c r="FD238" s="53"/>
      <c r="FE238" s="53"/>
      <c r="FF238" s="53"/>
      <c r="FG238" s="53"/>
      <c r="FH238" s="53"/>
      <c r="FI238" s="53"/>
      <c r="FJ238" s="53"/>
      <c r="FK238" s="53"/>
      <c r="FL238" s="53"/>
      <c r="FM238" s="53"/>
      <c r="FN238" s="53"/>
      <c r="FO238" s="53"/>
      <c r="FP238" s="53"/>
      <c r="FQ238" s="53"/>
      <c r="FR238" s="53"/>
      <c r="FS238" s="53"/>
      <c r="FT238" s="53"/>
      <c r="FU238" s="53"/>
      <c r="FV238" s="53"/>
      <c r="FW238" s="53"/>
      <c r="FX238" s="53"/>
      <c r="FY238" s="53"/>
      <c r="FZ238" s="53"/>
      <c r="GA238" s="53"/>
      <c r="GB238" s="53"/>
      <c r="GC238" s="53"/>
      <c r="GD238" s="53"/>
      <c r="GE238" s="53"/>
      <c r="GF238" s="53"/>
      <c r="GG238" s="53"/>
      <c r="GH238" s="53"/>
      <c r="GI238" s="53"/>
      <c r="GJ238" s="53"/>
      <c r="GK238" s="53"/>
      <c r="GL238" s="53"/>
      <c r="GM238" s="53"/>
      <c r="GN238" s="53"/>
      <c r="GO238" s="53"/>
      <c r="GP238" s="53"/>
      <c r="GQ238" s="53"/>
      <c r="GR238" s="53"/>
      <c r="GS238" s="53"/>
      <c r="GT238" s="53"/>
      <c r="GU238" s="53"/>
      <c r="GV238" s="53"/>
      <c r="GW238" s="53"/>
      <c r="GX238" s="53"/>
      <c r="GY238" s="53"/>
      <c r="GZ238" s="53"/>
      <c r="HA238" s="53"/>
      <c r="HB238" s="53"/>
      <c r="HC238" s="53"/>
      <c r="HD238" s="53"/>
      <c r="HE238" s="53"/>
      <c r="HF238" s="53"/>
      <c r="HG238" s="53"/>
      <c r="HH238" s="53"/>
      <c r="HI238" s="53"/>
      <c r="HJ238" s="53"/>
      <c r="HK238" s="53"/>
      <c r="HL238" s="53"/>
      <c r="HM238" s="53"/>
      <c r="HN238" s="53"/>
      <c r="HO238" s="53"/>
      <c r="HP238" s="53"/>
      <c r="HQ238" s="53"/>
      <c r="HR238" s="53"/>
      <c r="HS238" s="53"/>
      <c r="HT238" s="53"/>
      <c r="HU238" s="53"/>
      <c r="HV238" s="53"/>
      <c r="HW238" s="53"/>
      <c r="HX238" s="53"/>
      <c r="HY238" s="53"/>
      <c r="HZ238" s="53"/>
      <c r="IA238" s="53"/>
      <c r="IB238" s="53"/>
      <c r="IC238" s="53"/>
      <c r="ID238" s="53"/>
      <c r="IE238" s="53"/>
      <c r="IF238" s="53"/>
      <c r="IG238" s="53"/>
      <c r="IH238" s="53"/>
      <c r="II238" s="53"/>
      <c r="IJ238" s="53"/>
      <c r="IK238" s="53"/>
      <c r="IL238" s="53"/>
      <c r="IM238" s="53"/>
      <c r="IN238" s="53"/>
      <c r="IO238" s="53"/>
      <c r="IP238" s="53"/>
      <c r="IQ238" s="53"/>
      <c r="IR238" s="53"/>
      <c r="IS238" s="53"/>
      <c r="IT238" s="53"/>
      <c r="IU238" s="53"/>
    </row>
    <row r="239" spans="1:255" s="52" customFormat="1" ht="19.95" customHeight="1" x14ac:dyDescent="0.3">
      <c r="A239" s="85"/>
      <c r="B239" s="20"/>
      <c r="C239" s="4"/>
      <c r="D239" s="4"/>
      <c r="E239" s="5"/>
      <c r="F239" s="5"/>
      <c r="G239" s="25" t="s">
        <v>40</v>
      </c>
      <c r="H239" s="119">
        <f>ROUND(SUM(H225:H238),2)</f>
        <v>75.3</v>
      </c>
      <c r="I239" s="14" t="s">
        <v>41</v>
      </c>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c r="AV239" s="53"/>
      <c r="AW239" s="53"/>
      <c r="AX239" s="53"/>
      <c r="AY239" s="53"/>
      <c r="AZ239" s="53"/>
      <c r="BA239" s="53"/>
      <c r="BB239" s="53"/>
      <c r="BC239" s="53"/>
      <c r="BD239" s="53"/>
      <c r="BE239" s="53"/>
      <c r="BF239" s="53"/>
      <c r="BG239" s="53"/>
      <c r="BH239" s="53"/>
      <c r="BI239" s="53"/>
      <c r="BJ239" s="53"/>
      <c r="BK239" s="53"/>
      <c r="BL239" s="53"/>
      <c r="BM239" s="53"/>
      <c r="BN239" s="53"/>
      <c r="BO239" s="53"/>
      <c r="BP239" s="53"/>
      <c r="BQ239" s="53"/>
      <c r="BR239" s="53"/>
      <c r="BS239" s="53"/>
      <c r="BT239" s="53"/>
      <c r="BU239" s="53"/>
      <c r="BV239" s="53"/>
      <c r="BW239" s="53"/>
      <c r="BX239" s="53"/>
      <c r="BY239" s="53"/>
      <c r="BZ239" s="53"/>
      <c r="CA239" s="53"/>
      <c r="CB239" s="53"/>
      <c r="CC239" s="53"/>
      <c r="CD239" s="53"/>
      <c r="CE239" s="53"/>
      <c r="CF239" s="53"/>
      <c r="CG239" s="53"/>
      <c r="CH239" s="53"/>
      <c r="CI239" s="53"/>
      <c r="CJ239" s="53"/>
      <c r="CK239" s="53"/>
      <c r="CL239" s="53"/>
      <c r="CM239" s="53"/>
      <c r="CN239" s="53"/>
      <c r="CO239" s="53"/>
      <c r="CP239" s="53"/>
      <c r="CQ239" s="53"/>
      <c r="CR239" s="53"/>
      <c r="CS239" s="53"/>
      <c r="CT239" s="53"/>
      <c r="CU239" s="53"/>
      <c r="CV239" s="53"/>
      <c r="CW239" s="53"/>
      <c r="CX239" s="53"/>
      <c r="CY239" s="53"/>
      <c r="CZ239" s="53"/>
      <c r="DA239" s="53"/>
      <c r="DB239" s="53"/>
      <c r="DC239" s="53"/>
      <c r="DD239" s="53"/>
      <c r="DE239" s="53"/>
      <c r="DF239" s="53"/>
      <c r="DG239" s="53"/>
      <c r="DH239" s="53"/>
      <c r="DI239" s="53"/>
      <c r="DJ239" s="53"/>
      <c r="DK239" s="53"/>
      <c r="DL239" s="53"/>
      <c r="DM239" s="53"/>
      <c r="DN239" s="53"/>
      <c r="DO239" s="53"/>
      <c r="DP239" s="53"/>
      <c r="DQ239" s="53"/>
      <c r="DR239" s="53"/>
      <c r="DS239" s="53"/>
      <c r="DT239" s="53"/>
      <c r="DU239" s="53"/>
      <c r="DV239" s="53"/>
      <c r="DW239" s="53"/>
      <c r="DX239" s="53"/>
      <c r="DY239" s="53"/>
      <c r="DZ239" s="53"/>
      <c r="EA239" s="53"/>
      <c r="EB239" s="53"/>
      <c r="EC239" s="53"/>
      <c r="ED239" s="53"/>
      <c r="EE239" s="53"/>
      <c r="EF239" s="53"/>
      <c r="EG239" s="53"/>
      <c r="EH239" s="53"/>
      <c r="EI239" s="53"/>
      <c r="EJ239" s="53"/>
      <c r="EK239" s="53"/>
      <c r="EL239" s="53"/>
      <c r="EM239" s="53"/>
      <c r="EN239" s="53"/>
      <c r="EO239" s="53"/>
      <c r="EP239" s="53"/>
      <c r="EQ239" s="53"/>
      <c r="ER239" s="53"/>
      <c r="ES239" s="53"/>
      <c r="ET239" s="53"/>
      <c r="EU239" s="53"/>
      <c r="EV239" s="53"/>
      <c r="EW239" s="53"/>
      <c r="EX239" s="53"/>
      <c r="EY239" s="53"/>
      <c r="EZ239" s="53"/>
      <c r="FA239" s="53"/>
      <c r="FB239" s="53"/>
      <c r="FC239" s="53"/>
      <c r="FD239" s="53"/>
      <c r="FE239" s="53"/>
      <c r="FF239" s="53"/>
      <c r="FG239" s="53"/>
      <c r="FH239" s="53"/>
      <c r="FI239" s="53"/>
      <c r="FJ239" s="53"/>
      <c r="FK239" s="53"/>
      <c r="FL239" s="53"/>
      <c r="FM239" s="53"/>
      <c r="FN239" s="53"/>
      <c r="FO239" s="53"/>
      <c r="FP239" s="53"/>
      <c r="FQ239" s="53"/>
      <c r="FR239" s="53"/>
      <c r="FS239" s="53"/>
      <c r="FT239" s="53"/>
      <c r="FU239" s="53"/>
      <c r="FV239" s="53"/>
      <c r="FW239" s="53"/>
      <c r="FX239" s="53"/>
      <c r="FY239" s="53"/>
      <c r="FZ239" s="53"/>
      <c r="GA239" s="53"/>
      <c r="GB239" s="53"/>
      <c r="GC239" s="53"/>
      <c r="GD239" s="53"/>
      <c r="GE239" s="53"/>
      <c r="GF239" s="53"/>
      <c r="GG239" s="53"/>
      <c r="GH239" s="53"/>
      <c r="GI239" s="53"/>
      <c r="GJ239" s="53"/>
      <c r="GK239" s="53"/>
      <c r="GL239" s="53"/>
      <c r="GM239" s="53"/>
      <c r="GN239" s="53"/>
      <c r="GO239" s="53"/>
      <c r="GP239" s="53"/>
      <c r="GQ239" s="53"/>
      <c r="GR239" s="53"/>
      <c r="GS239" s="53"/>
      <c r="GT239" s="53"/>
      <c r="GU239" s="53"/>
      <c r="GV239" s="53"/>
      <c r="GW239" s="53"/>
      <c r="GX239" s="53"/>
      <c r="GY239" s="53"/>
      <c r="GZ239" s="53"/>
      <c r="HA239" s="53"/>
      <c r="HB239" s="53"/>
      <c r="HC239" s="53"/>
      <c r="HD239" s="53"/>
      <c r="HE239" s="53"/>
      <c r="HF239" s="53"/>
      <c r="HG239" s="53"/>
      <c r="HH239" s="53"/>
      <c r="HI239" s="53"/>
      <c r="HJ239" s="53"/>
      <c r="HK239" s="53"/>
      <c r="HL239" s="53"/>
      <c r="HM239" s="53"/>
      <c r="HN239" s="53"/>
      <c r="HO239" s="53"/>
      <c r="HP239" s="53"/>
      <c r="HQ239" s="53"/>
      <c r="HR239" s="53"/>
      <c r="HS239" s="53"/>
      <c r="HT239" s="53"/>
      <c r="HU239" s="53"/>
      <c r="HV239" s="53"/>
      <c r="HW239" s="53"/>
      <c r="HX239" s="53"/>
      <c r="HY239" s="53"/>
      <c r="HZ239" s="53"/>
      <c r="IA239" s="53"/>
      <c r="IB239" s="53"/>
      <c r="IC239" s="53"/>
      <c r="ID239" s="53"/>
      <c r="IE239" s="53"/>
      <c r="IF239" s="53"/>
      <c r="IG239" s="53"/>
      <c r="IH239" s="53"/>
      <c r="II239" s="53"/>
      <c r="IJ239" s="53"/>
      <c r="IK239" s="53"/>
      <c r="IL239" s="53"/>
      <c r="IM239" s="53"/>
      <c r="IN239" s="53"/>
      <c r="IO239" s="53"/>
      <c r="IP239" s="53"/>
      <c r="IQ239" s="53"/>
      <c r="IR239" s="53"/>
      <c r="IS239" s="53"/>
      <c r="IT239" s="53"/>
      <c r="IU239" s="53"/>
    </row>
    <row r="240" spans="1:255" s="52" customFormat="1" ht="75" customHeight="1" x14ac:dyDescent="0.3">
      <c r="A240" s="85">
        <v>11</v>
      </c>
      <c r="B240" s="189" t="s">
        <v>195</v>
      </c>
      <c r="C240" s="190"/>
      <c r="D240" s="190"/>
      <c r="E240" s="190"/>
      <c r="F240" s="190"/>
      <c r="G240" s="190"/>
      <c r="H240" s="191"/>
      <c r="I240" s="30"/>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3"/>
      <c r="BC240" s="53"/>
      <c r="BD240" s="53"/>
      <c r="BE240" s="53"/>
      <c r="BF240" s="53"/>
      <c r="BG240" s="53"/>
      <c r="BH240" s="53"/>
      <c r="BI240" s="53"/>
      <c r="BJ240" s="53"/>
      <c r="BK240" s="53"/>
      <c r="BL240" s="53"/>
      <c r="BM240" s="53"/>
      <c r="BN240" s="53"/>
      <c r="BO240" s="53"/>
      <c r="BP240" s="53"/>
      <c r="BQ240" s="53"/>
      <c r="BR240" s="53"/>
      <c r="BS240" s="53"/>
      <c r="BT240" s="53"/>
      <c r="BU240" s="53"/>
      <c r="BV240" s="53"/>
      <c r="BW240" s="53"/>
      <c r="BX240" s="53"/>
      <c r="BY240" s="53"/>
      <c r="BZ240" s="53"/>
      <c r="CA240" s="53"/>
      <c r="CB240" s="53"/>
      <c r="CC240" s="53"/>
      <c r="CD240" s="53"/>
      <c r="CE240" s="53"/>
      <c r="CF240" s="53"/>
      <c r="CG240" s="53"/>
      <c r="CH240" s="53"/>
      <c r="CI240" s="53"/>
      <c r="CJ240" s="53"/>
      <c r="CK240" s="53"/>
      <c r="CL240" s="53"/>
      <c r="CM240" s="53"/>
      <c r="CN240" s="53"/>
      <c r="CO240" s="53"/>
      <c r="CP240" s="53"/>
      <c r="CQ240" s="53"/>
      <c r="CR240" s="53"/>
      <c r="CS240" s="53"/>
      <c r="CT240" s="53"/>
      <c r="CU240" s="53"/>
      <c r="CV240" s="53"/>
      <c r="CW240" s="53"/>
      <c r="CX240" s="53"/>
      <c r="CY240" s="53"/>
      <c r="CZ240" s="53"/>
      <c r="DA240" s="53"/>
      <c r="DB240" s="53"/>
      <c r="DC240" s="53"/>
      <c r="DD240" s="53"/>
      <c r="DE240" s="53"/>
      <c r="DF240" s="53"/>
      <c r="DG240" s="53"/>
      <c r="DH240" s="53"/>
      <c r="DI240" s="53"/>
      <c r="DJ240" s="53"/>
      <c r="DK240" s="53"/>
      <c r="DL240" s="53"/>
      <c r="DM240" s="53"/>
      <c r="DN240" s="53"/>
      <c r="DO240" s="53"/>
      <c r="DP240" s="53"/>
      <c r="DQ240" s="53"/>
      <c r="DR240" s="53"/>
      <c r="DS240" s="53"/>
      <c r="DT240" s="53"/>
      <c r="DU240" s="53"/>
      <c r="DV240" s="53"/>
      <c r="DW240" s="53"/>
      <c r="DX240" s="53"/>
      <c r="DY240" s="53"/>
      <c r="DZ240" s="53"/>
      <c r="EA240" s="53"/>
      <c r="EB240" s="53"/>
      <c r="EC240" s="53"/>
      <c r="ED240" s="53"/>
      <c r="EE240" s="53"/>
      <c r="EF240" s="53"/>
      <c r="EG240" s="53"/>
      <c r="EH240" s="53"/>
      <c r="EI240" s="53"/>
      <c r="EJ240" s="53"/>
      <c r="EK240" s="53"/>
      <c r="EL240" s="53"/>
      <c r="EM240" s="53"/>
      <c r="EN240" s="53"/>
      <c r="EO240" s="53"/>
      <c r="EP240" s="53"/>
      <c r="EQ240" s="53"/>
      <c r="ER240" s="53"/>
      <c r="ES240" s="53"/>
      <c r="ET240" s="53"/>
      <c r="EU240" s="53"/>
      <c r="EV240" s="53"/>
      <c r="EW240" s="53"/>
      <c r="EX240" s="53"/>
      <c r="EY240" s="53"/>
      <c r="EZ240" s="53"/>
      <c r="FA240" s="53"/>
      <c r="FB240" s="53"/>
      <c r="FC240" s="53"/>
      <c r="FD240" s="53"/>
      <c r="FE240" s="53"/>
      <c r="FF240" s="53"/>
      <c r="FG240" s="53"/>
      <c r="FH240" s="53"/>
      <c r="FI240" s="53"/>
      <c r="FJ240" s="53"/>
      <c r="FK240" s="53"/>
      <c r="FL240" s="53"/>
      <c r="FM240" s="53"/>
      <c r="FN240" s="53"/>
      <c r="FO240" s="53"/>
      <c r="FP240" s="53"/>
      <c r="FQ240" s="53"/>
      <c r="FR240" s="53"/>
      <c r="FS240" s="53"/>
      <c r="FT240" s="53"/>
      <c r="FU240" s="53"/>
      <c r="FV240" s="53"/>
      <c r="FW240" s="53"/>
      <c r="FX240" s="53"/>
      <c r="FY240" s="53"/>
      <c r="FZ240" s="53"/>
      <c r="GA240" s="53"/>
      <c r="GB240" s="53"/>
      <c r="GC240" s="53"/>
      <c r="GD240" s="53"/>
      <c r="GE240" s="53"/>
      <c r="GF240" s="53"/>
      <c r="GG240" s="53"/>
      <c r="GH240" s="53"/>
      <c r="GI240" s="53"/>
      <c r="GJ240" s="53"/>
      <c r="GK240" s="53"/>
      <c r="GL240" s="53"/>
      <c r="GM240" s="53"/>
      <c r="GN240" s="53"/>
      <c r="GO240" s="53"/>
      <c r="GP240" s="53"/>
      <c r="GQ240" s="53"/>
      <c r="GR240" s="53"/>
      <c r="GS240" s="53"/>
      <c r="GT240" s="53"/>
      <c r="GU240" s="53"/>
      <c r="GV240" s="53"/>
      <c r="GW240" s="53"/>
      <c r="GX240" s="53"/>
      <c r="GY240" s="53"/>
      <c r="GZ240" s="53"/>
      <c r="HA240" s="53"/>
      <c r="HB240" s="53"/>
      <c r="HC240" s="53"/>
      <c r="HD240" s="53"/>
      <c r="HE240" s="53"/>
      <c r="HF240" s="53"/>
      <c r="HG240" s="53"/>
      <c r="HH240" s="53"/>
      <c r="HI240" s="53"/>
      <c r="HJ240" s="53"/>
      <c r="HK240" s="53"/>
      <c r="HL240" s="53"/>
      <c r="HM240" s="53"/>
      <c r="HN240" s="53"/>
      <c r="HO240" s="53"/>
      <c r="HP240" s="53"/>
      <c r="HQ240" s="53"/>
      <c r="HR240" s="53"/>
      <c r="HS240" s="53"/>
      <c r="HT240" s="53"/>
      <c r="HU240" s="53"/>
      <c r="HV240" s="53"/>
      <c r="HW240" s="53"/>
      <c r="HX240" s="53"/>
      <c r="HY240" s="53"/>
      <c r="HZ240" s="53"/>
      <c r="IA240" s="53"/>
      <c r="IB240" s="53"/>
      <c r="IC240" s="53"/>
      <c r="ID240" s="53"/>
      <c r="IE240" s="53"/>
      <c r="IF240" s="53"/>
      <c r="IG240" s="53"/>
      <c r="IH240" s="53"/>
      <c r="II240" s="53"/>
      <c r="IJ240" s="53"/>
      <c r="IK240" s="53"/>
      <c r="IL240" s="53"/>
      <c r="IM240" s="53"/>
      <c r="IN240" s="53"/>
      <c r="IO240" s="53"/>
      <c r="IP240" s="53"/>
      <c r="IQ240" s="53"/>
      <c r="IR240" s="53"/>
      <c r="IS240" s="53"/>
      <c r="IT240" s="53"/>
      <c r="IU240" s="53"/>
    </row>
    <row r="241" spans="1:255" s="52" customFormat="1" ht="19.95" customHeight="1" x14ac:dyDescent="0.3">
      <c r="A241" s="85"/>
      <c r="B241" s="15" t="s">
        <v>33</v>
      </c>
      <c r="C241" s="4"/>
      <c r="D241" s="4"/>
      <c r="E241" s="5"/>
      <c r="F241" s="5"/>
      <c r="G241" s="5"/>
      <c r="H241" s="5"/>
      <c r="I241" s="30"/>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c r="AV241" s="53"/>
      <c r="AW241" s="53"/>
      <c r="AX241" s="53"/>
      <c r="AY241" s="53"/>
      <c r="AZ241" s="53"/>
      <c r="BA241" s="53"/>
      <c r="BB241" s="53"/>
      <c r="BC241" s="53"/>
      <c r="BD241" s="53"/>
      <c r="BE241" s="53"/>
      <c r="BF241" s="53"/>
      <c r="BG241" s="53"/>
      <c r="BH241" s="53"/>
      <c r="BI241" s="53"/>
      <c r="BJ241" s="53"/>
      <c r="BK241" s="53"/>
      <c r="BL241" s="53"/>
      <c r="BM241" s="53"/>
      <c r="BN241" s="53"/>
      <c r="BO241" s="53"/>
      <c r="BP241" s="53"/>
      <c r="BQ241" s="53"/>
      <c r="BR241" s="53"/>
      <c r="BS241" s="53"/>
      <c r="BT241" s="53"/>
      <c r="BU241" s="53"/>
      <c r="BV241" s="53"/>
      <c r="BW241" s="53"/>
      <c r="BX241" s="53"/>
      <c r="BY241" s="53"/>
      <c r="BZ241" s="53"/>
      <c r="CA241" s="53"/>
      <c r="CB241" s="53"/>
      <c r="CC241" s="53"/>
      <c r="CD241" s="53"/>
      <c r="CE241" s="53"/>
      <c r="CF241" s="53"/>
      <c r="CG241" s="53"/>
      <c r="CH241" s="53"/>
      <c r="CI241" s="53"/>
      <c r="CJ241" s="53"/>
      <c r="CK241" s="53"/>
      <c r="CL241" s="53"/>
      <c r="CM241" s="53"/>
      <c r="CN241" s="53"/>
      <c r="CO241" s="53"/>
      <c r="CP241" s="53"/>
      <c r="CQ241" s="53"/>
      <c r="CR241" s="53"/>
      <c r="CS241" s="53"/>
      <c r="CT241" s="53"/>
      <c r="CU241" s="53"/>
      <c r="CV241" s="53"/>
      <c r="CW241" s="53"/>
      <c r="CX241" s="53"/>
      <c r="CY241" s="53"/>
      <c r="CZ241" s="53"/>
      <c r="DA241" s="53"/>
      <c r="DB241" s="53"/>
      <c r="DC241" s="53"/>
      <c r="DD241" s="53"/>
      <c r="DE241" s="53"/>
      <c r="DF241" s="53"/>
      <c r="DG241" s="53"/>
      <c r="DH241" s="53"/>
      <c r="DI241" s="53"/>
      <c r="DJ241" s="53"/>
      <c r="DK241" s="53"/>
      <c r="DL241" s="53"/>
      <c r="DM241" s="53"/>
      <c r="DN241" s="53"/>
      <c r="DO241" s="53"/>
      <c r="DP241" s="53"/>
      <c r="DQ241" s="53"/>
      <c r="DR241" s="53"/>
      <c r="DS241" s="53"/>
      <c r="DT241" s="53"/>
      <c r="DU241" s="53"/>
      <c r="DV241" s="53"/>
      <c r="DW241" s="53"/>
      <c r="DX241" s="53"/>
      <c r="DY241" s="53"/>
      <c r="DZ241" s="53"/>
      <c r="EA241" s="53"/>
      <c r="EB241" s="53"/>
      <c r="EC241" s="53"/>
      <c r="ED241" s="53"/>
      <c r="EE241" s="53"/>
      <c r="EF241" s="53"/>
      <c r="EG241" s="53"/>
      <c r="EH241" s="53"/>
      <c r="EI241" s="53"/>
      <c r="EJ241" s="53"/>
      <c r="EK241" s="53"/>
      <c r="EL241" s="53"/>
      <c r="EM241" s="53"/>
      <c r="EN241" s="53"/>
      <c r="EO241" s="53"/>
      <c r="EP241" s="53"/>
      <c r="EQ241" s="53"/>
      <c r="ER241" s="53"/>
      <c r="ES241" s="53"/>
      <c r="ET241" s="53"/>
      <c r="EU241" s="53"/>
      <c r="EV241" s="53"/>
      <c r="EW241" s="53"/>
      <c r="EX241" s="53"/>
      <c r="EY241" s="53"/>
      <c r="EZ241" s="53"/>
      <c r="FA241" s="53"/>
      <c r="FB241" s="53"/>
      <c r="FC241" s="53"/>
      <c r="FD241" s="53"/>
      <c r="FE241" s="53"/>
      <c r="FF241" s="53"/>
      <c r="FG241" s="53"/>
      <c r="FH241" s="53"/>
      <c r="FI241" s="53"/>
      <c r="FJ241" s="53"/>
      <c r="FK241" s="53"/>
      <c r="FL241" s="53"/>
      <c r="FM241" s="53"/>
      <c r="FN241" s="53"/>
      <c r="FO241" s="53"/>
      <c r="FP241" s="53"/>
      <c r="FQ241" s="53"/>
      <c r="FR241" s="53"/>
      <c r="FS241" s="53"/>
      <c r="FT241" s="53"/>
      <c r="FU241" s="53"/>
      <c r="FV241" s="53"/>
      <c r="FW241" s="53"/>
      <c r="FX241" s="53"/>
      <c r="FY241" s="53"/>
      <c r="FZ241" s="53"/>
      <c r="GA241" s="53"/>
      <c r="GB241" s="53"/>
      <c r="GC241" s="53"/>
      <c r="GD241" s="53"/>
      <c r="GE241" s="53"/>
      <c r="GF241" s="53"/>
      <c r="GG241" s="53"/>
      <c r="GH241" s="53"/>
      <c r="GI241" s="53"/>
      <c r="GJ241" s="53"/>
      <c r="GK241" s="53"/>
      <c r="GL241" s="53"/>
      <c r="GM241" s="53"/>
      <c r="GN241" s="53"/>
      <c r="GO241" s="53"/>
      <c r="GP241" s="53"/>
      <c r="GQ241" s="53"/>
      <c r="GR241" s="53"/>
      <c r="GS241" s="53"/>
      <c r="GT241" s="53"/>
      <c r="GU241" s="53"/>
      <c r="GV241" s="53"/>
      <c r="GW241" s="53"/>
      <c r="GX241" s="53"/>
      <c r="GY241" s="53"/>
      <c r="GZ241" s="53"/>
      <c r="HA241" s="53"/>
      <c r="HB241" s="53"/>
      <c r="HC241" s="53"/>
      <c r="HD241" s="53"/>
      <c r="HE241" s="53"/>
      <c r="HF241" s="53"/>
      <c r="HG241" s="53"/>
      <c r="HH241" s="53"/>
      <c r="HI241" s="53"/>
      <c r="HJ241" s="53"/>
      <c r="HK241" s="53"/>
      <c r="HL241" s="53"/>
      <c r="HM241" s="53"/>
      <c r="HN241" s="53"/>
      <c r="HO241" s="53"/>
      <c r="HP241" s="53"/>
      <c r="HQ241" s="53"/>
      <c r="HR241" s="53"/>
      <c r="HS241" s="53"/>
      <c r="HT241" s="53"/>
      <c r="HU241" s="53"/>
      <c r="HV241" s="53"/>
      <c r="HW241" s="53"/>
      <c r="HX241" s="53"/>
      <c r="HY241" s="53"/>
      <c r="HZ241" s="53"/>
      <c r="IA241" s="53"/>
      <c r="IB241" s="53"/>
      <c r="IC241" s="53"/>
      <c r="ID241" s="53"/>
      <c r="IE241" s="53"/>
      <c r="IF241" s="53"/>
      <c r="IG241" s="53"/>
      <c r="IH241" s="53"/>
      <c r="II241" s="53"/>
      <c r="IJ241" s="53"/>
      <c r="IK241" s="53"/>
      <c r="IL241" s="53"/>
      <c r="IM241" s="53"/>
      <c r="IN241" s="53"/>
      <c r="IO241" s="53"/>
      <c r="IP241" s="53"/>
      <c r="IQ241" s="53"/>
      <c r="IR241" s="53"/>
      <c r="IS241" s="53"/>
      <c r="IT241" s="53"/>
      <c r="IU241" s="53"/>
    </row>
    <row r="242" spans="1:255" s="52" customFormat="1" ht="19.95" customHeight="1" x14ac:dyDescent="0.3">
      <c r="A242" s="85"/>
      <c r="B242" s="20" t="s">
        <v>262</v>
      </c>
      <c r="C242" s="18">
        <v>1</v>
      </c>
      <c r="D242" s="18">
        <v>6</v>
      </c>
      <c r="E242" s="16">
        <v>0.45</v>
      </c>
      <c r="F242" s="16"/>
      <c r="G242" s="16">
        <v>0.6</v>
      </c>
      <c r="H242" s="5">
        <f>ROUND(PRODUCT(C242:G242),2)</f>
        <v>1.62</v>
      </c>
      <c r="I242" s="30"/>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c r="AV242" s="53"/>
      <c r="AW242" s="53"/>
      <c r="AX242" s="53"/>
      <c r="AY242" s="53"/>
      <c r="AZ242" s="53"/>
      <c r="BA242" s="53"/>
      <c r="BB242" s="53"/>
      <c r="BC242" s="53"/>
      <c r="BD242" s="53"/>
      <c r="BE242" s="53"/>
      <c r="BF242" s="53"/>
      <c r="BG242" s="53"/>
      <c r="BH242" s="53"/>
      <c r="BI242" s="53"/>
      <c r="BJ242" s="53"/>
      <c r="BK242" s="53"/>
      <c r="BL242" s="53"/>
      <c r="BM242" s="53"/>
      <c r="BN242" s="53"/>
      <c r="BO242" s="53"/>
      <c r="BP242" s="53"/>
      <c r="BQ242" s="53"/>
      <c r="BR242" s="53"/>
      <c r="BS242" s="53"/>
      <c r="BT242" s="53"/>
      <c r="BU242" s="53"/>
      <c r="BV242" s="53"/>
      <c r="BW242" s="53"/>
      <c r="BX242" s="53"/>
      <c r="BY242" s="53"/>
      <c r="BZ242" s="53"/>
      <c r="CA242" s="53"/>
      <c r="CB242" s="53"/>
      <c r="CC242" s="53"/>
      <c r="CD242" s="53"/>
      <c r="CE242" s="53"/>
      <c r="CF242" s="53"/>
      <c r="CG242" s="53"/>
      <c r="CH242" s="53"/>
      <c r="CI242" s="53"/>
      <c r="CJ242" s="53"/>
      <c r="CK242" s="53"/>
      <c r="CL242" s="53"/>
      <c r="CM242" s="53"/>
      <c r="CN242" s="53"/>
      <c r="CO242" s="53"/>
      <c r="CP242" s="53"/>
      <c r="CQ242" s="53"/>
      <c r="CR242" s="53"/>
      <c r="CS242" s="53"/>
      <c r="CT242" s="53"/>
      <c r="CU242" s="53"/>
      <c r="CV242" s="53"/>
      <c r="CW242" s="53"/>
      <c r="CX242" s="53"/>
      <c r="CY242" s="53"/>
      <c r="CZ242" s="53"/>
      <c r="DA242" s="53"/>
      <c r="DB242" s="53"/>
      <c r="DC242" s="53"/>
      <c r="DD242" s="53"/>
      <c r="DE242" s="53"/>
      <c r="DF242" s="53"/>
      <c r="DG242" s="53"/>
      <c r="DH242" s="53"/>
      <c r="DI242" s="53"/>
      <c r="DJ242" s="53"/>
      <c r="DK242" s="53"/>
      <c r="DL242" s="53"/>
      <c r="DM242" s="53"/>
      <c r="DN242" s="53"/>
      <c r="DO242" s="53"/>
      <c r="DP242" s="53"/>
      <c r="DQ242" s="53"/>
      <c r="DR242" s="53"/>
      <c r="DS242" s="53"/>
      <c r="DT242" s="53"/>
      <c r="DU242" s="53"/>
      <c r="DV242" s="53"/>
      <c r="DW242" s="53"/>
      <c r="DX242" s="53"/>
      <c r="DY242" s="53"/>
      <c r="DZ242" s="53"/>
      <c r="EA242" s="53"/>
      <c r="EB242" s="53"/>
      <c r="EC242" s="53"/>
      <c r="ED242" s="53"/>
      <c r="EE242" s="53"/>
      <c r="EF242" s="53"/>
      <c r="EG242" s="53"/>
      <c r="EH242" s="53"/>
      <c r="EI242" s="53"/>
      <c r="EJ242" s="53"/>
      <c r="EK242" s="53"/>
      <c r="EL242" s="53"/>
      <c r="EM242" s="53"/>
      <c r="EN242" s="53"/>
      <c r="EO242" s="53"/>
      <c r="EP242" s="53"/>
      <c r="EQ242" s="53"/>
      <c r="ER242" s="53"/>
      <c r="ES242" s="53"/>
      <c r="ET242" s="53"/>
      <c r="EU242" s="53"/>
      <c r="EV242" s="53"/>
      <c r="EW242" s="53"/>
      <c r="EX242" s="53"/>
      <c r="EY242" s="53"/>
      <c r="EZ242" s="53"/>
      <c r="FA242" s="53"/>
      <c r="FB242" s="53"/>
      <c r="FC242" s="53"/>
      <c r="FD242" s="53"/>
      <c r="FE242" s="53"/>
      <c r="FF242" s="53"/>
      <c r="FG242" s="53"/>
      <c r="FH242" s="53"/>
      <c r="FI242" s="53"/>
      <c r="FJ242" s="53"/>
      <c r="FK242" s="53"/>
      <c r="FL242" s="53"/>
      <c r="FM242" s="53"/>
      <c r="FN242" s="53"/>
      <c r="FO242" s="53"/>
      <c r="FP242" s="53"/>
      <c r="FQ242" s="53"/>
      <c r="FR242" s="53"/>
      <c r="FS242" s="53"/>
      <c r="FT242" s="53"/>
      <c r="FU242" s="53"/>
      <c r="FV242" s="53"/>
      <c r="FW242" s="53"/>
      <c r="FX242" s="53"/>
      <c r="FY242" s="53"/>
      <c r="FZ242" s="53"/>
      <c r="GA242" s="53"/>
      <c r="GB242" s="53"/>
      <c r="GC242" s="53"/>
      <c r="GD242" s="53"/>
      <c r="GE242" s="53"/>
      <c r="GF242" s="53"/>
      <c r="GG242" s="53"/>
      <c r="GH242" s="53"/>
      <c r="GI242" s="53"/>
      <c r="GJ242" s="53"/>
      <c r="GK242" s="53"/>
      <c r="GL242" s="53"/>
      <c r="GM242" s="53"/>
      <c r="GN242" s="53"/>
      <c r="GO242" s="53"/>
      <c r="GP242" s="53"/>
      <c r="GQ242" s="53"/>
      <c r="GR242" s="53"/>
      <c r="GS242" s="53"/>
      <c r="GT242" s="53"/>
      <c r="GU242" s="53"/>
      <c r="GV242" s="53"/>
      <c r="GW242" s="53"/>
      <c r="GX242" s="53"/>
      <c r="GY242" s="53"/>
      <c r="GZ242" s="53"/>
      <c r="HA242" s="53"/>
      <c r="HB242" s="53"/>
      <c r="HC242" s="53"/>
      <c r="HD242" s="53"/>
      <c r="HE242" s="53"/>
      <c r="HF242" s="53"/>
      <c r="HG242" s="53"/>
      <c r="HH242" s="53"/>
      <c r="HI242" s="53"/>
      <c r="HJ242" s="53"/>
      <c r="HK242" s="53"/>
      <c r="HL242" s="53"/>
      <c r="HM242" s="53"/>
      <c r="HN242" s="53"/>
      <c r="HO242" s="53"/>
      <c r="HP242" s="53"/>
      <c r="HQ242" s="53"/>
      <c r="HR242" s="53"/>
      <c r="HS242" s="53"/>
      <c r="HT242" s="53"/>
      <c r="HU242" s="53"/>
      <c r="HV242" s="53"/>
      <c r="HW242" s="53"/>
      <c r="HX242" s="53"/>
      <c r="HY242" s="53"/>
      <c r="HZ242" s="53"/>
      <c r="IA242" s="53"/>
      <c r="IB242" s="53"/>
      <c r="IC242" s="53"/>
      <c r="ID242" s="53"/>
      <c r="IE242" s="53"/>
      <c r="IF242" s="53"/>
      <c r="IG242" s="53"/>
      <c r="IH242" s="53"/>
      <c r="II242" s="53"/>
      <c r="IJ242" s="53"/>
      <c r="IK242" s="53"/>
      <c r="IL242" s="53"/>
      <c r="IM242" s="53"/>
      <c r="IN242" s="53"/>
      <c r="IO242" s="53"/>
      <c r="IP242" s="53"/>
      <c r="IQ242" s="53"/>
      <c r="IR242" s="53"/>
      <c r="IS242" s="53"/>
      <c r="IT242" s="53"/>
      <c r="IU242" s="53"/>
    </row>
    <row r="243" spans="1:255" ht="19.95" customHeight="1" x14ac:dyDescent="0.3">
      <c r="A243" s="126"/>
      <c r="B243" s="123" t="s">
        <v>241</v>
      </c>
      <c r="C243" s="195" t="s">
        <v>243</v>
      </c>
      <c r="D243" s="196"/>
      <c r="E243" s="122">
        <v>0.45</v>
      </c>
      <c r="F243" s="122">
        <v>0.6</v>
      </c>
      <c r="G243" s="122"/>
      <c r="H243" s="16">
        <f>J243*E243*F243</f>
        <v>4.32</v>
      </c>
      <c r="I243" s="15"/>
      <c r="J243" s="51">
        <f>1*4*4</f>
        <v>16</v>
      </c>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51"/>
      <c r="CI243" s="51"/>
      <c r="CJ243" s="51"/>
      <c r="CK243" s="51"/>
      <c r="CL243" s="51"/>
      <c r="CM243" s="51"/>
      <c r="CN243" s="51"/>
      <c r="CO243" s="51"/>
      <c r="CP243" s="51"/>
      <c r="CQ243" s="51"/>
      <c r="CR243" s="51"/>
      <c r="CS243" s="51"/>
      <c r="CT243" s="51"/>
      <c r="CU243" s="51"/>
      <c r="CV243" s="51"/>
      <c r="CW243" s="51"/>
      <c r="CX243" s="51"/>
      <c r="CY243" s="51"/>
      <c r="CZ243" s="51"/>
      <c r="DA243" s="51"/>
      <c r="DB243" s="51"/>
      <c r="DC243" s="51"/>
      <c r="DD243" s="51"/>
      <c r="DE243" s="51"/>
      <c r="DF243" s="51"/>
      <c r="DG243" s="51"/>
      <c r="DH243" s="51"/>
      <c r="DI243" s="51"/>
      <c r="DJ243" s="51"/>
      <c r="DK243" s="51"/>
      <c r="DL243" s="51"/>
      <c r="DM243" s="51"/>
      <c r="DN243" s="51"/>
      <c r="DO243" s="51"/>
      <c r="DP243" s="51"/>
      <c r="DQ243" s="51"/>
      <c r="DR243" s="51"/>
      <c r="DS243" s="51"/>
      <c r="DT243" s="51"/>
      <c r="DU243" s="51"/>
      <c r="DV243" s="51"/>
      <c r="DW243" s="51"/>
      <c r="DX243" s="51"/>
      <c r="DY243" s="51"/>
      <c r="DZ243" s="51"/>
      <c r="EA243" s="51"/>
      <c r="EB243" s="51"/>
      <c r="EC243" s="51"/>
      <c r="ED243" s="51"/>
      <c r="EE243" s="51"/>
      <c r="EF243" s="51"/>
      <c r="EG243" s="51"/>
      <c r="EH243" s="51"/>
      <c r="EI243" s="51"/>
      <c r="EJ243" s="51"/>
      <c r="EK243" s="51"/>
      <c r="EL243" s="51"/>
      <c r="EM243" s="51"/>
      <c r="EN243" s="51"/>
      <c r="EO243" s="51"/>
      <c r="EP243" s="51"/>
      <c r="EQ243" s="51"/>
      <c r="ER243" s="51"/>
      <c r="ES243" s="51"/>
      <c r="ET243" s="51"/>
      <c r="EU243" s="51"/>
      <c r="EV243" s="51"/>
      <c r="EW243" s="51"/>
      <c r="EX243" s="51"/>
      <c r="EY243" s="51"/>
      <c r="EZ243" s="51"/>
      <c r="FA243" s="51"/>
      <c r="FB243" s="51"/>
      <c r="FC243" s="51"/>
      <c r="FD243" s="51"/>
      <c r="FE243" s="51"/>
      <c r="FF243" s="51"/>
      <c r="FG243" s="51"/>
      <c r="FH243" s="51"/>
      <c r="FI243" s="51"/>
      <c r="FJ243" s="51"/>
      <c r="FK243" s="51"/>
      <c r="FL243" s="51"/>
      <c r="FM243" s="51"/>
      <c r="FN243" s="51"/>
      <c r="FO243" s="51"/>
      <c r="FP243" s="51"/>
      <c r="FQ243" s="51"/>
      <c r="FR243" s="51"/>
      <c r="FS243" s="51"/>
      <c r="FT243" s="51"/>
      <c r="FU243" s="51"/>
      <c r="FV243" s="51"/>
      <c r="FW243" s="51"/>
      <c r="FX243" s="51"/>
      <c r="FY243" s="51"/>
      <c r="FZ243" s="51"/>
      <c r="GA243" s="51"/>
      <c r="GB243" s="51"/>
      <c r="GC243" s="51"/>
      <c r="GD243" s="51"/>
      <c r="GE243" s="51"/>
      <c r="GF243" s="51"/>
      <c r="GG243" s="51"/>
      <c r="GH243" s="51"/>
      <c r="GI243" s="51"/>
      <c r="GJ243" s="51"/>
      <c r="GK243" s="51"/>
      <c r="GL243" s="51"/>
      <c r="GM243" s="51"/>
      <c r="GN243" s="51"/>
      <c r="GO243" s="51"/>
      <c r="GP243" s="51"/>
      <c r="GQ243" s="51"/>
      <c r="GR243" s="51"/>
      <c r="GS243" s="51"/>
      <c r="GT243" s="51"/>
      <c r="GU243" s="51"/>
      <c r="GV243" s="51"/>
      <c r="GW243" s="51"/>
      <c r="GX243" s="51"/>
      <c r="GY243" s="51"/>
      <c r="GZ243" s="51"/>
      <c r="HA243" s="51"/>
      <c r="HB243" s="51"/>
      <c r="HC243" s="51"/>
      <c r="HD243" s="51"/>
      <c r="HE243" s="51"/>
      <c r="HF243" s="51"/>
      <c r="HG243" s="51"/>
      <c r="HH243" s="51"/>
      <c r="HI243" s="51"/>
      <c r="HJ243" s="51"/>
      <c r="HK243" s="51"/>
      <c r="HL243" s="51"/>
      <c r="HM243" s="51"/>
      <c r="HN243" s="51"/>
      <c r="HO243" s="51"/>
      <c r="HP243" s="51"/>
      <c r="HQ243" s="51"/>
      <c r="HR243" s="51"/>
      <c r="HS243" s="51"/>
      <c r="HT243" s="51"/>
      <c r="HU243" s="51"/>
      <c r="HV243" s="51"/>
      <c r="HW243" s="51"/>
      <c r="HX243" s="51"/>
      <c r="HY243" s="51"/>
      <c r="HZ243" s="51"/>
      <c r="IA243" s="51"/>
      <c r="IB243" s="51"/>
      <c r="IC243" s="51"/>
      <c r="ID243" s="51"/>
      <c r="IE243" s="51"/>
      <c r="IF243" s="51"/>
      <c r="IG243" s="51"/>
      <c r="IH243" s="51"/>
      <c r="II243" s="51"/>
      <c r="IJ243" s="51"/>
      <c r="IK243" s="51"/>
      <c r="IL243" s="51"/>
      <c r="IM243" s="51"/>
      <c r="IN243" s="51"/>
      <c r="IO243" s="51"/>
      <c r="IP243" s="51"/>
      <c r="IQ243" s="51"/>
      <c r="IR243" s="51"/>
      <c r="IS243" s="51"/>
      <c r="IT243" s="51"/>
      <c r="IU243" s="51"/>
    </row>
    <row r="244" spans="1:255" ht="19.95" customHeight="1" x14ac:dyDescent="0.3">
      <c r="A244" s="126"/>
      <c r="B244" s="123" t="s">
        <v>51</v>
      </c>
      <c r="C244" s="195" t="s">
        <v>244</v>
      </c>
      <c r="D244" s="196"/>
      <c r="E244" s="122">
        <v>0.45</v>
      </c>
      <c r="F244" s="122">
        <v>0.5</v>
      </c>
      <c r="G244" s="122"/>
      <c r="H244" s="16">
        <f>J244*E244*F244</f>
        <v>1.8</v>
      </c>
      <c r="I244" s="15"/>
      <c r="J244" s="51">
        <f>1*2*4</f>
        <v>8</v>
      </c>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51"/>
      <c r="CI244" s="51"/>
      <c r="CJ244" s="51"/>
      <c r="CK244" s="51"/>
      <c r="CL244" s="51"/>
      <c r="CM244" s="51"/>
      <c r="CN244" s="51"/>
      <c r="CO244" s="51"/>
      <c r="CP244" s="51"/>
      <c r="CQ244" s="51"/>
      <c r="CR244" s="51"/>
      <c r="CS244" s="51"/>
      <c r="CT244" s="51"/>
      <c r="CU244" s="51"/>
      <c r="CV244" s="51"/>
      <c r="CW244" s="51"/>
      <c r="CX244" s="51"/>
      <c r="CY244" s="51"/>
      <c r="CZ244" s="51"/>
      <c r="DA244" s="51"/>
      <c r="DB244" s="51"/>
      <c r="DC244" s="51"/>
      <c r="DD244" s="51"/>
      <c r="DE244" s="51"/>
      <c r="DF244" s="51"/>
      <c r="DG244" s="51"/>
      <c r="DH244" s="51"/>
      <c r="DI244" s="51"/>
      <c r="DJ244" s="51"/>
      <c r="DK244" s="51"/>
      <c r="DL244" s="51"/>
      <c r="DM244" s="51"/>
      <c r="DN244" s="51"/>
      <c r="DO244" s="51"/>
      <c r="DP244" s="51"/>
      <c r="DQ244" s="51"/>
      <c r="DR244" s="51"/>
      <c r="DS244" s="51"/>
      <c r="DT244" s="51"/>
      <c r="DU244" s="51"/>
      <c r="DV244" s="51"/>
      <c r="DW244" s="51"/>
      <c r="DX244" s="51"/>
      <c r="DY244" s="51"/>
      <c r="DZ244" s="51"/>
      <c r="EA244" s="51"/>
      <c r="EB244" s="51"/>
      <c r="EC244" s="51"/>
      <c r="ED244" s="51"/>
      <c r="EE244" s="51"/>
      <c r="EF244" s="51"/>
      <c r="EG244" s="51"/>
      <c r="EH244" s="51"/>
      <c r="EI244" s="51"/>
      <c r="EJ244" s="51"/>
      <c r="EK244" s="51"/>
      <c r="EL244" s="51"/>
      <c r="EM244" s="51"/>
      <c r="EN244" s="51"/>
      <c r="EO244" s="51"/>
      <c r="EP244" s="51"/>
      <c r="EQ244" s="51"/>
      <c r="ER244" s="51"/>
      <c r="ES244" s="51"/>
      <c r="ET244" s="51"/>
      <c r="EU244" s="51"/>
      <c r="EV244" s="51"/>
      <c r="EW244" s="51"/>
      <c r="EX244" s="51"/>
      <c r="EY244" s="51"/>
      <c r="EZ244" s="51"/>
      <c r="FA244" s="51"/>
      <c r="FB244" s="51"/>
      <c r="FC244" s="51"/>
      <c r="FD244" s="51"/>
      <c r="FE244" s="51"/>
      <c r="FF244" s="51"/>
      <c r="FG244" s="51"/>
      <c r="FH244" s="51"/>
      <c r="FI244" s="51"/>
      <c r="FJ244" s="51"/>
      <c r="FK244" s="51"/>
      <c r="FL244" s="51"/>
      <c r="FM244" s="51"/>
      <c r="FN244" s="51"/>
      <c r="FO244" s="51"/>
      <c r="FP244" s="51"/>
      <c r="FQ244" s="51"/>
      <c r="FR244" s="51"/>
      <c r="FS244" s="51"/>
      <c r="FT244" s="51"/>
      <c r="FU244" s="51"/>
      <c r="FV244" s="51"/>
      <c r="FW244" s="51"/>
      <c r="FX244" s="51"/>
      <c r="FY244" s="51"/>
      <c r="FZ244" s="51"/>
      <c r="GA244" s="51"/>
      <c r="GB244" s="51"/>
      <c r="GC244" s="51"/>
      <c r="GD244" s="51"/>
      <c r="GE244" s="51"/>
      <c r="GF244" s="51"/>
      <c r="GG244" s="51"/>
      <c r="GH244" s="51"/>
      <c r="GI244" s="51"/>
      <c r="GJ244" s="51"/>
      <c r="GK244" s="51"/>
      <c r="GL244" s="51"/>
      <c r="GM244" s="51"/>
      <c r="GN244" s="51"/>
      <c r="GO244" s="51"/>
      <c r="GP244" s="51"/>
      <c r="GQ244" s="51"/>
      <c r="GR244" s="51"/>
      <c r="GS244" s="51"/>
      <c r="GT244" s="51"/>
      <c r="GU244" s="51"/>
      <c r="GV244" s="51"/>
      <c r="GW244" s="51"/>
      <c r="GX244" s="51"/>
      <c r="GY244" s="51"/>
      <c r="GZ244" s="51"/>
      <c r="HA244" s="51"/>
      <c r="HB244" s="51"/>
      <c r="HC244" s="51"/>
      <c r="HD244" s="51"/>
      <c r="HE244" s="51"/>
      <c r="HF244" s="51"/>
      <c r="HG244" s="51"/>
      <c r="HH244" s="51"/>
      <c r="HI244" s="51"/>
      <c r="HJ244" s="51"/>
      <c r="HK244" s="51"/>
      <c r="HL244" s="51"/>
      <c r="HM244" s="51"/>
      <c r="HN244" s="51"/>
      <c r="HO244" s="51"/>
      <c r="HP244" s="51"/>
      <c r="HQ244" s="51"/>
      <c r="HR244" s="51"/>
      <c r="HS244" s="51"/>
      <c r="HT244" s="51"/>
      <c r="HU244" s="51"/>
      <c r="HV244" s="51"/>
      <c r="HW244" s="51"/>
      <c r="HX244" s="51"/>
      <c r="HY244" s="51"/>
      <c r="HZ244" s="51"/>
      <c r="IA244" s="51"/>
      <c r="IB244" s="51"/>
      <c r="IC244" s="51"/>
      <c r="ID244" s="51"/>
      <c r="IE244" s="51"/>
      <c r="IF244" s="51"/>
      <c r="IG244" s="51"/>
      <c r="IH244" s="51"/>
      <c r="II244" s="51"/>
      <c r="IJ244" s="51"/>
      <c r="IK244" s="51"/>
      <c r="IL244" s="51"/>
      <c r="IM244" s="51"/>
      <c r="IN244" s="51"/>
      <c r="IO244" s="51"/>
      <c r="IP244" s="51"/>
      <c r="IQ244" s="51"/>
      <c r="IR244" s="51"/>
      <c r="IS244" s="51"/>
      <c r="IT244" s="51"/>
      <c r="IU244" s="51"/>
    </row>
    <row r="245" spans="1:255" ht="19.95" customHeight="1" x14ac:dyDescent="0.3">
      <c r="A245" s="126"/>
      <c r="B245" s="123" t="s">
        <v>242</v>
      </c>
      <c r="C245" s="195" t="s">
        <v>245</v>
      </c>
      <c r="D245" s="196"/>
      <c r="E245" s="122">
        <v>0.45</v>
      </c>
      <c r="F245" s="122">
        <v>0.6</v>
      </c>
      <c r="G245" s="122"/>
      <c r="H245" s="16">
        <f>J245*E245*F245</f>
        <v>3.24</v>
      </c>
      <c r="I245" s="15"/>
      <c r="J245" s="51">
        <f>1*2*6</f>
        <v>12</v>
      </c>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51"/>
      <c r="CI245" s="51"/>
      <c r="CJ245" s="51"/>
      <c r="CK245" s="51"/>
      <c r="CL245" s="51"/>
      <c r="CM245" s="51"/>
      <c r="CN245" s="51"/>
      <c r="CO245" s="51"/>
      <c r="CP245" s="51"/>
      <c r="CQ245" s="51"/>
      <c r="CR245" s="51"/>
      <c r="CS245" s="51"/>
      <c r="CT245" s="51"/>
      <c r="CU245" s="51"/>
      <c r="CV245" s="51"/>
      <c r="CW245" s="51"/>
      <c r="CX245" s="51"/>
      <c r="CY245" s="51"/>
      <c r="CZ245" s="51"/>
      <c r="DA245" s="51"/>
      <c r="DB245" s="51"/>
      <c r="DC245" s="51"/>
      <c r="DD245" s="51"/>
      <c r="DE245" s="51"/>
      <c r="DF245" s="51"/>
      <c r="DG245" s="51"/>
      <c r="DH245" s="51"/>
      <c r="DI245" s="51"/>
      <c r="DJ245" s="51"/>
      <c r="DK245" s="51"/>
      <c r="DL245" s="51"/>
      <c r="DM245" s="51"/>
      <c r="DN245" s="51"/>
      <c r="DO245" s="51"/>
      <c r="DP245" s="51"/>
      <c r="DQ245" s="51"/>
      <c r="DR245" s="51"/>
      <c r="DS245" s="51"/>
      <c r="DT245" s="51"/>
      <c r="DU245" s="51"/>
      <c r="DV245" s="51"/>
      <c r="DW245" s="51"/>
      <c r="DX245" s="51"/>
      <c r="DY245" s="51"/>
      <c r="DZ245" s="51"/>
      <c r="EA245" s="51"/>
      <c r="EB245" s="51"/>
      <c r="EC245" s="51"/>
      <c r="ED245" s="51"/>
      <c r="EE245" s="51"/>
      <c r="EF245" s="51"/>
      <c r="EG245" s="51"/>
      <c r="EH245" s="51"/>
      <c r="EI245" s="51"/>
      <c r="EJ245" s="51"/>
      <c r="EK245" s="51"/>
      <c r="EL245" s="51"/>
      <c r="EM245" s="51"/>
      <c r="EN245" s="51"/>
      <c r="EO245" s="51"/>
      <c r="EP245" s="51"/>
      <c r="EQ245" s="51"/>
      <c r="ER245" s="51"/>
      <c r="ES245" s="51"/>
      <c r="ET245" s="51"/>
      <c r="EU245" s="51"/>
      <c r="EV245" s="51"/>
      <c r="EW245" s="51"/>
      <c r="EX245" s="51"/>
      <c r="EY245" s="51"/>
      <c r="EZ245" s="51"/>
      <c r="FA245" s="51"/>
      <c r="FB245" s="51"/>
      <c r="FC245" s="51"/>
      <c r="FD245" s="51"/>
      <c r="FE245" s="51"/>
      <c r="FF245" s="51"/>
      <c r="FG245" s="51"/>
      <c r="FH245" s="51"/>
      <c r="FI245" s="51"/>
      <c r="FJ245" s="51"/>
      <c r="FK245" s="51"/>
      <c r="FL245" s="51"/>
      <c r="FM245" s="51"/>
      <c r="FN245" s="51"/>
      <c r="FO245" s="51"/>
      <c r="FP245" s="51"/>
      <c r="FQ245" s="51"/>
      <c r="FR245" s="51"/>
      <c r="FS245" s="51"/>
      <c r="FT245" s="51"/>
      <c r="FU245" s="51"/>
      <c r="FV245" s="51"/>
      <c r="FW245" s="51"/>
      <c r="FX245" s="51"/>
      <c r="FY245" s="51"/>
      <c r="FZ245" s="51"/>
      <c r="GA245" s="51"/>
      <c r="GB245" s="51"/>
      <c r="GC245" s="51"/>
      <c r="GD245" s="51"/>
      <c r="GE245" s="51"/>
      <c r="GF245" s="51"/>
      <c r="GG245" s="51"/>
      <c r="GH245" s="51"/>
      <c r="GI245" s="51"/>
      <c r="GJ245" s="51"/>
      <c r="GK245" s="51"/>
      <c r="GL245" s="51"/>
      <c r="GM245" s="51"/>
      <c r="GN245" s="51"/>
      <c r="GO245" s="51"/>
      <c r="GP245" s="51"/>
      <c r="GQ245" s="51"/>
      <c r="GR245" s="51"/>
      <c r="GS245" s="51"/>
      <c r="GT245" s="51"/>
      <c r="GU245" s="51"/>
      <c r="GV245" s="51"/>
      <c r="GW245" s="51"/>
      <c r="GX245" s="51"/>
      <c r="GY245" s="51"/>
      <c r="GZ245" s="51"/>
      <c r="HA245" s="51"/>
      <c r="HB245" s="51"/>
      <c r="HC245" s="51"/>
      <c r="HD245" s="51"/>
      <c r="HE245" s="51"/>
      <c r="HF245" s="51"/>
      <c r="HG245" s="51"/>
      <c r="HH245" s="51"/>
      <c r="HI245" s="51"/>
      <c r="HJ245" s="51"/>
      <c r="HK245" s="51"/>
      <c r="HL245" s="51"/>
      <c r="HM245" s="51"/>
      <c r="HN245" s="51"/>
      <c r="HO245" s="51"/>
      <c r="HP245" s="51"/>
      <c r="HQ245" s="51"/>
      <c r="HR245" s="51"/>
      <c r="HS245" s="51"/>
      <c r="HT245" s="51"/>
      <c r="HU245" s="51"/>
      <c r="HV245" s="51"/>
      <c r="HW245" s="51"/>
      <c r="HX245" s="51"/>
      <c r="HY245" s="51"/>
      <c r="HZ245" s="51"/>
      <c r="IA245" s="51"/>
      <c r="IB245" s="51"/>
      <c r="IC245" s="51"/>
      <c r="ID245" s="51"/>
      <c r="IE245" s="51"/>
      <c r="IF245" s="51"/>
      <c r="IG245" s="51"/>
      <c r="IH245" s="51"/>
      <c r="II245" s="51"/>
      <c r="IJ245" s="51"/>
      <c r="IK245" s="51"/>
      <c r="IL245" s="51"/>
      <c r="IM245" s="51"/>
      <c r="IN245" s="51"/>
      <c r="IO245" s="51"/>
      <c r="IP245" s="51"/>
      <c r="IQ245" s="51"/>
      <c r="IR245" s="51"/>
      <c r="IS245" s="51"/>
      <c r="IT245" s="51"/>
      <c r="IU245" s="51"/>
    </row>
    <row r="246" spans="1:255" s="52" customFormat="1" ht="19.95" customHeight="1" x14ac:dyDescent="0.3">
      <c r="A246" s="85"/>
      <c r="B246" s="15" t="s">
        <v>37</v>
      </c>
      <c r="C246" s="4"/>
      <c r="D246" s="4"/>
      <c r="E246" s="5"/>
      <c r="F246" s="5"/>
      <c r="G246" s="5"/>
      <c r="H246" s="5"/>
      <c r="I246" s="30"/>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c r="BC246" s="53"/>
      <c r="BD246" s="53"/>
      <c r="BE246" s="53"/>
      <c r="BF246" s="53"/>
      <c r="BG246" s="53"/>
      <c r="BH246" s="53"/>
      <c r="BI246" s="53"/>
      <c r="BJ246" s="53"/>
      <c r="BK246" s="53"/>
      <c r="BL246" s="53"/>
      <c r="BM246" s="53"/>
      <c r="BN246" s="53"/>
      <c r="BO246" s="53"/>
      <c r="BP246" s="53"/>
      <c r="BQ246" s="53"/>
      <c r="BR246" s="53"/>
      <c r="BS246" s="53"/>
      <c r="BT246" s="53"/>
      <c r="BU246" s="53"/>
      <c r="BV246" s="53"/>
      <c r="BW246" s="53"/>
      <c r="BX246" s="53"/>
      <c r="BY246" s="53"/>
      <c r="BZ246" s="53"/>
      <c r="CA246" s="53"/>
      <c r="CB246" s="53"/>
      <c r="CC246" s="53"/>
      <c r="CD246" s="53"/>
      <c r="CE246" s="53"/>
      <c r="CF246" s="53"/>
      <c r="CG246" s="53"/>
      <c r="CH246" s="53"/>
      <c r="CI246" s="53"/>
      <c r="CJ246" s="53"/>
      <c r="CK246" s="53"/>
      <c r="CL246" s="53"/>
      <c r="CM246" s="53"/>
      <c r="CN246" s="53"/>
      <c r="CO246" s="53"/>
      <c r="CP246" s="53"/>
      <c r="CQ246" s="53"/>
      <c r="CR246" s="53"/>
      <c r="CS246" s="53"/>
      <c r="CT246" s="53"/>
      <c r="CU246" s="53"/>
      <c r="CV246" s="53"/>
      <c r="CW246" s="53"/>
      <c r="CX246" s="53"/>
      <c r="CY246" s="53"/>
      <c r="CZ246" s="53"/>
      <c r="DA246" s="53"/>
      <c r="DB246" s="53"/>
      <c r="DC246" s="53"/>
      <c r="DD246" s="53"/>
      <c r="DE246" s="53"/>
      <c r="DF246" s="53"/>
      <c r="DG246" s="53"/>
      <c r="DH246" s="53"/>
      <c r="DI246" s="53"/>
      <c r="DJ246" s="53"/>
      <c r="DK246" s="53"/>
      <c r="DL246" s="53"/>
      <c r="DM246" s="53"/>
      <c r="DN246" s="53"/>
      <c r="DO246" s="53"/>
      <c r="DP246" s="53"/>
      <c r="DQ246" s="53"/>
      <c r="DR246" s="53"/>
      <c r="DS246" s="53"/>
      <c r="DT246" s="53"/>
      <c r="DU246" s="53"/>
      <c r="DV246" s="53"/>
      <c r="DW246" s="53"/>
      <c r="DX246" s="53"/>
      <c r="DY246" s="53"/>
      <c r="DZ246" s="53"/>
      <c r="EA246" s="53"/>
      <c r="EB246" s="53"/>
      <c r="EC246" s="53"/>
      <c r="ED246" s="53"/>
      <c r="EE246" s="53"/>
      <c r="EF246" s="53"/>
      <c r="EG246" s="53"/>
      <c r="EH246" s="53"/>
      <c r="EI246" s="53"/>
      <c r="EJ246" s="53"/>
      <c r="EK246" s="53"/>
      <c r="EL246" s="53"/>
      <c r="EM246" s="53"/>
      <c r="EN246" s="53"/>
      <c r="EO246" s="53"/>
      <c r="EP246" s="53"/>
      <c r="EQ246" s="53"/>
      <c r="ER246" s="53"/>
      <c r="ES246" s="53"/>
      <c r="ET246" s="53"/>
      <c r="EU246" s="53"/>
      <c r="EV246" s="53"/>
      <c r="EW246" s="53"/>
      <c r="EX246" s="53"/>
      <c r="EY246" s="53"/>
      <c r="EZ246" s="53"/>
      <c r="FA246" s="53"/>
      <c r="FB246" s="53"/>
      <c r="FC246" s="53"/>
      <c r="FD246" s="53"/>
      <c r="FE246" s="53"/>
      <c r="FF246" s="53"/>
      <c r="FG246" s="53"/>
      <c r="FH246" s="53"/>
      <c r="FI246" s="53"/>
      <c r="FJ246" s="53"/>
      <c r="FK246" s="53"/>
      <c r="FL246" s="53"/>
      <c r="FM246" s="53"/>
      <c r="FN246" s="53"/>
      <c r="FO246" s="53"/>
      <c r="FP246" s="53"/>
      <c r="FQ246" s="53"/>
      <c r="FR246" s="53"/>
      <c r="FS246" s="53"/>
      <c r="FT246" s="53"/>
      <c r="FU246" s="53"/>
      <c r="FV246" s="53"/>
      <c r="FW246" s="53"/>
      <c r="FX246" s="53"/>
      <c r="FY246" s="53"/>
      <c r="FZ246" s="53"/>
      <c r="GA246" s="53"/>
      <c r="GB246" s="53"/>
      <c r="GC246" s="53"/>
      <c r="GD246" s="53"/>
      <c r="GE246" s="53"/>
      <c r="GF246" s="53"/>
      <c r="GG246" s="53"/>
      <c r="GH246" s="53"/>
      <c r="GI246" s="53"/>
      <c r="GJ246" s="53"/>
      <c r="GK246" s="53"/>
      <c r="GL246" s="53"/>
      <c r="GM246" s="53"/>
      <c r="GN246" s="53"/>
      <c r="GO246" s="53"/>
      <c r="GP246" s="53"/>
      <c r="GQ246" s="53"/>
      <c r="GR246" s="53"/>
      <c r="GS246" s="53"/>
      <c r="GT246" s="53"/>
      <c r="GU246" s="53"/>
      <c r="GV246" s="53"/>
      <c r="GW246" s="53"/>
      <c r="GX246" s="53"/>
      <c r="GY246" s="53"/>
      <c r="GZ246" s="53"/>
      <c r="HA246" s="53"/>
      <c r="HB246" s="53"/>
      <c r="HC246" s="53"/>
      <c r="HD246" s="53"/>
      <c r="HE246" s="53"/>
      <c r="HF246" s="53"/>
      <c r="HG246" s="53"/>
      <c r="HH246" s="53"/>
      <c r="HI246" s="53"/>
      <c r="HJ246" s="53"/>
      <c r="HK246" s="53"/>
      <c r="HL246" s="53"/>
      <c r="HM246" s="53"/>
      <c r="HN246" s="53"/>
      <c r="HO246" s="53"/>
      <c r="HP246" s="53"/>
      <c r="HQ246" s="53"/>
      <c r="HR246" s="53"/>
      <c r="HS246" s="53"/>
      <c r="HT246" s="53"/>
      <c r="HU246" s="53"/>
      <c r="HV246" s="53"/>
      <c r="HW246" s="53"/>
      <c r="HX246" s="53"/>
      <c r="HY246" s="53"/>
      <c r="HZ246" s="53"/>
      <c r="IA246" s="53"/>
      <c r="IB246" s="53"/>
      <c r="IC246" s="53"/>
      <c r="ID246" s="53"/>
      <c r="IE246" s="53"/>
      <c r="IF246" s="53"/>
      <c r="IG246" s="53"/>
      <c r="IH246" s="53"/>
      <c r="II246" s="53"/>
      <c r="IJ246" s="53"/>
      <c r="IK246" s="53"/>
      <c r="IL246" s="53"/>
      <c r="IM246" s="53"/>
      <c r="IN246" s="53"/>
      <c r="IO246" s="53"/>
      <c r="IP246" s="53"/>
      <c r="IQ246" s="53"/>
      <c r="IR246" s="53"/>
      <c r="IS246" s="53"/>
      <c r="IT246" s="53"/>
      <c r="IU246" s="53"/>
    </row>
    <row r="247" spans="1:255" s="52" customFormat="1" ht="19.95" customHeight="1" x14ac:dyDescent="0.3">
      <c r="A247" s="85"/>
      <c r="B247" s="20" t="s">
        <v>263</v>
      </c>
      <c r="C247" s="4">
        <v>1</v>
      </c>
      <c r="D247" s="4">
        <v>25</v>
      </c>
      <c r="E247" s="8">
        <v>0.45</v>
      </c>
      <c r="F247" s="8"/>
      <c r="G247" s="5">
        <v>0.6</v>
      </c>
      <c r="H247" s="5">
        <f>ROUND(PRODUCT(C247:G247),2)</f>
        <v>6.75</v>
      </c>
      <c r="I247" s="30"/>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53"/>
      <c r="AY247" s="53"/>
      <c r="AZ247" s="53"/>
      <c r="BA247" s="53"/>
      <c r="BB247" s="53"/>
      <c r="BC247" s="53"/>
      <c r="BD247" s="53"/>
      <c r="BE247" s="53"/>
      <c r="BF247" s="53"/>
      <c r="BG247" s="53"/>
      <c r="BH247" s="53"/>
      <c r="BI247" s="53"/>
      <c r="BJ247" s="53"/>
      <c r="BK247" s="53"/>
      <c r="BL247" s="53"/>
      <c r="BM247" s="53"/>
      <c r="BN247" s="53"/>
      <c r="BO247" s="53"/>
      <c r="BP247" s="53"/>
      <c r="BQ247" s="53"/>
      <c r="BR247" s="53"/>
      <c r="BS247" s="53"/>
      <c r="BT247" s="53"/>
      <c r="BU247" s="53"/>
      <c r="BV247" s="53"/>
      <c r="BW247" s="53"/>
      <c r="BX247" s="53"/>
      <c r="BY247" s="53"/>
      <c r="BZ247" s="53"/>
      <c r="CA247" s="53"/>
      <c r="CB247" s="53"/>
      <c r="CC247" s="53"/>
      <c r="CD247" s="53"/>
      <c r="CE247" s="53"/>
      <c r="CF247" s="53"/>
      <c r="CG247" s="53"/>
      <c r="CH247" s="53"/>
      <c r="CI247" s="53"/>
      <c r="CJ247" s="53"/>
      <c r="CK247" s="53"/>
      <c r="CL247" s="53"/>
      <c r="CM247" s="53"/>
      <c r="CN247" s="53"/>
      <c r="CO247" s="53"/>
      <c r="CP247" s="53"/>
      <c r="CQ247" s="53"/>
      <c r="CR247" s="53"/>
      <c r="CS247" s="53"/>
      <c r="CT247" s="53"/>
      <c r="CU247" s="53"/>
      <c r="CV247" s="53"/>
      <c r="CW247" s="53"/>
      <c r="CX247" s="53"/>
      <c r="CY247" s="53"/>
      <c r="CZ247" s="53"/>
      <c r="DA247" s="53"/>
      <c r="DB247" s="53"/>
      <c r="DC247" s="53"/>
      <c r="DD247" s="53"/>
      <c r="DE247" s="53"/>
      <c r="DF247" s="53"/>
      <c r="DG247" s="53"/>
      <c r="DH247" s="53"/>
      <c r="DI247" s="53"/>
      <c r="DJ247" s="53"/>
      <c r="DK247" s="53"/>
      <c r="DL247" s="53"/>
      <c r="DM247" s="53"/>
      <c r="DN247" s="53"/>
      <c r="DO247" s="53"/>
      <c r="DP247" s="53"/>
      <c r="DQ247" s="53"/>
      <c r="DR247" s="53"/>
      <c r="DS247" s="53"/>
      <c r="DT247" s="53"/>
      <c r="DU247" s="53"/>
      <c r="DV247" s="53"/>
      <c r="DW247" s="53"/>
      <c r="DX247" s="53"/>
      <c r="DY247" s="53"/>
      <c r="DZ247" s="53"/>
      <c r="EA247" s="53"/>
      <c r="EB247" s="53"/>
      <c r="EC247" s="53"/>
      <c r="ED247" s="53"/>
      <c r="EE247" s="53"/>
      <c r="EF247" s="53"/>
      <c r="EG247" s="53"/>
      <c r="EH247" s="53"/>
      <c r="EI247" s="53"/>
      <c r="EJ247" s="53"/>
      <c r="EK247" s="53"/>
      <c r="EL247" s="53"/>
      <c r="EM247" s="53"/>
      <c r="EN247" s="53"/>
      <c r="EO247" s="53"/>
      <c r="EP247" s="53"/>
      <c r="EQ247" s="53"/>
      <c r="ER247" s="53"/>
      <c r="ES247" s="53"/>
      <c r="ET247" s="53"/>
      <c r="EU247" s="53"/>
      <c r="EV247" s="53"/>
      <c r="EW247" s="53"/>
      <c r="EX247" s="53"/>
      <c r="EY247" s="53"/>
      <c r="EZ247" s="53"/>
      <c r="FA247" s="53"/>
      <c r="FB247" s="53"/>
      <c r="FC247" s="53"/>
      <c r="FD247" s="53"/>
      <c r="FE247" s="53"/>
      <c r="FF247" s="53"/>
      <c r="FG247" s="53"/>
      <c r="FH247" s="53"/>
      <c r="FI247" s="53"/>
      <c r="FJ247" s="53"/>
      <c r="FK247" s="53"/>
      <c r="FL247" s="53"/>
      <c r="FM247" s="53"/>
      <c r="FN247" s="53"/>
      <c r="FO247" s="53"/>
      <c r="FP247" s="53"/>
      <c r="FQ247" s="53"/>
      <c r="FR247" s="53"/>
      <c r="FS247" s="53"/>
      <c r="FT247" s="53"/>
      <c r="FU247" s="53"/>
      <c r="FV247" s="53"/>
      <c r="FW247" s="53"/>
      <c r="FX247" s="53"/>
      <c r="FY247" s="53"/>
      <c r="FZ247" s="53"/>
      <c r="GA247" s="53"/>
      <c r="GB247" s="53"/>
      <c r="GC247" s="53"/>
      <c r="GD247" s="53"/>
      <c r="GE247" s="53"/>
      <c r="GF247" s="53"/>
      <c r="GG247" s="53"/>
      <c r="GH247" s="53"/>
      <c r="GI247" s="53"/>
      <c r="GJ247" s="53"/>
      <c r="GK247" s="53"/>
      <c r="GL247" s="53"/>
      <c r="GM247" s="53"/>
      <c r="GN247" s="53"/>
      <c r="GO247" s="53"/>
      <c r="GP247" s="53"/>
      <c r="GQ247" s="53"/>
      <c r="GR247" s="53"/>
      <c r="GS247" s="53"/>
      <c r="GT247" s="53"/>
      <c r="GU247" s="53"/>
      <c r="GV247" s="53"/>
      <c r="GW247" s="53"/>
      <c r="GX247" s="53"/>
      <c r="GY247" s="53"/>
      <c r="GZ247" s="53"/>
      <c r="HA247" s="53"/>
      <c r="HB247" s="53"/>
      <c r="HC247" s="53"/>
      <c r="HD247" s="53"/>
      <c r="HE247" s="53"/>
      <c r="HF247" s="53"/>
      <c r="HG247" s="53"/>
      <c r="HH247" s="53"/>
      <c r="HI247" s="53"/>
      <c r="HJ247" s="53"/>
      <c r="HK247" s="53"/>
      <c r="HL247" s="53"/>
      <c r="HM247" s="53"/>
      <c r="HN247" s="53"/>
      <c r="HO247" s="53"/>
      <c r="HP247" s="53"/>
      <c r="HQ247" s="53"/>
      <c r="HR247" s="53"/>
      <c r="HS247" s="53"/>
      <c r="HT247" s="53"/>
      <c r="HU247" s="53"/>
      <c r="HV247" s="53"/>
      <c r="HW247" s="53"/>
      <c r="HX247" s="53"/>
      <c r="HY247" s="53"/>
      <c r="HZ247" s="53"/>
      <c r="IA247" s="53"/>
      <c r="IB247" s="53"/>
      <c r="IC247" s="53"/>
      <c r="ID247" s="53"/>
      <c r="IE247" s="53"/>
      <c r="IF247" s="53"/>
      <c r="IG247" s="53"/>
      <c r="IH247" s="53"/>
      <c r="II247" s="53"/>
      <c r="IJ247" s="53"/>
      <c r="IK247" s="53"/>
      <c r="IL247" s="53"/>
      <c r="IM247" s="53"/>
      <c r="IN247" s="53"/>
      <c r="IO247" s="53"/>
      <c r="IP247" s="53"/>
      <c r="IQ247" s="53"/>
      <c r="IR247" s="53"/>
      <c r="IS247" s="53"/>
      <c r="IT247" s="53"/>
      <c r="IU247" s="53"/>
    </row>
    <row r="248" spans="1:255" s="52" customFormat="1" ht="19.95" customHeight="1" x14ac:dyDescent="0.3">
      <c r="A248" s="85"/>
      <c r="B248" s="20" t="s">
        <v>90</v>
      </c>
      <c r="C248" s="4">
        <v>1</v>
      </c>
      <c r="D248" s="4">
        <v>20</v>
      </c>
      <c r="E248" s="8">
        <v>0.45</v>
      </c>
      <c r="F248" s="8"/>
      <c r="G248" s="5">
        <v>0.6</v>
      </c>
      <c r="H248" s="5">
        <f>ROUND(PRODUCT(C248:G248),2)</f>
        <v>5.4</v>
      </c>
      <c r="I248" s="30"/>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c r="AV248" s="53"/>
      <c r="AW248" s="53"/>
      <c r="AX248" s="53"/>
      <c r="AY248" s="53"/>
      <c r="AZ248" s="53"/>
      <c r="BA248" s="53"/>
      <c r="BB248" s="53"/>
      <c r="BC248" s="53"/>
      <c r="BD248" s="53"/>
      <c r="BE248" s="53"/>
      <c r="BF248" s="53"/>
      <c r="BG248" s="53"/>
      <c r="BH248" s="53"/>
      <c r="BI248" s="53"/>
      <c r="BJ248" s="53"/>
      <c r="BK248" s="53"/>
      <c r="BL248" s="53"/>
      <c r="BM248" s="53"/>
      <c r="BN248" s="53"/>
      <c r="BO248" s="53"/>
      <c r="BP248" s="53"/>
      <c r="BQ248" s="53"/>
      <c r="BR248" s="53"/>
      <c r="BS248" s="53"/>
      <c r="BT248" s="53"/>
      <c r="BU248" s="53"/>
      <c r="BV248" s="53"/>
      <c r="BW248" s="53"/>
      <c r="BX248" s="53"/>
      <c r="BY248" s="53"/>
      <c r="BZ248" s="53"/>
      <c r="CA248" s="53"/>
      <c r="CB248" s="53"/>
      <c r="CC248" s="53"/>
      <c r="CD248" s="53"/>
      <c r="CE248" s="53"/>
      <c r="CF248" s="53"/>
      <c r="CG248" s="53"/>
      <c r="CH248" s="53"/>
      <c r="CI248" s="53"/>
      <c r="CJ248" s="53"/>
      <c r="CK248" s="53"/>
      <c r="CL248" s="53"/>
      <c r="CM248" s="53"/>
      <c r="CN248" s="53"/>
      <c r="CO248" s="53"/>
      <c r="CP248" s="53"/>
      <c r="CQ248" s="53"/>
      <c r="CR248" s="53"/>
      <c r="CS248" s="53"/>
      <c r="CT248" s="53"/>
      <c r="CU248" s="53"/>
      <c r="CV248" s="53"/>
      <c r="CW248" s="53"/>
      <c r="CX248" s="53"/>
      <c r="CY248" s="53"/>
      <c r="CZ248" s="53"/>
      <c r="DA248" s="53"/>
      <c r="DB248" s="53"/>
      <c r="DC248" s="53"/>
      <c r="DD248" s="53"/>
      <c r="DE248" s="53"/>
      <c r="DF248" s="53"/>
      <c r="DG248" s="53"/>
      <c r="DH248" s="53"/>
      <c r="DI248" s="53"/>
      <c r="DJ248" s="53"/>
      <c r="DK248" s="53"/>
      <c r="DL248" s="53"/>
      <c r="DM248" s="53"/>
      <c r="DN248" s="53"/>
      <c r="DO248" s="53"/>
      <c r="DP248" s="53"/>
      <c r="DQ248" s="53"/>
      <c r="DR248" s="53"/>
      <c r="DS248" s="53"/>
      <c r="DT248" s="53"/>
      <c r="DU248" s="53"/>
      <c r="DV248" s="53"/>
      <c r="DW248" s="53"/>
      <c r="DX248" s="53"/>
      <c r="DY248" s="53"/>
      <c r="DZ248" s="53"/>
      <c r="EA248" s="53"/>
      <c r="EB248" s="53"/>
      <c r="EC248" s="53"/>
      <c r="ED248" s="53"/>
      <c r="EE248" s="53"/>
      <c r="EF248" s="53"/>
      <c r="EG248" s="53"/>
      <c r="EH248" s="53"/>
      <c r="EI248" s="53"/>
      <c r="EJ248" s="53"/>
      <c r="EK248" s="53"/>
      <c r="EL248" s="53"/>
      <c r="EM248" s="53"/>
      <c r="EN248" s="53"/>
      <c r="EO248" s="53"/>
      <c r="EP248" s="53"/>
      <c r="EQ248" s="53"/>
      <c r="ER248" s="53"/>
      <c r="ES248" s="53"/>
      <c r="ET248" s="53"/>
      <c r="EU248" s="53"/>
      <c r="EV248" s="53"/>
      <c r="EW248" s="53"/>
      <c r="EX248" s="53"/>
      <c r="EY248" s="53"/>
      <c r="EZ248" s="53"/>
      <c r="FA248" s="53"/>
      <c r="FB248" s="53"/>
      <c r="FC248" s="53"/>
      <c r="FD248" s="53"/>
      <c r="FE248" s="53"/>
      <c r="FF248" s="53"/>
      <c r="FG248" s="53"/>
      <c r="FH248" s="53"/>
      <c r="FI248" s="53"/>
      <c r="FJ248" s="53"/>
      <c r="FK248" s="53"/>
      <c r="FL248" s="53"/>
      <c r="FM248" s="53"/>
      <c r="FN248" s="53"/>
      <c r="FO248" s="53"/>
      <c r="FP248" s="53"/>
      <c r="FQ248" s="53"/>
      <c r="FR248" s="53"/>
      <c r="FS248" s="53"/>
      <c r="FT248" s="53"/>
      <c r="FU248" s="53"/>
      <c r="FV248" s="53"/>
      <c r="FW248" s="53"/>
      <c r="FX248" s="53"/>
      <c r="FY248" s="53"/>
      <c r="FZ248" s="53"/>
      <c r="GA248" s="53"/>
      <c r="GB248" s="53"/>
      <c r="GC248" s="53"/>
      <c r="GD248" s="53"/>
      <c r="GE248" s="53"/>
      <c r="GF248" s="53"/>
      <c r="GG248" s="53"/>
      <c r="GH248" s="53"/>
      <c r="GI248" s="53"/>
      <c r="GJ248" s="53"/>
      <c r="GK248" s="53"/>
      <c r="GL248" s="53"/>
      <c r="GM248" s="53"/>
      <c r="GN248" s="53"/>
      <c r="GO248" s="53"/>
      <c r="GP248" s="53"/>
      <c r="GQ248" s="53"/>
      <c r="GR248" s="53"/>
      <c r="GS248" s="53"/>
      <c r="GT248" s="53"/>
      <c r="GU248" s="53"/>
      <c r="GV248" s="53"/>
      <c r="GW248" s="53"/>
      <c r="GX248" s="53"/>
      <c r="GY248" s="53"/>
      <c r="GZ248" s="53"/>
      <c r="HA248" s="53"/>
      <c r="HB248" s="53"/>
      <c r="HC248" s="53"/>
      <c r="HD248" s="53"/>
      <c r="HE248" s="53"/>
      <c r="HF248" s="53"/>
      <c r="HG248" s="53"/>
      <c r="HH248" s="53"/>
      <c r="HI248" s="53"/>
      <c r="HJ248" s="53"/>
      <c r="HK248" s="53"/>
      <c r="HL248" s="53"/>
      <c r="HM248" s="53"/>
      <c r="HN248" s="53"/>
      <c r="HO248" s="53"/>
      <c r="HP248" s="53"/>
      <c r="HQ248" s="53"/>
      <c r="HR248" s="53"/>
      <c r="HS248" s="53"/>
      <c r="HT248" s="53"/>
      <c r="HU248" s="53"/>
      <c r="HV248" s="53"/>
      <c r="HW248" s="53"/>
      <c r="HX248" s="53"/>
      <c r="HY248" s="53"/>
      <c r="HZ248" s="53"/>
      <c r="IA248" s="53"/>
      <c r="IB248" s="53"/>
      <c r="IC248" s="53"/>
      <c r="ID248" s="53"/>
      <c r="IE248" s="53"/>
      <c r="IF248" s="53"/>
      <c r="IG248" s="53"/>
      <c r="IH248" s="53"/>
      <c r="II248" s="53"/>
      <c r="IJ248" s="53"/>
      <c r="IK248" s="53"/>
      <c r="IL248" s="53"/>
      <c r="IM248" s="53"/>
      <c r="IN248" s="53"/>
      <c r="IO248" s="53"/>
      <c r="IP248" s="53"/>
      <c r="IQ248" s="53"/>
      <c r="IR248" s="53"/>
      <c r="IS248" s="53"/>
      <c r="IT248" s="53"/>
      <c r="IU248" s="53"/>
    </row>
    <row r="249" spans="1:255" ht="19.95" customHeight="1" x14ac:dyDescent="0.3">
      <c r="A249" s="126"/>
      <c r="B249" s="123" t="s">
        <v>241</v>
      </c>
      <c r="C249" s="195" t="s">
        <v>246</v>
      </c>
      <c r="D249" s="196"/>
      <c r="E249" s="122">
        <v>0.45</v>
      </c>
      <c r="F249" s="122">
        <v>0.6</v>
      </c>
      <c r="G249" s="122"/>
      <c r="H249" s="16">
        <f t="shared" ref="H249:H251" si="8">J249*E249*F249</f>
        <v>64.8</v>
      </c>
      <c r="I249" s="15"/>
      <c r="J249" s="51">
        <f>1*3*4*20</f>
        <v>240</v>
      </c>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51"/>
      <c r="CI249" s="51"/>
      <c r="CJ249" s="51"/>
      <c r="CK249" s="51"/>
      <c r="CL249" s="51"/>
      <c r="CM249" s="51"/>
      <c r="CN249" s="51"/>
      <c r="CO249" s="51"/>
      <c r="CP249" s="51"/>
      <c r="CQ249" s="51"/>
      <c r="CR249" s="51"/>
      <c r="CS249" s="51"/>
      <c r="CT249" s="51"/>
      <c r="CU249" s="51"/>
      <c r="CV249" s="51"/>
      <c r="CW249" s="51"/>
      <c r="CX249" s="51"/>
      <c r="CY249" s="51"/>
      <c r="CZ249" s="51"/>
      <c r="DA249" s="51"/>
      <c r="DB249" s="51"/>
      <c r="DC249" s="51"/>
      <c r="DD249" s="51"/>
      <c r="DE249" s="51"/>
      <c r="DF249" s="51"/>
      <c r="DG249" s="51"/>
      <c r="DH249" s="51"/>
      <c r="DI249" s="51"/>
      <c r="DJ249" s="51"/>
      <c r="DK249" s="51"/>
      <c r="DL249" s="51"/>
      <c r="DM249" s="51"/>
      <c r="DN249" s="51"/>
      <c r="DO249" s="51"/>
      <c r="DP249" s="51"/>
      <c r="DQ249" s="51"/>
      <c r="DR249" s="51"/>
      <c r="DS249" s="51"/>
      <c r="DT249" s="51"/>
      <c r="DU249" s="51"/>
      <c r="DV249" s="51"/>
      <c r="DW249" s="51"/>
      <c r="DX249" s="51"/>
      <c r="DY249" s="51"/>
      <c r="DZ249" s="51"/>
      <c r="EA249" s="51"/>
      <c r="EB249" s="51"/>
      <c r="EC249" s="51"/>
      <c r="ED249" s="51"/>
      <c r="EE249" s="51"/>
      <c r="EF249" s="51"/>
      <c r="EG249" s="51"/>
      <c r="EH249" s="51"/>
      <c r="EI249" s="51"/>
      <c r="EJ249" s="51"/>
      <c r="EK249" s="51"/>
      <c r="EL249" s="51"/>
      <c r="EM249" s="51"/>
      <c r="EN249" s="51"/>
      <c r="EO249" s="51"/>
      <c r="EP249" s="51"/>
      <c r="EQ249" s="51"/>
      <c r="ER249" s="51"/>
      <c r="ES249" s="51"/>
      <c r="ET249" s="51"/>
      <c r="EU249" s="51"/>
      <c r="EV249" s="51"/>
      <c r="EW249" s="51"/>
      <c r="EX249" s="51"/>
      <c r="EY249" s="51"/>
      <c r="EZ249" s="51"/>
      <c r="FA249" s="51"/>
      <c r="FB249" s="51"/>
      <c r="FC249" s="51"/>
      <c r="FD249" s="51"/>
      <c r="FE249" s="51"/>
      <c r="FF249" s="51"/>
      <c r="FG249" s="51"/>
      <c r="FH249" s="51"/>
      <c r="FI249" s="51"/>
      <c r="FJ249" s="51"/>
      <c r="FK249" s="51"/>
      <c r="FL249" s="51"/>
      <c r="FM249" s="51"/>
      <c r="FN249" s="51"/>
      <c r="FO249" s="51"/>
      <c r="FP249" s="51"/>
      <c r="FQ249" s="51"/>
      <c r="FR249" s="51"/>
      <c r="FS249" s="51"/>
      <c r="FT249" s="51"/>
      <c r="FU249" s="51"/>
      <c r="FV249" s="51"/>
      <c r="FW249" s="51"/>
      <c r="FX249" s="51"/>
      <c r="FY249" s="51"/>
      <c r="FZ249" s="51"/>
      <c r="GA249" s="51"/>
      <c r="GB249" s="51"/>
      <c r="GC249" s="51"/>
      <c r="GD249" s="51"/>
      <c r="GE249" s="51"/>
      <c r="GF249" s="51"/>
      <c r="GG249" s="51"/>
      <c r="GH249" s="51"/>
      <c r="GI249" s="51"/>
      <c r="GJ249" s="51"/>
      <c r="GK249" s="51"/>
      <c r="GL249" s="51"/>
      <c r="GM249" s="51"/>
      <c r="GN249" s="51"/>
      <c r="GO249" s="51"/>
      <c r="GP249" s="51"/>
      <c r="GQ249" s="51"/>
      <c r="GR249" s="51"/>
      <c r="GS249" s="51"/>
      <c r="GT249" s="51"/>
      <c r="GU249" s="51"/>
      <c r="GV249" s="51"/>
      <c r="GW249" s="51"/>
      <c r="GX249" s="51"/>
      <c r="GY249" s="51"/>
      <c r="GZ249" s="51"/>
      <c r="HA249" s="51"/>
      <c r="HB249" s="51"/>
      <c r="HC249" s="51"/>
      <c r="HD249" s="51"/>
      <c r="HE249" s="51"/>
      <c r="HF249" s="51"/>
      <c r="HG249" s="51"/>
      <c r="HH249" s="51"/>
      <c r="HI249" s="51"/>
      <c r="HJ249" s="51"/>
      <c r="HK249" s="51"/>
      <c r="HL249" s="51"/>
      <c r="HM249" s="51"/>
      <c r="HN249" s="51"/>
      <c r="HO249" s="51"/>
      <c r="HP249" s="51"/>
      <c r="HQ249" s="51"/>
      <c r="HR249" s="51"/>
      <c r="HS249" s="51"/>
      <c r="HT249" s="51"/>
      <c r="HU249" s="51"/>
      <c r="HV249" s="51"/>
      <c r="HW249" s="51"/>
      <c r="HX249" s="51"/>
      <c r="HY249" s="51"/>
      <c r="HZ249" s="51"/>
      <c r="IA249" s="51"/>
      <c r="IB249" s="51"/>
      <c r="IC249" s="51"/>
      <c r="ID249" s="51"/>
      <c r="IE249" s="51"/>
      <c r="IF249" s="51"/>
      <c r="IG249" s="51"/>
      <c r="IH249" s="51"/>
      <c r="II249" s="51"/>
      <c r="IJ249" s="51"/>
      <c r="IK249" s="51"/>
      <c r="IL249" s="51"/>
      <c r="IM249" s="51"/>
      <c r="IN249" s="51"/>
      <c r="IO249" s="51"/>
      <c r="IP249" s="51"/>
      <c r="IQ249" s="51"/>
      <c r="IR249" s="51"/>
      <c r="IS249" s="51"/>
      <c r="IT249" s="51"/>
      <c r="IU249" s="51"/>
    </row>
    <row r="250" spans="1:255" ht="19.95" customHeight="1" x14ac:dyDescent="0.3">
      <c r="A250" s="126"/>
      <c r="B250" s="123" t="s">
        <v>51</v>
      </c>
      <c r="C250" s="195" t="s">
        <v>247</v>
      </c>
      <c r="D250" s="196"/>
      <c r="E250" s="122">
        <v>0.45</v>
      </c>
      <c r="F250" s="122">
        <v>0.5</v>
      </c>
      <c r="G250" s="122"/>
      <c r="H250" s="16">
        <f t="shared" si="8"/>
        <v>18</v>
      </c>
      <c r="I250" s="15"/>
      <c r="J250" s="51">
        <f>1*4*20</f>
        <v>80</v>
      </c>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51"/>
      <c r="CI250" s="51"/>
      <c r="CJ250" s="51"/>
      <c r="CK250" s="51"/>
      <c r="CL250" s="51"/>
      <c r="CM250" s="51"/>
      <c r="CN250" s="51"/>
      <c r="CO250" s="51"/>
      <c r="CP250" s="51"/>
      <c r="CQ250" s="51"/>
      <c r="CR250" s="51"/>
      <c r="CS250" s="51"/>
      <c r="CT250" s="51"/>
      <c r="CU250" s="51"/>
      <c r="CV250" s="51"/>
      <c r="CW250" s="51"/>
      <c r="CX250" s="51"/>
      <c r="CY250" s="51"/>
      <c r="CZ250" s="51"/>
      <c r="DA250" s="51"/>
      <c r="DB250" s="51"/>
      <c r="DC250" s="51"/>
      <c r="DD250" s="51"/>
      <c r="DE250" s="51"/>
      <c r="DF250" s="51"/>
      <c r="DG250" s="51"/>
      <c r="DH250" s="51"/>
      <c r="DI250" s="51"/>
      <c r="DJ250" s="51"/>
      <c r="DK250" s="51"/>
      <c r="DL250" s="51"/>
      <c r="DM250" s="51"/>
      <c r="DN250" s="51"/>
      <c r="DO250" s="51"/>
      <c r="DP250" s="51"/>
      <c r="DQ250" s="51"/>
      <c r="DR250" s="51"/>
      <c r="DS250" s="51"/>
      <c r="DT250" s="51"/>
      <c r="DU250" s="51"/>
      <c r="DV250" s="51"/>
      <c r="DW250" s="51"/>
      <c r="DX250" s="51"/>
      <c r="DY250" s="51"/>
      <c r="DZ250" s="51"/>
      <c r="EA250" s="51"/>
      <c r="EB250" s="51"/>
      <c r="EC250" s="51"/>
      <c r="ED250" s="51"/>
      <c r="EE250" s="51"/>
      <c r="EF250" s="51"/>
      <c r="EG250" s="51"/>
      <c r="EH250" s="51"/>
      <c r="EI250" s="51"/>
      <c r="EJ250" s="51"/>
      <c r="EK250" s="51"/>
      <c r="EL250" s="51"/>
      <c r="EM250" s="51"/>
      <c r="EN250" s="51"/>
      <c r="EO250" s="51"/>
      <c r="EP250" s="51"/>
      <c r="EQ250" s="51"/>
      <c r="ER250" s="51"/>
      <c r="ES250" s="51"/>
      <c r="ET250" s="51"/>
      <c r="EU250" s="51"/>
      <c r="EV250" s="51"/>
      <c r="EW250" s="51"/>
      <c r="EX250" s="51"/>
      <c r="EY250" s="51"/>
      <c r="EZ250" s="51"/>
      <c r="FA250" s="51"/>
      <c r="FB250" s="51"/>
      <c r="FC250" s="51"/>
      <c r="FD250" s="51"/>
      <c r="FE250" s="51"/>
      <c r="FF250" s="51"/>
      <c r="FG250" s="51"/>
      <c r="FH250" s="51"/>
      <c r="FI250" s="51"/>
      <c r="FJ250" s="51"/>
      <c r="FK250" s="51"/>
      <c r="FL250" s="51"/>
      <c r="FM250" s="51"/>
      <c r="FN250" s="51"/>
      <c r="FO250" s="51"/>
      <c r="FP250" s="51"/>
      <c r="FQ250" s="51"/>
      <c r="FR250" s="51"/>
      <c r="FS250" s="51"/>
      <c r="FT250" s="51"/>
      <c r="FU250" s="51"/>
      <c r="FV250" s="51"/>
      <c r="FW250" s="51"/>
      <c r="FX250" s="51"/>
      <c r="FY250" s="51"/>
      <c r="FZ250" s="51"/>
      <c r="GA250" s="51"/>
      <c r="GB250" s="51"/>
      <c r="GC250" s="51"/>
      <c r="GD250" s="51"/>
      <c r="GE250" s="51"/>
      <c r="GF250" s="51"/>
      <c r="GG250" s="51"/>
      <c r="GH250" s="51"/>
      <c r="GI250" s="51"/>
      <c r="GJ250" s="51"/>
      <c r="GK250" s="51"/>
      <c r="GL250" s="51"/>
      <c r="GM250" s="51"/>
      <c r="GN250" s="51"/>
      <c r="GO250" s="51"/>
      <c r="GP250" s="51"/>
      <c r="GQ250" s="51"/>
      <c r="GR250" s="51"/>
      <c r="GS250" s="51"/>
      <c r="GT250" s="51"/>
      <c r="GU250" s="51"/>
      <c r="GV250" s="51"/>
      <c r="GW250" s="51"/>
      <c r="GX250" s="51"/>
      <c r="GY250" s="51"/>
      <c r="GZ250" s="51"/>
      <c r="HA250" s="51"/>
      <c r="HB250" s="51"/>
      <c r="HC250" s="51"/>
      <c r="HD250" s="51"/>
      <c r="HE250" s="51"/>
      <c r="HF250" s="51"/>
      <c r="HG250" s="51"/>
      <c r="HH250" s="51"/>
      <c r="HI250" s="51"/>
      <c r="HJ250" s="51"/>
      <c r="HK250" s="51"/>
      <c r="HL250" s="51"/>
      <c r="HM250" s="51"/>
      <c r="HN250" s="51"/>
      <c r="HO250" s="51"/>
      <c r="HP250" s="51"/>
      <c r="HQ250" s="51"/>
      <c r="HR250" s="51"/>
      <c r="HS250" s="51"/>
      <c r="HT250" s="51"/>
      <c r="HU250" s="51"/>
      <c r="HV250" s="51"/>
      <c r="HW250" s="51"/>
      <c r="HX250" s="51"/>
      <c r="HY250" s="51"/>
      <c r="HZ250" s="51"/>
      <c r="IA250" s="51"/>
      <c r="IB250" s="51"/>
      <c r="IC250" s="51"/>
      <c r="ID250" s="51"/>
      <c r="IE250" s="51"/>
      <c r="IF250" s="51"/>
      <c r="IG250" s="51"/>
      <c r="IH250" s="51"/>
      <c r="II250" s="51"/>
      <c r="IJ250" s="51"/>
      <c r="IK250" s="51"/>
      <c r="IL250" s="51"/>
      <c r="IM250" s="51"/>
      <c r="IN250" s="51"/>
      <c r="IO250" s="51"/>
      <c r="IP250" s="51"/>
      <c r="IQ250" s="51"/>
      <c r="IR250" s="51"/>
      <c r="IS250" s="51"/>
      <c r="IT250" s="51"/>
      <c r="IU250" s="51"/>
    </row>
    <row r="251" spans="1:255" ht="19.95" customHeight="1" x14ac:dyDescent="0.3">
      <c r="A251" s="126"/>
      <c r="B251" s="123" t="s">
        <v>242</v>
      </c>
      <c r="C251" s="195" t="s">
        <v>248</v>
      </c>
      <c r="D251" s="196"/>
      <c r="E251" s="122">
        <v>0.5</v>
      </c>
      <c r="F251" s="122">
        <v>0.55000000000000004</v>
      </c>
      <c r="G251" s="122"/>
      <c r="H251" s="16">
        <f t="shared" si="8"/>
        <v>11</v>
      </c>
      <c r="I251" s="15"/>
      <c r="J251" s="51">
        <f>1*2*20</f>
        <v>40</v>
      </c>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51"/>
      <c r="CI251" s="51"/>
      <c r="CJ251" s="51"/>
      <c r="CK251" s="51"/>
      <c r="CL251" s="51"/>
      <c r="CM251" s="51"/>
      <c r="CN251" s="51"/>
      <c r="CO251" s="51"/>
      <c r="CP251" s="51"/>
      <c r="CQ251" s="51"/>
      <c r="CR251" s="51"/>
      <c r="CS251" s="51"/>
      <c r="CT251" s="51"/>
      <c r="CU251" s="51"/>
      <c r="CV251" s="51"/>
      <c r="CW251" s="51"/>
      <c r="CX251" s="51"/>
      <c r="CY251" s="51"/>
      <c r="CZ251" s="51"/>
      <c r="DA251" s="51"/>
      <c r="DB251" s="51"/>
      <c r="DC251" s="51"/>
      <c r="DD251" s="51"/>
      <c r="DE251" s="51"/>
      <c r="DF251" s="51"/>
      <c r="DG251" s="51"/>
      <c r="DH251" s="51"/>
      <c r="DI251" s="51"/>
      <c r="DJ251" s="51"/>
      <c r="DK251" s="51"/>
      <c r="DL251" s="51"/>
      <c r="DM251" s="51"/>
      <c r="DN251" s="51"/>
      <c r="DO251" s="51"/>
      <c r="DP251" s="51"/>
      <c r="DQ251" s="51"/>
      <c r="DR251" s="51"/>
      <c r="DS251" s="51"/>
      <c r="DT251" s="51"/>
      <c r="DU251" s="51"/>
      <c r="DV251" s="51"/>
      <c r="DW251" s="51"/>
      <c r="DX251" s="51"/>
      <c r="DY251" s="51"/>
      <c r="DZ251" s="51"/>
      <c r="EA251" s="51"/>
      <c r="EB251" s="51"/>
      <c r="EC251" s="51"/>
      <c r="ED251" s="51"/>
      <c r="EE251" s="51"/>
      <c r="EF251" s="51"/>
      <c r="EG251" s="51"/>
      <c r="EH251" s="51"/>
      <c r="EI251" s="51"/>
      <c r="EJ251" s="51"/>
      <c r="EK251" s="51"/>
      <c r="EL251" s="51"/>
      <c r="EM251" s="51"/>
      <c r="EN251" s="51"/>
      <c r="EO251" s="51"/>
      <c r="EP251" s="51"/>
      <c r="EQ251" s="51"/>
      <c r="ER251" s="51"/>
      <c r="ES251" s="51"/>
      <c r="ET251" s="51"/>
      <c r="EU251" s="51"/>
      <c r="EV251" s="51"/>
      <c r="EW251" s="51"/>
      <c r="EX251" s="51"/>
      <c r="EY251" s="51"/>
      <c r="EZ251" s="51"/>
      <c r="FA251" s="51"/>
      <c r="FB251" s="51"/>
      <c r="FC251" s="51"/>
      <c r="FD251" s="51"/>
      <c r="FE251" s="51"/>
      <c r="FF251" s="51"/>
      <c r="FG251" s="51"/>
      <c r="FH251" s="51"/>
      <c r="FI251" s="51"/>
      <c r="FJ251" s="51"/>
      <c r="FK251" s="51"/>
      <c r="FL251" s="51"/>
      <c r="FM251" s="51"/>
      <c r="FN251" s="51"/>
      <c r="FO251" s="51"/>
      <c r="FP251" s="51"/>
      <c r="FQ251" s="51"/>
      <c r="FR251" s="51"/>
      <c r="FS251" s="51"/>
      <c r="FT251" s="51"/>
      <c r="FU251" s="51"/>
      <c r="FV251" s="51"/>
      <c r="FW251" s="51"/>
      <c r="FX251" s="51"/>
      <c r="FY251" s="51"/>
      <c r="FZ251" s="51"/>
      <c r="GA251" s="51"/>
      <c r="GB251" s="51"/>
      <c r="GC251" s="51"/>
      <c r="GD251" s="51"/>
      <c r="GE251" s="51"/>
      <c r="GF251" s="51"/>
      <c r="GG251" s="51"/>
      <c r="GH251" s="51"/>
      <c r="GI251" s="51"/>
      <c r="GJ251" s="51"/>
      <c r="GK251" s="51"/>
      <c r="GL251" s="51"/>
      <c r="GM251" s="51"/>
      <c r="GN251" s="51"/>
      <c r="GO251" s="51"/>
      <c r="GP251" s="51"/>
      <c r="GQ251" s="51"/>
      <c r="GR251" s="51"/>
      <c r="GS251" s="51"/>
      <c r="GT251" s="51"/>
      <c r="GU251" s="51"/>
      <c r="GV251" s="51"/>
      <c r="GW251" s="51"/>
      <c r="GX251" s="51"/>
      <c r="GY251" s="51"/>
      <c r="GZ251" s="51"/>
      <c r="HA251" s="51"/>
      <c r="HB251" s="51"/>
      <c r="HC251" s="51"/>
      <c r="HD251" s="51"/>
      <c r="HE251" s="51"/>
      <c r="HF251" s="51"/>
      <c r="HG251" s="51"/>
      <c r="HH251" s="51"/>
      <c r="HI251" s="51"/>
      <c r="HJ251" s="51"/>
      <c r="HK251" s="51"/>
      <c r="HL251" s="51"/>
      <c r="HM251" s="51"/>
      <c r="HN251" s="51"/>
      <c r="HO251" s="51"/>
      <c r="HP251" s="51"/>
      <c r="HQ251" s="51"/>
      <c r="HR251" s="51"/>
      <c r="HS251" s="51"/>
      <c r="HT251" s="51"/>
      <c r="HU251" s="51"/>
      <c r="HV251" s="51"/>
      <c r="HW251" s="51"/>
      <c r="HX251" s="51"/>
      <c r="HY251" s="51"/>
      <c r="HZ251" s="51"/>
      <c r="IA251" s="51"/>
      <c r="IB251" s="51"/>
      <c r="IC251" s="51"/>
      <c r="ID251" s="51"/>
      <c r="IE251" s="51"/>
      <c r="IF251" s="51"/>
      <c r="IG251" s="51"/>
      <c r="IH251" s="51"/>
      <c r="II251" s="51"/>
      <c r="IJ251" s="51"/>
      <c r="IK251" s="51"/>
      <c r="IL251" s="51"/>
      <c r="IM251" s="51"/>
      <c r="IN251" s="51"/>
      <c r="IO251" s="51"/>
      <c r="IP251" s="51"/>
      <c r="IQ251" s="51"/>
      <c r="IR251" s="51"/>
      <c r="IS251" s="51"/>
      <c r="IT251" s="51"/>
      <c r="IU251" s="51"/>
    </row>
    <row r="252" spans="1:255" s="52" customFormat="1" ht="19.95" customHeight="1" x14ac:dyDescent="0.3">
      <c r="A252" s="85"/>
      <c r="B252" s="20"/>
      <c r="C252" s="4"/>
      <c r="D252" s="4"/>
      <c r="E252" s="5"/>
      <c r="F252" s="5"/>
      <c r="G252" s="5"/>
      <c r="H252" s="5">
        <v>7.0000000000000007E-2</v>
      </c>
      <c r="I252" s="30"/>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c r="AV252" s="53"/>
      <c r="AW252" s="53"/>
      <c r="AX252" s="53"/>
      <c r="AY252" s="53"/>
      <c r="AZ252" s="53"/>
      <c r="BA252" s="53"/>
      <c r="BB252" s="53"/>
      <c r="BC252" s="53"/>
      <c r="BD252" s="53"/>
      <c r="BE252" s="53"/>
      <c r="BF252" s="53"/>
      <c r="BG252" s="53"/>
      <c r="BH252" s="53"/>
      <c r="BI252" s="53"/>
      <c r="BJ252" s="53"/>
      <c r="BK252" s="53"/>
      <c r="BL252" s="53"/>
      <c r="BM252" s="53"/>
      <c r="BN252" s="53"/>
      <c r="BO252" s="53"/>
      <c r="BP252" s="53"/>
      <c r="BQ252" s="53"/>
      <c r="BR252" s="53"/>
      <c r="BS252" s="53"/>
      <c r="BT252" s="53"/>
      <c r="BU252" s="53"/>
      <c r="BV252" s="53"/>
      <c r="BW252" s="53"/>
      <c r="BX252" s="53"/>
      <c r="BY252" s="53"/>
      <c r="BZ252" s="53"/>
      <c r="CA252" s="53"/>
      <c r="CB252" s="53"/>
      <c r="CC252" s="53"/>
      <c r="CD252" s="53"/>
      <c r="CE252" s="53"/>
      <c r="CF252" s="53"/>
      <c r="CG252" s="53"/>
      <c r="CH252" s="53"/>
      <c r="CI252" s="53"/>
      <c r="CJ252" s="53"/>
      <c r="CK252" s="53"/>
      <c r="CL252" s="53"/>
      <c r="CM252" s="53"/>
      <c r="CN252" s="53"/>
      <c r="CO252" s="53"/>
      <c r="CP252" s="53"/>
      <c r="CQ252" s="53"/>
      <c r="CR252" s="53"/>
      <c r="CS252" s="53"/>
      <c r="CT252" s="53"/>
      <c r="CU252" s="53"/>
      <c r="CV252" s="53"/>
      <c r="CW252" s="53"/>
      <c r="CX252" s="53"/>
      <c r="CY252" s="53"/>
      <c r="CZ252" s="53"/>
      <c r="DA252" s="53"/>
      <c r="DB252" s="53"/>
      <c r="DC252" s="53"/>
      <c r="DD252" s="53"/>
      <c r="DE252" s="53"/>
      <c r="DF252" s="53"/>
      <c r="DG252" s="53"/>
      <c r="DH252" s="53"/>
      <c r="DI252" s="53"/>
      <c r="DJ252" s="53"/>
      <c r="DK252" s="53"/>
      <c r="DL252" s="53"/>
      <c r="DM252" s="53"/>
      <c r="DN252" s="53"/>
      <c r="DO252" s="53"/>
      <c r="DP252" s="53"/>
      <c r="DQ252" s="53"/>
      <c r="DR252" s="53"/>
      <c r="DS252" s="53"/>
      <c r="DT252" s="53"/>
      <c r="DU252" s="53"/>
      <c r="DV252" s="53"/>
      <c r="DW252" s="53"/>
      <c r="DX252" s="53"/>
      <c r="DY252" s="53"/>
      <c r="DZ252" s="53"/>
      <c r="EA252" s="53"/>
      <c r="EB252" s="53"/>
      <c r="EC252" s="53"/>
      <c r="ED252" s="53"/>
      <c r="EE252" s="53"/>
      <c r="EF252" s="53"/>
      <c r="EG252" s="53"/>
      <c r="EH252" s="53"/>
      <c r="EI252" s="53"/>
      <c r="EJ252" s="53"/>
      <c r="EK252" s="53"/>
      <c r="EL252" s="53"/>
      <c r="EM252" s="53"/>
      <c r="EN252" s="53"/>
      <c r="EO252" s="53"/>
      <c r="EP252" s="53"/>
      <c r="EQ252" s="53"/>
      <c r="ER252" s="53"/>
      <c r="ES252" s="53"/>
      <c r="ET252" s="53"/>
      <c r="EU252" s="53"/>
      <c r="EV252" s="53"/>
      <c r="EW252" s="53"/>
      <c r="EX252" s="53"/>
      <c r="EY252" s="53"/>
      <c r="EZ252" s="53"/>
      <c r="FA252" s="53"/>
      <c r="FB252" s="53"/>
      <c r="FC252" s="53"/>
      <c r="FD252" s="53"/>
      <c r="FE252" s="53"/>
      <c r="FF252" s="53"/>
      <c r="FG252" s="53"/>
      <c r="FH252" s="53"/>
      <c r="FI252" s="53"/>
      <c r="FJ252" s="53"/>
      <c r="FK252" s="53"/>
      <c r="FL252" s="53"/>
      <c r="FM252" s="53"/>
      <c r="FN252" s="53"/>
      <c r="FO252" s="53"/>
      <c r="FP252" s="53"/>
      <c r="FQ252" s="53"/>
      <c r="FR252" s="53"/>
      <c r="FS252" s="53"/>
      <c r="FT252" s="53"/>
      <c r="FU252" s="53"/>
      <c r="FV252" s="53"/>
      <c r="FW252" s="53"/>
      <c r="FX252" s="53"/>
      <c r="FY252" s="53"/>
      <c r="FZ252" s="53"/>
      <c r="GA252" s="53"/>
      <c r="GB252" s="53"/>
      <c r="GC252" s="53"/>
      <c r="GD252" s="53"/>
      <c r="GE252" s="53"/>
      <c r="GF252" s="53"/>
      <c r="GG252" s="53"/>
      <c r="GH252" s="53"/>
      <c r="GI252" s="53"/>
      <c r="GJ252" s="53"/>
      <c r="GK252" s="53"/>
      <c r="GL252" s="53"/>
      <c r="GM252" s="53"/>
      <c r="GN252" s="53"/>
      <c r="GO252" s="53"/>
      <c r="GP252" s="53"/>
      <c r="GQ252" s="53"/>
      <c r="GR252" s="53"/>
      <c r="GS252" s="53"/>
      <c r="GT252" s="53"/>
      <c r="GU252" s="53"/>
      <c r="GV252" s="53"/>
      <c r="GW252" s="53"/>
      <c r="GX252" s="53"/>
      <c r="GY252" s="53"/>
      <c r="GZ252" s="53"/>
      <c r="HA252" s="53"/>
      <c r="HB252" s="53"/>
      <c r="HC252" s="53"/>
      <c r="HD252" s="53"/>
      <c r="HE252" s="53"/>
      <c r="HF252" s="53"/>
      <c r="HG252" s="53"/>
      <c r="HH252" s="53"/>
      <c r="HI252" s="53"/>
      <c r="HJ252" s="53"/>
      <c r="HK252" s="53"/>
      <c r="HL252" s="53"/>
      <c r="HM252" s="53"/>
      <c r="HN252" s="53"/>
      <c r="HO252" s="53"/>
      <c r="HP252" s="53"/>
      <c r="HQ252" s="53"/>
      <c r="HR252" s="53"/>
      <c r="HS252" s="53"/>
      <c r="HT252" s="53"/>
      <c r="HU252" s="53"/>
      <c r="HV252" s="53"/>
      <c r="HW252" s="53"/>
      <c r="HX252" s="53"/>
      <c r="HY252" s="53"/>
      <c r="HZ252" s="53"/>
      <c r="IA252" s="53"/>
      <c r="IB252" s="53"/>
      <c r="IC252" s="53"/>
      <c r="ID252" s="53"/>
      <c r="IE252" s="53"/>
      <c r="IF252" s="53"/>
      <c r="IG252" s="53"/>
      <c r="IH252" s="53"/>
      <c r="II252" s="53"/>
      <c r="IJ252" s="53"/>
      <c r="IK252" s="53"/>
      <c r="IL252" s="53"/>
      <c r="IM252" s="53"/>
      <c r="IN252" s="53"/>
      <c r="IO252" s="53"/>
      <c r="IP252" s="53"/>
      <c r="IQ252" s="53"/>
      <c r="IR252" s="53"/>
      <c r="IS252" s="53"/>
      <c r="IT252" s="53"/>
      <c r="IU252" s="53"/>
    </row>
    <row r="253" spans="1:255" s="52" customFormat="1" ht="19.95" customHeight="1" x14ac:dyDescent="0.3">
      <c r="A253" s="85"/>
      <c r="B253" s="20"/>
      <c r="C253" s="4"/>
      <c r="D253" s="4"/>
      <c r="E253" s="5"/>
      <c r="F253" s="5"/>
      <c r="G253" s="25" t="s">
        <v>40</v>
      </c>
      <c r="H253" s="25">
        <f>ROUND(SUM(H241:H252),2)</f>
        <v>117</v>
      </c>
      <c r="I253" s="14" t="s">
        <v>41</v>
      </c>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c r="AV253" s="53"/>
      <c r="AW253" s="53"/>
      <c r="AX253" s="53"/>
      <c r="AY253" s="53"/>
      <c r="AZ253" s="53"/>
      <c r="BA253" s="53"/>
      <c r="BB253" s="53"/>
      <c r="BC253" s="53"/>
      <c r="BD253" s="53"/>
      <c r="BE253" s="53"/>
      <c r="BF253" s="53"/>
      <c r="BG253" s="53"/>
      <c r="BH253" s="53"/>
      <c r="BI253" s="53"/>
      <c r="BJ253" s="53"/>
      <c r="BK253" s="53"/>
      <c r="BL253" s="53"/>
      <c r="BM253" s="53"/>
      <c r="BN253" s="53"/>
      <c r="BO253" s="53"/>
      <c r="BP253" s="53"/>
      <c r="BQ253" s="53"/>
      <c r="BR253" s="53"/>
      <c r="BS253" s="53"/>
      <c r="BT253" s="53"/>
      <c r="BU253" s="53"/>
      <c r="BV253" s="53"/>
      <c r="BW253" s="53"/>
      <c r="BX253" s="53"/>
      <c r="BY253" s="53"/>
      <c r="BZ253" s="53"/>
      <c r="CA253" s="53"/>
      <c r="CB253" s="53"/>
      <c r="CC253" s="53"/>
      <c r="CD253" s="53"/>
      <c r="CE253" s="53"/>
      <c r="CF253" s="53"/>
      <c r="CG253" s="53"/>
      <c r="CH253" s="53"/>
      <c r="CI253" s="53"/>
      <c r="CJ253" s="53"/>
      <c r="CK253" s="53"/>
      <c r="CL253" s="53"/>
      <c r="CM253" s="53"/>
      <c r="CN253" s="53"/>
      <c r="CO253" s="53"/>
      <c r="CP253" s="53"/>
      <c r="CQ253" s="53"/>
      <c r="CR253" s="53"/>
      <c r="CS253" s="53"/>
      <c r="CT253" s="53"/>
      <c r="CU253" s="53"/>
      <c r="CV253" s="53"/>
      <c r="CW253" s="53"/>
      <c r="CX253" s="53"/>
      <c r="CY253" s="53"/>
      <c r="CZ253" s="53"/>
      <c r="DA253" s="53"/>
      <c r="DB253" s="53"/>
      <c r="DC253" s="53"/>
      <c r="DD253" s="53"/>
      <c r="DE253" s="53"/>
      <c r="DF253" s="53"/>
      <c r="DG253" s="53"/>
      <c r="DH253" s="53"/>
      <c r="DI253" s="53"/>
      <c r="DJ253" s="53"/>
      <c r="DK253" s="53"/>
      <c r="DL253" s="53"/>
      <c r="DM253" s="53"/>
      <c r="DN253" s="53"/>
      <c r="DO253" s="53"/>
      <c r="DP253" s="53"/>
      <c r="DQ253" s="53"/>
      <c r="DR253" s="53"/>
      <c r="DS253" s="53"/>
      <c r="DT253" s="53"/>
      <c r="DU253" s="53"/>
      <c r="DV253" s="53"/>
      <c r="DW253" s="53"/>
      <c r="DX253" s="53"/>
      <c r="DY253" s="53"/>
      <c r="DZ253" s="53"/>
      <c r="EA253" s="53"/>
      <c r="EB253" s="53"/>
      <c r="EC253" s="53"/>
      <c r="ED253" s="53"/>
      <c r="EE253" s="53"/>
      <c r="EF253" s="53"/>
      <c r="EG253" s="53"/>
      <c r="EH253" s="53"/>
      <c r="EI253" s="53"/>
      <c r="EJ253" s="53"/>
      <c r="EK253" s="53"/>
      <c r="EL253" s="53"/>
      <c r="EM253" s="53"/>
      <c r="EN253" s="53"/>
      <c r="EO253" s="53"/>
      <c r="EP253" s="53"/>
      <c r="EQ253" s="53"/>
      <c r="ER253" s="53"/>
      <c r="ES253" s="53"/>
      <c r="ET253" s="53"/>
      <c r="EU253" s="53"/>
      <c r="EV253" s="53"/>
      <c r="EW253" s="53"/>
      <c r="EX253" s="53"/>
      <c r="EY253" s="53"/>
      <c r="EZ253" s="53"/>
      <c r="FA253" s="53"/>
      <c r="FB253" s="53"/>
      <c r="FC253" s="53"/>
      <c r="FD253" s="53"/>
      <c r="FE253" s="53"/>
      <c r="FF253" s="53"/>
      <c r="FG253" s="53"/>
      <c r="FH253" s="53"/>
      <c r="FI253" s="53"/>
      <c r="FJ253" s="53"/>
      <c r="FK253" s="53"/>
      <c r="FL253" s="53"/>
      <c r="FM253" s="53"/>
      <c r="FN253" s="53"/>
      <c r="FO253" s="53"/>
      <c r="FP253" s="53"/>
      <c r="FQ253" s="53"/>
      <c r="FR253" s="53"/>
      <c r="FS253" s="53"/>
      <c r="FT253" s="53"/>
      <c r="FU253" s="53"/>
      <c r="FV253" s="53"/>
      <c r="FW253" s="53"/>
      <c r="FX253" s="53"/>
      <c r="FY253" s="53"/>
      <c r="FZ253" s="53"/>
      <c r="GA253" s="53"/>
      <c r="GB253" s="53"/>
      <c r="GC253" s="53"/>
      <c r="GD253" s="53"/>
      <c r="GE253" s="53"/>
      <c r="GF253" s="53"/>
      <c r="GG253" s="53"/>
      <c r="GH253" s="53"/>
      <c r="GI253" s="53"/>
      <c r="GJ253" s="53"/>
      <c r="GK253" s="53"/>
      <c r="GL253" s="53"/>
      <c r="GM253" s="53"/>
      <c r="GN253" s="53"/>
      <c r="GO253" s="53"/>
      <c r="GP253" s="53"/>
      <c r="GQ253" s="53"/>
      <c r="GR253" s="53"/>
      <c r="GS253" s="53"/>
      <c r="GT253" s="53"/>
      <c r="GU253" s="53"/>
      <c r="GV253" s="53"/>
      <c r="GW253" s="53"/>
      <c r="GX253" s="53"/>
      <c r="GY253" s="53"/>
      <c r="GZ253" s="53"/>
      <c r="HA253" s="53"/>
      <c r="HB253" s="53"/>
      <c r="HC253" s="53"/>
      <c r="HD253" s="53"/>
      <c r="HE253" s="53"/>
      <c r="HF253" s="53"/>
      <c r="HG253" s="53"/>
      <c r="HH253" s="53"/>
      <c r="HI253" s="53"/>
      <c r="HJ253" s="53"/>
      <c r="HK253" s="53"/>
      <c r="HL253" s="53"/>
      <c r="HM253" s="53"/>
      <c r="HN253" s="53"/>
      <c r="HO253" s="53"/>
      <c r="HP253" s="53"/>
      <c r="HQ253" s="53"/>
      <c r="HR253" s="53"/>
      <c r="HS253" s="53"/>
      <c r="HT253" s="53"/>
      <c r="HU253" s="53"/>
      <c r="HV253" s="53"/>
      <c r="HW253" s="53"/>
      <c r="HX253" s="53"/>
      <c r="HY253" s="53"/>
      <c r="HZ253" s="53"/>
      <c r="IA253" s="53"/>
      <c r="IB253" s="53"/>
      <c r="IC253" s="53"/>
      <c r="ID253" s="53"/>
      <c r="IE253" s="53"/>
      <c r="IF253" s="53"/>
      <c r="IG253" s="53"/>
      <c r="IH253" s="53"/>
      <c r="II253" s="53"/>
      <c r="IJ253" s="53"/>
      <c r="IK253" s="53"/>
      <c r="IL253" s="53"/>
      <c r="IM253" s="53"/>
      <c r="IN253" s="53"/>
      <c r="IO253" s="53"/>
      <c r="IP253" s="53"/>
      <c r="IQ253" s="53"/>
      <c r="IR253" s="53"/>
      <c r="IS253" s="53"/>
      <c r="IT253" s="53"/>
      <c r="IU253" s="53"/>
    </row>
    <row r="254" spans="1:255" ht="64.95" customHeight="1" x14ac:dyDescent="0.3">
      <c r="A254" s="85">
        <v>12</v>
      </c>
      <c r="B254" s="180" t="s">
        <v>288</v>
      </c>
      <c r="C254" s="181"/>
      <c r="D254" s="181"/>
      <c r="E254" s="181"/>
      <c r="F254" s="181"/>
      <c r="G254" s="181"/>
      <c r="H254" s="182"/>
      <c r="I254" s="30"/>
    </row>
    <row r="255" spans="1:255" ht="19.95" customHeight="1" x14ac:dyDescent="0.3">
      <c r="A255" s="85"/>
      <c r="B255" s="15" t="s">
        <v>33</v>
      </c>
      <c r="C255" s="4"/>
      <c r="D255" s="4"/>
      <c r="E255" s="5"/>
      <c r="F255" s="5"/>
      <c r="G255" s="5"/>
      <c r="H255" s="16"/>
      <c r="I255" s="30"/>
    </row>
    <row r="256" spans="1:255" ht="19.95" customHeight="1" x14ac:dyDescent="0.3">
      <c r="A256" s="85"/>
      <c r="B256" s="20"/>
      <c r="C256" s="18">
        <v>1</v>
      </c>
      <c r="D256" s="18">
        <v>1</v>
      </c>
      <c r="E256" s="5"/>
      <c r="F256" s="5"/>
      <c r="G256" s="5"/>
      <c r="H256" s="5">
        <f>ROUND(PRODUCT(C256:G256),2)</f>
        <v>1</v>
      </c>
      <c r="I256" s="30"/>
    </row>
    <row r="257" spans="1:10" ht="19.95" customHeight="1" x14ac:dyDescent="0.3">
      <c r="A257" s="85"/>
      <c r="B257" s="15" t="s">
        <v>91</v>
      </c>
      <c r="C257" s="18"/>
      <c r="D257" s="18"/>
      <c r="E257" s="5"/>
      <c r="F257" s="5"/>
      <c r="G257" s="5"/>
      <c r="H257" s="16"/>
      <c r="I257" s="30"/>
    </row>
    <row r="258" spans="1:10" ht="19.95" customHeight="1" x14ac:dyDescent="0.3">
      <c r="A258" s="85"/>
      <c r="B258" s="15"/>
      <c r="C258" s="4">
        <v>1</v>
      </c>
      <c r="D258" s="4">
        <v>20</v>
      </c>
      <c r="E258" s="5"/>
      <c r="F258" s="5"/>
      <c r="G258" s="5"/>
      <c r="H258" s="5">
        <f>ROUND(PRODUCT(C258:G258),2)</f>
        <v>20</v>
      </c>
      <c r="I258" s="30"/>
    </row>
    <row r="259" spans="1:10" ht="19.95" customHeight="1" x14ac:dyDescent="0.3">
      <c r="A259" s="85"/>
      <c r="B259" s="20"/>
      <c r="C259" s="4"/>
      <c r="D259" s="4"/>
      <c r="E259" s="5"/>
      <c r="F259" s="5"/>
      <c r="G259" s="25" t="s">
        <v>40</v>
      </c>
      <c r="H259" s="25">
        <f>ROUND(SUM(H255:H258),2)</f>
        <v>21</v>
      </c>
      <c r="I259" s="14" t="s">
        <v>3</v>
      </c>
    </row>
    <row r="260" spans="1:10" ht="64.95" customHeight="1" x14ac:dyDescent="0.3">
      <c r="A260" s="85">
        <v>13</v>
      </c>
      <c r="B260" s="180" t="s">
        <v>287</v>
      </c>
      <c r="C260" s="181"/>
      <c r="D260" s="181"/>
      <c r="E260" s="181"/>
      <c r="F260" s="181"/>
      <c r="G260" s="181"/>
      <c r="H260" s="182"/>
      <c r="I260" s="30"/>
    </row>
    <row r="261" spans="1:10" ht="19.95" customHeight="1" x14ac:dyDescent="0.3">
      <c r="A261" s="85"/>
      <c r="B261" s="15" t="s">
        <v>33</v>
      </c>
      <c r="C261" s="4"/>
      <c r="D261" s="4"/>
      <c r="E261" s="5"/>
      <c r="F261" s="5"/>
      <c r="G261" s="5"/>
      <c r="H261" s="5"/>
      <c r="I261" s="30"/>
    </row>
    <row r="262" spans="1:10" ht="19.95" customHeight="1" x14ac:dyDescent="0.3">
      <c r="A262" s="85"/>
      <c r="B262" s="20" t="s">
        <v>210</v>
      </c>
      <c r="C262" s="18">
        <v>1</v>
      </c>
      <c r="D262" s="18">
        <v>2</v>
      </c>
      <c r="E262" s="5"/>
      <c r="F262" s="5"/>
      <c r="G262" s="5"/>
      <c r="H262" s="5">
        <f>ROUND(PRODUCT(C262:G262),2)</f>
        <v>2</v>
      </c>
      <c r="I262" s="30"/>
    </row>
    <row r="263" spans="1:10" ht="19.95" customHeight="1" x14ac:dyDescent="0.3">
      <c r="A263" s="85"/>
      <c r="B263" s="15" t="s">
        <v>37</v>
      </c>
      <c r="C263" s="18"/>
      <c r="D263" s="18"/>
      <c r="E263" s="5"/>
      <c r="F263" s="5"/>
      <c r="G263" s="5"/>
      <c r="H263" s="16"/>
      <c r="I263" s="30"/>
    </row>
    <row r="264" spans="1:10" ht="19.95" customHeight="1" x14ac:dyDescent="0.3">
      <c r="A264" s="85"/>
      <c r="B264" s="20" t="s">
        <v>210</v>
      </c>
      <c r="C264" s="4">
        <v>2</v>
      </c>
      <c r="D264" s="4">
        <v>20</v>
      </c>
      <c r="E264" s="5"/>
      <c r="F264" s="5"/>
      <c r="G264" s="5"/>
      <c r="H264" s="5">
        <f>ROUND(PRODUCT(C264:G264),2)</f>
        <v>40</v>
      </c>
      <c r="I264" s="30"/>
    </row>
    <row r="265" spans="1:10" ht="19.95" customHeight="1" x14ac:dyDescent="0.3">
      <c r="A265" s="85"/>
      <c r="B265" s="20"/>
      <c r="C265" s="4"/>
      <c r="D265" s="4"/>
      <c r="E265" s="5"/>
      <c r="F265" s="5"/>
      <c r="G265" s="25" t="s">
        <v>40</v>
      </c>
      <c r="H265" s="25">
        <f>ROUND(SUM(H261:H264),2)</f>
        <v>42</v>
      </c>
      <c r="I265" s="14" t="s">
        <v>3</v>
      </c>
    </row>
    <row r="266" spans="1:10" ht="49.95" customHeight="1" x14ac:dyDescent="0.3">
      <c r="A266" s="85">
        <v>14</v>
      </c>
      <c r="B266" s="180" t="s">
        <v>196</v>
      </c>
      <c r="C266" s="181"/>
      <c r="D266" s="181"/>
      <c r="E266" s="181"/>
      <c r="F266" s="181"/>
      <c r="G266" s="181"/>
      <c r="H266" s="182"/>
      <c r="I266" s="19"/>
      <c r="J266" s="56"/>
    </row>
    <row r="267" spans="1:10" ht="19.95" customHeight="1" x14ac:dyDescent="0.3">
      <c r="A267" s="85"/>
      <c r="B267" s="22" t="s">
        <v>92</v>
      </c>
      <c r="C267" s="4">
        <v>1</v>
      </c>
      <c r="D267" s="4">
        <v>2</v>
      </c>
      <c r="E267" s="8">
        <v>2.2000000000000002</v>
      </c>
      <c r="F267" s="8">
        <v>2.1</v>
      </c>
      <c r="G267" s="5"/>
      <c r="H267" s="5">
        <f>ROUND(PRODUCT(C267:G267),2)</f>
        <v>9.24</v>
      </c>
      <c r="I267" s="19"/>
      <c r="J267" s="56"/>
    </row>
    <row r="268" spans="1:10" ht="19.95" customHeight="1" x14ac:dyDescent="0.3">
      <c r="A268" s="85"/>
      <c r="B268" s="22" t="s">
        <v>38</v>
      </c>
      <c r="C268" s="4">
        <v>1</v>
      </c>
      <c r="D268" s="4">
        <v>4</v>
      </c>
      <c r="E268" s="8">
        <v>1.5</v>
      </c>
      <c r="F268" s="8">
        <v>1</v>
      </c>
      <c r="G268" s="5"/>
      <c r="H268" s="5">
        <f>ROUND(PRODUCT(C268:G268),2)</f>
        <v>6</v>
      </c>
      <c r="I268" s="19"/>
      <c r="J268" s="56"/>
    </row>
    <row r="269" spans="1:10" s="53" customFormat="1" ht="19.95" customHeight="1" x14ac:dyDescent="0.3">
      <c r="A269" s="85"/>
      <c r="B269" s="22" t="s">
        <v>18</v>
      </c>
      <c r="C269" s="4">
        <v>1</v>
      </c>
      <c r="D269" s="4">
        <v>4</v>
      </c>
      <c r="E269" s="8">
        <v>1.5</v>
      </c>
      <c r="F269" s="8">
        <v>1.2</v>
      </c>
      <c r="G269" s="5"/>
      <c r="H269" s="5">
        <f>ROUND(PRODUCT(C269:G269),2)</f>
        <v>7.2</v>
      </c>
      <c r="I269" s="19"/>
      <c r="J269" s="56"/>
    </row>
    <row r="270" spans="1:10" s="53" customFormat="1" ht="19.95" customHeight="1" x14ac:dyDescent="0.3">
      <c r="A270" s="85"/>
      <c r="B270" s="22"/>
      <c r="C270" s="4"/>
      <c r="D270" s="4"/>
      <c r="E270" s="8"/>
      <c r="F270" s="8"/>
      <c r="G270" s="5"/>
      <c r="H270" s="16">
        <v>0.06</v>
      </c>
      <c r="I270" s="19"/>
      <c r="J270" s="56"/>
    </row>
    <row r="271" spans="1:10" s="53" customFormat="1" ht="19.95" customHeight="1" x14ac:dyDescent="0.3">
      <c r="A271" s="85"/>
      <c r="B271" s="22"/>
      <c r="C271" s="4"/>
      <c r="D271" s="4"/>
      <c r="E271" s="8"/>
      <c r="F271" s="8"/>
      <c r="G271" s="25" t="s">
        <v>40</v>
      </c>
      <c r="H271" s="119">
        <f>ROUND(SUM(H267:H270),2)</f>
        <v>22.5</v>
      </c>
      <c r="I271" s="19" t="s">
        <v>41</v>
      </c>
      <c r="J271" s="56"/>
    </row>
    <row r="272" spans="1:10" s="53" customFormat="1" ht="66" customHeight="1" x14ac:dyDescent="0.3">
      <c r="A272" s="85">
        <v>15</v>
      </c>
      <c r="B272" s="180" t="s">
        <v>197</v>
      </c>
      <c r="C272" s="181"/>
      <c r="D272" s="181"/>
      <c r="E272" s="181"/>
      <c r="F272" s="181"/>
      <c r="G272" s="181"/>
      <c r="H272" s="182"/>
      <c r="I272" s="19"/>
      <c r="J272" s="56"/>
    </row>
    <row r="273" spans="1:10" s="53" customFormat="1" ht="19.95" customHeight="1" x14ac:dyDescent="0.3">
      <c r="A273" s="85"/>
      <c r="B273" s="20" t="s">
        <v>264</v>
      </c>
      <c r="C273" s="4">
        <v>2</v>
      </c>
      <c r="D273" s="4">
        <v>2</v>
      </c>
      <c r="E273" s="8">
        <v>1.5</v>
      </c>
      <c r="F273" s="8">
        <v>1</v>
      </c>
      <c r="G273" s="5"/>
      <c r="H273" s="5">
        <f>ROUND(PRODUCT(C273:G273),2)</f>
        <v>6</v>
      </c>
      <c r="I273" s="19"/>
      <c r="J273" s="56"/>
    </row>
    <row r="274" spans="1:10" s="53" customFormat="1" ht="19.95" customHeight="1" x14ac:dyDescent="0.3">
      <c r="A274" s="85"/>
      <c r="B274" s="20"/>
      <c r="C274" s="4"/>
      <c r="D274" s="4"/>
      <c r="E274" s="8"/>
      <c r="F274" s="8"/>
      <c r="G274" s="25" t="s">
        <v>40</v>
      </c>
      <c r="H274" s="119">
        <f>ROUND(SUM(H273:H273),2)</f>
        <v>6</v>
      </c>
      <c r="I274" s="19" t="s">
        <v>41</v>
      </c>
      <c r="J274" s="56"/>
    </row>
    <row r="275" spans="1:10" s="53" customFormat="1" ht="34.950000000000003" customHeight="1" x14ac:dyDescent="0.3">
      <c r="A275" s="85">
        <v>16</v>
      </c>
      <c r="B275" s="180" t="s">
        <v>273</v>
      </c>
      <c r="C275" s="181"/>
      <c r="D275" s="181"/>
      <c r="E275" s="181"/>
      <c r="F275" s="181"/>
      <c r="G275" s="181"/>
      <c r="H275" s="182"/>
      <c r="I275" s="19"/>
      <c r="J275" s="56"/>
    </row>
    <row r="276" spans="1:10" s="53" customFormat="1" ht="19.95" customHeight="1" x14ac:dyDescent="0.3">
      <c r="A276" s="85"/>
      <c r="B276" s="197" t="s">
        <v>198</v>
      </c>
      <c r="C276" s="198"/>
      <c r="D276" s="198"/>
      <c r="E276" s="198"/>
      <c r="F276" s="198"/>
      <c r="G276" s="198"/>
      <c r="H276" s="199"/>
      <c r="I276" s="19"/>
      <c r="J276" s="56"/>
    </row>
    <row r="277" spans="1:10" s="53" customFormat="1" ht="19.95" customHeight="1" x14ac:dyDescent="0.3">
      <c r="A277" s="85"/>
      <c r="B277" s="22" t="s">
        <v>17</v>
      </c>
      <c r="C277" s="4">
        <v>5</v>
      </c>
      <c r="D277" s="4">
        <v>20</v>
      </c>
      <c r="E277" s="8"/>
      <c r="F277" s="8"/>
      <c r="G277" s="5"/>
      <c r="H277" s="5">
        <f>ROUND(PRODUCT(C277:G277),2)</f>
        <v>100</v>
      </c>
      <c r="I277" s="19"/>
      <c r="J277" s="56"/>
    </row>
    <row r="278" spans="1:10" s="53" customFormat="1" ht="19.95" customHeight="1" x14ac:dyDescent="0.3">
      <c r="A278" s="85"/>
      <c r="B278" s="22" t="s">
        <v>10</v>
      </c>
      <c r="C278" s="4">
        <v>1</v>
      </c>
      <c r="D278" s="4">
        <v>8</v>
      </c>
      <c r="E278" s="8"/>
      <c r="F278" s="8"/>
      <c r="G278" s="5"/>
      <c r="H278" s="5">
        <f>ROUND(PRODUCT(C278:G278),2)</f>
        <v>8</v>
      </c>
      <c r="I278" s="19"/>
      <c r="J278" s="56"/>
    </row>
    <row r="279" spans="1:10" s="53" customFormat="1" ht="19.95" customHeight="1" x14ac:dyDescent="0.3">
      <c r="A279" s="85"/>
      <c r="B279" s="22"/>
      <c r="C279" s="4"/>
      <c r="D279" s="4"/>
      <c r="E279" s="8"/>
      <c r="F279" s="8"/>
      <c r="G279" s="25" t="s">
        <v>40</v>
      </c>
      <c r="H279" s="119">
        <f>ROUND(SUM(H277:H278),2)</f>
        <v>108</v>
      </c>
      <c r="I279" s="35" t="s">
        <v>93</v>
      </c>
      <c r="J279" s="56"/>
    </row>
    <row r="280" spans="1:10" s="53" customFormat="1" ht="19.95" customHeight="1" x14ac:dyDescent="0.3">
      <c r="A280" s="85"/>
      <c r="B280" s="197" t="s">
        <v>199</v>
      </c>
      <c r="C280" s="198"/>
      <c r="D280" s="198"/>
      <c r="E280" s="198"/>
      <c r="F280" s="198"/>
      <c r="G280" s="198"/>
      <c r="H280" s="199"/>
      <c r="I280" s="19"/>
      <c r="J280" s="56"/>
    </row>
    <row r="281" spans="1:10" s="53" customFormat="1" ht="19.95" customHeight="1" x14ac:dyDescent="0.3">
      <c r="A281" s="85"/>
      <c r="B281" s="22" t="s">
        <v>126</v>
      </c>
      <c r="C281" s="4">
        <v>4</v>
      </c>
      <c r="D281" s="4">
        <v>20</v>
      </c>
      <c r="E281" s="8"/>
      <c r="F281" s="8"/>
      <c r="G281" s="5"/>
      <c r="H281" s="5">
        <f>ROUND(PRODUCT(C281:G281),2)</f>
        <v>80</v>
      </c>
      <c r="I281" s="19"/>
      <c r="J281" s="56"/>
    </row>
    <row r="282" spans="1:10" s="53" customFormat="1" ht="19.95" customHeight="1" x14ac:dyDescent="0.3">
      <c r="A282" s="85"/>
      <c r="B282" s="22" t="s">
        <v>127</v>
      </c>
      <c r="C282" s="4">
        <v>1</v>
      </c>
      <c r="D282" s="4">
        <v>5</v>
      </c>
      <c r="E282" s="8"/>
      <c r="F282" s="8"/>
      <c r="G282" s="5"/>
      <c r="H282" s="5">
        <f>ROUND(PRODUCT(C282:G282),2)</f>
        <v>5</v>
      </c>
      <c r="I282" s="19"/>
      <c r="J282" s="56"/>
    </row>
    <row r="283" spans="1:10" s="53" customFormat="1" ht="19.95" customHeight="1" x14ac:dyDescent="0.3">
      <c r="A283" s="85"/>
      <c r="B283" s="22"/>
      <c r="C283" s="4"/>
      <c r="D283" s="4"/>
      <c r="E283" s="8"/>
      <c r="F283" s="8"/>
      <c r="G283" s="25" t="s">
        <v>40</v>
      </c>
      <c r="H283" s="119">
        <f>ROUND(SUM(H281:H282),2)</f>
        <v>85</v>
      </c>
      <c r="I283" s="35" t="s">
        <v>93</v>
      </c>
      <c r="J283" s="56"/>
    </row>
    <row r="284" spans="1:10" s="53" customFormat="1" ht="34.950000000000003" customHeight="1" x14ac:dyDescent="0.3">
      <c r="A284" s="85">
        <v>17</v>
      </c>
      <c r="B284" s="180" t="s">
        <v>201</v>
      </c>
      <c r="C284" s="181"/>
      <c r="D284" s="181"/>
      <c r="E284" s="181"/>
      <c r="F284" s="181"/>
      <c r="G284" s="181"/>
      <c r="H284" s="182"/>
      <c r="I284" s="19"/>
      <c r="J284" s="56"/>
    </row>
    <row r="285" spans="1:10" s="53" customFormat="1" ht="19.95" customHeight="1" x14ac:dyDescent="0.3">
      <c r="A285" s="85"/>
      <c r="B285" s="22" t="s">
        <v>128</v>
      </c>
      <c r="C285" s="4">
        <v>1</v>
      </c>
      <c r="D285" s="4">
        <v>12</v>
      </c>
      <c r="E285" s="8">
        <v>24</v>
      </c>
      <c r="F285" s="8"/>
      <c r="G285" s="5"/>
      <c r="H285" s="5">
        <f>ROUND(PRODUCT(C285:G285),2)</f>
        <v>288</v>
      </c>
      <c r="I285" s="35"/>
      <c r="J285" s="56"/>
    </row>
    <row r="286" spans="1:10" s="53" customFormat="1" ht="19.95" customHeight="1" x14ac:dyDescent="0.3">
      <c r="A286" s="85"/>
      <c r="B286" s="22" t="s">
        <v>129</v>
      </c>
      <c r="C286" s="4">
        <v>1</v>
      </c>
      <c r="D286" s="4">
        <v>8</v>
      </c>
      <c r="E286" s="8">
        <v>25</v>
      </c>
      <c r="F286" s="8"/>
      <c r="G286" s="5"/>
      <c r="H286" s="5">
        <f>ROUND(PRODUCT(C286:G286),2)</f>
        <v>200</v>
      </c>
      <c r="I286" s="35"/>
      <c r="J286" s="56"/>
    </row>
    <row r="287" spans="1:10" s="53" customFormat="1" ht="19.95" customHeight="1" x14ac:dyDescent="0.3">
      <c r="A287" s="85"/>
      <c r="B287" s="22" t="s">
        <v>265</v>
      </c>
      <c r="C287" s="4">
        <v>1</v>
      </c>
      <c r="D287" s="4">
        <v>2</v>
      </c>
      <c r="E287" s="8">
        <v>27</v>
      </c>
      <c r="F287" s="8"/>
      <c r="G287" s="5"/>
      <c r="H287" s="5">
        <f>ROUND(PRODUCT(C287:G287),2)</f>
        <v>54</v>
      </c>
      <c r="I287" s="35"/>
      <c r="J287" s="56"/>
    </row>
    <row r="288" spans="1:10" s="53" customFormat="1" ht="19.95" customHeight="1" x14ac:dyDescent="0.3">
      <c r="A288" s="85"/>
      <c r="B288" s="22" t="s">
        <v>127</v>
      </c>
      <c r="C288" s="4">
        <v>1</v>
      </c>
      <c r="D288" s="4">
        <v>1</v>
      </c>
      <c r="E288" s="8">
        <v>25</v>
      </c>
      <c r="F288" s="8"/>
      <c r="G288" s="5"/>
      <c r="H288" s="5">
        <f>ROUND(PRODUCT(C288:G288),2)</f>
        <v>25</v>
      </c>
      <c r="I288" s="19"/>
      <c r="J288" s="56"/>
    </row>
    <row r="289" spans="1:10" s="53" customFormat="1" ht="19.95" customHeight="1" x14ac:dyDescent="0.3">
      <c r="A289" s="85"/>
      <c r="B289" s="22"/>
      <c r="C289" s="4"/>
      <c r="D289" s="4"/>
      <c r="E289" s="8"/>
      <c r="F289" s="8"/>
      <c r="G289" s="25" t="s">
        <v>40</v>
      </c>
      <c r="H289" s="119">
        <f>ROUND(SUM(H285:H288),2)</f>
        <v>567</v>
      </c>
      <c r="I289" s="35" t="s">
        <v>75</v>
      </c>
      <c r="J289" s="56"/>
    </row>
    <row r="290" spans="1:10" s="53" customFormat="1" ht="34.950000000000003" customHeight="1" x14ac:dyDescent="0.3">
      <c r="A290" s="85">
        <v>18</v>
      </c>
      <c r="B290" s="180" t="s">
        <v>302</v>
      </c>
      <c r="C290" s="181"/>
      <c r="D290" s="181"/>
      <c r="E290" s="181"/>
      <c r="F290" s="181"/>
      <c r="G290" s="181"/>
      <c r="H290" s="182"/>
      <c r="I290" s="19"/>
      <c r="J290" s="56"/>
    </row>
    <row r="291" spans="1:10" s="53" customFormat="1" ht="19.95" customHeight="1" x14ac:dyDescent="0.3">
      <c r="A291" s="85"/>
      <c r="B291" s="22" t="s">
        <v>128</v>
      </c>
      <c r="C291" s="4">
        <v>1</v>
      </c>
      <c r="D291" s="4">
        <v>12</v>
      </c>
      <c r="E291" s="8">
        <v>24</v>
      </c>
      <c r="F291" s="8"/>
      <c r="G291" s="5"/>
      <c r="H291" s="5">
        <f>ROUND(PRODUCT(C291:G291),2)</f>
        <v>288</v>
      </c>
      <c r="I291" s="35"/>
      <c r="J291" s="56"/>
    </row>
    <row r="292" spans="1:10" s="53" customFormat="1" ht="19.95" customHeight="1" x14ac:dyDescent="0.3">
      <c r="A292" s="85"/>
      <c r="B292" s="22" t="s">
        <v>129</v>
      </c>
      <c r="C292" s="4">
        <v>1</v>
      </c>
      <c r="D292" s="4">
        <v>8</v>
      </c>
      <c r="E292" s="8">
        <v>25</v>
      </c>
      <c r="F292" s="8"/>
      <c r="G292" s="5"/>
      <c r="H292" s="5">
        <f>ROUND(PRODUCT(C292:G292),2)</f>
        <v>200</v>
      </c>
      <c r="I292" s="35"/>
      <c r="J292" s="56"/>
    </row>
    <row r="293" spans="1:10" s="53" customFormat="1" ht="19.95" customHeight="1" x14ac:dyDescent="0.3">
      <c r="A293" s="85"/>
      <c r="B293" s="22" t="s">
        <v>265</v>
      </c>
      <c r="C293" s="4">
        <v>1</v>
      </c>
      <c r="D293" s="4">
        <v>2</v>
      </c>
      <c r="E293" s="8">
        <v>27</v>
      </c>
      <c r="F293" s="8"/>
      <c r="G293" s="5"/>
      <c r="H293" s="5">
        <f>ROUND(PRODUCT(C293:G293),2)</f>
        <v>54</v>
      </c>
      <c r="I293" s="35"/>
      <c r="J293" s="56"/>
    </row>
    <row r="294" spans="1:10" s="53" customFormat="1" ht="19.95" customHeight="1" x14ac:dyDescent="0.3">
      <c r="A294" s="85"/>
      <c r="B294" s="22" t="s">
        <v>127</v>
      </c>
      <c r="C294" s="4">
        <v>1</v>
      </c>
      <c r="D294" s="4">
        <v>1</v>
      </c>
      <c r="E294" s="8">
        <v>25</v>
      </c>
      <c r="F294" s="8"/>
      <c r="G294" s="5"/>
      <c r="H294" s="5">
        <f>ROUND(PRODUCT(C294:G294),2)</f>
        <v>25</v>
      </c>
      <c r="I294" s="19"/>
      <c r="J294" s="56"/>
    </row>
    <row r="295" spans="1:10" s="53" customFormat="1" ht="19.95" customHeight="1" x14ac:dyDescent="0.3">
      <c r="A295" s="85"/>
      <c r="B295" s="22"/>
      <c r="C295" s="4"/>
      <c r="D295" s="4"/>
      <c r="E295" s="8"/>
      <c r="F295" s="8"/>
      <c r="G295" s="25" t="s">
        <v>40</v>
      </c>
      <c r="H295" s="119">
        <f>ROUND(SUM(H291:H294),2)</f>
        <v>567</v>
      </c>
      <c r="I295" s="35" t="s">
        <v>75</v>
      </c>
      <c r="J295" s="56"/>
    </row>
    <row r="296" spans="1:10" s="53" customFormat="1" ht="64.95" customHeight="1" x14ac:dyDescent="0.3">
      <c r="A296" s="85">
        <v>19</v>
      </c>
      <c r="B296" s="180" t="s">
        <v>301</v>
      </c>
      <c r="C296" s="181"/>
      <c r="D296" s="181"/>
      <c r="E296" s="181"/>
      <c r="F296" s="181"/>
      <c r="G296" s="181"/>
      <c r="H296" s="182"/>
      <c r="I296" s="19"/>
      <c r="J296" s="56"/>
    </row>
    <row r="297" spans="1:10" s="53" customFormat="1" ht="19.95" customHeight="1" x14ac:dyDescent="0.3">
      <c r="A297" s="85"/>
      <c r="B297" s="22" t="s">
        <v>130</v>
      </c>
      <c r="C297" s="4">
        <v>1</v>
      </c>
      <c r="D297" s="4">
        <v>1</v>
      </c>
      <c r="E297" s="8">
        <v>30</v>
      </c>
      <c r="F297" s="8"/>
      <c r="G297" s="5"/>
      <c r="H297" s="5">
        <f>ROUND(PRODUCT(C297:G297),2)</f>
        <v>30</v>
      </c>
      <c r="I297" s="19"/>
      <c r="J297" s="56"/>
    </row>
    <row r="298" spans="1:10" s="53" customFormat="1" ht="19.95" customHeight="1" x14ac:dyDescent="0.3">
      <c r="A298" s="85"/>
      <c r="B298" s="22"/>
      <c r="C298" s="4"/>
      <c r="D298" s="4"/>
      <c r="E298" s="8"/>
      <c r="F298" s="8"/>
      <c r="G298" s="25" t="s">
        <v>40</v>
      </c>
      <c r="H298" s="119">
        <f>ROUND(SUM(H297:H297),2)</f>
        <v>30</v>
      </c>
      <c r="I298" s="35" t="s">
        <v>75</v>
      </c>
      <c r="J298" s="56"/>
    </row>
    <row r="299" spans="1:10" s="53" customFormat="1" ht="34.950000000000003" customHeight="1" x14ac:dyDescent="0.3">
      <c r="A299" s="85">
        <v>20</v>
      </c>
      <c r="B299" s="180" t="s">
        <v>303</v>
      </c>
      <c r="C299" s="181"/>
      <c r="D299" s="181"/>
      <c r="E299" s="181"/>
      <c r="F299" s="181"/>
      <c r="G299" s="181"/>
      <c r="H299" s="182"/>
      <c r="I299" s="19"/>
      <c r="J299" s="56"/>
    </row>
    <row r="300" spans="1:10" s="53" customFormat="1" ht="19.95" customHeight="1" x14ac:dyDescent="0.3">
      <c r="A300" s="85"/>
      <c r="B300" s="22" t="s">
        <v>130</v>
      </c>
      <c r="C300" s="4">
        <v>1</v>
      </c>
      <c r="D300" s="4">
        <v>1</v>
      </c>
      <c r="E300" s="8">
        <v>30</v>
      </c>
      <c r="F300" s="8"/>
      <c r="G300" s="5"/>
      <c r="H300" s="5">
        <f>ROUND(PRODUCT(C300:G300),2)</f>
        <v>30</v>
      </c>
      <c r="I300" s="19"/>
      <c r="J300" s="56"/>
    </row>
    <row r="301" spans="1:10" s="53" customFormat="1" ht="19.95" customHeight="1" x14ac:dyDescent="0.3">
      <c r="A301" s="85"/>
      <c r="B301" s="22"/>
      <c r="C301" s="4"/>
      <c r="D301" s="4"/>
      <c r="E301" s="8"/>
      <c r="F301" s="8"/>
      <c r="G301" s="25" t="s">
        <v>40</v>
      </c>
      <c r="H301" s="119">
        <f>ROUND(SUM(H300:H300),2)</f>
        <v>30</v>
      </c>
      <c r="I301" s="35" t="s">
        <v>75</v>
      </c>
      <c r="J301" s="56"/>
    </row>
    <row r="302" spans="1:10" s="53" customFormat="1" ht="70.05" customHeight="1" x14ac:dyDescent="0.3">
      <c r="A302" s="85">
        <v>21</v>
      </c>
      <c r="B302" s="180" t="s">
        <v>211</v>
      </c>
      <c r="C302" s="181"/>
      <c r="D302" s="181"/>
      <c r="E302" s="181"/>
      <c r="F302" s="181"/>
      <c r="G302" s="181"/>
      <c r="H302" s="182"/>
      <c r="I302" s="19"/>
      <c r="J302" s="56"/>
    </row>
    <row r="303" spans="1:10" s="53" customFormat="1" ht="19.95" customHeight="1" x14ac:dyDescent="0.3">
      <c r="A303" s="85"/>
      <c r="B303" s="23" t="s">
        <v>289</v>
      </c>
      <c r="C303" s="4"/>
      <c r="D303" s="4"/>
      <c r="E303" s="8"/>
      <c r="F303" s="8"/>
      <c r="G303" s="5"/>
      <c r="H303" s="16"/>
      <c r="I303" s="19"/>
      <c r="J303" s="56"/>
    </row>
    <row r="304" spans="1:10" s="53" customFormat="1" ht="19.95" customHeight="1" x14ac:dyDescent="0.3">
      <c r="A304" s="85"/>
      <c r="B304" s="22" t="s">
        <v>98</v>
      </c>
      <c r="C304" s="4">
        <v>1</v>
      </c>
      <c r="D304" s="4">
        <v>20</v>
      </c>
      <c r="E304" s="8">
        <v>13.59</v>
      </c>
      <c r="F304" s="8">
        <v>2.73</v>
      </c>
      <c r="G304" s="5"/>
      <c r="H304" s="5">
        <f t="shared" ref="H304:H326" si="9">ROUND(PRODUCT(C304:G304),2)</f>
        <v>742.01</v>
      </c>
      <c r="I304" s="19"/>
      <c r="J304" s="56"/>
    </row>
    <row r="305" spans="1:10" s="53" customFormat="1" ht="19.95" customHeight="1" x14ac:dyDescent="0.3">
      <c r="A305" s="85"/>
      <c r="B305" s="22" t="s">
        <v>131</v>
      </c>
      <c r="C305" s="4">
        <v>-1</v>
      </c>
      <c r="D305" s="4">
        <v>20</v>
      </c>
      <c r="E305" s="8">
        <v>0.9</v>
      </c>
      <c r="F305" s="8">
        <v>2.1</v>
      </c>
      <c r="G305" s="5"/>
      <c r="H305" s="5">
        <f t="shared" si="9"/>
        <v>-37.799999999999997</v>
      </c>
      <c r="I305" s="19"/>
      <c r="J305" s="56"/>
    </row>
    <row r="306" spans="1:10" s="53" customFormat="1" ht="19.95" customHeight="1" x14ac:dyDescent="0.3">
      <c r="A306" s="85"/>
      <c r="B306" s="22" t="s">
        <v>132</v>
      </c>
      <c r="C306" s="4">
        <v>-1</v>
      </c>
      <c r="D306" s="4">
        <v>20</v>
      </c>
      <c r="E306" s="8">
        <v>1</v>
      </c>
      <c r="F306" s="8">
        <v>2.1</v>
      </c>
      <c r="G306" s="5"/>
      <c r="H306" s="5">
        <f t="shared" si="9"/>
        <v>-42</v>
      </c>
      <c r="I306" s="19"/>
      <c r="J306" s="56"/>
    </row>
    <row r="307" spans="1:10" s="53" customFormat="1" ht="19.95" customHeight="1" x14ac:dyDescent="0.3">
      <c r="A307" s="85"/>
      <c r="B307" s="22" t="s">
        <v>133</v>
      </c>
      <c r="C307" s="4">
        <v>-1</v>
      </c>
      <c r="D307" s="4">
        <v>20</v>
      </c>
      <c r="E307" s="8">
        <v>0.9</v>
      </c>
      <c r="F307" s="8">
        <v>2.1</v>
      </c>
      <c r="G307" s="5"/>
      <c r="H307" s="5">
        <f t="shared" si="9"/>
        <v>-37.799999999999997</v>
      </c>
      <c r="I307" s="19"/>
      <c r="J307" s="56"/>
    </row>
    <row r="308" spans="1:10" s="53" customFormat="1" ht="19.95" customHeight="1" x14ac:dyDescent="0.3">
      <c r="A308" s="85"/>
      <c r="B308" s="22" t="s">
        <v>134</v>
      </c>
      <c r="C308" s="4">
        <v>-1</v>
      </c>
      <c r="D308" s="4">
        <v>20</v>
      </c>
      <c r="E308" s="8">
        <v>0.9</v>
      </c>
      <c r="F308" s="8">
        <v>1.2</v>
      </c>
      <c r="G308" s="5"/>
      <c r="H308" s="5">
        <f t="shared" si="9"/>
        <v>-21.6</v>
      </c>
      <c r="I308" s="19"/>
      <c r="J308" s="56"/>
    </row>
    <row r="309" spans="1:10" s="53" customFormat="1" ht="19.95" customHeight="1" x14ac:dyDescent="0.3">
      <c r="A309" s="85"/>
      <c r="B309" s="22" t="s">
        <v>135</v>
      </c>
      <c r="C309" s="4">
        <v>-1</v>
      </c>
      <c r="D309" s="4">
        <v>20</v>
      </c>
      <c r="E309" s="8">
        <v>0.6</v>
      </c>
      <c r="F309" s="8">
        <v>1.2</v>
      </c>
      <c r="G309" s="5"/>
      <c r="H309" s="5">
        <f t="shared" si="9"/>
        <v>-14.4</v>
      </c>
      <c r="I309" s="19"/>
      <c r="J309" s="56"/>
    </row>
    <row r="310" spans="1:10" s="53" customFormat="1" ht="19.95" customHeight="1" x14ac:dyDescent="0.3">
      <c r="A310" s="85"/>
      <c r="B310" s="22" t="s">
        <v>99</v>
      </c>
      <c r="C310" s="4">
        <v>2</v>
      </c>
      <c r="D310" s="4">
        <v>20</v>
      </c>
      <c r="E310" s="8">
        <v>5.0999999999999996</v>
      </c>
      <c r="F310" s="8">
        <v>0.13</v>
      </c>
      <c r="G310" s="5"/>
      <c r="H310" s="5">
        <f t="shared" si="9"/>
        <v>26.52</v>
      </c>
      <c r="I310" s="19"/>
      <c r="J310" s="56"/>
    </row>
    <row r="311" spans="1:10" s="53" customFormat="1" ht="19.95" customHeight="1" x14ac:dyDescent="0.3">
      <c r="A311" s="85"/>
      <c r="B311" s="22" t="s">
        <v>100</v>
      </c>
      <c r="C311" s="4">
        <v>1</v>
      </c>
      <c r="D311" s="4">
        <v>20</v>
      </c>
      <c r="E311" s="8">
        <v>5.2</v>
      </c>
      <c r="F311" s="8">
        <v>0.23</v>
      </c>
      <c r="G311" s="5"/>
      <c r="H311" s="5">
        <f t="shared" si="9"/>
        <v>23.92</v>
      </c>
      <c r="I311" s="19"/>
      <c r="J311" s="56"/>
    </row>
    <row r="312" spans="1:10" s="53" customFormat="1" ht="19.95" customHeight="1" x14ac:dyDescent="0.3">
      <c r="A312" s="85"/>
      <c r="B312" s="22" t="s">
        <v>102</v>
      </c>
      <c r="C312" s="4">
        <v>1</v>
      </c>
      <c r="D312" s="4">
        <v>20</v>
      </c>
      <c r="E312" s="8">
        <v>4.2</v>
      </c>
      <c r="F312" s="8">
        <v>0.2</v>
      </c>
      <c r="G312" s="5"/>
      <c r="H312" s="5">
        <f t="shared" si="9"/>
        <v>16.8</v>
      </c>
      <c r="I312" s="19"/>
      <c r="J312" s="56"/>
    </row>
    <row r="313" spans="1:10" s="53" customFormat="1" ht="19.95" customHeight="1" x14ac:dyDescent="0.3">
      <c r="A313" s="85"/>
      <c r="B313" s="22" t="s">
        <v>101</v>
      </c>
      <c r="C313" s="4">
        <v>1</v>
      </c>
      <c r="D313" s="4">
        <v>20</v>
      </c>
      <c r="E313" s="8">
        <v>3.6</v>
      </c>
      <c r="F313" s="8">
        <v>0.2</v>
      </c>
      <c r="G313" s="5"/>
      <c r="H313" s="5">
        <f t="shared" si="9"/>
        <v>14.4</v>
      </c>
      <c r="I313" s="19"/>
      <c r="J313" s="56"/>
    </row>
    <row r="314" spans="1:10" s="53" customFormat="1" ht="19.95" customHeight="1" x14ac:dyDescent="0.3">
      <c r="A314" s="85"/>
      <c r="B314" s="23" t="s">
        <v>290</v>
      </c>
      <c r="C314" s="4"/>
      <c r="D314" s="4"/>
      <c r="E314" s="8"/>
      <c r="F314" s="8"/>
      <c r="G314" s="5"/>
      <c r="H314" s="5"/>
      <c r="I314" s="19"/>
      <c r="J314" s="56"/>
    </row>
    <row r="315" spans="1:10" s="53" customFormat="1" ht="19.95" customHeight="1" x14ac:dyDescent="0.3">
      <c r="A315" s="85"/>
      <c r="B315" s="22" t="s">
        <v>98</v>
      </c>
      <c r="C315" s="4">
        <v>1</v>
      </c>
      <c r="D315" s="4">
        <v>1</v>
      </c>
      <c r="E315" s="8">
        <v>14.1</v>
      </c>
      <c r="F315" s="8">
        <v>2.73</v>
      </c>
      <c r="G315" s="5"/>
      <c r="H315" s="5">
        <f t="shared" si="9"/>
        <v>38.49</v>
      </c>
      <c r="I315" s="19"/>
      <c r="J315" s="56"/>
    </row>
    <row r="316" spans="1:10" s="53" customFormat="1" ht="19.95" customHeight="1" x14ac:dyDescent="0.3">
      <c r="A316" s="85"/>
      <c r="B316" s="22" t="s">
        <v>212</v>
      </c>
      <c r="C316" s="4">
        <v>-1</v>
      </c>
      <c r="D316" s="4">
        <v>1</v>
      </c>
      <c r="E316" s="8">
        <v>0.9</v>
      </c>
      <c r="F316" s="8">
        <v>2.1</v>
      </c>
      <c r="G316" s="5"/>
      <c r="H316" s="5">
        <f t="shared" si="9"/>
        <v>-1.89</v>
      </c>
      <c r="I316" s="19"/>
      <c r="J316" s="56"/>
    </row>
    <row r="317" spans="1:10" s="53" customFormat="1" ht="19.95" customHeight="1" x14ac:dyDescent="0.3">
      <c r="A317" s="85"/>
      <c r="B317" s="22" t="s">
        <v>213</v>
      </c>
      <c r="C317" s="4">
        <v>-1</v>
      </c>
      <c r="D317" s="4">
        <v>1</v>
      </c>
      <c r="E317" s="8">
        <v>0.9</v>
      </c>
      <c r="F317" s="8">
        <v>2.1</v>
      </c>
      <c r="G317" s="5"/>
      <c r="H317" s="5">
        <f t="shared" si="9"/>
        <v>-1.89</v>
      </c>
      <c r="I317" s="19"/>
      <c r="J317" s="56"/>
    </row>
    <row r="318" spans="1:10" s="53" customFormat="1" ht="19.95" customHeight="1" x14ac:dyDescent="0.3">
      <c r="A318" s="85"/>
      <c r="B318" s="22" t="s">
        <v>214</v>
      </c>
      <c r="C318" s="4">
        <v>-1</v>
      </c>
      <c r="D318" s="4">
        <v>1</v>
      </c>
      <c r="E318" s="8">
        <v>0.9</v>
      </c>
      <c r="F318" s="8">
        <v>2.1</v>
      </c>
      <c r="G318" s="5"/>
      <c r="H318" s="5">
        <f t="shared" si="9"/>
        <v>-1.89</v>
      </c>
      <c r="I318" s="19"/>
      <c r="J318" s="56"/>
    </row>
    <row r="319" spans="1:10" s="53" customFormat="1" ht="19.95" customHeight="1" x14ac:dyDescent="0.3">
      <c r="A319" s="85"/>
      <c r="B319" s="22" t="s">
        <v>215</v>
      </c>
      <c r="C319" s="4">
        <v>-1</v>
      </c>
      <c r="D319" s="4">
        <v>1</v>
      </c>
      <c r="E319" s="8">
        <v>1.2</v>
      </c>
      <c r="F319" s="8">
        <v>2.1</v>
      </c>
      <c r="G319" s="5"/>
      <c r="H319" s="5">
        <f t="shared" si="9"/>
        <v>-2.52</v>
      </c>
      <c r="I319" s="19"/>
      <c r="J319" s="56"/>
    </row>
    <row r="320" spans="1:10" s="53" customFormat="1" ht="19.95" customHeight="1" x14ac:dyDescent="0.3">
      <c r="A320" s="85"/>
      <c r="B320" s="22" t="s">
        <v>216</v>
      </c>
      <c r="C320" s="4">
        <v>-1</v>
      </c>
      <c r="D320" s="4">
        <v>1</v>
      </c>
      <c r="E320" s="8">
        <v>1.35</v>
      </c>
      <c r="F320" s="8">
        <v>1.35</v>
      </c>
      <c r="G320" s="5"/>
      <c r="H320" s="5">
        <f t="shared" si="9"/>
        <v>-1.82</v>
      </c>
      <c r="I320" s="19"/>
      <c r="J320" s="56"/>
    </row>
    <row r="321" spans="1:10" s="53" customFormat="1" ht="19.95" customHeight="1" x14ac:dyDescent="0.3">
      <c r="A321" s="85"/>
      <c r="B321" s="22" t="s">
        <v>216</v>
      </c>
      <c r="C321" s="4">
        <v>-1</v>
      </c>
      <c r="D321" s="4">
        <v>1</v>
      </c>
      <c r="E321" s="8">
        <v>1.2</v>
      </c>
      <c r="F321" s="8">
        <v>1.35</v>
      </c>
      <c r="G321" s="5"/>
      <c r="H321" s="5">
        <f t="shared" si="9"/>
        <v>-1.62</v>
      </c>
      <c r="I321" s="19"/>
      <c r="J321" s="56"/>
    </row>
    <row r="322" spans="1:10" s="53" customFormat="1" ht="19.95" customHeight="1" x14ac:dyDescent="0.3">
      <c r="A322" s="85"/>
      <c r="B322" s="22" t="s">
        <v>220</v>
      </c>
      <c r="C322" s="4">
        <v>1</v>
      </c>
      <c r="D322" s="4">
        <v>1</v>
      </c>
      <c r="E322" s="8">
        <v>5.0999999999999996</v>
      </c>
      <c r="F322" s="8">
        <v>0.13</v>
      </c>
      <c r="G322" s="5"/>
      <c r="H322" s="5">
        <f t="shared" si="9"/>
        <v>0.66</v>
      </c>
      <c r="I322" s="19"/>
      <c r="J322" s="56"/>
    </row>
    <row r="323" spans="1:10" s="53" customFormat="1" ht="19.95" customHeight="1" x14ac:dyDescent="0.3">
      <c r="A323" s="85"/>
      <c r="B323" s="22" t="s">
        <v>217</v>
      </c>
      <c r="C323" s="4">
        <v>1</v>
      </c>
      <c r="D323" s="4">
        <v>1</v>
      </c>
      <c r="E323" s="8">
        <v>5.0999999999999996</v>
      </c>
      <c r="F323" s="8">
        <v>0.13</v>
      </c>
      <c r="G323" s="5"/>
      <c r="H323" s="5">
        <f t="shared" si="9"/>
        <v>0.66</v>
      </c>
      <c r="I323" s="19"/>
      <c r="J323" s="56"/>
    </row>
    <row r="324" spans="1:10" s="53" customFormat="1" ht="19.95" customHeight="1" x14ac:dyDescent="0.3">
      <c r="A324" s="85"/>
      <c r="B324" s="22" t="s">
        <v>218</v>
      </c>
      <c r="C324" s="4">
        <v>1</v>
      </c>
      <c r="D324" s="4">
        <v>1</v>
      </c>
      <c r="E324" s="8">
        <v>5.0999999999999996</v>
      </c>
      <c r="F324" s="8">
        <v>0.23</v>
      </c>
      <c r="G324" s="5"/>
      <c r="H324" s="5">
        <f t="shared" si="9"/>
        <v>1.17</v>
      </c>
      <c r="I324" s="19"/>
      <c r="J324" s="56"/>
    </row>
    <row r="325" spans="1:10" s="53" customFormat="1" ht="19.95" customHeight="1" x14ac:dyDescent="0.3">
      <c r="A325" s="85"/>
      <c r="B325" s="22" t="s">
        <v>267</v>
      </c>
      <c r="C325" s="4">
        <v>1</v>
      </c>
      <c r="D325" s="4">
        <v>1</v>
      </c>
      <c r="E325" s="8">
        <v>5.0999999999999996</v>
      </c>
      <c r="F325" s="8">
        <v>0.2</v>
      </c>
      <c r="G325" s="5"/>
      <c r="H325" s="5">
        <f t="shared" si="9"/>
        <v>1.02</v>
      </c>
      <c r="I325" s="19"/>
      <c r="J325" s="56"/>
    </row>
    <row r="326" spans="1:10" s="53" customFormat="1" ht="19.95" customHeight="1" x14ac:dyDescent="0.3">
      <c r="A326" s="85"/>
      <c r="B326" s="22" t="s">
        <v>219</v>
      </c>
      <c r="C326" s="4">
        <v>1</v>
      </c>
      <c r="D326" s="4">
        <v>1</v>
      </c>
      <c r="E326" s="8">
        <v>5.4</v>
      </c>
      <c r="F326" s="8">
        <v>0.2</v>
      </c>
      <c r="G326" s="5"/>
      <c r="H326" s="5">
        <f t="shared" si="9"/>
        <v>1.08</v>
      </c>
      <c r="I326" s="19"/>
      <c r="J326" s="56"/>
    </row>
    <row r="327" spans="1:10" s="53" customFormat="1" ht="19.95" customHeight="1" x14ac:dyDescent="0.3">
      <c r="A327" s="85"/>
      <c r="B327" s="23" t="s">
        <v>291</v>
      </c>
      <c r="C327" s="4"/>
      <c r="D327" s="4"/>
      <c r="E327" s="8"/>
      <c r="F327" s="8"/>
      <c r="G327" s="5"/>
      <c r="H327" s="16"/>
      <c r="I327" s="19"/>
      <c r="J327" s="56"/>
    </row>
    <row r="328" spans="1:10" s="53" customFormat="1" ht="19.95" customHeight="1" x14ac:dyDescent="0.3">
      <c r="A328" s="85"/>
      <c r="B328" s="22" t="s">
        <v>103</v>
      </c>
      <c r="C328" s="4">
        <v>1</v>
      </c>
      <c r="D328" s="4">
        <v>20</v>
      </c>
      <c r="E328" s="8">
        <v>11.74</v>
      </c>
      <c r="F328" s="8">
        <v>2.73</v>
      </c>
      <c r="G328" s="5"/>
      <c r="H328" s="5">
        <f t="shared" ref="H328:H334" si="10">ROUND(PRODUCT(C328:G328),2)</f>
        <v>641</v>
      </c>
      <c r="I328" s="19"/>
      <c r="J328" s="56"/>
    </row>
    <row r="329" spans="1:10" s="53" customFormat="1" ht="19.95" customHeight="1" x14ac:dyDescent="0.3">
      <c r="A329" s="85"/>
      <c r="B329" s="22" t="s">
        <v>133</v>
      </c>
      <c r="C329" s="4">
        <v>-1</v>
      </c>
      <c r="D329" s="4">
        <v>20</v>
      </c>
      <c r="E329" s="8">
        <v>0.9</v>
      </c>
      <c r="F329" s="8">
        <v>2.1</v>
      </c>
      <c r="G329" s="5"/>
      <c r="H329" s="5">
        <f t="shared" si="10"/>
        <v>-37.799999999999997</v>
      </c>
      <c r="I329" s="19"/>
      <c r="J329" s="56"/>
    </row>
    <row r="330" spans="1:10" s="53" customFormat="1" ht="19.95" customHeight="1" x14ac:dyDescent="0.3">
      <c r="A330" s="85"/>
      <c r="B330" s="22" t="s">
        <v>143</v>
      </c>
      <c r="C330" s="4">
        <v>-1</v>
      </c>
      <c r="D330" s="4">
        <v>20</v>
      </c>
      <c r="E330" s="8">
        <v>0.9</v>
      </c>
      <c r="F330" s="8">
        <v>2.1</v>
      </c>
      <c r="G330" s="5"/>
      <c r="H330" s="5">
        <f t="shared" si="10"/>
        <v>-37.799999999999997</v>
      </c>
      <c r="I330" s="19"/>
      <c r="J330" s="56"/>
    </row>
    <row r="331" spans="1:10" s="53" customFormat="1" ht="19.95" customHeight="1" x14ac:dyDescent="0.3">
      <c r="A331" s="85"/>
      <c r="B331" s="22" t="s">
        <v>134</v>
      </c>
      <c r="C331" s="4">
        <v>-1</v>
      </c>
      <c r="D331" s="4">
        <v>20</v>
      </c>
      <c r="E331" s="8">
        <v>0.9</v>
      </c>
      <c r="F331" s="8">
        <v>1.2</v>
      </c>
      <c r="G331" s="5"/>
      <c r="H331" s="5">
        <f t="shared" si="10"/>
        <v>-21.6</v>
      </c>
      <c r="I331" s="19"/>
      <c r="J331" s="56"/>
    </row>
    <row r="332" spans="1:10" s="53" customFormat="1" ht="19.95" customHeight="1" x14ac:dyDescent="0.3">
      <c r="A332" s="85"/>
      <c r="B332" s="22" t="s">
        <v>104</v>
      </c>
      <c r="C332" s="4">
        <v>2</v>
      </c>
      <c r="D332" s="4">
        <v>20</v>
      </c>
      <c r="E332" s="8">
        <v>4.2</v>
      </c>
      <c r="F332" s="8">
        <v>0.2</v>
      </c>
      <c r="G332" s="5"/>
      <c r="H332" s="5">
        <f t="shared" si="10"/>
        <v>33.6</v>
      </c>
      <c r="I332" s="19"/>
      <c r="J332" s="56"/>
    </row>
    <row r="333" spans="1:10" s="53" customFormat="1" ht="19.95" customHeight="1" x14ac:dyDescent="0.3">
      <c r="A333" s="85"/>
      <c r="B333" s="22" t="s">
        <v>146</v>
      </c>
      <c r="C333" s="4">
        <v>1</v>
      </c>
      <c r="D333" s="4">
        <v>20</v>
      </c>
      <c r="E333" s="8">
        <v>5.0999999999999996</v>
      </c>
      <c r="F333" s="8">
        <v>0.23</v>
      </c>
      <c r="G333" s="5"/>
      <c r="H333" s="5">
        <f t="shared" si="10"/>
        <v>23.46</v>
      </c>
      <c r="I333" s="19"/>
      <c r="J333" s="56"/>
    </row>
    <row r="334" spans="1:10" s="53" customFormat="1" ht="19.95" customHeight="1" x14ac:dyDescent="0.3">
      <c r="A334" s="85"/>
      <c r="B334" s="22" t="s">
        <v>105</v>
      </c>
      <c r="C334" s="4">
        <v>2</v>
      </c>
      <c r="D334" s="4">
        <v>20</v>
      </c>
      <c r="E334" s="8">
        <v>2.72</v>
      </c>
      <c r="F334" s="8">
        <v>0.6</v>
      </c>
      <c r="G334" s="5"/>
      <c r="H334" s="5">
        <f t="shared" si="10"/>
        <v>65.28</v>
      </c>
      <c r="I334" s="19"/>
      <c r="J334" s="56"/>
    </row>
    <row r="335" spans="1:10" s="53" customFormat="1" ht="19.95" customHeight="1" x14ac:dyDescent="0.3">
      <c r="A335" s="85"/>
      <c r="B335" s="22" t="s">
        <v>106</v>
      </c>
      <c r="C335" s="195" t="s">
        <v>145</v>
      </c>
      <c r="D335" s="196"/>
      <c r="E335" s="8">
        <v>1</v>
      </c>
      <c r="F335" s="8">
        <v>0.3</v>
      </c>
      <c r="G335" s="5"/>
      <c r="H335" s="16">
        <f>J335*E335*F335</f>
        <v>60</v>
      </c>
      <c r="I335" s="19"/>
      <c r="J335" s="56">
        <f>2*5*20</f>
        <v>200</v>
      </c>
    </row>
    <row r="336" spans="1:10" s="53" customFormat="1" ht="19.95" customHeight="1" x14ac:dyDescent="0.3">
      <c r="A336" s="85"/>
      <c r="B336" s="22" t="s">
        <v>107</v>
      </c>
      <c r="C336" s="4">
        <v>1</v>
      </c>
      <c r="D336" s="4">
        <v>20</v>
      </c>
      <c r="E336" s="8">
        <v>4.5599999999999996</v>
      </c>
      <c r="F336" s="8">
        <v>2.73</v>
      </c>
      <c r="G336" s="5"/>
      <c r="H336" s="5">
        <f t="shared" ref="H336:H351" si="11">ROUND(PRODUCT(C336:G336),2)</f>
        <v>248.98</v>
      </c>
      <c r="I336" s="19"/>
      <c r="J336" s="56"/>
    </row>
    <row r="337" spans="1:10" s="53" customFormat="1" ht="19.95" customHeight="1" x14ac:dyDescent="0.3">
      <c r="A337" s="85"/>
      <c r="B337" s="22" t="s">
        <v>136</v>
      </c>
      <c r="C337" s="4">
        <v>1</v>
      </c>
      <c r="D337" s="4">
        <v>20</v>
      </c>
      <c r="E337" s="8">
        <v>3.1</v>
      </c>
      <c r="F337" s="8">
        <v>1.5</v>
      </c>
      <c r="G337" s="5"/>
      <c r="H337" s="5">
        <f t="shared" si="11"/>
        <v>93</v>
      </c>
      <c r="I337" s="19"/>
      <c r="J337" s="56"/>
    </row>
    <row r="338" spans="1:10" s="53" customFormat="1" ht="19.95" customHeight="1" x14ac:dyDescent="0.3">
      <c r="A338" s="85"/>
      <c r="B338" s="22" t="s">
        <v>137</v>
      </c>
      <c r="C338" s="4">
        <v>1</v>
      </c>
      <c r="D338" s="4">
        <v>20</v>
      </c>
      <c r="E338" s="8">
        <v>0.9</v>
      </c>
      <c r="F338" s="8">
        <v>2.1</v>
      </c>
      <c r="G338" s="5"/>
      <c r="H338" s="5">
        <f t="shared" si="11"/>
        <v>37.799999999999997</v>
      </c>
      <c r="I338" s="19"/>
      <c r="J338" s="56"/>
    </row>
    <row r="339" spans="1:10" s="53" customFormat="1" ht="19.95" customHeight="1" x14ac:dyDescent="0.3">
      <c r="A339" s="85"/>
      <c r="B339" s="23" t="s">
        <v>292</v>
      </c>
      <c r="C339" s="4"/>
      <c r="D339" s="4"/>
      <c r="E339" s="8"/>
      <c r="F339" s="8"/>
      <c r="G339" s="5"/>
      <c r="H339" s="5"/>
      <c r="I339" s="19"/>
      <c r="J339" s="56"/>
    </row>
    <row r="340" spans="1:10" s="53" customFormat="1" ht="19.95" customHeight="1" x14ac:dyDescent="0.3">
      <c r="A340" s="85"/>
      <c r="B340" s="22" t="s">
        <v>103</v>
      </c>
      <c r="C340" s="4">
        <v>1</v>
      </c>
      <c r="D340" s="4">
        <v>1</v>
      </c>
      <c r="E340" s="8">
        <v>11.5</v>
      </c>
      <c r="F340" s="8">
        <v>2.73</v>
      </c>
      <c r="G340" s="5"/>
      <c r="H340" s="5">
        <f t="shared" si="11"/>
        <v>31.4</v>
      </c>
      <c r="I340" s="19"/>
      <c r="J340" s="56"/>
    </row>
    <row r="341" spans="1:10" s="53" customFormat="1" ht="19.95" customHeight="1" x14ac:dyDescent="0.3">
      <c r="A341" s="85"/>
      <c r="B341" s="22" t="s">
        <v>221</v>
      </c>
      <c r="C341" s="4">
        <v>-1</v>
      </c>
      <c r="D341" s="4">
        <v>2</v>
      </c>
      <c r="E341" s="8">
        <v>0.9</v>
      </c>
      <c r="F341" s="8">
        <v>1.35</v>
      </c>
      <c r="G341" s="5"/>
      <c r="H341" s="5">
        <f t="shared" si="11"/>
        <v>-2.4300000000000002</v>
      </c>
      <c r="I341" s="19"/>
      <c r="J341" s="56"/>
    </row>
    <row r="342" spans="1:10" s="53" customFormat="1" ht="19.95" customHeight="1" x14ac:dyDescent="0.3">
      <c r="A342" s="85"/>
      <c r="B342" s="22" t="s">
        <v>214</v>
      </c>
      <c r="C342" s="4">
        <v>-1</v>
      </c>
      <c r="D342" s="4">
        <v>1</v>
      </c>
      <c r="E342" s="8">
        <v>0.9</v>
      </c>
      <c r="F342" s="8">
        <v>2.1</v>
      </c>
      <c r="G342" s="5"/>
      <c r="H342" s="5">
        <f t="shared" si="11"/>
        <v>-1.89</v>
      </c>
      <c r="I342" s="19"/>
      <c r="J342" s="56"/>
    </row>
    <row r="343" spans="1:10" s="53" customFormat="1" ht="19.95" customHeight="1" x14ac:dyDescent="0.3">
      <c r="A343" s="85"/>
      <c r="B343" s="22" t="s">
        <v>222</v>
      </c>
      <c r="C343" s="4">
        <v>-1</v>
      </c>
      <c r="D343" s="4">
        <v>1</v>
      </c>
      <c r="E343" s="8">
        <v>0.75</v>
      </c>
      <c r="F343" s="8">
        <v>2.1</v>
      </c>
      <c r="G343" s="5"/>
      <c r="H343" s="5">
        <f t="shared" si="11"/>
        <v>-1.58</v>
      </c>
      <c r="I343" s="19"/>
      <c r="J343" s="56"/>
    </row>
    <row r="344" spans="1:10" s="53" customFormat="1" ht="19.95" customHeight="1" x14ac:dyDescent="0.3">
      <c r="A344" s="85"/>
      <c r="B344" s="22" t="s">
        <v>223</v>
      </c>
      <c r="C344" s="4">
        <v>1</v>
      </c>
      <c r="D344" s="4">
        <v>1</v>
      </c>
      <c r="E344" s="8">
        <v>5.0999999999999996</v>
      </c>
      <c r="F344" s="8">
        <v>0.13</v>
      </c>
      <c r="G344" s="5"/>
      <c r="H344" s="5">
        <f t="shared" si="11"/>
        <v>0.66</v>
      </c>
      <c r="I344" s="19"/>
      <c r="J344" s="56"/>
    </row>
    <row r="345" spans="1:10" s="53" customFormat="1" ht="19.95" customHeight="1" x14ac:dyDescent="0.3">
      <c r="A345" s="85"/>
      <c r="B345" s="22" t="s">
        <v>267</v>
      </c>
      <c r="C345" s="4">
        <v>1</v>
      </c>
      <c r="D345" s="4">
        <v>2</v>
      </c>
      <c r="E345" s="8">
        <v>4.2</v>
      </c>
      <c r="F345" s="8">
        <v>0.2</v>
      </c>
      <c r="G345" s="5"/>
      <c r="H345" s="5">
        <f t="shared" si="11"/>
        <v>1.68</v>
      </c>
      <c r="I345" s="19"/>
      <c r="J345" s="56"/>
    </row>
    <row r="346" spans="1:10" s="53" customFormat="1" ht="19.95" customHeight="1" x14ac:dyDescent="0.3">
      <c r="A346" s="85"/>
      <c r="B346" s="22" t="s">
        <v>224</v>
      </c>
      <c r="C346" s="4">
        <v>1</v>
      </c>
      <c r="D346" s="4">
        <v>1</v>
      </c>
      <c r="E346" s="8">
        <v>4.95</v>
      </c>
      <c r="F346" s="8">
        <v>0.23</v>
      </c>
      <c r="G346" s="5"/>
      <c r="H346" s="5">
        <f t="shared" si="11"/>
        <v>1.1399999999999999</v>
      </c>
      <c r="I346" s="19"/>
      <c r="J346" s="56"/>
    </row>
    <row r="347" spans="1:10" s="53" customFormat="1" ht="19.95" customHeight="1" x14ac:dyDescent="0.3">
      <c r="A347" s="85"/>
      <c r="B347" s="22" t="s">
        <v>268</v>
      </c>
      <c r="C347" s="4">
        <v>1</v>
      </c>
      <c r="D347" s="4">
        <v>1</v>
      </c>
      <c r="E347" s="8">
        <v>10.92</v>
      </c>
      <c r="F347" s="8">
        <v>2.73</v>
      </c>
      <c r="G347" s="5"/>
      <c r="H347" s="5">
        <f t="shared" si="11"/>
        <v>29.81</v>
      </c>
      <c r="I347" s="19"/>
      <c r="J347" s="56"/>
    </row>
    <row r="348" spans="1:10" s="53" customFormat="1" ht="19.95" customHeight="1" x14ac:dyDescent="0.3">
      <c r="A348" s="85"/>
      <c r="B348" s="22" t="s">
        <v>221</v>
      </c>
      <c r="C348" s="4">
        <v>-1</v>
      </c>
      <c r="D348" s="4">
        <v>2</v>
      </c>
      <c r="E348" s="8">
        <v>0.9</v>
      </c>
      <c r="F348" s="8">
        <v>1.2</v>
      </c>
      <c r="G348" s="5"/>
      <c r="H348" s="5">
        <f t="shared" si="11"/>
        <v>-2.16</v>
      </c>
      <c r="I348" s="19"/>
      <c r="J348" s="56"/>
    </row>
    <row r="349" spans="1:10" s="53" customFormat="1" ht="19.95" customHeight="1" x14ac:dyDescent="0.3">
      <c r="A349" s="85"/>
      <c r="B349" s="22" t="s">
        <v>229</v>
      </c>
      <c r="C349" s="4">
        <v>-1</v>
      </c>
      <c r="D349" s="4">
        <v>1</v>
      </c>
      <c r="E349" s="8">
        <v>0.9</v>
      </c>
      <c r="F349" s="8">
        <v>2.1</v>
      </c>
      <c r="G349" s="5"/>
      <c r="H349" s="5">
        <f t="shared" si="11"/>
        <v>-1.89</v>
      </c>
      <c r="I349" s="19"/>
      <c r="J349" s="56"/>
    </row>
    <row r="350" spans="1:10" s="53" customFormat="1" ht="19.95" customHeight="1" x14ac:dyDescent="0.3">
      <c r="A350" s="85"/>
      <c r="B350" s="22" t="s">
        <v>233</v>
      </c>
      <c r="C350" s="4">
        <v>1</v>
      </c>
      <c r="D350" s="4">
        <v>2</v>
      </c>
      <c r="E350" s="8">
        <v>4.2</v>
      </c>
      <c r="F350" s="8">
        <v>0.2</v>
      </c>
      <c r="G350" s="5"/>
      <c r="H350" s="5">
        <f t="shared" si="11"/>
        <v>1.68</v>
      </c>
      <c r="I350" s="19"/>
      <c r="J350" s="56"/>
    </row>
    <row r="351" spans="1:10" s="53" customFormat="1" ht="19.95" customHeight="1" x14ac:dyDescent="0.3">
      <c r="A351" s="85"/>
      <c r="B351" s="22" t="s">
        <v>217</v>
      </c>
      <c r="C351" s="4">
        <v>1</v>
      </c>
      <c r="D351" s="4">
        <v>1</v>
      </c>
      <c r="E351" s="8">
        <v>5.0999999999999996</v>
      </c>
      <c r="F351" s="8">
        <v>0.13</v>
      </c>
      <c r="G351" s="5"/>
      <c r="H351" s="5">
        <f t="shared" si="11"/>
        <v>0.66</v>
      </c>
      <c r="I351" s="19"/>
      <c r="J351" s="56"/>
    </row>
    <row r="352" spans="1:10" s="53" customFormat="1" ht="19.95" customHeight="1" x14ac:dyDescent="0.3">
      <c r="A352" s="85"/>
      <c r="B352" s="23" t="s">
        <v>293</v>
      </c>
      <c r="C352" s="4"/>
      <c r="D352" s="4"/>
      <c r="E352" s="8"/>
      <c r="F352" s="8"/>
      <c r="G352" s="5"/>
      <c r="H352" s="119"/>
      <c r="I352" s="19"/>
      <c r="J352" s="56"/>
    </row>
    <row r="353" spans="1:10" s="53" customFormat="1" ht="19.95" customHeight="1" x14ac:dyDescent="0.3">
      <c r="A353" s="85"/>
      <c r="B353" s="22" t="s">
        <v>108</v>
      </c>
      <c r="C353" s="4">
        <v>1</v>
      </c>
      <c r="D353" s="4">
        <v>20</v>
      </c>
      <c r="E353" s="8">
        <v>1.03</v>
      </c>
      <c r="F353" s="8">
        <v>2.73</v>
      </c>
      <c r="G353" s="5"/>
      <c r="H353" s="5"/>
      <c r="I353" s="19"/>
      <c r="J353" s="56"/>
    </row>
    <row r="354" spans="1:10" s="53" customFormat="1" ht="19.95" customHeight="1" x14ac:dyDescent="0.3">
      <c r="A354" s="85"/>
      <c r="B354" s="22" t="s">
        <v>138</v>
      </c>
      <c r="C354" s="4">
        <v>-1</v>
      </c>
      <c r="D354" s="4">
        <v>20</v>
      </c>
      <c r="E354" s="8">
        <v>0.9</v>
      </c>
      <c r="F354" s="8">
        <v>1.05</v>
      </c>
      <c r="G354" s="5"/>
      <c r="H354" s="5">
        <f>ROUND(PRODUCT(C354:G354),2)</f>
        <v>-18.899999999999999</v>
      </c>
      <c r="I354" s="19"/>
      <c r="J354" s="56"/>
    </row>
    <row r="355" spans="1:10" s="53" customFormat="1" ht="19.95" customHeight="1" x14ac:dyDescent="0.3">
      <c r="A355" s="85"/>
      <c r="B355" s="22" t="s">
        <v>132</v>
      </c>
      <c r="C355" s="4">
        <v>-1</v>
      </c>
      <c r="D355" s="4">
        <v>20</v>
      </c>
      <c r="E355" s="8">
        <v>0.9</v>
      </c>
      <c r="F355" s="8">
        <v>2.1</v>
      </c>
      <c r="G355" s="5"/>
      <c r="H355" s="5">
        <f>ROUND(PRODUCT(C355:G355),2)</f>
        <v>-37.799999999999997</v>
      </c>
      <c r="I355" s="19"/>
      <c r="J355" s="56"/>
    </row>
    <row r="356" spans="1:10" s="53" customFormat="1" ht="19.95" customHeight="1" x14ac:dyDescent="0.3">
      <c r="A356" s="85"/>
      <c r="B356" s="22" t="s">
        <v>144</v>
      </c>
      <c r="C356" s="4">
        <v>2</v>
      </c>
      <c r="D356" s="4">
        <v>20</v>
      </c>
      <c r="E356" s="36">
        <v>2.5150000000000001</v>
      </c>
      <c r="F356" s="8">
        <v>0.6</v>
      </c>
      <c r="G356" s="5"/>
      <c r="H356" s="5">
        <f>ROUND(PRODUCT(C356:G356),2)</f>
        <v>60.36</v>
      </c>
      <c r="I356" s="19"/>
      <c r="J356" s="56"/>
    </row>
    <row r="357" spans="1:10" s="53" customFormat="1" ht="19.95" customHeight="1" x14ac:dyDescent="0.3">
      <c r="A357" s="85"/>
      <c r="B357" s="22" t="s">
        <v>109</v>
      </c>
      <c r="C357" s="4">
        <v>1</v>
      </c>
      <c r="D357" s="4">
        <v>20</v>
      </c>
      <c r="E357" s="8">
        <v>3.9</v>
      </c>
      <c r="F357" s="8">
        <v>0.2</v>
      </c>
      <c r="G357" s="5"/>
      <c r="H357" s="5">
        <f>ROUND(PRODUCT(C357:G357),2)</f>
        <v>15.6</v>
      </c>
      <c r="I357" s="19"/>
      <c r="J357" s="56"/>
    </row>
    <row r="358" spans="1:10" s="53" customFormat="1" ht="19.95" customHeight="1" x14ac:dyDescent="0.3">
      <c r="A358" s="85"/>
      <c r="B358" s="22" t="s">
        <v>106</v>
      </c>
      <c r="C358" s="195" t="s">
        <v>145</v>
      </c>
      <c r="D358" s="196"/>
      <c r="E358" s="8">
        <v>1</v>
      </c>
      <c r="F358" s="8">
        <v>0.3</v>
      </c>
      <c r="G358" s="5"/>
      <c r="H358" s="16">
        <f>J358*E358*F358</f>
        <v>60</v>
      </c>
      <c r="I358" s="19"/>
      <c r="J358" s="56">
        <f>2*5*20</f>
        <v>200</v>
      </c>
    </row>
    <row r="359" spans="1:10" s="53" customFormat="1" ht="19.95" customHeight="1" x14ac:dyDescent="0.3">
      <c r="A359" s="85"/>
      <c r="B359" s="23" t="s">
        <v>294</v>
      </c>
      <c r="C359" s="120"/>
      <c r="D359" s="121"/>
      <c r="E359" s="8"/>
      <c r="F359" s="8"/>
      <c r="G359" s="5"/>
      <c r="H359" s="16"/>
      <c r="I359" s="19"/>
      <c r="J359" s="56"/>
    </row>
    <row r="360" spans="1:10" s="53" customFormat="1" ht="19.95" customHeight="1" x14ac:dyDescent="0.3">
      <c r="A360" s="85"/>
      <c r="B360" s="22" t="s">
        <v>108</v>
      </c>
      <c r="C360" s="4">
        <v>1</v>
      </c>
      <c r="D360" s="4">
        <v>1</v>
      </c>
      <c r="E360" s="8">
        <v>8.9</v>
      </c>
      <c r="F360" s="8">
        <v>2.73</v>
      </c>
      <c r="G360" s="5"/>
      <c r="H360" s="5">
        <f>ROUND(PRODUCT(C360:G360),2)</f>
        <v>24.3</v>
      </c>
      <c r="I360" s="19"/>
      <c r="J360" s="56"/>
    </row>
    <row r="361" spans="1:10" s="53" customFormat="1" ht="19.95" customHeight="1" x14ac:dyDescent="0.3">
      <c r="A361" s="85"/>
      <c r="B361" s="22" t="s">
        <v>213</v>
      </c>
      <c r="C361" s="4">
        <v>-1</v>
      </c>
      <c r="D361" s="4">
        <v>1</v>
      </c>
      <c r="E361" s="8">
        <v>0.9</v>
      </c>
      <c r="F361" s="8">
        <v>2.1</v>
      </c>
      <c r="G361" s="5"/>
      <c r="H361" s="5">
        <f>ROUND(PRODUCT(C361:G361),2)</f>
        <v>-1.89</v>
      </c>
      <c r="I361" s="19"/>
      <c r="J361" s="56"/>
    </row>
    <row r="362" spans="1:10" s="53" customFormat="1" ht="19.95" customHeight="1" x14ac:dyDescent="0.3">
      <c r="A362" s="85"/>
      <c r="B362" s="22" t="s">
        <v>229</v>
      </c>
      <c r="C362" s="4">
        <v>-1</v>
      </c>
      <c r="D362" s="4">
        <v>1</v>
      </c>
      <c r="E362" s="8">
        <v>0.9</v>
      </c>
      <c r="F362" s="8">
        <v>2.1</v>
      </c>
      <c r="G362" s="5"/>
      <c r="H362" s="5">
        <f>ROUND(PRODUCT(C362:G362),2)</f>
        <v>-1.89</v>
      </c>
      <c r="I362" s="19"/>
      <c r="J362" s="56"/>
    </row>
    <row r="363" spans="1:10" s="53" customFormat="1" ht="19.95" customHeight="1" x14ac:dyDescent="0.3">
      <c r="A363" s="85"/>
      <c r="B363" s="23" t="s">
        <v>295</v>
      </c>
      <c r="C363" s="4"/>
      <c r="D363" s="4"/>
      <c r="E363" s="8"/>
      <c r="F363" s="8"/>
      <c r="G363" s="5"/>
      <c r="H363" s="119"/>
      <c r="I363" s="19"/>
      <c r="J363" s="56"/>
    </row>
    <row r="364" spans="1:10" s="53" customFormat="1" ht="19.95" customHeight="1" x14ac:dyDescent="0.3">
      <c r="A364" s="85"/>
      <c r="B364" s="22" t="s">
        <v>110</v>
      </c>
      <c r="C364" s="4">
        <v>1</v>
      </c>
      <c r="D364" s="4">
        <v>20</v>
      </c>
      <c r="E364" s="8">
        <v>6</v>
      </c>
      <c r="F364" s="8">
        <v>2.73</v>
      </c>
      <c r="G364" s="5"/>
      <c r="H364" s="5">
        <f t="shared" ref="H364:H374" si="12">ROUND(PRODUCT(C364:G364),2)</f>
        <v>327.60000000000002</v>
      </c>
      <c r="I364" s="19"/>
      <c r="J364" s="56"/>
    </row>
    <row r="365" spans="1:10" s="53" customFormat="1" ht="19.95" customHeight="1" x14ac:dyDescent="0.3">
      <c r="A365" s="85"/>
      <c r="B365" s="22" t="s">
        <v>139</v>
      </c>
      <c r="C365" s="4">
        <v>-1</v>
      </c>
      <c r="D365" s="4">
        <v>20</v>
      </c>
      <c r="E365" s="8">
        <v>0.75</v>
      </c>
      <c r="F365" s="8">
        <v>2.1</v>
      </c>
      <c r="G365" s="5"/>
      <c r="H365" s="5">
        <f t="shared" si="12"/>
        <v>-31.5</v>
      </c>
      <c r="I365" s="19"/>
      <c r="J365" s="56"/>
    </row>
    <row r="366" spans="1:10" s="53" customFormat="1" ht="19.95" customHeight="1" x14ac:dyDescent="0.3">
      <c r="A366" s="85"/>
      <c r="B366" s="22" t="s">
        <v>111</v>
      </c>
      <c r="C366" s="4">
        <v>1</v>
      </c>
      <c r="D366" s="4">
        <v>20</v>
      </c>
      <c r="E366" s="8">
        <v>4.2</v>
      </c>
      <c r="F366" s="8">
        <v>2.73</v>
      </c>
      <c r="G366" s="5"/>
      <c r="H366" s="5">
        <f t="shared" si="12"/>
        <v>229.32</v>
      </c>
      <c r="I366" s="19"/>
      <c r="J366" s="56"/>
    </row>
    <row r="367" spans="1:10" s="53" customFormat="1" ht="19.95" customHeight="1" x14ac:dyDescent="0.3">
      <c r="A367" s="85"/>
      <c r="B367" s="22" t="s">
        <v>139</v>
      </c>
      <c r="C367" s="4">
        <v>-1</v>
      </c>
      <c r="D367" s="4">
        <v>20</v>
      </c>
      <c r="E367" s="8">
        <v>0.75</v>
      </c>
      <c r="F367" s="8">
        <v>2.1</v>
      </c>
      <c r="G367" s="5"/>
      <c r="H367" s="5">
        <f t="shared" si="12"/>
        <v>-31.5</v>
      </c>
      <c r="I367" s="19"/>
      <c r="J367" s="56"/>
    </row>
    <row r="368" spans="1:10" s="53" customFormat="1" ht="19.95" customHeight="1" x14ac:dyDescent="0.3">
      <c r="A368" s="85"/>
      <c r="B368" s="23" t="s">
        <v>296</v>
      </c>
      <c r="C368" s="4"/>
      <c r="D368" s="4"/>
      <c r="E368" s="8"/>
      <c r="F368" s="8"/>
      <c r="G368" s="5"/>
      <c r="H368" s="5"/>
      <c r="I368" s="19"/>
      <c r="J368" s="56"/>
    </row>
    <row r="369" spans="1:10" s="53" customFormat="1" ht="19.95" customHeight="1" x14ac:dyDescent="0.3">
      <c r="A369" s="85"/>
      <c r="B369" s="22" t="s">
        <v>228</v>
      </c>
      <c r="C369" s="4">
        <v>1</v>
      </c>
      <c r="D369" s="4">
        <v>1</v>
      </c>
      <c r="E369" s="8">
        <v>6.8</v>
      </c>
      <c r="F369" s="8">
        <v>2.73</v>
      </c>
      <c r="G369" s="5"/>
      <c r="H369" s="5">
        <f t="shared" si="12"/>
        <v>18.559999999999999</v>
      </c>
      <c r="I369" s="19"/>
      <c r="J369" s="56"/>
    </row>
    <row r="370" spans="1:10" s="53" customFormat="1" ht="19.95" customHeight="1" x14ac:dyDescent="0.3">
      <c r="A370" s="85"/>
      <c r="B370" s="22" t="s">
        <v>229</v>
      </c>
      <c r="C370" s="4">
        <v>-1</v>
      </c>
      <c r="D370" s="4">
        <v>1</v>
      </c>
      <c r="E370" s="8">
        <v>0.75</v>
      </c>
      <c r="F370" s="8">
        <v>2.1</v>
      </c>
      <c r="G370" s="5"/>
      <c r="H370" s="5">
        <f t="shared" si="12"/>
        <v>-1.58</v>
      </c>
      <c r="I370" s="19"/>
      <c r="J370" s="56"/>
    </row>
    <row r="371" spans="1:10" s="53" customFormat="1" ht="19.95" customHeight="1" x14ac:dyDescent="0.3">
      <c r="A371" s="85"/>
      <c r="B371" s="22" t="s">
        <v>230</v>
      </c>
      <c r="C371" s="4">
        <v>1</v>
      </c>
      <c r="D371" s="4">
        <v>1</v>
      </c>
      <c r="E371" s="8">
        <v>5.8</v>
      </c>
      <c r="F371" s="8">
        <v>2.73</v>
      </c>
      <c r="G371" s="5"/>
      <c r="H371" s="5">
        <f t="shared" si="12"/>
        <v>15.83</v>
      </c>
      <c r="I371" s="19"/>
      <c r="J371" s="56"/>
    </row>
    <row r="372" spans="1:10" s="53" customFormat="1" ht="19.95" customHeight="1" x14ac:dyDescent="0.3">
      <c r="A372" s="85"/>
      <c r="B372" s="22" t="s">
        <v>231</v>
      </c>
      <c r="C372" s="4">
        <v>-1</v>
      </c>
      <c r="D372" s="4">
        <v>1</v>
      </c>
      <c r="E372" s="8">
        <v>0.75</v>
      </c>
      <c r="F372" s="8">
        <v>2.1</v>
      </c>
      <c r="G372" s="5"/>
      <c r="H372" s="5">
        <f t="shared" si="12"/>
        <v>-1.58</v>
      </c>
      <c r="I372" s="19"/>
      <c r="J372" s="56"/>
    </row>
    <row r="373" spans="1:10" s="53" customFormat="1" ht="19.95" customHeight="1" x14ac:dyDescent="0.3">
      <c r="A373" s="85"/>
      <c r="B373" s="22" t="s">
        <v>237</v>
      </c>
      <c r="C373" s="4">
        <v>1</v>
      </c>
      <c r="D373" s="4">
        <v>1</v>
      </c>
      <c r="E373" s="8">
        <v>5.4</v>
      </c>
      <c r="F373" s="8">
        <v>2.73</v>
      </c>
      <c r="G373" s="5"/>
      <c r="H373" s="5">
        <f t="shared" si="12"/>
        <v>14.74</v>
      </c>
      <c r="I373" s="19"/>
      <c r="J373" s="56"/>
    </row>
    <row r="374" spans="1:10" s="53" customFormat="1" ht="19.95" customHeight="1" x14ac:dyDescent="0.3">
      <c r="A374" s="85"/>
      <c r="B374" s="22" t="s">
        <v>238</v>
      </c>
      <c r="C374" s="4">
        <v>1</v>
      </c>
      <c r="D374" s="4">
        <v>1</v>
      </c>
      <c r="E374" s="8">
        <v>2.7</v>
      </c>
      <c r="F374" s="8">
        <v>2.73</v>
      </c>
      <c r="G374" s="5"/>
      <c r="H374" s="5">
        <f t="shared" si="12"/>
        <v>7.37</v>
      </c>
      <c r="I374" s="19"/>
      <c r="J374" s="56"/>
    </row>
    <row r="375" spans="1:10" s="53" customFormat="1" ht="19.95" customHeight="1" x14ac:dyDescent="0.3">
      <c r="A375" s="85"/>
      <c r="B375" s="23" t="s">
        <v>297</v>
      </c>
      <c r="C375" s="4"/>
      <c r="D375" s="4"/>
      <c r="E375" s="8"/>
      <c r="F375" s="8"/>
      <c r="G375" s="5"/>
      <c r="H375" s="16"/>
      <c r="I375" s="19"/>
      <c r="J375" s="56"/>
    </row>
    <row r="376" spans="1:10" s="53" customFormat="1" ht="19.95" customHeight="1" x14ac:dyDescent="0.3">
      <c r="A376" s="85"/>
      <c r="B376" s="22" t="s">
        <v>112</v>
      </c>
      <c r="C376" s="4">
        <v>1</v>
      </c>
      <c r="D376" s="4">
        <v>20</v>
      </c>
      <c r="E376" s="8">
        <v>4.6900000000000004</v>
      </c>
      <c r="F376" s="8">
        <v>2.73</v>
      </c>
      <c r="G376" s="5"/>
      <c r="H376" s="5">
        <f t="shared" ref="H376:H385" si="13">ROUND(PRODUCT(C376:G376),2)</f>
        <v>256.07</v>
      </c>
      <c r="I376" s="19"/>
      <c r="J376" s="56"/>
    </row>
    <row r="377" spans="1:10" s="53" customFormat="1" ht="19.95" customHeight="1" x14ac:dyDescent="0.3">
      <c r="A377" s="85"/>
      <c r="B377" s="22" t="s">
        <v>139</v>
      </c>
      <c r="C377" s="4">
        <v>-2</v>
      </c>
      <c r="D377" s="4">
        <v>20</v>
      </c>
      <c r="E377" s="8">
        <v>0.75</v>
      </c>
      <c r="F377" s="8">
        <v>2.1</v>
      </c>
      <c r="G377" s="5"/>
      <c r="H377" s="5">
        <f t="shared" si="13"/>
        <v>-63</v>
      </c>
      <c r="I377" s="19"/>
      <c r="J377" s="56"/>
    </row>
    <row r="378" spans="1:10" s="53" customFormat="1" ht="19.95" customHeight="1" x14ac:dyDescent="0.3">
      <c r="A378" s="85"/>
      <c r="B378" s="22" t="s">
        <v>143</v>
      </c>
      <c r="C378" s="4">
        <v>-2</v>
      </c>
      <c r="D378" s="4">
        <v>20</v>
      </c>
      <c r="E378" s="8">
        <v>0.9</v>
      </c>
      <c r="F378" s="8">
        <v>2.1</v>
      </c>
      <c r="G378" s="5"/>
      <c r="H378" s="5">
        <f t="shared" si="13"/>
        <v>-75.599999999999994</v>
      </c>
      <c r="I378" s="19"/>
      <c r="J378" s="56"/>
    </row>
    <row r="379" spans="1:10" s="53" customFormat="1" ht="19.95" customHeight="1" x14ac:dyDescent="0.3">
      <c r="A379" s="85"/>
      <c r="B379" s="23" t="s">
        <v>298</v>
      </c>
      <c r="C379" s="4"/>
      <c r="D379" s="4"/>
      <c r="E379" s="8"/>
      <c r="F379" s="8"/>
      <c r="G379" s="5"/>
      <c r="H379" s="5"/>
      <c r="I379" s="19"/>
      <c r="J379" s="56"/>
    </row>
    <row r="380" spans="1:10" s="53" customFormat="1" ht="19.95" customHeight="1" x14ac:dyDescent="0.3">
      <c r="A380" s="85"/>
      <c r="B380" s="22" t="s">
        <v>112</v>
      </c>
      <c r="C380" s="4">
        <v>1</v>
      </c>
      <c r="D380" s="4">
        <v>1</v>
      </c>
      <c r="E380" s="8">
        <v>7.9</v>
      </c>
      <c r="F380" s="8">
        <v>2.73</v>
      </c>
      <c r="G380" s="5"/>
      <c r="H380" s="5">
        <f t="shared" si="13"/>
        <v>21.57</v>
      </c>
      <c r="I380" s="19"/>
      <c r="J380" s="56"/>
    </row>
    <row r="381" spans="1:10" s="53" customFormat="1" ht="19.95" customHeight="1" x14ac:dyDescent="0.3">
      <c r="A381" s="85"/>
      <c r="B381" s="22" t="s">
        <v>234</v>
      </c>
      <c r="C381" s="4">
        <v>-1</v>
      </c>
      <c r="D381" s="4">
        <v>1</v>
      </c>
      <c r="E381" s="8">
        <v>0.9</v>
      </c>
      <c r="F381" s="8">
        <v>1.05</v>
      </c>
      <c r="G381" s="5"/>
      <c r="H381" s="5">
        <f t="shared" si="13"/>
        <v>-0.95</v>
      </c>
      <c r="I381" s="19"/>
      <c r="J381" s="56"/>
    </row>
    <row r="382" spans="1:10" s="53" customFormat="1" ht="19.95" customHeight="1" x14ac:dyDescent="0.3">
      <c r="A382" s="85"/>
      <c r="B382" s="22" t="s">
        <v>229</v>
      </c>
      <c r="C382" s="4">
        <v>-1</v>
      </c>
      <c r="D382" s="4">
        <v>1</v>
      </c>
      <c r="E382" s="8">
        <v>0.9</v>
      </c>
      <c r="F382" s="8">
        <v>2.1</v>
      </c>
      <c r="G382" s="5"/>
      <c r="H382" s="5">
        <f t="shared" si="13"/>
        <v>-1.89</v>
      </c>
      <c r="I382" s="19"/>
      <c r="J382" s="56"/>
    </row>
    <row r="383" spans="1:10" s="53" customFormat="1" ht="19.95" customHeight="1" x14ac:dyDescent="0.3">
      <c r="A383" s="85"/>
      <c r="B383" s="22" t="s">
        <v>235</v>
      </c>
      <c r="C383" s="4">
        <v>-1</v>
      </c>
      <c r="D383" s="4">
        <v>1</v>
      </c>
      <c r="E383" s="8">
        <v>0.9</v>
      </c>
      <c r="F383" s="8">
        <v>2.1</v>
      </c>
      <c r="G383" s="5"/>
      <c r="H383" s="5">
        <f t="shared" si="13"/>
        <v>-1.89</v>
      </c>
      <c r="I383" s="19"/>
      <c r="J383" s="56"/>
    </row>
    <row r="384" spans="1:10" s="53" customFormat="1" ht="19.95" customHeight="1" x14ac:dyDescent="0.3">
      <c r="A384" s="85"/>
      <c r="B384" s="22" t="s">
        <v>236</v>
      </c>
      <c r="C384" s="4">
        <v>1</v>
      </c>
      <c r="D384" s="4">
        <v>1</v>
      </c>
      <c r="E384" s="8">
        <v>3.9</v>
      </c>
      <c r="F384" s="8">
        <v>0.2</v>
      </c>
      <c r="G384" s="5"/>
      <c r="H384" s="5">
        <f t="shared" si="13"/>
        <v>0.78</v>
      </c>
      <c r="I384" s="19"/>
      <c r="J384" s="56"/>
    </row>
    <row r="385" spans="1:10" s="53" customFormat="1" ht="19.95" customHeight="1" x14ac:dyDescent="0.3">
      <c r="A385" s="85"/>
      <c r="B385" s="22" t="s">
        <v>232</v>
      </c>
      <c r="C385" s="4">
        <v>1</v>
      </c>
      <c r="D385" s="4">
        <v>1</v>
      </c>
      <c r="E385" s="8">
        <v>5.0999999999999996</v>
      </c>
      <c r="F385" s="8">
        <v>0.2</v>
      </c>
      <c r="G385" s="5"/>
      <c r="H385" s="5">
        <f t="shared" si="13"/>
        <v>1.02</v>
      </c>
      <c r="I385" s="19"/>
      <c r="J385" s="56"/>
    </row>
    <row r="386" spans="1:10" s="53" customFormat="1" ht="19.95" customHeight="1" x14ac:dyDescent="0.3">
      <c r="A386" s="85"/>
      <c r="B386" s="23" t="s">
        <v>225</v>
      </c>
      <c r="C386" s="4"/>
      <c r="D386" s="4"/>
      <c r="E386" s="8"/>
      <c r="F386" s="8"/>
      <c r="G386" s="5"/>
      <c r="H386" s="16"/>
      <c r="I386" s="19"/>
      <c r="J386" s="56"/>
    </row>
    <row r="387" spans="1:10" s="53" customFormat="1" ht="19.95" customHeight="1" x14ac:dyDescent="0.3">
      <c r="A387" s="85"/>
      <c r="B387" s="22" t="s">
        <v>226</v>
      </c>
      <c r="C387" s="4">
        <v>1</v>
      </c>
      <c r="D387" s="4">
        <v>1</v>
      </c>
      <c r="E387" s="8">
        <v>7.8</v>
      </c>
      <c r="F387" s="8">
        <v>2.73</v>
      </c>
      <c r="G387" s="5"/>
      <c r="H387" s="5">
        <f>ROUND(PRODUCT(C387:G387),2)</f>
        <v>21.29</v>
      </c>
      <c r="I387" s="19"/>
      <c r="J387" s="56"/>
    </row>
    <row r="388" spans="1:10" s="53" customFormat="1" ht="19.95" customHeight="1" x14ac:dyDescent="0.3">
      <c r="A388" s="85"/>
      <c r="B388" s="22" t="s">
        <v>212</v>
      </c>
      <c r="C388" s="4">
        <v>-1</v>
      </c>
      <c r="D388" s="4">
        <v>1</v>
      </c>
      <c r="E388" s="8">
        <v>0.9</v>
      </c>
      <c r="F388" s="8">
        <v>2.1</v>
      </c>
      <c r="G388" s="5"/>
      <c r="H388" s="5">
        <f>ROUND(PRODUCT(C388:G388),2)</f>
        <v>-1.89</v>
      </c>
      <c r="I388" s="19"/>
      <c r="J388" s="56"/>
    </row>
    <row r="389" spans="1:10" s="53" customFormat="1" ht="19.95" customHeight="1" x14ac:dyDescent="0.3">
      <c r="A389" s="85"/>
      <c r="B389" s="22" t="s">
        <v>221</v>
      </c>
      <c r="C389" s="4">
        <v>-1</v>
      </c>
      <c r="D389" s="4">
        <v>1</v>
      </c>
      <c r="E389" s="8">
        <v>0.9</v>
      </c>
      <c r="F389" s="8">
        <v>1.2</v>
      </c>
      <c r="G389" s="5"/>
      <c r="H389" s="5">
        <f>ROUND(PRODUCT(C389:G389),2)</f>
        <v>-1.08</v>
      </c>
      <c r="I389" s="19"/>
      <c r="J389" s="56"/>
    </row>
    <row r="390" spans="1:10" s="53" customFormat="1" ht="19.95" customHeight="1" x14ac:dyDescent="0.3">
      <c r="A390" s="85"/>
      <c r="B390" s="22" t="s">
        <v>227</v>
      </c>
      <c r="C390" s="4">
        <v>-1</v>
      </c>
      <c r="D390" s="4">
        <v>1</v>
      </c>
      <c r="E390" s="8">
        <v>1.9</v>
      </c>
      <c r="F390" s="8">
        <v>1.5</v>
      </c>
      <c r="G390" s="5"/>
      <c r="H390" s="5">
        <f>ROUND(PRODUCT(C390:G390),2)</f>
        <v>-2.85</v>
      </c>
      <c r="I390" s="19"/>
      <c r="J390" s="56"/>
    </row>
    <row r="391" spans="1:10" s="53" customFormat="1" ht="19.95" customHeight="1" x14ac:dyDescent="0.3">
      <c r="A391" s="85"/>
      <c r="B391" s="22" t="s">
        <v>269</v>
      </c>
      <c r="C391" s="4">
        <v>1</v>
      </c>
      <c r="D391" s="4">
        <v>1</v>
      </c>
      <c r="E391" s="8">
        <v>4.9000000000000004</v>
      </c>
      <c r="F391" s="36">
        <v>0.115</v>
      </c>
      <c r="G391" s="5"/>
      <c r="H391" s="5">
        <f>ROUND(PRODUCT(C391:G391),2)</f>
        <v>0.56000000000000005</v>
      </c>
      <c r="I391" s="19"/>
      <c r="J391" s="56"/>
    </row>
    <row r="392" spans="1:10" s="53" customFormat="1" ht="19.95" customHeight="1" x14ac:dyDescent="0.3">
      <c r="A392" s="85"/>
      <c r="B392" s="23" t="s">
        <v>113</v>
      </c>
      <c r="C392" s="4"/>
      <c r="D392" s="4"/>
      <c r="E392" s="8"/>
      <c r="F392" s="8"/>
      <c r="G392" s="5"/>
      <c r="H392" s="16"/>
      <c r="I392" s="19"/>
      <c r="J392" s="56"/>
    </row>
    <row r="393" spans="1:10" s="53" customFormat="1" ht="30" customHeight="1" x14ac:dyDescent="0.3">
      <c r="A393" s="85"/>
      <c r="B393" s="22" t="s">
        <v>299</v>
      </c>
      <c r="C393" s="4">
        <v>1</v>
      </c>
      <c r="D393" s="4">
        <v>1</v>
      </c>
      <c r="E393" s="8">
        <v>26.74</v>
      </c>
      <c r="F393" s="8">
        <v>10.95</v>
      </c>
      <c r="G393" s="5"/>
      <c r="H393" s="5">
        <f>ROUND(PRODUCT(C393:G393),2)</f>
        <v>292.8</v>
      </c>
      <c r="I393" s="19"/>
      <c r="J393" s="56"/>
    </row>
    <row r="394" spans="1:10" s="53" customFormat="1" ht="30" customHeight="1" x14ac:dyDescent="0.3">
      <c r="A394" s="85"/>
      <c r="B394" s="22" t="s">
        <v>300</v>
      </c>
      <c r="C394" s="4">
        <v>1</v>
      </c>
      <c r="D394" s="4">
        <v>1</v>
      </c>
      <c r="E394" s="8">
        <v>26.74</v>
      </c>
      <c r="F394" s="8">
        <v>8.1</v>
      </c>
      <c r="G394" s="5"/>
      <c r="H394" s="5">
        <f>ROUND(PRODUCT(C394:G394),2)</f>
        <v>216.59</v>
      </c>
      <c r="I394" s="19"/>
      <c r="J394" s="56"/>
    </row>
    <row r="395" spans="1:10" s="53" customFormat="1" ht="19.95" customHeight="1" x14ac:dyDescent="0.3">
      <c r="A395" s="85"/>
      <c r="B395" s="22" t="s">
        <v>140</v>
      </c>
      <c r="C395" s="4">
        <v>-2</v>
      </c>
      <c r="D395" s="4">
        <v>5</v>
      </c>
      <c r="E395" s="8">
        <v>3</v>
      </c>
      <c r="F395" s="8">
        <v>0.12</v>
      </c>
      <c r="G395" s="5"/>
      <c r="H395" s="5">
        <f>ROUND(PRODUCT(C395:G395),2)</f>
        <v>-3.6</v>
      </c>
      <c r="I395" s="19"/>
      <c r="J395" s="56"/>
    </row>
    <row r="396" spans="1:10" s="53" customFormat="1" ht="19.95" customHeight="1" x14ac:dyDescent="0.3">
      <c r="A396" s="85"/>
      <c r="B396" s="22" t="s">
        <v>141</v>
      </c>
      <c r="C396" s="4">
        <v>-1</v>
      </c>
      <c r="D396" s="4">
        <v>5</v>
      </c>
      <c r="E396" s="8">
        <v>2</v>
      </c>
      <c r="F396" s="8">
        <v>1.5</v>
      </c>
      <c r="G396" s="5"/>
      <c r="H396" s="5">
        <f>ROUND(PRODUCT(C396:G396),2)</f>
        <v>-15</v>
      </c>
      <c r="I396" s="19"/>
      <c r="J396" s="56"/>
    </row>
    <row r="397" spans="1:10" s="53" customFormat="1" ht="19.95" customHeight="1" x14ac:dyDescent="0.3">
      <c r="A397" s="85"/>
      <c r="B397" s="22"/>
      <c r="C397" s="4"/>
      <c r="D397" s="4"/>
      <c r="E397" s="8"/>
      <c r="F397" s="8"/>
      <c r="G397" s="5"/>
      <c r="H397" s="16">
        <v>0.03</v>
      </c>
      <c r="I397" s="19"/>
      <c r="J397" s="56"/>
    </row>
    <row r="398" spans="1:10" s="53" customFormat="1" ht="19.95" customHeight="1" x14ac:dyDescent="0.3">
      <c r="A398" s="85"/>
      <c r="B398" s="22"/>
      <c r="C398" s="4"/>
      <c r="D398" s="4"/>
      <c r="E398" s="8"/>
      <c r="F398" s="8"/>
      <c r="G398" s="25" t="s">
        <v>40</v>
      </c>
      <c r="H398" s="119">
        <f>ROUND(SUM(H304:H397),2)</f>
        <v>3154.5</v>
      </c>
      <c r="I398" s="19" t="s">
        <v>41</v>
      </c>
      <c r="J398" s="56"/>
    </row>
    <row r="399" spans="1:10" s="53" customFormat="1" ht="49.95" customHeight="1" x14ac:dyDescent="0.3">
      <c r="A399" s="85">
        <v>22</v>
      </c>
      <c r="B399" s="180" t="s">
        <v>318</v>
      </c>
      <c r="C399" s="181"/>
      <c r="D399" s="181"/>
      <c r="E399" s="181"/>
      <c r="F399" s="181"/>
      <c r="G399" s="181"/>
      <c r="H399" s="182"/>
      <c r="I399" s="19"/>
      <c r="J399" s="56"/>
    </row>
    <row r="400" spans="1:10" s="53" customFormat="1" ht="19.95" customHeight="1" x14ac:dyDescent="0.3">
      <c r="A400" s="85"/>
      <c r="B400" s="22" t="s">
        <v>19</v>
      </c>
      <c r="C400" s="4">
        <v>2</v>
      </c>
      <c r="D400" s="4">
        <v>3</v>
      </c>
      <c r="E400" s="8">
        <v>4.18</v>
      </c>
      <c r="F400" s="36">
        <v>3.0750000000000002</v>
      </c>
      <c r="G400" s="5"/>
      <c r="H400" s="5">
        <f t="shared" ref="H400:H409" si="14">ROUND(PRODUCT(C400:G400),2)</f>
        <v>77.12</v>
      </c>
      <c r="I400" s="19"/>
      <c r="J400" s="56"/>
    </row>
    <row r="401" spans="1:255" s="53" customFormat="1" ht="19.95" customHeight="1" x14ac:dyDescent="0.3">
      <c r="A401" s="85"/>
      <c r="B401" s="22" t="s">
        <v>20</v>
      </c>
      <c r="C401" s="4">
        <v>2</v>
      </c>
      <c r="D401" s="4">
        <v>4</v>
      </c>
      <c r="E401" s="8">
        <v>2.95</v>
      </c>
      <c r="F401" s="8">
        <v>3.38</v>
      </c>
      <c r="G401" s="5"/>
      <c r="H401" s="5">
        <f t="shared" si="14"/>
        <v>79.77</v>
      </c>
      <c r="I401" s="19"/>
      <c r="J401" s="56"/>
    </row>
    <row r="402" spans="1:255" s="53" customFormat="1" ht="19.95" customHeight="1" x14ac:dyDescent="0.3">
      <c r="A402" s="85"/>
      <c r="B402" s="22" t="s">
        <v>38</v>
      </c>
      <c r="C402" s="4">
        <v>2</v>
      </c>
      <c r="D402" s="4">
        <v>4</v>
      </c>
      <c r="E402" s="36">
        <v>2.5150000000000001</v>
      </c>
      <c r="F402" s="8">
        <v>2</v>
      </c>
      <c r="G402" s="5"/>
      <c r="H402" s="5">
        <f t="shared" si="14"/>
        <v>40.24</v>
      </c>
      <c r="I402" s="19"/>
      <c r="J402" s="56"/>
    </row>
    <row r="403" spans="1:255" s="53" customFormat="1" ht="19.95" customHeight="1" x14ac:dyDescent="0.3">
      <c r="A403" s="85"/>
      <c r="B403" s="22" t="s">
        <v>115</v>
      </c>
      <c r="C403" s="4">
        <v>2</v>
      </c>
      <c r="D403" s="4">
        <v>4</v>
      </c>
      <c r="E403" s="36">
        <v>2.5150000000000001</v>
      </c>
      <c r="F403" s="8">
        <v>2</v>
      </c>
      <c r="G403" s="5"/>
      <c r="H403" s="5">
        <f t="shared" si="14"/>
        <v>40.24</v>
      </c>
      <c r="I403" s="19"/>
      <c r="J403" s="56"/>
    </row>
    <row r="404" spans="1:255" s="53" customFormat="1" ht="19.95" customHeight="1" x14ac:dyDescent="0.3">
      <c r="A404" s="85"/>
      <c r="B404" s="22" t="s">
        <v>18</v>
      </c>
      <c r="C404" s="4">
        <v>2</v>
      </c>
      <c r="D404" s="4">
        <v>3</v>
      </c>
      <c r="E404" s="8">
        <v>1.9</v>
      </c>
      <c r="F404" s="8">
        <v>1.2</v>
      </c>
      <c r="G404" s="5"/>
      <c r="H404" s="5">
        <f t="shared" si="14"/>
        <v>13.68</v>
      </c>
      <c r="I404" s="19"/>
      <c r="J404" s="56"/>
    </row>
    <row r="405" spans="1:255" s="53" customFormat="1" ht="19.95" customHeight="1" x14ac:dyDescent="0.3">
      <c r="A405" s="85"/>
      <c r="B405" s="22" t="s">
        <v>34</v>
      </c>
      <c r="C405" s="4">
        <v>1</v>
      </c>
      <c r="D405" s="4">
        <v>2</v>
      </c>
      <c r="E405" s="36">
        <v>4.8449999999999998</v>
      </c>
      <c r="F405" s="8">
        <v>2</v>
      </c>
      <c r="G405" s="5"/>
      <c r="H405" s="5">
        <f t="shared" si="14"/>
        <v>19.38</v>
      </c>
      <c r="I405" s="19"/>
      <c r="J405" s="56"/>
    </row>
    <row r="406" spans="1:255" s="53" customFormat="1" ht="19.95" customHeight="1" x14ac:dyDescent="0.3">
      <c r="A406" s="85"/>
      <c r="B406" s="22" t="s">
        <v>116</v>
      </c>
      <c r="C406" s="4">
        <v>2</v>
      </c>
      <c r="D406" s="4">
        <v>4</v>
      </c>
      <c r="E406" s="8">
        <v>24.6</v>
      </c>
      <c r="F406" s="8">
        <v>0.3</v>
      </c>
      <c r="G406" s="5"/>
      <c r="H406" s="5">
        <f t="shared" si="14"/>
        <v>59.04</v>
      </c>
      <c r="I406" s="19"/>
      <c r="J406" s="56"/>
    </row>
    <row r="407" spans="1:255" s="53" customFormat="1" ht="19.95" customHeight="1" x14ac:dyDescent="0.3">
      <c r="A407" s="85"/>
      <c r="B407" s="22" t="s">
        <v>117</v>
      </c>
      <c r="C407" s="4">
        <v>2</v>
      </c>
      <c r="D407" s="4">
        <v>2</v>
      </c>
      <c r="E407" s="8">
        <v>13.69</v>
      </c>
      <c r="F407" s="8">
        <v>0.3</v>
      </c>
      <c r="G407" s="5"/>
      <c r="H407" s="5">
        <f t="shared" si="14"/>
        <v>16.43</v>
      </c>
      <c r="I407" s="19"/>
      <c r="J407" s="56"/>
    </row>
    <row r="408" spans="1:255" ht="19.95" customHeight="1" x14ac:dyDescent="0.3">
      <c r="A408" s="126"/>
      <c r="B408" s="123" t="s">
        <v>239</v>
      </c>
      <c r="C408" s="4">
        <v>1</v>
      </c>
      <c r="D408" s="4">
        <v>1</v>
      </c>
      <c r="E408" s="8">
        <v>8.64</v>
      </c>
      <c r="F408" s="8">
        <v>5.84</v>
      </c>
      <c r="G408" s="122"/>
      <c r="H408" s="5">
        <f t="shared" si="14"/>
        <v>50.46</v>
      </c>
      <c r="I408" s="15"/>
      <c r="J408" s="51"/>
      <c r="K408" s="51"/>
      <c r="L408" s="51"/>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c r="AR408" s="51"/>
      <c r="AS408" s="51"/>
      <c r="AT408" s="51"/>
      <c r="AU408" s="51"/>
      <c r="AV408" s="51"/>
      <c r="AW408" s="51"/>
      <c r="AX408" s="51"/>
      <c r="AY408" s="51"/>
      <c r="AZ408" s="51"/>
      <c r="BA408" s="51"/>
      <c r="BB408" s="51"/>
      <c r="BC408" s="51"/>
      <c r="BD408" s="51"/>
      <c r="BE408" s="51"/>
      <c r="BF408" s="51"/>
      <c r="BG408" s="51"/>
      <c r="BH408" s="51"/>
      <c r="BI408" s="51"/>
      <c r="BJ408" s="51"/>
      <c r="BK408" s="51"/>
      <c r="BL408" s="51"/>
      <c r="BM408" s="51"/>
      <c r="BN408" s="51"/>
      <c r="BO408" s="51"/>
      <c r="BP408" s="51"/>
      <c r="BQ408" s="51"/>
      <c r="BR408" s="51"/>
      <c r="BS408" s="51"/>
      <c r="BT408" s="51"/>
      <c r="BU408" s="51"/>
      <c r="BV408" s="51"/>
      <c r="BW408" s="51"/>
      <c r="BX408" s="51"/>
      <c r="BY408" s="51"/>
      <c r="BZ408" s="51"/>
      <c r="CA408" s="51"/>
      <c r="CB408" s="51"/>
      <c r="CC408" s="51"/>
      <c r="CD408" s="51"/>
      <c r="CE408" s="51"/>
      <c r="CF408" s="51"/>
      <c r="CG408" s="51"/>
      <c r="CH408" s="51"/>
      <c r="CI408" s="51"/>
      <c r="CJ408" s="51"/>
      <c r="CK408" s="51"/>
      <c r="CL408" s="51"/>
      <c r="CM408" s="51"/>
      <c r="CN408" s="51"/>
      <c r="CO408" s="51"/>
      <c r="CP408" s="51"/>
      <c r="CQ408" s="51"/>
      <c r="CR408" s="51"/>
      <c r="CS408" s="51"/>
      <c r="CT408" s="51"/>
      <c r="CU408" s="51"/>
      <c r="CV408" s="51"/>
      <c r="CW408" s="51"/>
      <c r="CX408" s="51"/>
      <c r="CY408" s="51"/>
      <c r="CZ408" s="51"/>
      <c r="DA408" s="51"/>
      <c r="DB408" s="51"/>
      <c r="DC408" s="51"/>
      <c r="DD408" s="51"/>
      <c r="DE408" s="51"/>
      <c r="DF408" s="51"/>
      <c r="DG408" s="51"/>
      <c r="DH408" s="51"/>
      <c r="DI408" s="51"/>
      <c r="DJ408" s="51"/>
      <c r="DK408" s="51"/>
      <c r="DL408" s="51"/>
      <c r="DM408" s="51"/>
      <c r="DN408" s="51"/>
      <c r="DO408" s="51"/>
      <c r="DP408" s="51"/>
      <c r="DQ408" s="51"/>
      <c r="DR408" s="51"/>
      <c r="DS408" s="51"/>
      <c r="DT408" s="51"/>
      <c r="DU408" s="51"/>
      <c r="DV408" s="51"/>
      <c r="DW408" s="51"/>
      <c r="DX408" s="51"/>
      <c r="DY408" s="51"/>
      <c r="DZ408" s="51"/>
      <c r="EA408" s="51"/>
      <c r="EB408" s="51"/>
      <c r="EC408" s="51"/>
      <c r="ED408" s="51"/>
      <c r="EE408" s="51"/>
      <c r="EF408" s="51"/>
      <c r="EG408" s="51"/>
      <c r="EH408" s="51"/>
      <c r="EI408" s="51"/>
      <c r="EJ408" s="51"/>
      <c r="EK408" s="51"/>
      <c r="EL408" s="51"/>
      <c r="EM408" s="51"/>
      <c r="EN408" s="51"/>
      <c r="EO408" s="51"/>
      <c r="EP408" s="51"/>
      <c r="EQ408" s="51"/>
      <c r="ER408" s="51"/>
      <c r="ES408" s="51"/>
      <c r="ET408" s="51"/>
      <c r="EU408" s="51"/>
      <c r="EV408" s="51"/>
      <c r="EW408" s="51"/>
      <c r="EX408" s="51"/>
      <c r="EY408" s="51"/>
      <c r="EZ408" s="51"/>
      <c r="FA408" s="51"/>
      <c r="FB408" s="51"/>
      <c r="FC408" s="51"/>
      <c r="FD408" s="51"/>
      <c r="FE408" s="51"/>
      <c r="FF408" s="51"/>
      <c r="FG408" s="51"/>
      <c r="FH408" s="51"/>
      <c r="FI408" s="51"/>
      <c r="FJ408" s="51"/>
      <c r="FK408" s="51"/>
      <c r="FL408" s="51"/>
      <c r="FM408" s="51"/>
      <c r="FN408" s="51"/>
      <c r="FO408" s="51"/>
      <c r="FP408" s="51"/>
      <c r="FQ408" s="51"/>
      <c r="FR408" s="51"/>
      <c r="FS408" s="51"/>
      <c r="FT408" s="51"/>
      <c r="FU408" s="51"/>
      <c r="FV408" s="51"/>
      <c r="FW408" s="51"/>
      <c r="FX408" s="51"/>
      <c r="FY408" s="51"/>
      <c r="FZ408" s="51"/>
      <c r="GA408" s="51"/>
      <c r="GB408" s="51"/>
      <c r="GC408" s="51"/>
      <c r="GD408" s="51"/>
      <c r="GE408" s="51"/>
      <c r="GF408" s="51"/>
      <c r="GG408" s="51"/>
      <c r="GH408" s="51"/>
      <c r="GI408" s="51"/>
      <c r="GJ408" s="51"/>
      <c r="GK408" s="51"/>
      <c r="GL408" s="51"/>
      <c r="GM408" s="51"/>
      <c r="GN408" s="51"/>
      <c r="GO408" s="51"/>
      <c r="GP408" s="51"/>
      <c r="GQ408" s="51"/>
      <c r="GR408" s="51"/>
      <c r="GS408" s="51"/>
      <c r="GT408" s="51"/>
      <c r="GU408" s="51"/>
      <c r="GV408" s="51"/>
      <c r="GW408" s="51"/>
      <c r="GX408" s="51"/>
      <c r="GY408" s="51"/>
      <c r="GZ408" s="51"/>
      <c r="HA408" s="51"/>
      <c r="HB408" s="51"/>
      <c r="HC408" s="51"/>
      <c r="HD408" s="51"/>
      <c r="HE408" s="51"/>
      <c r="HF408" s="51"/>
      <c r="HG408" s="51"/>
      <c r="HH408" s="51"/>
      <c r="HI408" s="51"/>
      <c r="HJ408" s="51"/>
      <c r="HK408" s="51"/>
      <c r="HL408" s="51"/>
      <c r="HM408" s="51"/>
      <c r="HN408" s="51"/>
      <c r="HO408" s="51"/>
      <c r="HP408" s="51"/>
      <c r="HQ408" s="51"/>
      <c r="HR408" s="51"/>
      <c r="HS408" s="51"/>
      <c r="HT408" s="51"/>
      <c r="HU408" s="51"/>
      <c r="HV408" s="51"/>
      <c r="HW408" s="51"/>
      <c r="HX408" s="51"/>
      <c r="HY408" s="51"/>
      <c r="HZ408" s="51"/>
      <c r="IA408" s="51"/>
      <c r="IB408" s="51"/>
      <c r="IC408" s="51"/>
      <c r="ID408" s="51"/>
      <c r="IE408" s="51"/>
      <c r="IF408" s="51"/>
      <c r="IG408" s="51"/>
      <c r="IH408" s="51"/>
      <c r="II408" s="51"/>
      <c r="IJ408" s="51"/>
      <c r="IK408" s="51"/>
      <c r="IL408" s="51"/>
      <c r="IM408" s="51"/>
      <c r="IN408" s="51"/>
      <c r="IO408" s="51"/>
      <c r="IP408" s="51"/>
      <c r="IQ408" s="51"/>
      <c r="IR408" s="51"/>
      <c r="IS408" s="51"/>
      <c r="IT408" s="51"/>
      <c r="IU408" s="51"/>
    </row>
    <row r="409" spans="1:255" ht="19.95" customHeight="1" x14ac:dyDescent="0.3">
      <c r="A409" s="126"/>
      <c r="B409" s="123" t="s">
        <v>240</v>
      </c>
      <c r="C409" s="4">
        <v>1</v>
      </c>
      <c r="D409" s="4">
        <v>1</v>
      </c>
      <c r="E409" s="8">
        <v>28.96</v>
      </c>
      <c r="F409" s="8">
        <v>0.15</v>
      </c>
      <c r="G409" s="122"/>
      <c r="H409" s="5">
        <f t="shared" si="14"/>
        <v>4.34</v>
      </c>
      <c r="I409" s="15"/>
      <c r="J409" s="51"/>
      <c r="K409" s="51"/>
      <c r="L409" s="51"/>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c r="AR409" s="51"/>
      <c r="AS409" s="51"/>
      <c r="AT409" s="51"/>
      <c r="AU409" s="51"/>
      <c r="AV409" s="51"/>
      <c r="AW409" s="51"/>
      <c r="AX409" s="51"/>
      <c r="AY409" s="51"/>
      <c r="AZ409" s="51"/>
      <c r="BA409" s="51"/>
      <c r="BB409" s="51"/>
      <c r="BC409" s="51"/>
      <c r="BD409" s="51"/>
      <c r="BE409" s="51"/>
      <c r="BF409" s="51"/>
      <c r="BG409" s="51"/>
      <c r="BH409" s="51"/>
      <c r="BI409" s="51"/>
      <c r="BJ409" s="51"/>
      <c r="BK409" s="51"/>
      <c r="BL409" s="51"/>
      <c r="BM409" s="51"/>
      <c r="BN409" s="51"/>
      <c r="BO409" s="51"/>
      <c r="BP409" s="51"/>
      <c r="BQ409" s="51"/>
      <c r="BR409" s="51"/>
      <c r="BS409" s="51"/>
      <c r="BT409" s="51"/>
      <c r="BU409" s="51"/>
      <c r="BV409" s="51"/>
      <c r="BW409" s="51"/>
      <c r="BX409" s="51"/>
      <c r="BY409" s="51"/>
      <c r="BZ409" s="51"/>
      <c r="CA409" s="51"/>
      <c r="CB409" s="51"/>
      <c r="CC409" s="51"/>
      <c r="CD409" s="51"/>
      <c r="CE409" s="51"/>
      <c r="CF409" s="51"/>
      <c r="CG409" s="51"/>
      <c r="CH409" s="51"/>
      <c r="CI409" s="51"/>
      <c r="CJ409" s="51"/>
      <c r="CK409" s="51"/>
      <c r="CL409" s="51"/>
      <c r="CM409" s="51"/>
      <c r="CN409" s="51"/>
      <c r="CO409" s="51"/>
      <c r="CP409" s="51"/>
      <c r="CQ409" s="51"/>
      <c r="CR409" s="51"/>
      <c r="CS409" s="51"/>
      <c r="CT409" s="51"/>
      <c r="CU409" s="51"/>
      <c r="CV409" s="51"/>
      <c r="CW409" s="51"/>
      <c r="CX409" s="51"/>
      <c r="CY409" s="51"/>
      <c r="CZ409" s="51"/>
      <c r="DA409" s="51"/>
      <c r="DB409" s="51"/>
      <c r="DC409" s="51"/>
      <c r="DD409" s="51"/>
      <c r="DE409" s="51"/>
      <c r="DF409" s="51"/>
      <c r="DG409" s="51"/>
      <c r="DH409" s="51"/>
      <c r="DI409" s="51"/>
      <c r="DJ409" s="51"/>
      <c r="DK409" s="51"/>
      <c r="DL409" s="51"/>
      <c r="DM409" s="51"/>
      <c r="DN409" s="51"/>
      <c r="DO409" s="51"/>
      <c r="DP409" s="51"/>
      <c r="DQ409" s="51"/>
      <c r="DR409" s="51"/>
      <c r="DS409" s="51"/>
      <c r="DT409" s="51"/>
      <c r="DU409" s="51"/>
      <c r="DV409" s="51"/>
      <c r="DW409" s="51"/>
      <c r="DX409" s="51"/>
      <c r="DY409" s="51"/>
      <c r="DZ409" s="51"/>
      <c r="EA409" s="51"/>
      <c r="EB409" s="51"/>
      <c r="EC409" s="51"/>
      <c r="ED409" s="51"/>
      <c r="EE409" s="51"/>
      <c r="EF409" s="51"/>
      <c r="EG409" s="51"/>
      <c r="EH409" s="51"/>
      <c r="EI409" s="51"/>
      <c r="EJ409" s="51"/>
      <c r="EK409" s="51"/>
      <c r="EL409" s="51"/>
      <c r="EM409" s="51"/>
      <c r="EN409" s="51"/>
      <c r="EO409" s="51"/>
      <c r="EP409" s="51"/>
      <c r="EQ409" s="51"/>
      <c r="ER409" s="51"/>
      <c r="ES409" s="51"/>
      <c r="ET409" s="51"/>
      <c r="EU409" s="51"/>
      <c r="EV409" s="51"/>
      <c r="EW409" s="51"/>
      <c r="EX409" s="51"/>
      <c r="EY409" s="51"/>
      <c r="EZ409" s="51"/>
      <c r="FA409" s="51"/>
      <c r="FB409" s="51"/>
      <c r="FC409" s="51"/>
      <c r="FD409" s="51"/>
      <c r="FE409" s="51"/>
      <c r="FF409" s="51"/>
      <c r="FG409" s="51"/>
      <c r="FH409" s="51"/>
      <c r="FI409" s="51"/>
      <c r="FJ409" s="51"/>
      <c r="FK409" s="51"/>
      <c r="FL409" s="51"/>
      <c r="FM409" s="51"/>
      <c r="FN409" s="51"/>
      <c r="FO409" s="51"/>
      <c r="FP409" s="51"/>
      <c r="FQ409" s="51"/>
      <c r="FR409" s="51"/>
      <c r="FS409" s="51"/>
      <c r="FT409" s="51"/>
      <c r="FU409" s="51"/>
      <c r="FV409" s="51"/>
      <c r="FW409" s="51"/>
      <c r="FX409" s="51"/>
      <c r="FY409" s="51"/>
      <c r="FZ409" s="51"/>
      <c r="GA409" s="51"/>
      <c r="GB409" s="51"/>
      <c r="GC409" s="51"/>
      <c r="GD409" s="51"/>
      <c r="GE409" s="51"/>
      <c r="GF409" s="51"/>
      <c r="GG409" s="51"/>
      <c r="GH409" s="51"/>
      <c r="GI409" s="51"/>
      <c r="GJ409" s="51"/>
      <c r="GK409" s="51"/>
      <c r="GL409" s="51"/>
      <c r="GM409" s="51"/>
      <c r="GN409" s="51"/>
      <c r="GO409" s="51"/>
      <c r="GP409" s="51"/>
      <c r="GQ409" s="51"/>
      <c r="GR409" s="51"/>
      <c r="GS409" s="51"/>
      <c r="GT409" s="51"/>
      <c r="GU409" s="51"/>
      <c r="GV409" s="51"/>
      <c r="GW409" s="51"/>
      <c r="GX409" s="51"/>
      <c r="GY409" s="51"/>
      <c r="GZ409" s="51"/>
      <c r="HA409" s="51"/>
      <c r="HB409" s="51"/>
      <c r="HC409" s="51"/>
      <c r="HD409" s="51"/>
      <c r="HE409" s="51"/>
      <c r="HF409" s="51"/>
      <c r="HG409" s="51"/>
      <c r="HH409" s="51"/>
      <c r="HI409" s="51"/>
      <c r="HJ409" s="51"/>
      <c r="HK409" s="51"/>
      <c r="HL409" s="51"/>
      <c r="HM409" s="51"/>
      <c r="HN409" s="51"/>
      <c r="HO409" s="51"/>
      <c r="HP409" s="51"/>
      <c r="HQ409" s="51"/>
      <c r="HR409" s="51"/>
      <c r="HS409" s="51"/>
      <c r="HT409" s="51"/>
      <c r="HU409" s="51"/>
      <c r="HV409" s="51"/>
      <c r="HW409" s="51"/>
      <c r="HX409" s="51"/>
      <c r="HY409" s="51"/>
      <c r="HZ409" s="51"/>
      <c r="IA409" s="51"/>
      <c r="IB409" s="51"/>
      <c r="IC409" s="51"/>
      <c r="ID409" s="51"/>
      <c r="IE409" s="51"/>
      <c r="IF409" s="51"/>
      <c r="IG409" s="51"/>
      <c r="IH409" s="51"/>
      <c r="II409" s="51"/>
      <c r="IJ409" s="51"/>
      <c r="IK409" s="51"/>
      <c r="IL409" s="51"/>
      <c r="IM409" s="51"/>
      <c r="IN409" s="51"/>
      <c r="IO409" s="51"/>
      <c r="IP409" s="51"/>
      <c r="IQ409" s="51"/>
      <c r="IR409" s="51"/>
      <c r="IS409" s="51"/>
      <c r="IT409" s="51"/>
      <c r="IU409" s="51"/>
    </row>
    <row r="410" spans="1:255" s="53" customFormat="1" ht="19.95" customHeight="1" x14ac:dyDescent="0.3">
      <c r="A410" s="85"/>
      <c r="B410" s="22"/>
      <c r="C410" s="4"/>
      <c r="D410" s="4"/>
      <c r="E410" s="8"/>
      <c r="F410" s="8"/>
      <c r="G410" s="25" t="s">
        <v>40</v>
      </c>
      <c r="H410" s="119">
        <f>ROUND(SUM(H400:H409),2)</f>
        <v>400.7</v>
      </c>
      <c r="I410" s="19" t="s">
        <v>41</v>
      </c>
      <c r="J410" s="56"/>
    </row>
    <row r="411" spans="1:255" s="53" customFormat="1" ht="22.8" customHeight="1" x14ac:dyDescent="0.3">
      <c r="A411" s="85">
        <v>23</v>
      </c>
      <c r="B411" s="180" t="s">
        <v>118</v>
      </c>
      <c r="C411" s="181"/>
      <c r="D411" s="181"/>
      <c r="E411" s="181"/>
      <c r="F411" s="181"/>
      <c r="G411" s="181"/>
      <c r="H411" s="182"/>
      <c r="I411" s="19"/>
      <c r="J411" s="56"/>
    </row>
    <row r="412" spans="1:255" s="53" customFormat="1" ht="19.95" customHeight="1" x14ac:dyDescent="0.3">
      <c r="A412" s="85"/>
      <c r="B412" s="22" t="s">
        <v>142</v>
      </c>
      <c r="C412" s="4">
        <v>1</v>
      </c>
      <c r="D412" s="4">
        <v>4</v>
      </c>
      <c r="E412" s="8">
        <v>0.9</v>
      </c>
      <c r="F412" s="8">
        <v>1.2</v>
      </c>
      <c r="G412" s="5"/>
      <c r="H412" s="5">
        <f>ROUND(PRODUCT(C412:G412),2)</f>
        <v>4.32</v>
      </c>
      <c r="I412" s="19"/>
      <c r="J412" s="56"/>
    </row>
    <row r="413" spans="1:255" s="53" customFormat="1" ht="19.95" customHeight="1" x14ac:dyDescent="0.3">
      <c r="A413" s="85"/>
      <c r="B413" s="22" t="s">
        <v>126</v>
      </c>
      <c r="C413" s="4">
        <v>1</v>
      </c>
      <c r="D413" s="4">
        <v>5</v>
      </c>
      <c r="E413" s="8">
        <v>0.9</v>
      </c>
      <c r="F413" s="8">
        <v>1.25</v>
      </c>
      <c r="G413" s="5"/>
      <c r="H413" s="5">
        <f>ROUND(PRODUCT(C413:G413),2)</f>
        <v>5.63</v>
      </c>
      <c r="I413" s="19"/>
      <c r="J413" s="56"/>
    </row>
    <row r="414" spans="1:255" s="53" customFormat="1" ht="19.95" customHeight="1" x14ac:dyDescent="0.3">
      <c r="A414" s="85"/>
      <c r="B414" s="22" t="s">
        <v>126</v>
      </c>
      <c r="C414" s="4">
        <v>1</v>
      </c>
      <c r="D414" s="4">
        <v>5</v>
      </c>
      <c r="E414" s="8">
        <v>0.6</v>
      </c>
      <c r="F414" s="8">
        <v>1.2</v>
      </c>
      <c r="G414" s="5"/>
      <c r="H414" s="5">
        <f>ROUND(PRODUCT(C414:G414),2)</f>
        <v>3.6</v>
      </c>
      <c r="I414" s="19"/>
      <c r="J414" s="56"/>
    </row>
    <row r="415" spans="1:255" s="53" customFormat="1" ht="19.95" customHeight="1" x14ac:dyDescent="0.3">
      <c r="A415" s="85"/>
      <c r="B415" s="22" t="s">
        <v>127</v>
      </c>
      <c r="C415" s="4">
        <v>1</v>
      </c>
      <c r="D415" s="4">
        <v>1</v>
      </c>
      <c r="E415" s="8">
        <v>0.9</v>
      </c>
      <c r="F415" s="8">
        <v>1.2</v>
      </c>
      <c r="G415" s="5"/>
      <c r="H415" s="5">
        <f>ROUND(PRODUCT(C415:G415),2)</f>
        <v>1.08</v>
      </c>
      <c r="I415" s="19"/>
      <c r="J415" s="56"/>
    </row>
    <row r="416" spans="1:255" s="53" customFormat="1" ht="19.95" customHeight="1" x14ac:dyDescent="0.3">
      <c r="A416" s="85"/>
      <c r="B416" s="22"/>
      <c r="C416" s="4"/>
      <c r="D416" s="4"/>
      <c r="E416" s="8"/>
      <c r="F416" s="8"/>
      <c r="G416" s="5"/>
      <c r="H416" s="16">
        <v>7.0000000000000007E-2</v>
      </c>
      <c r="I416" s="19"/>
      <c r="J416" s="56"/>
    </row>
    <row r="417" spans="1:10" s="53" customFormat="1" ht="19.95" customHeight="1" x14ac:dyDescent="0.3">
      <c r="A417" s="85"/>
      <c r="B417" s="22"/>
      <c r="C417" s="4"/>
      <c r="D417" s="4"/>
      <c r="E417" s="8"/>
      <c r="F417" s="8"/>
      <c r="G417" s="5" t="s">
        <v>40</v>
      </c>
      <c r="H417" s="16">
        <f>ROUND(SUM(H412:H416),2)</f>
        <v>14.7</v>
      </c>
      <c r="I417" s="17" t="s">
        <v>41</v>
      </c>
      <c r="J417" s="56"/>
    </row>
    <row r="418" spans="1:10" s="53" customFormat="1" ht="19.95" customHeight="1" x14ac:dyDescent="0.3">
      <c r="A418" s="85"/>
      <c r="B418" s="22"/>
      <c r="C418" s="4"/>
      <c r="D418" s="4"/>
      <c r="E418" s="8">
        <f>H417</f>
        <v>14.7</v>
      </c>
      <c r="F418" s="8">
        <v>35</v>
      </c>
      <c r="G418" s="25" t="s">
        <v>266</v>
      </c>
      <c r="H418" s="119">
        <f>E418*F418</f>
        <v>514.5</v>
      </c>
      <c r="I418" s="19" t="s">
        <v>119</v>
      </c>
      <c r="J418" s="56"/>
    </row>
    <row r="419" spans="1:10" s="179" customFormat="1" ht="34.950000000000003" customHeight="1" x14ac:dyDescent="0.3">
      <c r="A419" s="177">
        <v>24</v>
      </c>
      <c r="B419" s="183" t="s">
        <v>155</v>
      </c>
      <c r="C419" s="184"/>
      <c r="D419" s="184"/>
      <c r="E419" s="184"/>
      <c r="F419" s="184"/>
      <c r="G419" s="184"/>
      <c r="H419" s="185"/>
      <c r="I419" s="178"/>
    </row>
    <row r="420" spans="1:10" s="57" customFormat="1" ht="19.95" customHeight="1" x14ac:dyDescent="0.3">
      <c r="A420" s="43"/>
      <c r="B420" s="39" t="s">
        <v>156</v>
      </c>
      <c r="C420" s="40">
        <v>1</v>
      </c>
      <c r="D420" s="40">
        <v>1</v>
      </c>
      <c r="E420" s="40" t="s">
        <v>157</v>
      </c>
      <c r="F420" s="40" t="s">
        <v>157</v>
      </c>
      <c r="G420" s="40" t="s">
        <v>157</v>
      </c>
      <c r="H420" s="5">
        <f>ROUND(PRODUCT(C420:G420),2)</f>
        <v>1</v>
      </c>
      <c r="I420" s="38"/>
    </row>
    <row r="421" spans="1:10" s="57" customFormat="1" ht="19.95" customHeight="1" x14ac:dyDescent="0.3">
      <c r="A421" s="43"/>
      <c r="B421" s="39"/>
      <c r="C421" s="40"/>
      <c r="D421" s="40"/>
      <c r="E421" s="6"/>
      <c r="F421" s="6"/>
      <c r="G421" s="41" t="s">
        <v>40</v>
      </c>
      <c r="H421" s="42">
        <f>SUM(H420:H420)</f>
        <v>1</v>
      </c>
      <c r="I421" s="38" t="s">
        <v>158</v>
      </c>
    </row>
    <row r="422" spans="1:10" s="179" customFormat="1" ht="34.950000000000003" customHeight="1" x14ac:dyDescent="0.3">
      <c r="A422" s="177">
        <v>25</v>
      </c>
      <c r="B422" s="183" t="s">
        <v>366</v>
      </c>
      <c r="C422" s="184"/>
      <c r="D422" s="184"/>
      <c r="E422" s="184"/>
      <c r="F422" s="184"/>
      <c r="G422" s="184"/>
      <c r="H422" s="185"/>
      <c r="I422" s="178"/>
    </row>
    <row r="423" spans="1:10" s="57" customFormat="1" ht="19.95" customHeight="1" x14ac:dyDescent="0.3">
      <c r="A423" s="43"/>
      <c r="B423" s="39" t="s">
        <v>159</v>
      </c>
      <c r="C423" s="40">
        <v>1</v>
      </c>
      <c r="D423" s="40">
        <v>1</v>
      </c>
      <c r="E423" s="40" t="s">
        <v>157</v>
      </c>
      <c r="F423" s="40" t="s">
        <v>157</v>
      </c>
      <c r="G423" s="40" t="s">
        <v>157</v>
      </c>
      <c r="H423" s="5">
        <f>ROUND(PRODUCT(C423:G423),2)</f>
        <v>1</v>
      </c>
      <c r="I423" s="38"/>
    </row>
    <row r="424" spans="1:10" s="57" customFormat="1" ht="19.95" customHeight="1" x14ac:dyDescent="0.3">
      <c r="A424" s="43"/>
      <c r="B424" s="39"/>
      <c r="C424" s="40"/>
      <c r="D424" s="40"/>
      <c r="E424" s="6"/>
      <c r="F424" s="6"/>
      <c r="G424" s="41" t="s">
        <v>40</v>
      </c>
      <c r="H424" s="42">
        <f>SUM(H423:H423)</f>
        <v>1</v>
      </c>
      <c r="I424" s="38" t="s">
        <v>158</v>
      </c>
    </row>
    <row r="425" spans="1:10" s="179" customFormat="1" ht="33" customHeight="1" x14ac:dyDescent="0.3">
      <c r="A425" s="177">
        <v>26</v>
      </c>
      <c r="B425" s="183" t="s">
        <v>176</v>
      </c>
      <c r="C425" s="184"/>
      <c r="D425" s="184"/>
      <c r="E425" s="184"/>
      <c r="F425" s="184"/>
      <c r="G425" s="184"/>
      <c r="H425" s="185"/>
      <c r="I425" s="178"/>
    </row>
    <row r="426" spans="1:10" s="57" customFormat="1" ht="19.95" customHeight="1" x14ac:dyDescent="0.3">
      <c r="A426" s="43"/>
      <c r="B426" s="39" t="s">
        <v>161</v>
      </c>
      <c r="C426" s="40">
        <v>1</v>
      </c>
      <c r="D426" s="40">
        <v>1</v>
      </c>
      <c r="E426" s="40" t="s">
        <v>157</v>
      </c>
      <c r="F426" s="40" t="s">
        <v>157</v>
      </c>
      <c r="G426" s="40" t="s">
        <v>157</v>
      </c>
      <c r="H426" s="5">
        <f>ROUND(PRODUCT(C426:G426),2)</f>
        <v>1</v>
      </c>
      <c r="I426" s="38"/>
    </row>
    <row r="427" spans="1:10" s="57" customFormat="1" ht="19.95" customHeight="1" x14ac:dyDescent="0.3">
      <c r="A427" s="43"/>
      <c r="B427" s="39"/>
      <c r="C427" s="40"/>
      <c r="D427" s="40"/>
      <c r="E427" s="6"/>
      <c r="F427" s="6"/>
      <c r="G427" s="41" t="s">
        <v>40</v>
      </c>
      <c r="H427" s="42">
        <f>SUM(H426:H426)</f>
        <v>1</v>
      </c>
      <c r="I427" s="15" t="s">
        <v>164</v>
      </c>
    </row>
    <row r="428" spans="1:10" s="179" customFormat="1" ht="33" customHeight="1" x14ac:dyDescent="0.3">
      <c r="A428" s="177">
        <v>27</v>
      </c>
      <c r="B428" s="183" t="s">
        <v>177</v>
      </c>
      <c r="C428" s="184"/>
      <c r="D428" s="184"/>
      <c r="E428" s="184"/>
      <c r="F428" s="184"/>
      <c r="G428" s="184"/>
      <c r="H428" s="185"/>
      <c r="I428" s="178"/>
    </row>
    <row r="429" spans="1:10" s="57" customFormat="1" ht="19.95" customHeight="1" x14ac:dyDescent="0.3">
      <c r="A429" s="43"/>
      <c r="B429" s="39" t="s">
        <v>160</v>
      </c>
      <c r="C429" s="40">
        <v>1</v>
      </c>
      <c r="D429" s="40">
        <v>1</v>
      </c>
      <c r="E429" s="40" t="s">
        <v>157</v>
      </c>
      <c r="F429" s="40" t="s">
        <v>157</v>
      </c>
      <c r="G429" s="40" t="s">
        <v>157</v>
      </c>
      <c r="H429" s="5">
        <f>ROUND(PRODUCT(C429:G429),2)</f>
        <v>1</v>
      </c>
      <c r="I429" s="38"/>
    </row>
    <row r="430" spans="1:10" s="57" customFormat="1" ht="19.95" customHeight="1" x14ac:dyDescent="0.3">
      <c r="A430" s="43"/>
      <c r="B430" s="39"/>
      <c r="C430" s="40"/>
      <c r="D430" s="40"/>
      <c r="E430" s="6"/>
      <c r="F430" s="6"/>
      <c r="G430" s="41" t="s">
        <v>40</v>
      </c>
      <c r="H430" s="42">
        <f>SUM(H429:H429)</f>
        <v>1</v>
      </c>
      <c r="I430" s="15" t="s">
        <v>164</v>
      </c>
    </row>
    <row r="431" spans="1:10" s="179" customFormat="1" ht="33" customHeight="1" x14ac:dyDescent="0.3">
      <c r="A431" s="177">
        <v>28</v>
      </c>
      <c r="B431" s="183" t="s">
        <v>162</v>
      </c>
      <c r="C431" s="184"/>
      <c r="D431" s="184"/>
      <c r="E431" s="184"/>
      <c r="F431" s="184"/>
      <c r="G431" s="184"/>
      <c r="H431" s="185"/>
      <c r="I431" s="178"/>
    </row>
    <row r="432" spans="1:10" s="57" customFormat="1" ht="19.95" customHeight="1" x14ac:dyDescent="0.3">
      <c r="A432" s="43"/>
      <c r="B432" s="39" t="s">
        <v>163</v>
      </c>
      <c r="C432" s="40">
        <v>1</v>
      </c>
      <c r="D432" s="40">
        <v>1</v>
      </c>
      <c r="E432" s="40" t="s">
        <v>157</v>
      </c>
      <c r="F432" s="40" t="s">
        <v>157</v>
      </c>
      <c r="G432" s="40" t="s">
        <v>157</v>
      </c>
      <c r="H432" s="5">
        <f>ROUND(PRODUCT(C432:G432),2)</f>
        <v>1</v>
      </c>
      <c r="I432" s="38"/>
    </row>
    <row r="433" spans="1:255" s="57" customFormat="1" ht="19.95" customHeight="1" x14ac:dyDescent="0.3">
      <c r="A433" s="43"/>
      <c r="B433" s="39"/>
      <c r="C433" s="40"/>
      <c r="D433" s="40"/>
      <c r="E433" s="6"/>
      <c r="F433" s="6"/>
      <c r="G433" s="44" t="s">
        <v>40</v>
      </c>
      <c r="H433" s="42">
        <f>SUM(H432:H432)</f>
        <v>1</v>
      </c>
      <c r="I433" s="15" t="s">
        <v>164</v>
      </c>
    </row>
    <row r="434" spans="1:255" s="179" customFormat="1" ht="33" customHeight="1" x14ac:dyDescent="0.3">
      <c r="A434" s="177">
        <v>29</v>
      </c>
      <c r="B434" s="183" t="s">
        <v>165</v>
      </c>
      <c r="C434" s="184"/>
      <c r="D434" s="184"/>
      <c r="E434" s="184"/>
      <c r="F434" s="184"/>
      <c r="G434" s="184"/>
      <c r="H434" s="185"/>
      <c r="I434" s="178"/>
    </row>
    <row r="435" spans="1:255" s="57" customFormat="1" ht="19.95" customHeight="1" x14ac:dyDescent="0.3">
      <c r="A435" s="43"/>
      <c r="B435" s="39" t="s">
        <v>163</v>
      </c>
      <c r="C435" s="40">
        <v>1</v>
      </c>
      <c r="D435" s="40">
        <v>1</v>
      </c>
      <c r="E435" s="40" t="s">
        <v>157</v>
      </c>
      <c r="F435" s="40" t="s">
        <v>157</v>
      </c>
      <c r="G435" s="40" t="s">
        <v>157</v>
      </c>
      <c r="H435" s="5">
        <f>ROUND(PRODUCT(C435:G435),2)</f>
        <v>1</v>
      </c>
      <c r="I435" s="38"/>
    </row>
    <row r="436" spans="1:255" s="57" customFormat="1" ht="19.95" customHeight="1" x14ac:dyDescent="0.3">
      <c r="A436" s="43"/>
      <c r="B436" s="39"/>
      <c r="C436" s="40"/>
      <c r="D436" s="40"/>
      <c r="E436" s="6"/>
      <c r="F436" s="6"/>
      <c r="G436" s="44" t="s">
        <v>40</v>
      </c>
      <c r="H436" s="42">
        <f>SUM(H435:H435)</f>
        <v>1</v>
      </c>
      <c r="I436" s="15" t="s">
        <v>164</v>
      </c>
    </row>
    <row r="437" spans="1:255" s="179" customFormat="1" ht="33" customHeight="1" x14ac:dyDescent="0.3">
      <c r="A437" s="177">
        <v>30</v>
      </c>
      <c r="B437" s="183" t="s">
        <v>166</v>
      </c>
      <c r="C437" s="184"/>
      <c r="D437" s="184"/>
      <c r="E437" s="184"/>
      <c r="F437" s="184"/>
      <c r="G437" s="184"/>
      <c r="H437" s="185"/>
      <c r="I437" s="178"/>
    </row>
    <row r="438" spans="1:255" s="57" customFormat="1" ht="19.95" customHeight="1" x14ac:dyDescent="0.3">
      <c r="A438" s="43"/>
      <c r="B438" s="39" t="s">
        <v>167</v>
      </c>
      <c r="C438" s="40">
        <v>1</v>
      </c>
      <c r="D438" s="40">
        <v>1</v>
      </c>
      <c r="E438" s="5">
        <v>20</v>
      </c>
      <c r="F438" s="40" t="s">
        <v>157</v>
      </c>
      <c r="G438" s="40" t="s">
        <v>157</v>
      </c>
      <c r="H438" s="5">
        <f>ROUND(PRODUCT(C438:G438),2)</f>
        <v>20</v>
      </c>
      <c r="I438" s="38"/>
    </row>
    <row r="439" spans="1:255" s="57" customFormat="1" ht="19.95" customHeight="1" x14ac:dyDescent="0.3">
      <c r="A439" s="43"/>
      <c r="B439" s="39"/>
      <c r="C439" s="40"/>
      <c r="D439" s="40"/>
      <c r="E439" s="6"/>
      <c r="F439" s="6"/>
      <c r="G439" s="41" t="s">
        <v>40</v>
      </c>
      <c r="H439" s="42">
        <f>SUM(H438:H438)</f>
        <v>20</v>
      </c>
      <c r="I439" s="38" t="s">
        <v>75</v>
      </c>
    </row>
    <row r="440" spans="1:255" s="179" customFormat="1" ht="33" customHeight="1" x14ac:dyDescent="0.3">
      <c r="A440" s="177">
        <v>31</v>
      </c>
      <c r="B440" s="183" t="s">
        <v>168</v>
      </c>
      <c r="C440" s="184"/>
      <c r="D440" s="184"/>
      <c r="E440" s="184"/>
      <c r="F440" s="184"/>
      <c r="G440" s="184"/>
      <c r="H440" s="185"/>
      <c r="I440" s="178"/>
    </row>
    <row r="441" spans="1:255" s="57" customFormat="1" ht="19.95" customHeight="1" x14ac:dyDescent="0.3">
      <c r="A441" s="43"/>
      <c r="B441" s="39" t="s">
        <v>169</v>
      </c>
      <c r="C441" s="40"/>
      <c r="D441" s="40"/>
      <c r="E441" s="6"/>
      <c r="F441" s="6"/>
      <c r="G441" s="40"/>
      <c r="H441" s="45"/>
      <c r="I441" s="38"/>
    </row>
    <row r="442" spans="1:255" s="57" customFormat="1" ht="19.95" customHeight="1" x14ac:dyDescent="0.3">
      <c r="A442" s="43"/>
      <c r="B442" s="39" t="s">
        <v>167</v>
      </c>
      <c r="C442" s="40">
        <v>1</v>
      </c>
      <c r="D442" s="40">
        <v>1</v>
      </c>
      <c r="E442" s="5">
        <v>4</v>
      </c>
      <c r="F442" s="40" t="s">
        <v>157</v>
      </c>
      <c r="G442" s="40" t="s">
        <v>157</v>
      </c>
      <c r="H442" s="5">
        <f>ROUND(PRODUCT(C442:G442),2)</f>
        <v>4</v>
      </c>
      <c r="I442" s="38"/>
      <c r="T442" s="39"/>
      <c r="U442" s="40"/>
      <c r="V442" s="40"/>
      <c r="W442" s="40"/>
      <c r="X442" s="5"/>
      <c r="Y442" s="5"/>
      <c r="Z442" s="5"/>
      <c r="AA442" s="5"/>
    </row>
    <row r="443" spans="1:255" s="57" customFormat="1" ht="19.95" customHeight="1" x14ac:dyDescent="0.3">
      <c r="A443" s="43"/>
      <c r="B443" s="39"/>
      <c r="C443" s="40"/>
      <c r="D443" s="40"/>
      <c r="E443" s="6"/>
      <c r="F443" s="6"/>
      <c r="G443" s="41" t="s">
        <v>40</v>
      </c>
      <c r="H443" s="42">
        <f>SUM(H442:H442)</f>
        <v>4</v>
      </c>
      <c r="I443" s="38" t="s">
        <v>75</v>
      </c>
      <c r="T443" s="39"/>
      <c r="U443" s="40"/>
      <c r="V443" s="40"/>
      <c r="W443" s="40"/>
      <c r="X443" s="5"/>
      <c r="Y443" s="5"/>
      <c r="Z443" s="5"/>
      <c r="AA443" s="5"/>
    </row>
    <row r="444" spans="1:255" s="179" customFormat="1" ht="34.950000000000003" customHeight="1" x14ac:dyDescent="0.3">
      <c r="A444" s="177">
        <v>32</v>
      </c>
      <c r="B444" s="186" t="s">
        <v>170</v>
      </c>
      <c r="C444" s="187"/>
      <c r="D444" s="187"/>
      <c r="E444" s="187"/>
      <c r="F444" s="187"/>
      <c r="G444" s="187"/>
      <c r="H444" s="188"/>
      <c r="I444" s="178"/>
    </row>
    <row r="445" spans="1:255" s="57" customFormat="1" ht="19.95" customHeight="1" x14ac:dyDescent="0.3">
      <c r="A445" s="43"/>
      <c r="B445" s="39" t="s">
        <v>171</v>
      </c>
      <c r="C445" s="40"/>
      <c r="D445" s="40"/>
      <c r="E445" s="5"/>
      <c r="F445" s="6"/>
      <c r="G445" s="6"/>
      <c r="H445" s="5"/>
      <c r="I445" s="38"/>
    </row>
    <row r="446" spans="1:255" s="57" customFormat="1" ht="19.95" customHeight="1" x14ac:dyDescent="0.3">
      <c r="A446" s="43"/>
      <c r="B446" s="39"/>
      <c r="C446" s="40">
        <v>1</v>
      </c>
      <c r="D446" s="40">
        <v>1</v>
      </c>
      <c r="E446" s="5">
        <f>E442</f>
        <v>4</v>
      </c>
      <c r="F446" s="6" t="s">
        <v>157</v>
      </c>
      <c r="G446" s="6" t="s">
        <v>157</v>
      </c>
      <c r="H446" s="5">
        <f>ROUND(PRODUCT(C446:G446),2)</f>
        <v>4</v>
      </c>
      <c r="I446" s="38"/>
    </row>
    <row r="447" spans="1:255" s="57" customFormat="1" ht="19.95" customHeight="1" x14ac:dyDescent="0.3">
      <c r="A447" s="43"/>
      <c r="B447" s="46"/>
      <c r="C447" s="40"/>
      <c r="D447" s="40"/>
      <c r="E447" s="5"/>
      <c r="F447" s="6"/>
      <c r="G447" s="41" t="s">
        <v>40</v>
      </c>
      <c r="H447" s="42">
        <f>SUM(H445:H446)</f>
        <v>4</v>
      </c>
      <c r="I447" s="38" t="s">
        <v>75</v>
      </c>
    </row>
    <row r="448" spans="1:255" ht="25.05" customHeight="1" x14ac:dyDescent="0.3">
      <c r="A448" s="127">
        <v>33</v>
      </c>
      <c r="B448" s="189" t="s">
        <v>172</v>
      </c>
      <c r="C448" s="190"/>
      <c r="D448" s="190"/>
      <c r="E448" s="190"/>
      <c r="F448" s="190"/>
      <c r="G448" s="190"/>
      <c r="H448" s="191"/>
      <c r="I448" s="15"/>
      <c r="J448" s="51"/>
      <c r="K448" s="51"/>
      <c r="L448" s="51"/>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c r="AR448" s="51"/>
      <c r="AS448" s="51"/>
      <c r="AT448" s="51"/>
      <c r="AU448" s="51"/>
      <c r="AV448" s="51"/>
      <c r="AW448" s="51"/>
      <c r="AX448" s="51"/>
      <c r="AY448" s="51"/>
      <c r="AZ448" s="51"/>
      <c r="BA448" s="51"/>
      <c r="BB448" s="51"/>
      <c r="BC448" s="51"/>
      <c r="BD448" s="51"/>
      <c r="BE448" s="51"/>
      <c r="BF448" s="51"/>
      <c r="BG448" s="51"/>
      <c r="BH448" s="51"/>
      <c r="BI448" s="51"/>
      <c r="BJ448" s="51"/>
      <c r="BK448" s="51"/>
      <c r="BL448" s="51"/>
      <c r="BM448" s="51"/>
      <c r="BN448" s="51"/>
      <c r="BO448" s="51"/>
      <c r="BP448" s="51"/>
      <c r="BQ448" s="51"/>
      <c r="BR448" s="51"/>
      <c r="BS448" s="51"/>
      <c r="BT448" s="51"/>
      <c r="BU448" s="51"/>
      <c r="BV448" s="51"/>
      <c r="BW448" s="51"/>
      <c r="BX448" s="51"/>
      <c r="BY448" s="51"/>
      <c r="BZ448" s="51"/>
      <c r="CA448" s="51"/>
      <c r="CB448" s="51"/>
      <c r="CC448" s="51"/>
      <c r="CD448" s="51"/>
      <c r="CE448" s="51"/>
      <c r="CF448" s="51"/>
      <c r="CG448" s="51"/>
      <c r="CH448" s="51"/>
      <c r="CI448" s="51"/>
      <c r="CJ448" s="51"/>
      <c r="CK448" s="51"/>
      <c r="CL448" s="51"/>
      <c r="CM448" s="51"/>
      <c r="CN448" s="51"/>
      <c r="CO448" s="51"/>
      <c r="CP448" s="51"/>
      <c r="CQ448" s="51"/>
      <c r="CR448" s="51"/>
      <c r="CS448" s="51"/>
      <c r="CT448" s="51"/>
      <c r="CU448" s="51"/>
      <c r="CV448" s="51"/>
      <c r="CW448" s="51"/>
      <c r="CX448" s="51"/>
      <c r="CY448" s="51"/>
      <c r="CZ448" s="51"/>
      <c r="DA448" s="51"/>
      <c r="DB448" s="51"/>
      <c r="DC448" s="51"/>
      <c r="DD448" s="51"/>
      <c r="DE448" s="51"/>
      <c r="DF448" s="51"/>
      <c r="DG448" s="51"/>
      <c r="DH448" s="51"/>
      <c r="DI448" s="51"/>
      <c r="DJ448" s="51"/>
      <c r="DK448" s="51"/>
      <c r="DL448" s="51"/>
      <c r="DM448" s="51"/>
      <c r="DN448" s="51"/>
      <c r="DO448" s="51"/>
      <c r="DP448" s="51"/>
      <c r="DQ448" s="51"/>
      <c r="DR448" s="51"/>
      <c r="DS448" s="51"/>
      <c r="DT448" s="51"/>
      <c r="DU448" s="51"/>
      <c r="DV448" s="51"/>
      <c r="DW448" s="51"/>
      <c r="DX448" s="51"/>
      <c r="DY448" s="51"/>
      <c r="DZ448" s="51"/>
      <c r="EA448" s="51"/>
      <c r="EB448" s="51"/>
      <c r="EC448" s="51"/>
      <c r="ED448" s="51"/>
      <c r="EE448" s="51"/>
      <c r="EF448" s="51"/>
      <c r="EG448" s="51"/>
      <c r="EH448" s="51"/>
      <c r="EI448" s="51"/>
      <c r="EJ448" s="51"/>
      <c r="EK448" s="51"/>
      <c r="EL448" s="51"/>
      <c r="EM448" s="51"/>
      <c r="EN448" s="51"/>
      <c r="EO448" s="51"/>
      <c r="EP448" s="51"/>
      <c r="EQ448" s="51"/>
      <c r="ER448" s="51"/>
      <c r="ES448" s="51"/>
      <c r="ET448" s="51"/>
      <c r="EU448" s="51"/>
      <c r="EV448" s="51"/>
      <c r="EW448" s="51"/>
      <c r="EX448" s="51"/>
      <c r="EY448" s="51"/>
      <c r="EZ448" s="51"/>
      <c r="FA448" s="51"/>
      <c r="FB448" s="51"/>
      <c r="FC448" s="51"/>
      <c r="FD448" s="51"/>
      <c r="FE448" s="51"/>
      <c r="FF448" s="51"/>
      <c r="FG448" s="51"/>
      <c r="FH448" s="51"/>
      <c r="FI448" s="51"/>
      <c r="FJ448" s="51"/>
      <c r="FK448" s="51"/>
      <c r="FL448" s="51"/>
      <c r="FM448" s="51"/>
      <c r="FN448" s="51"/>
      <c r="FO448" s="51"/>
      <c r="FP448" s="51"/>
      <c r="FQ448" s="51"/>
      <c r="FR448" s="51"/>
      <c r="FS448" s="51"/>
      <c r="FT448" s="51"/>
      <c r="FU448" s="51"/>
      <c r="FV448" s="51"/>
      <c r="FW448" s="51"/>
      <c r="FX448" s="51"/>
      <c r="FY448" s="51"/>
      <c r="FZ448" s="51"/>
      <c r="GA448" s="51"/>
      <c r="GB448" s="51"/>
      <c r="GC448" s="51"/>
      <c r="GD448" s="51"/>
      <c r="GE448" s="51"/>
      <c r="GF448" s="51"/>
      <c r="GG448" s="51"/>
      <c r="GH448" s="51"/>
      <c r="GI448" s="51"/>
      <c r="GJ448" s="51"/>
      <c r="GK448" s="51"/>
      <c r="GL448" s="51"/>
      <c r="GM448" s="51"/>
      <c r="GN448" s="51"/>
      <c r="GO448" s="51"/>
      <c r="GP448" s="51"/>
      <c r="GQ448" s="51"/>
      <c r="GR448" s="51"/>
      <c r="GS448" s="51"/>
      <c r="GT448" s="51"/>
      <c r="GU448" s="51"/>
      <c r="GV448" s="51"/>
      <c r="GW448" s="51"/>
      <c r="GX448" s="51"/>
      <c r="GY448" s="51"/>
      <c r="GZ448" s="51"/>
      <c r="HA448" s="51"/>
      <c r="HB448" s="51"/>
      <c r="HC448" s="51"/>
      <c r="HD448" s="51"/>
      <c r="HE448" s="51"/>
      <c r="HF448" s="51"/>
      <c r="HG448" s="51"/>
      <c r="HH448" s="51"/>
      <c r="HI448" s="51"/>
      <c r="HJ448" s="51"/>
      <c r="HK448" s="51"/>
      <c r="HL448" s="51"/>
      <c r="HM448" s="51"/>
      <c r="HN448" s="51"/>
      <c r="HO448" s="51"/>
      <c r="HP448" s="51"/>
      <c r="HQ448" s="51"/>
      <c r="HR448" s="51"/>
      <c r="HS448" s="51"/>
      <c r="HT448" s="51"/>
      <c r="HU448" s="51"/>
      <c r="HV448" s="51"/>
      <c r="HW448" s="51"/>
      <c r="HX448" s="51"/>
      <c r="HY448" s="51"/>
      <c r="HZ448" s="51"/>
      <c r="IA448" s="51"/>
      <c r="IB448" s="51"/>
      <c r="IC448" s="51"/>
      <c r="ID448" s="51"/>
      <c r="IE448" s="51"/>
      <c r="IF448" s="51"/>
      <c r="IG448" s="51"/>
      <c r="IH448" s="51"/>
      <c r="II448" s="51"/>
      <c r="IJ448" s="51"/>
      <c r="IK448" s="51"/>
      <c r="IL448" s="51"/>
      <c r="IM448" s="51"/>
      <c r="IN448" s="51"/>
      <c r="IO448" s="51"/>
      <c r="IP448" s="51"/>
      <c r="IQ448" s="51"/>
      <c r="IR448" s="51"/>
      <c r="IS448" s="51"/>
      <c r="IT448" s="51"/>
      <c r="IU448" s="51"/>
    </row>
    <row r="449" spans="1:255" ht="19.95" customHeight="1" x14ac:dyDescent="0.3">
      <c r="A449" s="127"/>
      <c r="B449" s="128" t="s">
        <v>173</v>
      </c>
      <c r="C449" s="128"/>
      <c r="D449" s="128"/>
      <c r="E449" s="128"/>
      <c r="F449" s="128"/>
      <c r="G449" s="128"/>
      <c r="H449" s="128"/>
      <c r="I449" s="15"/>
      <c r="J449" s="51"/>
      <c r="K449" s="51"/>
      <c r="L449" s="51"/>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c r="AR449" s="51"/>
      <c r="AS449" s="51"/>
      <c r="AT449" s="51"/>
      <c r="AU449" s="51"/>
      <c r="AV449" s="51"/>
      <c r="AW449" s="51"/>
      <c r="AX449" s="51"/>
      <c r="AY449" s="51"/>
      <c r="AZ449" s="51"/>
      <c r="BA449" s="51"/>
      <c r="BB449" s="51"/>
      <c r="BC449" s="51"/>
      <c r="BD449" s="51"/>
      <c r="BE449" s="51"/>
      <c r="BF449" s="51"/>
      <c r="BG449" s="51"/>
      <c r="BH449" s="51"/>
      <c r="BI449" s="51"/>
      <c r="BJ449" s="51"/>
      <c r="BK449" s="51"/>
      <c r="BL449" s="51"/>
      <c r="BM449" s="51"/>
      <c r="BN449" s="51"/>
      <c r="BO449" s="51"/>
      <c r="BP449" s="51"/>
      <c r="BQ449" s="51"/>
      <c r="BR449" s="51"/>
      <c r="BS449" s="51"/>
      <c r="BT449" s="51"/>
      <c r="BU449" s="51"/>
      <c r="BV449" s="51"/>
      <c r="BW449" s="51"/>
      <c r="BX449" s="51"/>
      <c r="BY449" s="51"/>
      <c r="BZ449" s="51"/>
      <c r="CA449" s="51"/>
      <c r="CB449" s="51"/>
      <c r="CC449" s="51"/>
      <c r="CD449" s="51"/>
      <c r="CE449" s="51"/>
      <c r="CF449" s="51"/>
      <c r="CG449" s="51"/>
      <c r="CH449" s="51"/>
      <c r="CI449" s="51"/>
      <c r="CJ449" s="51"/>
      <c r="CK449" s="51"/>
      <c r="CL449" s="51"/>
      <c r="CM449" s="51"/>
      <c r="CN449" s="51"/>
      <c r="CO449" s="51"/>
      <c r="CP449" s="51"/>
      <c r="CQ449" s="51"/>
      <c r="CR449" s="51"/>
      <c r="CS449" s="51"/>
      <c r="CT449" s="51"/>
      <c r="CU449" s="51"/>
      <c r="CV449" s="51"/>
      <c r="CW449" s="51"/>
      <c r="CX449" s="51"/>
      <c r="CY449" s="51"/>
      <c r="CZ449" s="51"/>
      <c r="DA449" s="51"/>
      <c r="DB449" s="51"/>
      <c r="DC449" s="51"/>
      <c r="DD449" s="51"/>
      <c r="DE449" s="51"/>
      <c r="DF449" s="51"/>
      <c r="DG449" s="51"/>
      <c r="DH449" s="51"/>
      <c r="DI449" s="51"/>
      <c r="DJ449" s="51"/>
      <c r="DK449" s="51"/>
      <c r="DL449" s="51"/>
      <c r="DM449" s="51"/>
      <c r="DN449" s="51"/>
      <c r="DO449" s="51"/>
      <c r="DP449" s="51"/>
      <c r="DQ449" s="51"/>
      <c r="DR449" s="51"/>
      <c r="DS449" s="51"/>
      <c r="DT449" s="51"/>
      <c r="DU449" s="51"/>
      <c r="DV449" s="51"/>
      <c r="DW449" s="51"/>
      <c r="DX449" s="51"/>
      <c r="DY449" s="51"/>
      <c r="DZ449" s="51"/>
      <c r="EA449" s="51"/>
      <c r="EB449" s="51"/>
      <c r="EC449" s="51"/>
      <c r="ED449" s="51"/>
      <c r="EE449" s="51"/>
      <c r="EF449" s="51"/>
      <c r="EG449" s="51"/>
      <c r="EH449" s="51"/>
      <c r="EI449" s="51"/>
      <c r="EJ449" s="51"/>
      <c r="EK449" s="51"/>
      <c r="EL449" s="51"/>
      <c r="EM449" s="51"/>
      <c r="EN449" s="51"/>
      <c r="EO449" s="51"/>
      <c r="EP449" s="51"/>
      <c r="EQ449" s="51"/>
      <c r="ER449" s="51"/>
      <c r="ES449" s="51"/>
      <c r="ET449" s="51"/>
      <c r="EU449" s="51"/>
      <c r="EV449" s="51"/>
      <c r="EW449" s="51"/>
      <c r="EX449" s="51"/>
      <c r="EY449" s="51"/>
      <c r="EZ449" s="51"/>
      <c r="FA449" s="51"/>
      <c r="FB449" s="51"/>
      <c r="FC449" s="51"/>
      <c r="FD449" s="51"/>
      <c r="FE449" s="51"/>
      <c r="FF449" s="51"/>
      <c r="FG449" s="51"/>
      <c r="FH449" s="51"/>
      <c r="FI449" s="51"/>
      <c r="FJ449" s="51"/>
      <c r="FK449" s="51"/>
      <c r="FL449" s="51"/>
      <c r="FM449" s="51"/>
      <c r="FN449" s="51"/>
      <c r="FO449" s="51"/>
      <c r="FP449" s="51"/>
      <c r="FQ449" s="51"/>
      <c r="FR449" s="51"/>
      <c r="FS449" s="51"/>
      <c r="FT449" s="51"/>
      <c r="FU449" s="51"/>
      <c r="FV449" s="51"/>
      <c r="FW449" s="51"/>
      <c r="FX449" s="51"/>
      <c r="FY449" s="51"/>
      <c r="FZ449" s="51"/>
      <c r="GA449" s="51"/>
      <c r="GB449" s="51"/>
      <c r="GC449" s="51"/>
      <c r="GD449" s="51"/>
      <c r="GE449" s="51"/>
      <c r="GF449" s="51"/>
      <c r="GG449" s="51"/>
      <c r="GH449" s="51"/>
      <c r="GI449" s="51"/>
      <c r="GJ449" s="51"/>
      <c r="GK449" s="51"/>
      <c r="GL449" s="51"/>
      <c r="GM449" s="51"/>
      <c r="GN449" s="51"/>
      <c r="GO449" s="51"/>
      <c r="GP449" s="51"/>
      <c r="GQ449" s="51"/>
      <c r="GR449" s="51"/>
      <c r="GS449" s="51"/>
      <c r="GT449" s="51"/>
      <c r="GU449" s="51"/>
      <c r="GV449" s="51"/>
      <c r="GW449" s="51"/>
      <c r="GX449" s="51"/>
      <c r="GY449" s="51"/>
      <c r="GZ449" s="51"/>
      <c r="HA449" s="51"/>
      <c r="HB449" s="51"/>
      <c r="HC449" s="51"/>
      <c r="HD449" s="51"/>
      <c r="HE449" s="51"/>
      <c r="HF449" s="51"/>
      <c r="HG449" s="51"/>
      <c r="HH449" s="51"/>
      <c r="HI449" s="51"/>
      <c r="HJ449" s="51"/>
      <c r="HK449" s="51"/>
      <c r="HL449" s="51"/>
      <c r="HM449" s="51"/>
      <c r="HN449" s="51"/>
      <c r="HO449" s="51"/>
      <c r="HP449" s="51"/>
      <c r="HQ449" s="51"/>
      <c r="HR449" s="51"/>
      <c r="HS449" s="51"/>
      <c r="HT449" s="51"/>
      <c r="HU449" s="51"/>
      <c r="HV449" s="51"/>
      <c r="HW449" s="51"/>
      <c r="HX449" s="51"/>
      <c r="HY449" s="51"/>
      <c r="HZ449" s="51"/>
      <c r="IA449" s="51"/>
      <c r="IB449" s="51"/>
      <c r="IC449" s="51"/>
      <c r="ID449" s="51"/>
      <c r="IE449" s="51"/>
      <c r="IF449" s="51"/>
      <c r="IG449" s="51"/>
      <c r="IH449" s="51"/>
      <c r="II449" s="51"/>
      <c r="IJ449" s="51"/>
      <c r="IK449" s="51"/>
      <c r="IL449" s="51"/>
      <c r="IM449" s="51"/>
      <c r="IN449" s="51"/>
      <c r="IO449" s="51"/>
      <c r="IP449" s="51"/>
      <c r="IQ449" s="51"/>
      <c r="IR449" s="51"/>
      <c r="IS449" s="51"/>
      <c r="IT449" s="51"/>
      <c r="IU449" s="51"/>
    </row>
    <row r="450" spans="1:255" ht="19.95" customHeight="1" x14ac:dyDescent="0.3">
      <c r="A450" s="126"/>
      <c r="B450" s="123" t="s">
        <v>127</v>
      </c>
      <c r="C450" s="4">
        <v>1</v>
      </c>
      <c r="D450" s="4">
        <v>1</v>
      </c>
      <c r="E450" s="122" t="s">
        <v>157</v>
      </c>
      <c r="F450" s="122" t="s">
        <v>157</v>
      </c>
      <c r="G450" s="122" t="s">
        <v>157</v>
      </c>
      <c r="H450" s="5">
        <f>ROUND(PRODUCT(C450:G450),2)</f>
        <v>1</v>
      </c>
      <c r="I450" s="15"/>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c r="AM450" s="51"/>
      <c r="AN450" s="51"/>
      <c r="AO450" s="51"/>
      <c r="AP450" s="51"/>
      <c r="AQ450" s="51"/>
      <c r="AR450" s="51"/>
      <c r="AS450" s="51"/>
      <c r="AT450" s="51"/>
      <c r="AU450" s="51"/>
      <c r="AV450" s="51"/>
      <c r="AW450" s="51"/>
      <c r="AX450" s="51"/>
      <c r="AY450" s="51"/>
      <c r="AZ450" s="51"/>
      <c r="BA450" s="51"/>
      <c r="BB450" s="51"/>
      <c r="BC450" s="51"/>
      <c r="BD450" s="51"/>
      <c r="BE450" s="51"/>
      <c r="BF450" s="51"/>
      <c r="BG450" s="51"/>
      <c r="BH450" s="51"/>
      <c r="BI450" s="51"/>
      <c r="BJ450" s="51"/>
      <c r="BK450" s="51"/>
      <c r="BL450" s="51"/>
      <c r="BM450" s="51"/>
      <c r="BN450" s="51"/>
      <c r="BO450" s="51"/>
      <c r="BP450" s="51"/>
      <c r="BQ450" s="51"/>
      <c r="BR450" s="51"/>
      <c r="BS450" s="51"/>
      <c r="BT450" s="51"/>
      <c r="BU450" s="51"/>
      <c r="BV450" s="51"/>
      <c r="BW450" s="51"/>
      <c r="BX450" s="51"/>
      <c r="BY450" s="51"/>
      <c r="BZ450" s="51"/>
      <c r="CA450" s="51"/>
      <c r="CB450" s="51"/>
      <c r="CC450" s="51"/>
      <c r="CD450" s="51"/>
      <c r="CE450" s="51"/>
      <c r="CF450" s="51"/>
      <c r="CG450" s="51"/>
      <c r="CH450" s="51"/>
      <c r="CI450" s="51"/>
      <c r="CJ450" s="51"/>
      <c r="CK450" s="51"/>
      <c r="CL450" s="51"/>
      <c r="CM450" s="51"/>
      <c r="CN450" s="51"/>
      <c r="CO450" s="51"/>
      <c r="CP450" s="51"/>
      <c r="CQ450" s="51"/>
      <c r="CR450" s="51"/>
      <c r="CS450" s="51"/>
      <c r="CT450" s="51"/>
      <c r="CU450" s="51"/>
      <c r="CV450" s="51"/>
      <c r="CW450" s="51"/>
      <c r="CX450" s="51"/>
      <c r="CY450" s="51"/>
      <c r="CZ450" s="51"/>
      <c r="DA450" s="51"/>
      <c r="DB450" s="51"/>
      <c r="DC450" s="51"/>
      <c r="DD450" s="51"/>
      <c r="DE450" s="51"/>
      <c r="DF450" s="51"/>
      <c r="DG450" s="51"/>
      <c r="DH450" s="51"/>
      <c r="DI450" s="51"/>
      <c r="DJ450" s="51"/>
      <c r="DK450" s="51"/>
      <c r="DL450" s="51"/>
      <c r="DM450" s="51"/>
      <c r="DN450" s="51"/>
      <c r="DO450" s="51"/>
      <c r="DP450" s="51"/>
      <c r="DQ450" s="51"/>
      <c r="DR450" s="51"/>
      <c r="DS450" s="51"/>
      <c r="DT450" s="51"/>
      <c r="DU450" s="51"/>
      <c r="DV450" s="51"/>
      <c r="DW450" s="51"/>
      <c r="DX450" s="51"/>
      <c r="DY450" s="51"/>
      <c r="DZ450" s="51"/>
      <c r="EA450" s="51"/>
      <c r="EB450" s="51"/>
      <c r="EC450" s="51"/>
      <c r="ED450" s="51"/>
      <c r="EE450" s="51"/>
      <c r="EF450" s="51"/>
      <c r="EG450" s="51"/>
      <c r="EH450" s="51"/>
      <c r="EI450" s="51"/>
      <c r="EJ450" s="51"/>
      <c r="EK450" s="51"/>
      <c r="EL450" s="51"/>
      <c r="EM450" s="51"/>
      <c r="EN450" s="51"/>
      <c r="EO450" s="51"/>
      <c r="EP450" s="51"/>
      <c r="EQ450" s="51"/>
      <c r="ER450" s="51"/>
      <c r="ES450" s="51"/>
      <c r="ET450" s="51"/>
      <c r="EU450" s="51"/>
      <c r="EV450" s="51"/>
      <c r="EW450" s="51"/>
      <c r="EX450" s="51"/>
      <c r="EY450" s="51"/>
      <c r="EZ450" s="51"/>
      <c r="FA450" s="51"/>
      <c r="FB450" s="51"/>
      <c r="FC450" s="51"/>
      <c r="FD450" s="51"/>
      <c r="FE450" s="51"/>
      <c r="FF450" s="51"/>
      <c r="FG450" s="51"/>
      <c r="FH450" s="51"/>
      <c r="FI450" s="51"/>
      <c r="FJ450" s="51"/>
      <c r="FK450" s="51"/>
      <c r="FL450" s="51"/>
      <c r="FM450" s="51"/>
      <c r="FN450" s="51"/>
      <c r="FO450" s="51"/>
      <c r="FP450" s="51"/>
      <c r="FQ450" s="51"/>
      <c r="FR450" s="51"/>
      <c r="FS450" s="51"/>
      <c r="FT450" s="51"/>
      <c r="FU450" s="51"/>
      <c r="FV450" s="51"/>
      <c r="FW450" s="51"/>
      <c r="FX450" s="51"/>
      <c r="FY450" s="51"/>
      <c r="FZ450" s="51"/>
      <c r="GA450" s="51"/>
      <c r="GB450" s="51"/>
      <c r="GC450" s="51"/>
      <c r="GD450" s="51"/>
      <c r="GE450" s="51"/>
      <c r="GF450" s="51"/>
      <c r="GG450" s="51"/>
      <c r="GH450" s="51"/>
      <c r="GI450" s="51"/>
      <c r="GJ450" s="51"/>
      <c r="GK450" s="51"/>
      <c r="GL450" s="51"/>
      <c r="GM450" s="51"/>
      <c r="GN450" s="51"/>
      <c r="GO450" s="51"/>
      <c r="GP450" s="51"/>
      <c r="GQ450" s="51"/>
      <c r="GR450" s="51"/>
      <c r="GS450" s="51"/>
      <c r="GT450" s="51"/>
      <c r="GU450" s="51"/>
      <c r="GV450" s="51"/>
      <c r="GW450" s="51"/>
      <c r="GX450" s="51"/>
      <c r="GY450" s="51"/>
      <c r="GZ450" s="51"/>
      <c r="HA450" s="51"/>
      <c r="HB450" s="51"/>
      <c r="HC450" s="51"/>
      <c r="HD450" s="51"/>
      <c r="HE450" s="51"/>
      <c r="HF450" s="51"/>
      <c r="HG450" s="51"/>
      <c r="HH450" s="51"/>
      <c r="HI450" s="51"/>
      <c r="HJ450" s="51"/>
      <c r="HK450" s="51"/>
      <c r="HL450" s="51"/>
      <c r="HM450" s="51"/>
      <c r="HN450" s="51"/>
      <c r="HO450" s="51"/>
      <c r="HP450" s="51"/>
      <c r="HQ450" s="51"/>
      <c r="HR450" s="51"/>
      <c r="HS450" s="51"/>
      <c r="HT450" s="51"/>
      <c r="HU450" s="51"/>
      <c r="HV450" s="51"/>
      <c r="HW450" s="51"/>
      <c r="HX450" s="51"/>
      <c r="HY450" s="51"/>
      <c r="HZ450" s="51"/>
      <c r="IA450" s="51"/>
      <c r="IB450" s="51"/>
      <c r="IC450" s="51"/>
      <c r="ID450" s="51"/>
      <c r="IE450" s="51"/>
      <c r="IF450" s="51"/>
      <c r="IG450" s="51"/>
      <c r="IH450" s="51"/>
      <c r="II450" s="51"/>
      <c r="IJ450" s="51"/>
      <c r="IK450" s="51"/>
      <c r="IL450" s="51"/>
      <c r="IM450" s="51"/>
      <c r="IN450" s="51"/>
      <c r="IO450" s="51"/>
      <c r="IP450" s="51"/>
      <c r="IQ450" s="51"/>
      <c r="IR450" s="51"/>
      <c r="IS450" s="51"/>
      <c r="IT450" s="51"/>
      <c r="IU450" s="51"/>
    </row>
    <row r="451" spans="1:255" ht="19.95" customHeight="1" x14ac:dyDescent="0.3">
      <c r="A451" s="126"/>
      <c r="B451" s="123" t="s">
        <v>89</v>
      </c>
      <c r="C451" s="4">
        <v>1</v>
      </c>
      <c r="D451" s="4">
        <v>4</v>
      </c>
      <c r="E451" s="122" t="s">
        <v>157</v>
      </c>
      <c r="F451" s="122" t="s">
        <v>157</v>
      </c>
      <c r="G451" s="122" t="s">
        <v>157</v>
      </c>
      <c r="H451" s="5">
        <f>ROUND(PRODUCT(C451:G451),2)</f>
        <v>4</v>
      </c>
      <c r="I451" s="15"/>
      <c r="J451" s="51"/>
      <c r="K451" s="51"/>
      <c r="L451" s="51"/>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c r="AM451" s="51"/>
      <c r="AN451" s="51"/>
      <c r="AO451" s="51"/>
      <c r="AP451" s="51"/>
      <c r="AQ451" s="51"/>
      <c r="AR451" s="51"/>
      <c r="AS451" s="51"/>
      <c r="AT451" s="51"/>
      <c r="AU451" s="51"/>
      <c r="AV451" s="51"/>
      <c r="AW451" s="51"/>
      <c r="AX451" s="51"/>
      <c r="AY451" s="51"/>
      <c r="AZ451" s="51"/>
      <c r="BA451" s="51"/>
      <c r="BB451" s="51"/>
      <c r="BC451" s="51"/>
      <c r="BD451" s="51"/>
      <c r="BE451" s="51"/>
      <c r="BF451" s="51"/>
      <c r="BG451" s="51"/>
      <c r="BH451" s="51"/>
      <c r="BI451" s="51"/>
      <c r="BJ451" s="51"/>
      <c r="BK451" s="51"/>
      <c r="BL451" s="51"/>
      <c r="BM451" s="51"/>
      <c r="BN451" s="51"/>
      <c r="BO451" s="51"/>
      <c r="BP451" s="51"/>
      <c r="BQ451" s="51"/>
      <c r="BR451" s="51"/>
      <c r="BS451" s="51"/>
      <c r="BT451" s="51"/>
      <c r="BU451" s="51"/>
      <c r="BV451" s="51"/>
      <c r="BW451" s="51"/>
      <c r="BX451" s="51"/>
      <c r="BY451" s="51"/>
      <c r="BZ451" s="51"/>
      <c r="CA451" s="51"/>
      <c r="CB451" s="51"/>
      <c r="CC451" s="51"/>
      <c r="CD451" s="51"/>
      <c r="CE451" s="51"/>
      <c r="CF451" s="51"/>
      <c r="CG451" s="51"/>
      <c r="CH451" s="51"/>
      <c r="CI451" s="51"/>
      <c r="CJ451" s="51"/>
      <c r="CK451" s="51"/>
      <c r="CL451" s="51"/>
      <c r="CM451" s="51"/>
      <c r="CN451" s="51"/>
      <c r="CO451" s="51"/>
      <c r="CP451" s="51"/>
      <c r="CQ451" s="51"/>
      <c r="CR451" s="51"/>
      <c r="CS451" s="51"/>
      <c r="CT451" s="51"/>
      <c r="CU451" s="51"/>
      <c r="CV451" s="51"/>
      <c r="CW451" s="51"/>
      <c r="CX451" s="51"/>
      <c r="CY451" s="51"/>
      <c r="CZ451" s="51"/>
      <c r="DA451" s="51"/>
      <c r="DB451" s="51"/>
      <c r="DC451" s="51"/>
      <c r="DD451" s="51"/>
      <c r="DE451" s="51"/>
      <c r="DF451" s="51"/>
      <c r="DG451" s="51"/>
      <c r="DH451" s="51"/>
      <c r="DI451" s="51"/>
      <c r="DJ451" s="51"/>
      <c r="DK451" s="51"/>
      <c r="DL451" s="51"/>
      <c r="DM451" s="51"/>
      <c r="DN451" s="51"/>
      <c r="DO451" s="51"/>
      <c r="DP451" s="51"/>
      <c r="DQ451" s="51"/>
      <c r="DR451" s="51"/>
      <c r="DS451" s="51"/>
      <c r="DT451" s="51"/>
      <c r="DU451" s="51"/>
      <c r="DV451" s="51"/>
      <c r="DW451" s="51"/>
      <c r="DX451" s="51"/>
      <c r="DY451" s="51"/>
      <c r="DZ451" s="51"/>
      <c r="EA451" s="51"/>
      <c r="EB451" s="51"/>
      <c r="EC451" s="51"/>
      <c r="ED451" s="51"/>
      <c r="EE451" s="51"/>
      <c r="EF451" s="51"/>
      <c r="EG451" s="51"/>
      <c r="EH451" s="51"/>
      <c r="EI451" s="51"/>
      <c r="EJ451" s="51"/>
      <c r="EK451" s="51"/>
      <c r="EL451" s="51"/>
      <c r="EM451" s="51"/>
      <c r="EN451" s="51"/>
      <c r="EO451" s="51"/>
      <c r="EP451" s="51"/>
      <c r="EQ451" s="51"/>
      <c r="ER451" s="51"/>
      <c r="ES451" s="51"/>
      <c r="ET451" s="51"/>
      <c r="EU451" s="51"/>
      <c r="EV451" s="51"/>
      <c r="EW451" s="51"/>
      <c r="EX451" s="51"/>
      <c r="EY451" s="51"/>
      <c r="EZ451" s="51"/>
      <c r="FA451" s="51"/>
      <c r="FB451" s="51"/>
      <c r="FC451" s="51"/>
      <c r="FD451" s="51"/>
      <c r="FE451" s="51"/>
      <c r="FF451" s="51"/>
      <c r="FG451" s="51"/>
      <c r="FH451" s="51"/>
      <c r="FI451" s="51"/>
      <c r="FJ451" s="51"/>
      <c r="FK451" s="51"/>
      <c r="FL451" s="51"/>
      <c r="FM451" s="51"/>
      <c r="FN451" s="51"/>
      <c r="FO451" s="51"/>
      <c r="FP451" s="51"/>
      <c r="FQ451" s="51"/>
      <c r="FR451" s="51"/>
      <c r="FS451" s="51"/>
      <c r="FT451" s="51"/>
      <c r="FU451" s="51"/>
      <c r="FV451" s="51"/>
      <c r="FW451" s="51"/>
      <c r="FX451" s="51"/>
      <c r="FY451" s="51"/>
      <c r="FZ451" s="51"/>
      <c r="GA451" s="51"/>
      <c r="GB451" s="51"/>
      <c r="GC451" s="51"/>
      <c r="GD451" s="51"/>
      <c r="GE451" s="51"/>
      <c r="GF451" s="51"/>
      <c r="GG451" s="51"/>
      <c r="GH451" s="51"/>
      <c r="GI451" s="51"/>
      <c r="GJ451" s="51"/>
      <c r="GK451" s="51"/>
      <c r="GL451" s="51"/>
      <c r="GM451" s="51"/>
      <c r="GN451" s="51"/>
      <c r="GO451" s="51"/>
      <c r="GP451" s="51"/>
      <c r="GQ451" s="51"/>
      <c r="GR451" s="51"/>
      <c r="GS451" s="51"/>
      <c r="GT451" s="51"/>
      <c r="GU451" s="51"/>
      <c r="GV451" s="51"/>
      <c r="GW451" s="51"/>
      <c r="GX451" s="51"/>
      <c r="GY451" s="51"/>
      <c r="GZ451" s="51"/>
      <c r="HA451" s="51"/>
      <c r="HB451" s="51"/>
      <c r="HC451" s="51"/>
      <c r="HD451" s="51"/>
      <c r="HE451" s="51"/>
      <c r="HF451" s="51"/>
      <c r="HG451" s="51"/>
      <c r="HH451" s="51"/>
      <c r="HI451" s="51"/>
      <c r="HJ451" s="51"/>
      <c r="HK451" s="51"/>
      <c r="HL451" s="51"/>
      <c r="HM451" s="51"/>
      <c r="HN451" s="51"/>
      <c r="HO451" s="51"/>
      <c r="HP451" s="51"/>
      <c r="HQ451" s="51"/>
      <c r="HR451" s="51"/>
      <c r="HS451" s="51"/>
      <c r="HT451" s="51"/>
      <c r="HU451" s="51"/>
      <c r="HV451" s="51"/>
      <c r="HW451" s="51"/>
      <c r="HX451" s="51"/>
      <c r="HY451" s="51"/>
      <c r="HZ451" s="51"/>
      <c r="IA451" s="51"/>
      <c r="IB451" s="51"/>
      <c r="IC451" s="51"/>
      <c r="ID451" s="51"/>
      <c r="IE451" s="51"/>
      <c r="IF451" s="51"/>
      <c r="IG451" s="51"/>
      <c r="IH451" s="51"/>
      <c r="II451" s="51"/>
      <c r="IJ451" s="51"/>
      <c r="IK451" s="51"/>
      <c r="IL451" s="51"/>
      <c r="IM451" s="51"/>
      <c r="IN451" s="51"/>
      <c r="IO451" s="51"/>
      <c r="IP451" s="51"/>
      <c r="IQ451" s="51"/>
      <c r="IR451" s="51"/>
      <c r="IS451" s="51"/>
      <c r="IT451" s="51"/>
      <c r="IU451" s="51"/>
    </row>
    <row r="452" spans="1:255" ht="19.95" customHeight="1" x14ac:dyDescent="0.3">
      <c r="A452" s="126"/>
      <c r="B452" s="123" t="s">
        <v>90</v>
      </c>
      <c r="C452" s="4">
        <v>1</v>
      </c>
      <c r="D452" s="4">
        <v>4</v>
      </c>
      <c r="E452" s="122" t="s">
        <v>157</v>
      </c>
      <c r="F452" s="122" t="s">
        <v>157</v>
      </c>
      <c r="G452" s="122" t="s">
        <v>157</v>
      </c>
      <c r="H452" s="5">
        <f>ROUND(PRODUCT(C452:G452),2)</f>
        <v>4</v>
      </c>
      <c r="I452" s="15"/>
      <c r="J452" s="51"/>
      <c r="K452" s="51"/>
      <c r="L452" s="51"/>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c r="AM452" s="51"/>
      <c r="AN452" s="51"/>
      <c r="AO452" s="51"/>
      <c r="AP452" s="51"/>
      <c r="AQ452" s="51"/>
      <c r="AR452" s="51"/>
      <c r="AS452" s="51"/>
      <c r="AT452" s="51"/>
      <c r="AU452" s="51"/>
      <c r="AV452" s="51"/>
      <c r="AW452" s="51"/>
      <c r="AX452" s="51"/>
      <c r="AY452" s="51"/>
      <c r="AZ452" s="51"/>
      <c r="BA452" s="51"/>
      <c r="BB452" s="51"/>
      <c r="BC452" s="51"/>
      <c r="BD452" s="51"/>
      <c r="BE452" s="51"/>
      <c r="BF452" s="51"/>
      <c r="BG452" s="51"/>
      <c r="BH452" s="51"/>
      <c r="BI452" s="51"/>
      <c r="BJ452" s="51"/>
      <c r="BK452" s="51"/>
      <c r="BL452" s="51"/>
      <c r="BM452" s="51"/>
      <c r="BN452" s="51"/>
      <c r="BO452" s="51"/>
      <c r="BP452" s="51"/>
      <c r="BQ452" s="51"/>
      <c r="BR452" s="51"/>
      <c r="BS452" s="51"/>
      <c r="BT452" s="51"/>
      <c r="BU452" s="51"/>
      <c r="BV452" s="51"/>
      <c r="BW452" s="51"/>
      <c r="BX452" s="51"/>
      <c r="BY452" s="51"/>
      <c r="BZ452" s="51"/>
      <c r="CA452" s="51"/>
      <c r="CB452" s="51"/>
      <c r="CC452" s="51"/>
      <c r="CD452" s="51"/>
      <c r="CE452" s="51"/>
      <c r="CF452" s="51"/>
      <c r="CG452" s="51"/>
      <c r="CH452" s="51"/>
      <c r="CI452" s="51"/>
      <c r="CJ452" s="51"/>
      <c r="CK452" s="51"/>
      <c r="CL452" s="51"/>
      <c r="CM452" s="51"/>
      <c r="CN452" s="51"/>
      <c r="CO452" s="51"/>
      <c r="CP452" s="51"/>
      <c r="CQ452" s="51"/>
      <c r="CR452" s="51"/>
      <c r="CS452" s="51"/>
      <c r="CT452" s="51"/>
      <c r="CU452" s="51"/>
      <c r="CV452" s="51"/>
      <c r="CW452" s="51"/>
      <c r="CX452" s="51"/>
      <c r="CY452" s="51"/>
      <c r="CZ452" s="51"/>
      <c r="DA452" s="51"/>
      <c r="DB452" s="51"/>
      <c r="DC452" s="51"/>
      <c r="DD452" s="51"/>
      <c r="DE452" s="51"/>
      <c r="DF452" s="51"/>
      <c r="DG452" s="51"/>
      <c r="DH452" s="51"/>
      <c r="DI452" s="51"/>
      <c r="DJ452" s="51"/>
      <c r="DK452" s="51"/>
      <c r="DL452" s="51"/>
      <c r="DM452" s="51"/>
      <c r="DN452" s="51"/>
      <c r="DO452" s="51"/>
      <c r="DP452" s="51"/>
      <c r="DQ452" s="51"/>
      <c r="DR452" s="51"/>
      <c r="DS452" s="51"/>
      <c r="DT452" s="51"/>
      <c r="DU452" s="51"/>
      <c r="DV452" s="51"/>
      <c r="DW452" s="51"/>
      <c r="DX452" s="51"/>
      <c r="DY452" s="51"/>
      <c r="DZ452" s="51"/>
      <c r="EA452" s="51"/>
      <c r="EB452" s="51"/>
      <c r="EC452" s="51"/>
      <c r="ED452" s="51"/>
      <c r="EE452" s="51"/>
      <c r="EF452" s="51"/>
      <c r="EG452" s="51"/>
      <c r="EH452" s="51"/>
      <c r="EI452" s="51"/>
      <c r="EJ452" s="51"/>
      <c r="EK452" s="51"/>
      <c r="EL452" s="51"/>
      <c r="EM452" s="51"/>
      <c r="EN452" s="51"/>
      <c r="EO452" s="51"/>
      <c r="EP452" s="51"/>
      <c r="EQ452" s="51"/>
      <c r="ER452" s="51"/>
      <c r="ES452" s="51"/>
      <c r="ET452" s="51"/>
      <c r="EU452" s="51"/>
      <c r="EV452" s="51"/>
      <c r="EW452" s="51"/>
      <c r="EX452" s="51"/>
      <c r="EY452" s="51"/>
      <c r="EZ452" s="51"/>
      <c r="FA452" s="51"/>
      <c r="FB452" s="51"/>
      <c r="FC452" s="51"/>
      <c r="FD452" s="51"/>
      <c r="FE452" s="51"/>
      <c r="FF452" s="51"/>
      <c r="FG452" s="51"/>
      <c r="FH452" s="51"/>
      <c r="FI452" s="51"/>
      <c r="FJ452" s="51"/>
      <c r="FK452" s="51"/>
      <c r="FL452" s="51"/>
      <c r="FM452" s="51"/>
      <c r="FN452" s="51"/>
      <c r="FO452" s="51"/>
      <c r="FP452" s="51"/>
      <c r="FQ452" s="51"/>
      <c r="FR452" s="51"/>
      <c r="FS452" s="51"/>
      <c r="FT452" s="51"/>
      <c r="FU452" s="51"/>
      <c r="FV452" s="51"/>
      <c r="FW452" s="51"/>
      <c r="FX452" s="51"/>
      <c r="FY452" s="51"/>
      <c r="FZ452" s="51"/>
      <c r="GA452" s="51"/>
      <c r="GB452" s="51"/>
      <c r="GC452" s="51"/>
      <c r="GD452" s="51"/>
      <c r="GE452" s="51"/>
      <c r="GF452" s="51"/>
      <c r="GG452" s="51"/>
      <c r="GH452" s="51"/>
      <c r="GI452" s="51"/>
      <c r="GJ452" s="51"/>
      <c r="GK452" s="51"/>
      <c r="GL452" s="51"/>
      <c r="GM452" s="51"/>
      <c r="GN452" s="51"/>
      <c r="GO452" s="51"/>
      <c r="GP452" s="51"/>
      <c r="GQ452" s="51"/>
      <c r="GR452" s="51"/>
      <c r="GS452" s="51"/>
      <c r="GT452" s="51"/>
      <c r="GU452" s="51"/>
      <c r="GV452" s="51"/>
      <c r="GW452" s="51"/>
      <c r="GX452" s="51"/>
      <c r="GY452" s="51"/>
      <c r="GZ452" s="51"/>
      <c r="HA452" s="51"/>
      <c r="HB452" s="51"/>
      <c r="HC452" s="51"/>
      <c r="HD452" s="51"/>
      <c r="HE452" s="51"/>
      <c r="HF452" s="51"/>
      <c r="HG452" s="51"/>
      <c r="HH452" s="51"/>
      <c r="HI452" s="51"/>
      <c r="HJ452" s="51"/>
      <c r="HK452" s="51"/>
      <c r="HL452" s="51"/>
      <c r="HM452" s="51"/>
      <c r="HN452" s="51"/>
      <c r="HO452" s="51"/>
      <c r="HP452" s="51"/>
      <c r="HQ452" s="51"/>
      <c r="HR452" s="51"/>
      <c r="HS452" s="51"/>
      <c r="HT452" s="51"/>
      <c r="HU452" s="51"/>
      <c r="HV452" s="51"/>
      <c r="HW452" s="51"/>
      <c r="HX452" s="51"/>
      <c r="HY452" s="51"/>
      <c r="HZ452" s="51"/>
      <c r="IA452" s="51"/>
      <c r="IB452" s="51"/>
      <c r="IC452" s="51"/>
      <c r="ID452" s="51"/>
      <c r="IE452" s="51"/>
      <c r="IF452" s="51"/>
      <c r="IG452" s="51"/>
      <c r="IH452" s="51"/>
      <c r="II452" s="51"/>
      <c r="IJ452" s="51"/>
      <c r="IK452" s="51"/>
      <c r="IL452" s="51"/>
      <c r="IM452" s="51"/>
      <c r="IN452" s="51"/>
      <c r="IO452" s="51"/>
      <c r="IP452" s="51"/>
      <c r="IQ452" s="51"/>
      <c r="IR452" s="51"/>
      <c r="IS452" s="51"/>
      <c r="IT452" s="51"/>
      <c r="IU452" s="51"/>
    </row>
    <row r="453" spans="1:255" ht="19.95" customHeight="1" x14ac:dyDescent="0.3">
      <c r="A453" s="126"/>
      <c r="B453" s="123"/>
      <c r="C453" s="4"/>
      <c r="D453" s="4"/>
      <c r="E453" s="8"/>
      <c r="F453" s="122"/>
      <c r="G453" s="41" t="s">
        <v>40</v>
      </c>
      <c r="H453" s="42">
        <f>SUM(H450:H452)</f>
        <v>9</v>
      </c>
      <c r="I453" s="38" t="s">
        <v>93</v>
      </c>
      <c r="J453" s="51"/>
      <c r="K453" s="51"/>
      <c r="L453" s="51"/>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c r="AM453" s="51"/>
      <c r="AN453" s="51"/>
      <c r="AO453" s="51"/>
      <c r="AP453" s="51"/>
      <c r="AQ453" s="51"/>
      <c r="AR453" s="51"/>
      <c r="AS453" s="51"/>
      <c r="AT453" s="51"/>
      <c r="AU453" s="51"/>
      <c r="AV453" s="51"/>
      <c r="AW453" s="51"/>
      <c r="AX453" s="51"/>
      <c r="AY453" s="51"/>
      <c r="AZ453" s="51"/>
      <c r="BA453" s="51"/>
      <c r="BB453" s="51"/>
      <c r="BC453" s="51"/>
      <c r="BD453" s="51"/>
      <c r="BE453" s="51"/>
      <c r="BF453" s="51"/>
      <c r="BG453" s="51"/>
      <c r="BH453" s="51"/>
      <c r="BI453" s="51"/>
      <c r="BJ453" s="51"/>
      <c r="BK453" s="51"/>
      <c r="BL453" s="51"/>
      <c r="BM453" s="51"/>
      <c r="BN453" s="51"/>
      <c r="BO453" s="51"/>
      <c r="BP453" s="51"/>
      <c r="BQ453" s="51"/>
      <c r="BR453" s="51"/>
      <c r="BS453" s="51"/>
      <c r="BT453" s="51"/>
      <c r="BU453" s="51"/>
      <c r="BV453" s="51"/>
      <c r="BW453" s="51"/>
      <c r="BX453" s="51"/>
      <c r="BY453" s="51"/>
      <c r="BZ453" s="51"/>
      <c r="CA453" s="51"/>
      <c r="CB453" s="51"/>
      <c r="CC453" s="51"/>
      <c r="CD453" s="51"/>
      <c r="CE453" s="51"/>
      <c r="CF453" s="51"/>
      <c r="CG453" s="51"/>
      <c r="CH453" s="51"/>
      <c r="CI453" s="51"/>
      <c r="CJ453" s="51"/>
      <c r="CK453" s="51"/>
      <c r="CL453" s="51"/>
      <c r="CM453" s="51"/>
      <c r="CN453" s="51"/>
      <c r="CO453" s="51"/>
      <c r="CP453" s="51"/>
      <c r="CQ453" s="51"/>
      <c r="CR453" s="51"/>
      <c r="CS453" s="51"/>
      <c r="CT453" s="51"/>
      <c r="CU453" s="51"/>
      <c r="CV453" s="51"/>
      <c r="CW453" s="51"/>
      <c r="CX453" s="51"/>
      <c r="CY453" s="51"/>
      <c r="CZ453" s="51"/>
      <c r="DA453" s="51"/>
      <c r="DB453" s="51"/>
      <c r="DC453" s="51"/>
      <c r="DD453" s="51"/>
      <c r="DE453" s="51"/>
      <c r="DF453" s="51"/>
      <c r="DG453" s="51"/>
      <c r="DH453" s="51"/>
      <c r="DI453" s="51"/>
      <c r="DJ453" s="51"/>
      <c r="DK453" s="51"/>
      <c r="DL453" s="51"/>
      <c r="DM453" s="51"/>
      <c r="DN453" s="51"/>
      <c r="DO453" s="51"/>
      <c r="DP453" s="51"/>
      <c r="DQ453" s="51"/>
      <c r="DR453" s="51"/>
      <c r="DS453" s="51"/>
      <c r="DT453" s="51"/>
      <c r="DU453" s="51"/>
      <c r="DV453" s="51"/>
      <c r="DW453" s="51"/>
      <c r="DX453" s="51"/>
      <c r="DY453" s="51"/>
      <c r="DZ453" s="51"/>
      <c r="EA453" s="51"/>
      <c r="EB453" s="51"/>
      <c r="EC453" s="51"/>
      <c r="ED453" s="51"/>
      <c r="EE453" s="51"/>
      <c r="EF453" s="51"/>
      <c r="EG453" s="51"/>
      <c r="EH453" s="51"/>
      <c r="EI453" s="51"/>
      <c r="EJ453" s="51"/>
      <c r="EK453" s="51"/>
      <c r="EL453" s="51"/>
      <c r="EM453" s="51"/>
      <c r="EN453" s="51"/>
      <c r="EO453" s="51"/>
      <c r="EP453" s="51"/>
      <c r="EQ453" s="51"/>
      <c r="ER453" s="51"/>
      <c r="ES453" s="51"/>
      <c r="ET453" s="51"/>
      <c r="EU453" s="51"/>
      <c r="EV453" s="51"/>
      <c r="EW453" s="51"/>
      <c r="EX453" s="51"/>
      <c r="EY453" s="51"/>
      <c r="EZ453" s="51"/>
      <c r="FA453" s="51"/>
      <c r="FB453" s="51"/>
      <c r="FC453" s="51"/>
      <c r="FD453" s="51"/>
      <c r="FE453" s="51"/>
      <c r="FF453" s="51"/>
      <c r="FG453" s="51"/>
      <c r="FH453" s="51"/>
      <c r="FI453" s="51"/>
      <c r="FJ453" s="51"/>
      <c r="FK453" s="51"/>
      <c r="FL453" s="51"/>
      <c r="FM453" s="51"/>
      <c r="FN453" s="51"/>
      <c r="FO453" s="51"/>
      <c r="FP453" s="51"/>
      <c r="FQ453" s="51"/>
      <c r="FR453" s="51"/>
      <c r="FS453" s="51"/>
      <c r="FT453" s="51"/>
      <c r="FU453" s="51"/>
      <c r="FV453" s="51"/>
      <c r="FW453" s="51"/>
      <c r="FX453" s="51"/>
      <c r="FY453" s="51"/>
      <c r="FZ453" s="51"/>
      <c r="GA453" s="51"/>
      <c r="GB453" s="51"/>
      <c r="GC453" s="51"/>
      <c r="GD453" s="51"/>
      <c r="GE453" s="51"/>
      <c r="GF453" s="51"/>
      <c r="GG453" s="51"/>
      <c r="GH453" s="51"/>
      <c r="GI453" s="51"/>
      <c r="GJ453" s="51"/>
      <c r="GK453" s="51"/>
      <c r="GL453" s="51"/>
      <c r="GM453" s="51"/>
      <c r="GN453" s="51"/>
      <c r="GO453" s="51"/>
      <c r="GP453" s="51"/>
      <c r="GQ453" s="51"/>
      <c r="GR453" s="51"/>
      <c r="GS453" s="51"/>
      <c r="GT453" s="51"/>
      <c r="GU453" s="51"/>
      <c r="GV453" s="51"/>
      <c r="GW453" s="51"/>
      <c r="GX453" s="51"/>
      <c r="GY453" s="51"/>
      <c r="GZ453" s="51"/>
      <c r="HA453" s="51"/>
      <c r="HB453" s="51"/>
      <c r="HC453" s="51"/>
      <c r="HD453" s="51"/>
      <c r="HE453" s="51"/>
      <c r="HF453" s="51"/>
      <c r="HG453" s="51"/>
      <c r="HH453" s="51"/>
      <c r="HI453" s="51"/>
      <c r="HJ453" s="51"/>
      <c r="HK453" s="51"/>
      <c r="HL453" s="51"/>
      <c r="HM453" s="51"/>
      <c r="HN453" s="51"/>
      <c r="HO453" s="51"/>
      <c r="HP453" s="51"/>
      <c r="HQ453" s="51"/>
      <c r="HR453" s="51"/>
      <c r="HS453" s="51"/>
      <c r="HT453" s="51"/>
      <c r="HU453" s="51"/>
      <c r="HV453" s="51"/>
      <c r="HW453" s="51"/>
      <c r="HX453" s="51"/>
      <c r="HY453" s="51"/>
      <c r="HZ453" s="51"/>
      <c r="IA453" s="51"/>
      <c r="IB453" s="51"/>
      <c r="IC453" s="51"/>
      <c r="ID453" s="51"/>
      <c r="IE453" s="51"/>
      <c r="IF453" s="51"/>
      <c r="IG453" s="51"/>
      <c r="IH453" s="51"/>
      <c r="II453" s="51"/>
      <c r="IJ453" s="51"/>
      <c r="IK453" s="51"/>
      <c r="IL453" s="51"/>
      <c r="IM453" s="51"/>
      <c r="IN453" s="51"/>
      <c r="IO453" s="51"/>
      <c r="IP453" s="51"/>
      <c r="IQ453" s="51"/>
      <c r="IR453" s="51"/>
      <c r="IS453" s="51"/>
      <c r="IT453" s="51"/>
      <c r="IU453" s="51"/>
    </row>
    <row r="454" spans="1:255" ht="19.95" customHeight="1" x14ac:dyDescent="0.3">
      <c r="A454" s="127"/>
      <c r="B454" s="128" t="s">
        <v>178</v>
      </c>
      <c r="C454" s="128"/>
      <c r="D454" s="128"/>
      <c r="E454" s="128"/>
      <c r="F454" s="128"/>
      <c r="G454" s="128"/>
      <c r="H454" s="128"/>
      <c r="I454" s="15"/>
      <c r="J454" s="51"/>
      <c r="K454" s="51"/>
      <c r="L454" s="51"/>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c r="AM454" s="51"/>
      <c r="AN454" s="51"/>
      <c r="AO454" s="51"/>
      <c r="AP454" s="51"/>
      <c r="AQ454" s="51"/>
      <c r="AR454" s="51"/>
      <c r="AS454" s="51"/>
      <c r="AT454" s="51"/>
      <c r="AU454" s="51"/>
      <c r="AV454" s="51"/>
      <c r="AW454" s="51"/>
      <c r="AX454" s="51"/>
      <c r="AY454" s="51"/>
      <c r="AZ454" s="51"/>
      <c r="BA454" s="51"/>
      <c r="BB454" s="51"/>
      <c r="BC454" s="51"/>
      <c r="BD454" s="51"/>
      <c r="BE454" s="51"/>
      <c r="BF454" s="51"/>
      <c r="BG454" s="51"/>
      <c r="BH454" s="51"/>
      <c r="BI454" s="51"/>
      <c r="BJ454" s="51"/>
      <c r="BK454" s="51"/>
      <c r="BL454" s="51"/>
      <c r="BM454" s="51"/>
      <c r="BN454" s="51"/>
      <c r="BO454" s="51"/>
      <c r="BP454" s="51"/>
      <c r="BQ454" s="51"/>
      <c r="BR454" s="51"/>
      <c r="BS454" s="51"/>
      <c r="BT454" s="51"/>
      <c r="BU454" s="51"/>
      <c r="BV454" s="51"/>
      <c r="BW454" s="51"/>
      <c r="BX454" s="51"/>
      <c r="BY454" s="51"/>
      <c r="BZ454" s="51"/>
      <c r="CA454" s="51"/>
      <c r="CB454" s="51"/>
      <c r="CC454" s="51"/>
      <c r="CD454" s="51"/>
      <c r="CE454" s="51"/>
      <c r="CF454" s="51"/>
      <c r="CG454" s="51"/>
      <c r="CH454" s="51"/>
      <c r="CI454" s="51"/>
      <c r="CJ454" s="51"/>
      <c r="CK454" s="51"/>
      <c r="CL454" s="51"/>
      <c r="CM454" s="51"/>
      <c r="CN454" s="51"/>
      <c r="CO454" s="51"/>
      <c r="CP454" s="51"/>
      <c r="CQ454" s="51"/>
      <c r="CR454" s="51"/>
      <c r="CS454" s="51"/>
      <c r="CT454" s="51"/>
      <c r="CU454" s="51"/>
      <c r="CV454" s="51"/>
      <c r="CW454" s="51"/>
      <c r="CX454" s="51"/>
      <c r="CY454" s="51"/>
      <c r="CZ454" s="51"/>
      <c r="DA454" s="51"/>
      <c r="DB454" s="51"/>
      <c r="DC454" s="51"/>
      <c r="DD454" s="51"/>
      <c r="DE454" s="51"/>
      <c r="DF454" s="51"/>
      <c r="DG454" s="51"/>
      <c r="DH454" s="51"/>
      <c r="DI454" s="51"/>
      <c r="DJ454" s="51"/>
      <c r="DK454" s="51"/>
      <c r="DL454" s="51"/>
      <c r="DM454" s="51"/>
      <c r="DN454" s="51"/>
      <c r="DO454" s="51"/>
      <c r="DP454" s="51"/>
      <c r="DQ454" s="51"/>
      <c r="DR454" s="51"/>
      <c r="DS454" s="51"/>
      <c r="DT454" s="51"/>
      <c r="DU454" s="51"/>
      <c r="DV454" s="51"/>
      <c r="DW454" s="51"/>
      <c r="DX454" s="51"/>
      <c r="DY454" s="51"/>
      <c r="DZ454" s="51"/>
      <c r="EA454" s="51"/>
      <c r="EB454" s="51"/>
      <c r="EC454" s="51"/>
      <c r="ED454" s="51"/>
      <c r="EE454" s="51"/>
      <c r="EF454" s="51"/>
      <c r="EG454" s="51"/>
      <c r="EH454" s="51"/>
      <c r="EI454" s="51"/>
      <c r="EJ454" s="51"/>
      <c r="EK454" s="51"/>
      <c r="EL454" s="51"/>
      <c r="EM454" s="51"/>
      <c r="EN454" s="51"/>
      <c r="EO454" s="51"/>
      <c r="EP454" s="51"/>
      <c r="EQ454" s="51"/>
      <c r="ER454" s="51"/>
      <c r="ES454" s="51"/>
      <c r="ET454" s="51"/>
      <c r="EU454" s="51"/>
      <c r="EV454" s="51"/>
      <c r="EW454" s="51"/>
      <c r="EX454" s="51"/>
      <c r="EY454" s="51"/>
      <c r="EZ454" s="51"/>
      <c r="FA454" s="51"/>
      <c r="FB454" s="51"/>
      <c r="FC454" s="51"/>
      <c r="FD454" s="51"/>
      <c r="FE454" s="51"/>
      <c r="FF454" s="51"/>
      <c r="FG454" s="51"/>
      <c r="FH454" s="51"/>
      <c r="FI454" s="51"/>
      <c r="FJ454" s="51"/>
      <c r="FK454" s="51"/>
      <c r="FL454" s="51"/>
      <c r="FM454" s="51"/>
      <c r="FN454" s="51"/>
      <c r="FO454" s="51"/>
      <c r="FP454" s="51"/>
      <c r="FQ454" s="51"/>
      <c r="FR454" s="51"/>
      <c r="FS454" s="51"/>
      <c r="FT454" s="51"/>
      <c r="FU454" s="51"/>
      <c r="FV454" s="51"/>
      <c r="FW454" s="51"/>
      <c r="FX454" s="51"/>
      <c r="FY454" s="51"/>
      <c r="FZ454" s="51"/>
      <c r="GA454" s="51"/>
      <c r="GB454" s="51"/>
      <c r="GC454" s="51"/>
      <c r="GD454" s="51"/>
      <c r="GE454" s="51"/>
      <c r="GF454" s="51"/>
      <c r="GG454" s="51"/>
      <c r="GH454" s="51"/>
      <c r="GI454" s="51"/>
      <c r="GJ454" s="51"/>
      <c r="GK454" s="51"/>
      <c r="GL454" s="51"/>
      <c r="GM454" s="51"/>
      <c r="GN454" s="51"/>
      <c r="GO454" s="51"/>
      <c r="GP454" s="51"/>
      <c r="GQ454" s="51"/>
      <c r="GR454" s="51"/>
      <c r="GS454" s="51"/>
      <c r="GT454" s="51"/>
      <c r="GU454" s="51"/>
      <c r="GV454" s="51"/>
      <c r="GW454" s="51"/>
      <c r="GX454" s="51"/>
      <c r="GY454" s="51"/>
      <c r="GZ454" s="51"/>
      <c r="HA454" s="51"/>
      <c r="HB454" s="51"/>
      <c r="HC454" s="51"/>
      <c r="HD454" s="51"/>
      <c r="HE454" s="51"/>
      <c r="HF454" s="51"/>
      <c r="HG454" s="51"/>
      <c r="HH454" s="51"/>
      <c r="HI454" s="51"/>
      <c r="HJ454" s="51"/>
      <c r="HK454" s="51"/>
      <c r="HL454" s="51"/>
      <c r="HM454" s="51"/>
      <c r="HN454" s="51"/>
      <c r="HO454" s="51"/>
      <c r="HP454" s="51"/>
      <c r="HQ454" s="51"/>
      <c r="HR454" s="51"/>
      <c r="HS454" s="51"/>
      <c r="HT454" s="51"/>
      <c r="HU454" s="51"/>
      <c r="HV454" s="51"/>
      <c r="HW454" s="51"/>
      <c r="HX454" s="51"/>
      <c r="HY454" s="51"/>
      <c r="HZ454" s="51"/>
      <c r="IA454" s="51"/>
      <c r="IB454" s="51"/>
      <c r="IC454" s="51"/>
      <c r="ID454" s="51"/>
      <c r="IE454" s="51"/>
      <c r="IF454" s="51"/>
      <c r="IG454" s="51"/>
      <c r="IH454" s="51"/>
      <c r="II454" s="51"/>
      <c r="IJ454" s="51"/>
      <c r="IK454" s="51"/>
      <c r="IL454" s="51"/>
      <c r="IM454" s="51"/>
      <c r="IN454" s="51"/>
      <c r="IO454" s="51"/>
      <c r="IP454" s="51"/>
      <c r="IQ454" s="51"/>
      <c r="IR454" s="51"/>
      <c r="IS454" s="51"/>
      <c r="IT454" s="51"/>
      <c r="IU454" s="51"/>
    </row>
    <row r="455" spans="1:255" ht="19.95" customHeight="1" x14ac:dyDescent="0.3">
      <c r="A455" s="126"/>
      <c r="B455" s="123" t="s">
        <v>174</v>
      </c>
      <c r="C455" s="4">
        <v>1</v>
      </c>
      <c r="D455" s="4">
        <v>1</v>
      </c>
      <c r="E455" s="8">
        <v>36</v>
      </c>
      <c r="F455" s="122" t="s">
        <v>157</v>
      </c>
      <c r="G455" s="122" t="s">
        <v>157</v>
      </c>
      <c r="H455" s="5">
        <f>ROUND(PRODUCT(C455:G455),2)</f>
        <v>36</v>
      </c>
      <c r="I455" s="20"/>
      <c r="J455" s="51"/>
      <c r="K455" s="51" t="s">
        <v>175</v>
      </c>
      <c r="L455" s="51"/>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c r="AM455" s="51"/>
      <c r="AN455" s="51"/>
      <c r="AO455" s="51"/>
      <c r="AP455" s="51"/>
      <c r="AQ455" s="51"/>
      <c r="AR455" s="51"/>
      <c r="AS455" s="51"/>
      <c r="AT455" s="51"/>
      <c r="AU455" s="51"/>
      <c r="AV455" s="51"/>
      <c r="AW455" s="51"/>
      <c r="AX455" s="51"/>
      <c r="AY455" s="51"/>
      <c r="AZ455" s="51"/>
      <c r="BA455" s="51"/>
      <c r="BB455" s="51"/>
      <c r="BC455" s="51"/>
      <c r="BD455" s="51"/>
      <c r="BE455" s="51"/>
      <c r="BF455" s="51"/>
      <c r="BG455" s="51"/>
      <c r="BH455" s="51"/>
      <c r="BI455" s="51"/>
      <c r="BJ455" s="51"/>
      <c r="BK455" s="51"/>
      <c r="BL455" s="51"/>
      <c r="BM455" s="51"/>
      <c r="BN455" s="51"/>
      <c r="BO455" s="51"/>
      <c r="BP455" s="51"/>
      <c r="BQ455" s="51"/>
      <c r="BR455" s="51"/>
      <c r="BS455" s="51"/>
      <c r="BT455" s="51"/>
      <c r="BU455" s="51"/>
      <c r="BV455" s="51"/>
      <c r="BW455" s="51"/>
      <c r="BX455" s="51"/>
      <c r="BY455" s="51"/>
      <c r="BZ455" s="51"/>
      <c r="CA455" s="51"/>
      <c r="CB455" s="51"/>
      <c r="CC455" s="51"/>
      <c r="CD455" s="51"/>
      <c r="CE455" s="51"/>
      <c r="CF455" s="51"/>
      <c r="CG455" s="51"/>
      <c r="CH455" s="51"/>
      <c r="CI455" s="51"/>
      <c r="CJ455" s="51"/>
      <c r="CK455" s="51"/>
      <c r="CL455" s="51"/>
      <c r="CM455" s="51"/>
      <c r="CN455" s="51"/>
      <c r="CO455" s="51"/>
      <c r="CP455" s="51"/>
      <c r="CQ455" s="51"/>
      <c r="CR455" s="51"/>
      <c r="CS455" s="51"/>
      <c r="CT455" s="51"/>
      <c r="CU455" s="51"/>
      <c r="CV455" s="51"/>
      <c r="CW455" s="51"/>
      <c r="CX455" s="51"/>
      <c r="CY455" s="51"/>
      <c r="CZ455" s="51"/>
      <c r="DA455" s="51"/>
      <c r="DB455" s="51"/>
      <c r="DC455" s="51"/>
      <c r="DD455" s="51"/>
      <c r="DE455" s="51"/>
      <c r="DF455" s="51"/>
      <c r="DG455" s="51"/>
      <c r="DH455" s="51"/>
      <c r="DI455" s="51"/>
      <c r="DJ455" s="51"/>
      <c r="DK455" s="51"/>
      <c r="DL455" s="51"/>
      <c r="DM455" s="51"/>
      <c r="DN455" s="51"/>
      <c r="DO455" s="51"/>
      <c r="DP455" s="51"/>
      <c r="DQ455" s="51"/>
      <c r="DR455" s="51"/>
      <c r="DS455" s="51"/>
      <c r="DT455" s="51"/>
      <c r="DU455" s="51"/>
      <c r="DV455" s="51"/>
      <c r="DW455" s="51"/>
      <c r="DX455" s="51"/>
      <c r="DY455" s="51"/>
      <c r="DZ455" s="51"/>
      <c r="EA455" s="51"/>
      <c r="EB455" s="51"/>
      <c r="EC455" s="51"/>
      <c r="ED455" s="51"/>
      <c r="EE455" s="51"/>
      <c r="EF455" s="51"/>
      <c r="EG455" s="51"/>
      <c r="EH455" s="51"/>
      <c r="EI455" s="51"/>
      <c r="EJ455" s="51"/>
      <c r="EK455" s="51"/>
      <c r="EL455" s="51"/>
      <c r="EM455" s="51"/>
      <c r="EN455" s="51"/>
      <c r="EO455" s="51"/>
      <c r="EP455" s="51"/>
      <c r="EQ455" s="51"/>
      <c r="ER455" s="51"/>
      <c r="ES455" s="51"/>
      <c r="ET455" s="51"/>
      <c r="EU455" s="51"/>
      <c r="EV455" s="51"/>
      <c r="EW455" s="51"/>
      <c r="EX455" s="51"/>
      <c r="EY455" s="51"/>
      <c r="EZ455" s="51"/>
      <c r="FA455" s="51"/>
      <c r="FB455" s="51"/>
      <c r="FC455" s="51"/>
      <c r="FD455" s="51"/>
      <c r="FE455" s="51"/>
      <c r="FF455" s="51"/>
      <c r="FG455" s="51"/>
      <c r="FH455" s="51"/>
      <c r="FI455" s="51"/>
      <c r="FJ455" s="51"/>
      <c r="FK455" s="51"/>
      <c r="FL455" s="51"/>
      <c r="FM455" s="51"/>
      <c r="FN455" s="51"/>
      <c r="FO455" s="51"/>
      <c r="FP455" s="51"/>
      <c r="FQ455" s="51"/>
      <c r="FR455" s="51"/>
      <c r="FS455" s="51"/>
      <c r="FT455" s="51"/>
      <c r="FU455" s="51"/>
      <c r="FV455" s="51"/>
      <c r="FW455" s="51"/>
      <c r="FX455" s="51"/>
      <c r="FY455" s="51"/>
      <c r="FZ455" s="51"/>
      <c r="GA455" s="51"/>
      <c r="GB455" s="51"/>
      <c r="GC455" s="51"/>
      <c r="GD455" s="51"/>
      <c r="GE455" s="51"/>
      <c r="GF455" s="51"/>
      <c r="GG455" s="51"/>
      <c r="GH455" s="51"/>
      <c r="GI455" s="51"/>
      <c r="GJ455" s="51"/>
      <c r="GK455" s="51"/>
      <c r="GL455" s="51"/>
      <c r="GM455" s="51"/>
      <c r="GN455" s="51"/>
      <c r="GO455" s="51"/>
      <c r="GP455" s="51"/>
      <c r="GQ455" s="51"/>
      <c r="GR455" s="51"/>
      <c r="GS455" s="51"/>
      <c r="GT455" s="51"/>
      <c r="GU455" s="51"/>
      <c r="GV455" s="51"/>
      <c r="GW455" s="51"/>
      <c r="GX455" s="51"/>
      <c r="GY455" s="51"/>
      <c r="GZ455" s="51"/>
      <c r="HA455" s="51"/>
      <c r="HB455" s="51"/>
      <c r="HC455" s="51"/>
      <c r="HD455" s="51"/>
      <c r="HE455" s="51"/>
      <c r="HF455" s="51"/>
      <c r="HG455" s="51"/>
      <c r="HH455" s="51"/>
      <c r="HI455" s="51"/>
      <c r="HJ455" s="51"/>
      <c r="HK455" s="51"/>
      <c r="HL455" s="51"/>
      <c r="HM455" s="51"/>
      <c r="HN455" s="51"/>
      <c r="HO455" s="51"/>
      <c r="HP455" s="51"/>
      <c r="HQ455" s="51"/>
      <c r="HR455" s="51"/>
      <c r="HS455" s="51"/>
      <c r="HT455" s="51"/>
      <c r="HU455" s="51"/>
      <c r="HV455" s="51"/>
      <c r="HW455" s="51"/>
      <c r="HX455" s="51"/>
      <c r="HY455" s="51"/>
      <c r="HZ455" s="51"/>
      <c r="IA455" s="51"/>
      <c r="IB455" s="51"/>
      <c r="IC455" s="51"/>
      <c r="ID455" s="51"/>
      <c r="IE455" s="51"/>
      <c r="IF455" s="51"/>
      <c r="IG455" s="51"/>
      <c r="IH455" s="51"/>
      <c r="II455" s="51"/>
      <c r="IJ455" s="51"/>
      <c r="IK455" s="51"/>
      <c r="IL455" s="51"/>
      <c r="IM455" s="51"/>
      <c r="IN455" s="51"/>
      <c r="IO455" s="51"/>
      <c r="IP455" s="51"/>
      <c r="IQ455" s="51"/>
      <c r="IR455" s="51"/>
      <c r="IS455" s="51"/>
      <c r="IT455" s="51"/>
      <c r="IU455" s="51"/>
    </row>
    <row r="456" spans="1:255" s="57" customFormat="1" ht="19.95" customHeight="1" x14ac:dyDescent="0.3">
      <c r="A456" s="43"/>
      <c r="B456" s="46"/>
      <c r="C456" s="40"/>
      <c r="D456" s="40"/>
      <c r="E456" s="5"/>
      <c r="F456" s="6"/>
      <c r="G456" s="41" t="s">
        <v>40</v>
      </c>
      <c r="H456" s="42">
        <f>SUM(H455:H455)</f>
        <v>36</v>
      </c>
      <c r="I456" s="15" t="s">
        <v>75</v>
      </c>
    </row>
    <row r="457" spans="1:255" ht="90" customHeight="1" x14ac:dyDescent="0.3">
      <c r="A457" s="127">
        <v>34</v>
      </c>
      <c r="B457" s="189" t="s">
        <v>321</v>
      </c>
      <c r="C457" s="190"/>
      <c r="D457" s="190"/>
      <c r="E457" s="190"/>
      <c r="F457" s="190"/>
      <c r="G457" s="190"/>
      <c r="H457" s="191"/>
      <c r="I457" s="15"/>
      <c r="J457" s="51"/>
      <c r="K457" s="51"/>
      <c r="L457" s="51"/>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c r="AM457" s="51"/>
      <c r="AN457" s="51"/>
      <c r="AO457" s="51"/>
      <c r="AP457" s="51"/>
      <c r="AQ457" s="51"/>
      <c r="AR457" s="51"/>
      <c r="AS457" s="51"/>
      <c r="AT457" s="51"/>
      <c r="AU457" s="51"/>
      <c r="AV457" s="51"/>
      <c r="AW457" s="51"/>
      <c r="AX457" s="51"/>
      <c r="AY457" s="51"/>
      <c r="AZ457" s="51"/>
      <c r="BA457" s="51"/>
      <c r="BB457" s="51"/>
      <c r="BC457" s="51"/>
      <c r="BD457" s="51"/>
      <c r="BE457" s="51"/>
      <c r="BF457" s="51"/>
      <c r="BG457" s="51"/>
      <c r="BH457" s="51"/>
      <c r="BI457" s="51"/>
      <c r="BJ457" s="51"/>
      <c r="BK457" s="51"/>
      <c r="BL457" s="51"/>
      <c r="BM457" s="51"/>
      <c r="BN457" s="51"/>
      <c r="BO457" s="51"/>
      <c r="BP457" s="51"/>
      <c r="BQ457" s="51"/>
      <c r="BR457" s="51"/>
      <c r="BS457" s="51"/>
      <c r="BT457" s="51"/>
      <c r="BU457" s="51"/>
      <c r="BV457" s="51"/>
      <c r="BW457" s="51"/>
      <c r="BX457" s="51"/>
      <c r="BY457" s="51"/>
      <c r="BZ457" s="51"/>
      <c r="CA457" s="51"/>
      <c r="CB457" s="51"/>
      <c r="CC457" s="51"/>
      <c r="CD457" s="51"/>
      <c r="CE457" s="51"/>
      <c r="CF457" s="51"/>
      <c r="CG457" s="51"/>
      <c r="CH457" s="51"/>
      <c r="CI457" s="51"/>
      <c r="CJ457" s="51"/>
      <c r="CK457" s="51"/>
      <c r="CL457" s="51"/>
      <c r="CM457" s="51"/>
      <c r="CN457" s="51"/>
      <c r="CO457" s="51"/>
      <c r="CP457" s="51"/>
      <c r="CQ457" s="51"/>
      <c r="CR457" s="51"/>
      <c r="CS457" s="51"/>
      <c r="CT457" s="51"/>
      <c r="CU457" s="51"/>
      <c r="CV457" s="51"/>
      <c r="CW457" s="51"/>
      <c r="CX457" s="51"/>
      <c r="CY457" s="51"/>
      <c r="CZ457" s="51"/>
      <c r="DA457" s="51"/>
      <c r="DB457" s="51"/>
      <c r="DC457" s="51"/>
      <c r="DD457" s="51"/>
      <c r="DE457" s="51"/>
      <c r="DF457" s="51"/>
      <c r="DG457" s="51"/>
      <c r="DH457" s="51"/>
      <c r="DI457" s="51"/>
      <c r="DJ457" s="51"/>
      <c r="DK457" s="51"/>
      <c r="DL457" s="51"/>
      <c r="DM457" s="51"/>
      <c r="DN457" s="51"/>
      <c r="DO457" s="51"/>
      <c r="DP457" s="51"/>
      <c r="DQ457" s="51"/>
      <c r="DR457" s="51"/>
      <c r="DS457" s="51"/>
      <c r="DT457" s="51"/>
      <c r="DU457" s="51"/>
      <c r="DV457" s="51"/>
      <c r="DW457" s="51"/>
      <c r="DX457" s="51"/>
      <c r="DY457" s="51"/>
      <c r="DZ457" s="51"/>
      <c r="EA457" s="51"/>
      <c r="EB457" s="51"/>
      <c r="EC457" s="51"/>
      <c r="ED457" s="51"/>
      <c r="EE457" s="51"/>
      <c r="EF457" s="51"/>
      <c r="EG457" s="51"/>
      <c r="EH457" s="51"/>
      <c r="EI457" s="51"/>
      <c r="EJ457" s="51"/>
      <c r="EK457" s="51"/>
      <c r="EL457" s="51"/>
      <c r="EM457" s="51"/>
      <c r="EN457" s="51"/>
      <c r="EO457" s="51"/>
      <c r="EP457" s="51"/>
      <c r="EQ457" s="51"/>
      <c r="ER457" s="51"/>
      <c r="ES457" s="51"/>
      <c r="ET457" s="51"/>
      <c r="EU457" s="51"/>
      <c r="EV457" s="51"/>
      <c r="EW457" s="51"/>
      <c r="EX457" s="51"/>
      <c r="EY457" s="51"/>
      <c r="EZ457" s="51"/>
      <c r="FA457" s="51"/>
      <c r="FB457" s="51"/>
      <c r="FC457" s="51"/>
      <c r="FD457" s="51"/>
      <c r="FE457" s="51"/>
      <c r="FF457" s="51"/>
      <c r="FG457" s="51"/>
      <c r="FH457" s="51"/>
      <c r="FI457" s="51"/>
      <c r="FJ457" s="51"/>
      <c r="FK457" s="51"/>
      <c r="FL457" s="51"/>
      <c r="FM457" s="51"/>
      <c r="FN457" s="51"/>
      <c r="FO457" s="51"/>
      <c r="FP457" s="51"/>
      <c r="FQ457" s="51"/>
      <c r="FR457" s="51"/>
      <c r="FS457" s="51"/>
      <c r="FT457" s="51"/>
      <c r="FU457" s="51"/>
      <c r="FV457" s="51"/>
      <c r="FW457" s="51"/>
      <c r="FX457" s="51"/>
      <c r="FY457" s="51"/>
      <c r="FZ457" s="51"/>
      <c r="GA457" s="51"/>
      <c r="GB457" s="51"/>
      <c r="GC457" s="51"/>
      <c r="GD457" s="51"/>
      <c r="GE457" s="51"/>
      <c r="GF457" s="51"/>
      <c r="GG457" s="51"/>
      <c r="GH457" s="51"/>
      <c r="GI457" s="51"/>
      <c r="GJ457" s="51"/>
      <c r="GK457" s="51"/>
      <c r="GL457" s="51"/>
      <c r="GM457" s="51"/>
      <c r="GN457" s="51"/>
      <c r="GO457" s="51"/>
      <c r="GP457" s="51"/>
      <c r="GQ457" s="51"/>
      <c r="GR457" s="51"/>
      <c r="GS457" s="51"/>
      <c r="GT457" s="51"/>
      <c r="GU457" s="51"/>
      <c r="GV457" s="51"/>
      <c r="GW457" s="51"/>
      <c r="GX457" s="51"/>
      <c r="GY457" s="51"/>
      <c r="GZ457" s="51"/>
      <c r="HA457" s="51"/>
      <c r="HB457" s="51"/>
      <c r="HC457" s="51"/>
      <c r="HD457" s="51"/>
      <c r="HE457" s="51"/>
      <c r="HF457" s="51"/>
      <c r="HG457" s="51"/>
      <c r="HH457" s="51"/>
      <c r="HI457" s="51"/>
      <c r="HJ457" s="51"/>
      <c r="HK457" s="51"/>
      <c r="HL457" s="51"/>
      <c r="HM457" s="51"/>
      <c r="HN457" s="51"/>
      <c r="HO457" s="51"/>
      <c r="HP457" s="51"/>
      <c r="HQ457" s="51"/>
      <c r="HR457" s="51"/>
      <c r="HS457" s="51"/>
      <c r="HT457" s="51"/>
      <c r="HU457" s="51"/>
      <c r="HV457" s="51"/>
      <c r="HW457" s="51"/>
      <c r="HX457" s="51"/>
      <c r="HY457" s="51"/>
      <c r="HZ457" s="51"/>
      <c r="IA457" s="51"/>
      <c r="IB457" s="51"/>
      <c r="IC457" s="51"/>
      <c r="ID457" s="51"/>
      <c r="IE457" s="51"/>
      <c r="IF457" s="51"/>
      <c r="IG457" s="51"/>
      <c r="IH457" s="51"/>
      <c r="II457" s="51"/>
      <c r="IJ457" s="51"/>
      <c r="IK457" s="51"/>
      <c r="IL457" s="51"/>
      <c r="IM457" s="51"/>
      <c r="IN457" s="51"/>
      <c r="IO457" s="51"/>
      <c r="IP457" s="51"/>
      <c r="IQ457" s="51"/>
      <c r="IR457" s="51"/>
      <c r="IS457" s="51"/>
      <c r="IT457" s="51"/>
      <c r="IU457" s="51"/>
    </row>
    <row r="458" spans="1:255" ht="19.95" customHeight="1" x14ac:dyDescent="0.3">
      <c r="A458" s="127"/>
      <c r="B458" s="142" t="s">
        <v>322</v>
      </c>
      <c r="C458" s="128"/>
      <c r="D458" s="128"/>
      <c r="E458" s="128"/>
      <c r="F458" s="128"/>
      <c r="G458" s="128"/>
      <c r="H458" s="128"/>
      <c r="I458" s="15"/>
      <c r="J458" s="51"/>
      <c r="K458" s="51"/>
      <c r="L458" s="51"/>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c r="AM458" s="51"/>
      <c r="AN458" s="51"/>
      <c r="AO458" s="51"/>
      <c r="AP458" s="51"/>
      <c r="AQ458" s="51"/>
      <c r="AR458" s="51"/>
      <c r="AS458" s="51"/>
      <c r="AT458" s="51"/>
      <c r="AU458" s="51"/>
      <c r="AV458" s="51"/>
      <c r="AW458" s="51"/>
      <c r="AX458" s="51"/>
      <c r="AY458" s="51"/>
      <c r="AZ458" s="51"/>
      <c r="BA458" s="51"/>
      <c r="BB458" s="51"/>
      <c r="BC458" s="51"/>
      <c r="BD458" s="51"/>
      <c r="BE458" s="51"/>
      <c r="BF458" s="51"/>
      <c r="BG458" s="51"/>
      <c r="BH458" s="51"/>
      <c r="BI458" s="51"/>
      <c r="BJ458" s="51"/>
      <c r="BK458" s="51"/>
      <c r="BL458" s="51"/>
      <c r="BM458" s="51"/>
      <c r="BN458" s="51"/>
      <c r="BO458" s="51"/>
      <c r="BP458" s="51"/>
      <c r="BQ458" s="51"/>
      <c r="BR458" s="51"/>
      <c r="BS458" s="51"/>
      <c r="BT458" s="51"/>
      <c r="BU458" s="51"/>
      <c r="BV458" s="51"/>
      <c r="BW458" s="51"/>
      <c r="BX458" s="51"/>
      <c r="BY458" s="51"/>
      <c r="BZ458" s="51"/>
      <c r="CA458" s="51"/>
      <c r="CB458" s="51"/>
      <c r="CC458" s="51"/>
      <c r="CD458" s="51"/>
      <c r="CE458" s="51"/>
      <c r="CF458" s="51"/>
      <c r="CG458" s="51"/>
      <c r="CH458" s="51"/>
      <c r="CI458" s="51"/>
      <c r="CJ458" s="51"/>
      <c r="CK458" s="51"/>
      <c r="CL458" s="51"/>
      <c r="CM458" s="51"/>
      <c r="CN458" s="51"/>
      <c r="CO458" s="51"/>
      <c r="CP458" s="51"/>
      <c r="CQ458" s="51"/>
      <c r="CR458" s="51"/>
      <c r="CS458" s="51"/>
      <c r="CT458" s="51"/>
      <c r="CU458" s="51"/>
      <c r="CV458" s="51"/>
      <c r="CW458" s="51"/>
      <c r="CX458" s="51"/>
      <c r="CY458" s="51"/>
      <c r="CZ458" s="51"/>
      <c r="DA458" s="51"/>
      <c r="DB458" s="51"/>
      <c r="DC458" s="51"/>
      <c r="DD458" s="51"/>
      <c r="DE458" s="51"/>
      <c r="DF458" s="51"/>
      <c r="DG458" s="51"/>
      <c r="DH458" s="51"/>
      <c r="DI458" s="51"/>
      <c r="DJ458" s="51"/>
      <c r="DK458" s="51"/>
      <c r="DL458" s="51"/>
      <c r="DM458" s="51"/>
      <c r="DN458" s="51"/>
      <c r="DO458" s="51"/>
      <c r="DP458" s="51"/>
      <c r="DQ458" s="51"/>
      <c r="DR458" s="51"/>
      <c r="DS458" s="51"/>
      <c r="DT458" s="51"/>
      <c r="DU458" s="51"/>
      <c r="DV458" s="51"/>
      <c r="DW458" s="51"/>
      <c r="DX458" s="51"/>
      <c r="DY458" s="51"/>
      <c r="DZ458" s="51"/>
      <c r="EA458" s="51"/>
      <c r="EB458" s="51"/>
      <c r="EC458" s="51"/>
      <c r="ED458" s="51"/>
      <c r="EE458" s="51"/>
      <c r="EF458" s="51"/>
      <c r="EG458" s="51"/>
      <c r="EH458" s="51"/>
      <c r="EI458" s="51"/>
      <c r="EJ458" s="51"/>
      <c r="EK458" s="51"/>
      <c r="EL458" s="51"/>
      <c r="EM458" s="51"/>
      <c r="EN458" s="51"/>
      <c r="EO458" s="51"/>
      <c r="EP458" s="51"/>
      <c r="EQ458" s="51"/>
      <c r="ER458" s="51"/>
      <c r="ES458" s="51"/>
      <c r="ET458" s="51"/>
      <c r="EU458" s="51"/>
      <c r="EV458" s="51"/>
      <c r="EW458" s="51"/>
      <c r="EX458" s="51"/>
      <c r="EY458" s="51"/>
      <c r="EZ458" s="51"/>
      <c r="FA458" s="51"/>
      <c r="FB458" s="51"/>
      <c r="FC458" s="51"/>
      <c r="FD458" s="51"/>
      <c r="FE458" s="51"/>
      <c r="FF458" s="51"/>
      <c r="FG458" s="51"/>
      <c r="FH458" s="51"/>
      <c r="FI458" s="51"/>
      <c r="FJ458" s="51"/>
      <c r="FK458" s="51"/>
      <c r="FL458" s="51"/>
      <c r="FM458" s="51"/>
      <c r="FN458" s="51"/>
      <c r="FO458" s="51"/>
      <c r="FP458" s="51"/>
      <c r="FQ458" s="51"/>
      <c r="FR458" s="51"/>
      <c r="FS458" s="51"/>
      <c r="FT458" s="51"/>
      <c r="FU458" s="51"/>
      <c r="FV458" s="51"/>
      <c r="FW458" s="51"/>
      <c r="FX458" s="51"/>
      <c r="FY458" s="51"/>
      <c r="FZ458" s="51"/>
      <c r="GA458" s="51"/>
      <c r="GB458" s="51"/>
      <c r="GC458" s="51"/>
      <c r="GD458" s="51"/>
      <c r="GE458" s="51"/>
      <c r="GF458" s="51"/>
      <c r="GG458" s="51"/>
      <c r="GH458" s="51"/>
      <c r="GI458" s="51"/>
      <c r="GJ458" s="51"/>
      <c r="GK458" s="51"/>
      <c r="GL458" s="51"/>
      <c r="GM458" s="51"/>
      <c r="GN458" s="51"/>
      <c r="GO458" s="51"/>
      <c r="GP458" s="51"/>
      <c r="GQ458" s="51"/>
      <c r="GR458" s="51"/>
      <c r="GS458" s="51"/>
      <c r="GT458" s="51"/>
      <c r="GU458" s="51"/>
      <c r="GV458" s="51"/>
      <c r="GW458" s="51"/>
      <c r="GX458" s="51"/>
      <c r="GY458" s="51"/>
      <c r="GZ458" s="51"/>
      <c r="HA458" s="51"/>
      <c r="HB458" s="51"/>
      <c r="HC458" s="51"/>
      <c r="HD458" s="51"/>
      <c r="HE458" s="51"/>
      <c r="HF458" s="51"/>
      <c r="HG458" s="51"/>
      <c r="HH458" s="51"/>
      <c r="HI458" s="51"/>
      <c r="HJ458" s="51"/>
      <c r="HK458" s="51"/>
      <c r="HL458" s="51"/>
      <c r="HM458" s="51"/>
      <c r="HN458" s="51"/>
      <c r="HO458" s="51"/>
      <c r="HP458" s="51"/>
      <c r="HQ458" s="51"/>
      <c r="HR458" s="51"/>
      <c r="HS458" s="51"/>
      <c r="HT458" s="51"/>
      <c r="HU458" s="51"/>
      <c r="HV458" s="51"/>
      <c r="HW458" s="51"/>
      <c r="HX458" s="51"/>
      <c r="HY458" s="51"/>
      <c r="HZ458" s="51"/>
      <c r="IA458" s="51"/>
      <c r="IB458" s="51"/>
      <c r="IC458" s="51"/>
      <c r="ID458" s="51"/>
      <c r="IE458" s="51"/>
      <c r="IF458" s="51"/>
      <c r="IG458" s="51"/>
      <c r="IH458" s="51"/>
      <c r="II458" s="51"/>
      <c r="IJ458" s="51"/>
      <c r="IK458" s="51"/>
      <c r="IL458" s="51"/>
      <c r="IM458" s="51"/>
      <c r="IN458" s="51"/>
      <c r="IO458" s="51"/>
      <c r="IP458" s="51"/>
      <c r="IQ458" s="51"/>
      <c r="IR458" s="51"/>
      <c r="IS458" s="51"/>
      <c r="IT458" s="51"/>
      <c r="IU458" s="51"/>
    </row>
    <row r="459" spans="1:255" ht="19.95" customHeight="1" x14ac:dyDescent="0.3">
      <c r="A459" s="126"/>
      <c r="B459" s="140" t="s">
        <v>323</v>
      </c>
      <c r="C459" s="4">
        <v>1</v>
      </c>
      <c r="D459" s="4">
        <v>1</v>
      </c>
      <c r="E459" s="8">
        <v>15</v>
      </c>
      <c r="F459" s="139" t="s">
        <v>157</v>
      </c>
      <c r="G459" s="139" t="s">
        <v>157</v>
      </c>
      <c r="H459" s="5">
        <f>ROUND(PRODUCT(C459:G459),2)</f>
        <v>15</v>
      </c>
      <c r="I459" s="15"/>
      <c r="J459" s="51"/>
      <c r="K459" s="51"/>
      <c r="L459" s="51"/>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c r="AR459" s="51"/>
      <c r="AS459" s="51"/>
      <c r="AT459" s="51"/>
      <c r="AU459" s="51"/>
      <c r="AV459" s="51"/>
      <c r="AW459" s="51"/>
      <c r="AX459" s="51"/>
      <c r="AY459" s="51"/>
      <c r="AZ459" s="51"/>
      <c r="BA459" s="51"/>
      <c r="BB459" s="51"/>
      <c r="BC459" s="51"/>
      <c r="BD459" s="51"/>
      <c r="BE459" s="51"/>
      <c r="BF459" s="51"/>
      <c r="BG459" s="51"/>
      <c r="BH459" s="51"/>
      <c r="BI459" s="51"/>
      <c r="BJ459" s="51"/>
      <c r="BK459" s="51"/>
      <c r="BL459" s="51"/>
      <c r="BM459" s="51"/>
      <c r="BN459" s="51"/>
      <c r="BO459" s="51"/>
      <c r="BP459" s="51"/>
      <c r="BQ459" s="51"/>
      <c r="BR459" s="51"/>
      <c r="BS459" s="51"/>
      <c r="BT459" s="51"/>
      <c r="BU459" s="51"/>
      <c r="BV459" s="51"/>
      <c r="BW459" s="51"/>
      <c r="BX459" s="51"/>
      <c r="BY459" s="51"/>
      <c r="BZ459" s="51"/>
      <c r="CA459" s="51"/>
      <c r="CB459" s="51"/>
      <c r="CC459" s="51"/>
      <c r="CD459" s="51"/>
      <c r="CE459" s="51"/>
      <c r="CF459" s="51"/>
      <c r="CG459" s="51"/>
      <c r="CH459" s="51"/>
      <c r="CI459" s="51"/>
      <c r="CJ459" s="51"/>
      <c r="CK459" s="51"/>
      <c r="CL459" s="51"/>
      <c r="CM459" s="51"/>
      <c r="CN459" s="51"/>
      <c r="CO459" s="51"/>
      <c r="CP459" s="51"/>
      <c r="CQ459" s="51"/>
      <c r="CR459" s="51"/>
      <c r="CS459" s="51"/>
      <c r="CT459" s="51"/>
      <c r="CU459" s="51"/>
      <c r="CV459" s="51"/>
      <c r="CW459" s="51"/>
      <c r="CX459" s="51"/>
      <c r="CY459" s="51"/>
      <c r="CZ459" s="51"/>
      <c r="DA459" s="51"/>
      <c r="DB459" s="51"/>
      <c r="DC459" s="51"/>
      <c r="DD459" s="51"/>
      <c r="DE459" s="51"/>
      <c r="DF459" s="51"/>
      <c r="DG459" s="51"/>
      <c r="DH459" s="51"/>
      <c r="DI459" s="51"/>
      <c r="DJ459" s="51"/>
      <c r="DK459" s="51"/>
      <c r="DL459" s="51"/>
      <c r="DM459" s="51"/>
      <c r="DN459" s="51"/>
      <c r="DO459" s="51"/>
      <c r="DP459" s="51"/>
      <c r="DQ459" s="51"/>
      <c r="DR459" s="51"/>
      <c r="DS459" s="51"/>
      <c r="DT459" s="51"/>
      <c r="DU459" s="51"/>
      <c r="DV459" s="51"/>
      <c r="DW459" s="51"/>
      <c r="DX459" s="51"/>
      <c r="DY459" s="51"/>
      <c r="DZ459" s="51"/>
      <c r="EA459" s="51"/>
      <c r="EB459" s="51"/>
      <c r="EC459" s="51"/>
      <c r="ED459" s="51"/>
      <c r="EE459" s="51"/>
      <c r="EF459" s="51"/>
      <c r="EG459" s="51"/>
      <c r="EH459" s="51"/>
      <c r="EI459" s="51"/>
      <c r="EJ459" s="51"/>
      <c r="EK459" s="51"/>
      <c r="EL459" s="51"/>
      <c r="EM459" s="51"/>
      <c r="EN459" s="51"/>
      <c r="EO459" s="51"/>
      <c r="EP459" s="51"/>
      <c r="EQ459" s="51"/>
      <c r="ER459" s="51"/>
      <c r="ES459" s="51"/>
      <c r="ET459" s="51"/>
      <c r="EU459" s="51"/>
      <c r="EV459" s="51"/>
      <c r="EW459" s="51"/>
      <c r="EX459" s="51"/>
      <c r="EY459" s="51"/>
      <c r="EZ459" s="51"/>
      <c r="FA459" s="51"/>
      <c r="FB459" s="51"/>
      <c r="FC459" s="51"/>
      <c r="FD459" s="51"/>
      <c r="FE459" s="51"/>
      <c r="FF459" s="51"/>
      <c r="FG459" s="51"/>
      <c r="FH459" s="51"/>
      <c r="FI459" s="51"/>
      <c r="FJ459" s="51"/>
      <c r="FK459" s="51"/>
      <c r="FL459" s="51"/>
      <c r="FM459" s="51"/>
      <c r="FN459" s="51"/>
      <c r="FO459" s="51"/>
      <c r="FP459" s="51"/>
      <c r="FQ459" s="51"/>
      <c r="FR459" s="51"/>
      <c r="FS459" s="51"/>
      <c r="FT459" s="51"/>
      <c r="FU459" s="51"/>
      <c r="FV459" s="51"/>
      <c r="FW459" s="51"/>
      <c r="FX459" s="51"/>
      <c r="FY459" s="51"/>
      <c r="FZ459" s="51"/>
      <c r="GA459" s="51"/>
      <c r="GB459" s="51"/>
      <c r="GC459" s="51"/>
      <c r="GD459" s="51"/>
      <c r="GE459" s="51"/>
      <c r="GF459" s="51"/>
      <c r="GG459" s="51"/>
      <c r="GH459" s="51"/>
      <c r="GI459" s="51"/>
      <c r="GJ459" s="51"/>
      <c r="GK459" s="51"/>
      <c r="GL459" s="51"/>
      <c r="GM459" s="51"/>
      <c r="GN459" s="51"/>
      <c r="GO459" s="51"/>
      <c r="GP459" s="51"/>
      <c r="GQ459" s="51"/>
      <c r="GR459" s="51"/>
      <c r="GS459" s="51"/>
      <c r="GT459" s="51"/>
      <c r="GU459" s="51"/>
      <c r="GV459" s="51"/>
      <c r="GW459" s="51"/>
      <c r="GX459" s="51"/>
      <c r="GY459" s="51"/>
      <c r="GZ459" s="51"/>
      <c r="HA459" s="51"/>
      <c r="HB459" s="51"/>
      <c r="HC459" s="51"/>
      <c r="HD459" s="51"/>
      <c r="HE459" s="51"/>
      <c r="HF459" s="51"/>
      <c r="HG459" s="51"/>
      <c r="HH459" s="51"/>
      <c r="HI459" s="51"/>
      <c r="HJ459" s="51"/>
      <c r="HK459" s="51"/>
      <c r="HL459" s="51"/>
      <c r="HM459" s="51"/>
      <c r="HN459" s="51"/>
      <c r="HO459" s="51"/>
      <c r="HP459" s="51"/>
      <c r="HQ459" s="51"/>
      <c r="HR459" s="51"/>
      <c r="HS459" s="51"/>
      <c r="HT459" s="51"/>
      <c r="HU459" s="51"/>
      <c r="HV459" s="51"/>
      <c r="HW459" s="51"/>
      <c r="HX459" s="51"/>
      <c r="HY459" s="51"/>
      <c r="HZ459" s="51"/>
      <c r="IA459" s="51"/>
      <c r="IB459" s="51"/>
      <c r="IC459" s="51"/>
      <c r="ID459" s="51"/>
      <c r="IE459" s="51"/>
      <c r="IF459" s="51"/>
      <c r="IG459" s="51"/>
      <c r="IH459" s="51"/>
      <c r="II459" s="51"/>
      <c r="IJ459" s="51"/>
      <c r="IK459" s="51"/>
      <c r="IL459" s="51"/>
      <c r="IM459" s="51"/>
      <c r="IN459" s="51"/>
      <c r="IO459" s="51"/>
      <c r="IP459" s="51"/>
      <c r="IQ459" s="51"/>
      <c r="IR459" s="51"/>
      <c r="IS459" s="51"/>
      <c r="IT459" s="51"/>
      <c r="IU459" s="51"/>
    </row>
    <row r="460" spans="1:255" ht="19.95" customHeight="1" x14ac:dyDescent="0.3">
      <c r="A460" s="126"/>
      <c r="B460" s="140"/>
      <c r="C460" s="4"/>
      <c r="D460" s="4"/>
      <c r="E460" s="8"/>
      <c r="F460" s="139"/>
      <c r="G460" s="41" t="s">
        <v>40</v>
      </c>
      <c r="H460" s="42">
        <f>SUM(H459:H459)</f>
        <v>15</v>
      </c>
      <c r="I460" s="38" t="s">
        <v>75</v>
      </c>
      <c r="J460" s="51"/>
      <c r="K460" s="51"/>
      <c r="L460" s="51"/>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c r="AR460" s="51"/>
      <c r="AS460" s="51"/>
      <c r="AT460" s="51"/>
      <c r="AU460" s="51"/>
      <c r="AV460" s="51"/>
      <c r="AW460" s="51"/>
      <c r="AX460" s="51"/>
      <c r="AY460" s="51"/>
      <c r="AZ460" s="51"/>
      <c r="BA460" s="51"/>
      <c r="BB460" s="51"/>
      <c r="BC460" s="51"/>
      <c r="BD460" s="51"/>
      <c r="BE460" s="51"/>
      <c r="BF460" s="51"/>
      <c r="BG460" s="51"/>
      <c r="BH460" s="51"/>
      <c r="BI460" s="51"/>
      <c r="BJ460" s="51"/>
      <c r="BK460" s="51"/>
      <c r="BL460" s="51"/>
      <c r="BM460" s="51"/>
      <c r="BN460" s="51"/>
      <c r="BO460" s="51"/>
      <c r="BP460" s="51"/>
      <c r="BQ460" s="51"/>
      <c r="BR460" s="51"/>
      <c r="BS460" s="51"/>
      <c r="BT460" s="51"/>
      <c r="BU460" s="51"/>
      <c r="BV460" s="51"/>
      <c r="BW460" s="51"/>
      <c r="BX460" s="51"/>
      <c r="BY460" s="51"/>
      <c r="BZ460" s="51"/>
      <c r="CA460" s="51"/>
      <c r="CB460" s="51"/>
      <c r="CC460" s="51"/>
      <c r="CD460" s="51"/>
      <c r="CE460" s="51"/>
      <c r="CF460" s="51"/>
      <c r="CG460" s="51"/>
      <c r="CH460" s="51"/>
      <c r="CI460" s="51"/>
      <c r="CJ460" s="51"/>
      <c r="CK460" s="51"/>
      <c r="CL460" s="51"/>
      <c r="CM460" s="51"/>
      <c r="CN460" s="51"/>
      <c r="CO460" s="51"/>
      <c r="CP460" s="51"/>
      <c r="CQ460" s="51"/>
      <c r="CR460" s="51"/>
      <c r="CS460" s="51"/>
      <c r="CT460" s="51"/>
      <c r="CU460" s="51"/>
      <c r="CV460" s="51"/>
      <c r="CW460" s="51"/>
      <c r="CX460" s="51"/>
      <c r="CY460" s="51"/>
      <c r="CZ460" s="51"/>
      <c r="DA460" s="51"/>
      <c r="DB460" s="51"/>
      <c r="DC460" s="51"/>
      <c r="DD460" s="51"/>
      <c r="DE460" s="51"/>
      <c r="DF460" s="51"/>
      <c r="DG460" s="51"/>
      <c r="DH460" s="51"/>
      <c r="DI460" s="51"/>
      <c r="DJ460" s="51"/>
      <c r="DK460" s="51"/>
      <c r="DL460" s="51"/>
      <c r="DM460" s="51"/>
      <c r="DN460" s="51"/>
      <c r="DO460" s="51"/>
      <c r="DP460" s="51"/>
      <c r="DQ460" s="51"/>
      <c r="DR460" s="51"/>
      <c r="DS460" s="51"/>
      <c r="DT460" s="51"/>
      <c r="DU460" s="51"/>
      <c r="DV460" s="51"/>
      <c r="DW460" s="51"/>
      <c r="DX460" s="51"/>
      <c r="DY460" s="51"/>
      <c r="DZ460" s="51"/>
      <c r="EA460" s="51"/>
      <c r="EB460" s="51"/>
      <c r="EC460" s="51"/>
      <c r="ED460" s="51"/>
      <c r="EE460" s="51"/>
      <c r="EF460" s="51"/>
      <c r="EG460" s="51"/>
      <c r="EH460" s="51"/>
      <c r="EI460" s="51"/>
      <c r="EJ460" s="51"/>
      <c r="EK460" s="51"/>
      <c r="EL460" s="51"/>
      <c r="EM460" s="51"/>
      <c r="EN460" s="51"/>
      <c r="EO460" s="51"/>
      <c r="EP460" s="51"/>
      <c r="EQ460" s="51"/>
      <c r="ER460" s="51"/>
      <c r="ES460" s="51"/>
      <c r="ET460" s="51"/>
      <c r="EU460" s="51"/>
      <c r="EV460" s="51"/>
      <c r="EW460" s="51"/>
      <c r="EX460" s="51"/>
      <c r="EY460" s="51"/>
      <c r="EZ460" s="51"/>
      <c r="FA460" s="51"/>
      <c r="FB460" s="51"/>
      <c r="FC460" s="51"/>
      <c r="FD460" s="51"/>
      <c r="FE460" s="51"/>
      <c r="FF460" s="51"/>
      <c r="FG460" s="51"/>
      <c r="FH460" s="51"/>
      <c r="FI460" s="51"/>
      <c r="FJ460" s="51"/>
      <c r="FK460" s="51"/>
      <c r="FL460" s="51"/>
      <c r="FM460" s="51"/>
      <c r="FN460" s="51"/>
      <c r="FO460" s="51"/>
      <c r="FP460" s="51"/>
      <c r="FQ460" s="51"/>
      <c r="FR460" s="51"/>
      <c r="FS460" s="51"/>
      <c r="FT460" s="51"/>
      <c r="FU460" s="51"/>
      <c r="FV460" s="51"/>
      <c r="FW460" s="51"/>
      <c r="FX460" s="51"/>
      <c r="FY460" s="51"/>
      <c r="FZ460" s="51"/>
      <c r="GA460" s="51"/>
      <c r="GB460" s="51"/>
      <c r="GC460" s="51"/>
      <c r="GD460" s="51"/>
      <c r="GE460" s="51"/>
      <c r="GF460" s="51"/>
      <c r="GG460" s="51"/>
      <c r="GH460" s="51"/>
      <c r="GI460" s="51"/>
      <c r="GJ460" s="51"/>
      <c r="GK460" s="51"/>
      <c r="GL460" s="51"/>
      <c r="GM460" s="51"/>
      <c r="GN460" s="51"/>
      <c r="GO460" s="51"/>
      <c r="GP460" s="51"/>
      <c r="GQ460" s="51"/>
      <c r="GR460" s="51"/>
      <c r="GS460" s="51"/>
      <c r="GT460" s="51"/>
      <c r="GU460" s="51"/>
      <c r="GV460" s="51"/>
      <c r="GW460" s="51"/>
      <c r="GX460" s="51"/>
      <c r="GY460" s="51"/>
      <c r="GZ460" s="51"/>
      <c r="HA460" s="51"/>
      <c r="HB460" s="51"/>
      <c r="HC460" s="51"/>
      <c r="HD460" s="51"/>
      <c r="HE460" s="51"/>
      <c r="HF460" s="51"/>
      <c r="HG460" s="51"/>
      <c r="HH460" s="51"/>
      <c r="HI460" s="51"/>
      <c r="HJ460" s="51"/>
      <c r="HK460" s="51"/>
      <c r="HL460" s="51"/>
      <c r="HM460" s="51"/>
      <c r="HN460" s="51"/>
      <c r="HO460" s="51"/>
      <c r="HP460" s="51"/>
      <c r="HQ460" s="51"/>
      <c r="HR460" s="51"/>
      <c r="HS460" s="51"/>
      <c r="HT460" s="51"/>
      <c r="HU460" s="51"/>
      <c r="HV460" s="51"/>
      <c r="HW460" s="51"/>
      <c r="HX460" s="51"/>
      <c r="HY460" s="51"/>
      <c r="HZ460" s="51"/>
      <c r="IA460" s="51"/>
      <c r="IB460" s="51"/>
      <c r="IC460" s="51"/>
      <c r="ID460" s="51"/>
      <c r="IE460" s="51"/>
      <c r="IF460" s="51"/>
      <c r="IG460" s="51"/>
      <c r="IH460" s="51"/>
      <c r="II460" s="51"/>
      <c r="IJ460" s="51"/>
      <c r="IK460" s="51"/>
      <c r="IL460" s="51"/>
      <c r="IM460" s="51"/>
      <c r="IN460" s="51"/>
      <c r="IO460" s="51"/>
      <c r="IP460" s="51"/>
      <c r="IQ460" s="51"/>
      <c r="IR460" s="51"/>
      <c r="IS460" s="51"/>
      <c r="IT460" s="51"/>
      <c r="IU460" s="51"/>
    </row>
    <row r="461" spans="1:255" ht="19.95" customHeight="1" x14ac:dyDescent="0.3">
      <c r="A461" s="127"/>
      <c r="B461" s="142" t="s">
        <v>324</v>
      </c>
      <c r="C461" s="128"/>
      <c r="D461" s="128"/>
      <c r="E461" s="128"/>
      <c r="F461" s="128"/>
      <c r="G461" s="128"/>
      <c r="H461" s="128"/>
      <c r="I461" s="15"/>
      <c r="J461" s="51"/>
      <c r="K461" s="51"/>
      <c r="L461" s="51"/>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c r="AR461" s="51"/>
      <c r="AS461" s="51"/>
      <c r="AT461" s="51"/>
      <c r="AU461" s="51"/>
      <c r="AV461" s="51"/>
      <c r="AW461" s="51"/>
      <c r="AX461" s="51"/>
      <c r="AY461" s="51"/>
      <c r="AZ461" s="51"/>
      <c r="BA461" s="51"/>
      <c r="BB461" s="51"/>
      <c r="BC461" s="51"/>
      <c r="BD461" s="51"/>
      <c r="BE461" s="51"/>
      <c r="BF461" s="51"/>
      <c r="BG461" s="51"/>
      <c r="BH461" s="51"/>
      <c r="BI461" s="51"/>
      <c r="BJ461" s="51"/>
      <c r="BK461" s="51"/>
      <c r="BL461" s="51"/>
      <c r="BM461" s="51"/>
      <c r="BN461" s="51"/>
      <c r="BO461" s="51"/>
      <c r="BP461" s="51"/>
      <c r="BQ461" s="51"/>
      <c r="BR461" s="51"/>
      <c r="BS461" s="51"/>
      <c r="BT461" s="51"/>
      <c r="BU461" s="51"/>
      <c r="BV461" s="51"/>
      <c r="BW461" s="51"/>
      <c r="BX461" s="51"/>
      <c r="BY461" s="51"/>
      <c r="BZ461" s="51"/>
      <c r="CA461" s="51"/>
      <c r="CB461" s="51"/>
      <c r="CC461" s="51"/>
      <c r="CD461" s="51"/>
      <c r="CE461" s="51"/>
      <c r="CF461" s="51"/>
      <c r="CG461" s="51"/>
      <c r="CH461" s="51"/>
      <c r="CI461" s="51"/>
      <c r="CJ461" s="51"/>
      <c r="CK461" s="51"/>
      <c r="CL461" s="51"/>
      <c r="CM461" s="51"/>
      <c r="CN461" s="51"/>
      <c r="CO461" s="51"/>
      <c r="CP461" s="51"/>
      <c r="CQ461" s="51"/>
      <c r="CR461" s="51"/>
      <c r="CS461" s="51"/>
      <c r="CT461" s="51"/>
      <c r="CU461" s="51"/>
      <c r="CV461" s="51"/>
      <c r="CW461" s="51"/>
      <c r="CX461" s="51"/>
      <c r="CY461" s="51"/>
      <c r="CZ461" s="51"/>
      <c r="DA461" s="51"/>
      <c r="DB461" s="51"/>
      <c r="DC461" s="51"/>
      <c r="DD461" s="51"/>
      <c r="DE461" s="51"/>
      <c r="DF461" s="51"/>
      <c r="DG461" s="51"/>
      <c r="DH461" s="51"/>
      <c r="DI461" s="51"/>
      <c r="DJ461" s="51"/>
      <c r="DK461" s="51"/>
      <c r="DL461" s="51"/>
      <c r="DM461" s="51"/>
      <c r="DN461" s="51"/>
      <c r="DO461" s="51"/>
      <c r="DP461" s="51"/>
      <c r="DQ461" s="51"/>
      <c r="DR461" s="51"/>
      <c r="DS461" s="51"/>
      <c r="DT461" s="51"/>
      <c r="DU461" s="51"/>
      <c r="DV461" s="51"/>
      <c r="DW461" s="51"/>
      <c r="DX461" s="51"/>
      <c r="DY461" s="51"/>
      <c r="DZ461" s="51"/>
      <c r="EA461" s="51"/>
      <c r="EB461" s="51"/>
      <c r="EC461" s="51"/>
      <c r="ED461" s="51"/>
      <c r="EE461" s="51"/>
      <c r="EF461" s="51"/>
      <c r="EG461" s="51"/>
      <c r="EH461" s="51"/>
      <c r="EI461" s="51"/>
      <c r="EJ461" s="51"/>
      <c r="EK461" s="51"/>
      <c r="EL461" s="51"/>
      <c r="EM461" s="51"/>
      <c r="EN461" s="51"/>
      <c r="EO461" s="51"/>
      <c r="EP461" s="51"/>
      <c r="EQ461" s="51"/>
      <c r="ER461" s="51"/>
      <c r="ES461" s="51"/>
      <c r="ET461" s="51"/>
      <c r="EU461" s="51"/>
      <c r="EV461" s="51"/>
      <c r="EW461" s="51"/>
      <c r="EX461" s="51"/>
      <c r="EY461" s="51"/>
      <c r="EZ461" s="51"/>
      <c r="FA461" s="51"/>
      <c r="FB461" s="51"/>
      <c r="FC461" s="51"/>
      <c r="FD461" s="51"/>
      <c r="FE461" s="51"/>
      <c r="FF461" s="51"/>
      <c r="FG461" s="51"/>
      <c r="FH461" s="51"/>
      <c r="FI461" s="51"/>
      <c r="FJ461" s="51"/>
      <c r="FK461" s="51"/>
      <c r="FL461" s="51"/>
      <c r="FM461" s="51"/>
      <c r="FN461" s="51"/>
      <c r="FO461" s="51"/>
      <c r="FP461" s="51"/>
      <c r="FQ461" s="51"/>
      <c r="FR461" s="51"/>
      <c r="FS461" s="51"/>
      <c r="FT461" s="51"/>
      <c r="FU461" s="51"/>
      <c r="FV461" s="51"/>
      <c r="FW461" s="51"/>
      <c r="FX461" s="51"/>
      <c r="FY461" s="51"/>
      <c r="FZ461" s="51"/>
      <c r="GA461" s="51"/>
      <c r="GB461" s="51"/>
      <c r="GC461" s="51"/>
      <c r="GD461" s="51"/>
      <c r="GE461" s="51"/>
      <c r="GF461" s="51"/>
      <c r="GG461" s="51"/>
      <c r="GH461" s="51"/>
      <c r="GI461" s="51"/>
      <c r="GJ461" s="51"/>
      <c r="GK461" s="51"/>
      <c r="GL461" s="51"/>
      <c r="GM461" s="51"/>
      <c r="GN461" s="51"/>
      <c r="GO461" s="51"/>
      <c r="GP461" s="51"/>
      <c r="GQ461" s="51"/>
      <c r="GR461" s="51"/>
      <c r="GS461" s="51"/>
      <c r="GT461" s="51"/>
      <c r="GU461" s="51"/>
      <c r="GV461" s="51"/>
      <c r="GW461" s="51"/>
      <c r="GX461" s="51"/>
      <c r="GY461" s="51"/>
      <c r="GZ461" s="51"/>
      <c r="HA461" s="51"/>
      <c r="HB461" s="51"/>
      <c r="HC461" s="51"/>
      <c r="HD461" s="51"/>
      <c r="HE461" s="51"/>
      <c r="HF461" s="51"/>
      <c r="HG461" s="51"/>
      <c r="HH461" s="51"/>
      <c r="HI461" s="51"/>
      <c r="HJ461" s="51"/>
      <c r="HK461" s="51"/>
      <c r="HL461" s="51"/>
      <c r="HM461" s="51"/>
      <c r="HN461" s="51"/>
      <c r="HO461" s="51"/>
      <c r="HP461" s="51"/>
      <c r="HQ461" s="51"/>
      <c r="HR461" s="51"/>
      <c r="HS461" s="51"/>
      <c r="HT461" s="51"/>
      <c r="HU461" s="51"/>
      <c r="HV461" s="51"/>
      <c r="HW461" s="51"/>
      <c r="HX461" s="51"/>
      <c r="HY461" s="51"/>
      <c r="HZ461" s="51"/>
      <c r="IA461" s="51"/>
      <c r="IB461" s="51"/>
      <c r="IC461" s="51"/>
      <c r="ID461" s="51"/>
      <c r="IE461" s="51"/>
      <c r="IF461" s="51"/>
      <c r="IG461" s="51"/>
      <c r="IH461" s="51"/>
      <c r="II461" s="51"/>
      <c r="IJ461" s="51"/>
      <c r="IK461" s="51"/>
      <c r="IL461" s="51"/>
      <c r="IM461" s="51"/>
      <c r="IN461" s="51"/>
      <c r="IO461" s="51"/>
      <c r="IP461" s="51"/>
      <c r="IQ461" s="51"/>
      <c r="IR461" s="51"/>
      <c r="IS461" s="51"/>
      <c r="IT461" s="51"/>
      <c r="IU461" s="51"/>
    </row>
    <row r="462" spans="1:255" ht="19.95" customHeight="1" x14ac:dyDescent="0.3">
      <c r="A462" s="126"/>
      <c r="B462" s="140" t="s">
        <v>323</v>
      </c>
      <c r="C462" s="4">
        <v>1</v>
      </c>
      <c r="D462" s="4">
        <v>1</v>
      </c>
      <c r="E462" s="8">
        <v>15</v>
      </c>
      <c r="F462" s="139" t="s">
        <v>157</v>
      </c>
      <c r="G462" s="139" t="s">
        <v>157</v>
      </c>
      <c r="H462" s="5">
        <f>ROUND(PRODUCT(C462:G462),2)</f>
        <v>15</v>
      </c>
      <c r="I462" s="20"/>
      <c r="J462" s="51"/>
      <c r="K462" s="51" t="s">
        <v>175</v>
      </c>
      <c r="L462" s="51"/>
      <c r="M462" s="51"/>
      <c r="N462" s="51"/>
      <c r="O462" s="51"/>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c r="AR462" s="51"/>
      <c r="AS462" s="51"/>
      <c r="AT462" s="51"/>
      <c r="AU462" s="51"/>
      <c r="AV462" s="51"/>
      <c r="AW462" s="51"/>
      <c r="AX462" s="51"/>
      <c r="AY462" s="51"/>
      <c r="AZ462" s="51"/>
      <c r="BA462" s="51"/>
      <c r="BB462" s="51"/>
      <c r="BC462" s="51"/>
      <c r="BD462" s="51"/>
      <c r="BE462" s="51"/>
      <c r="BF462" s="51"/>
      <c r="BG462" s="51"/>
      <c r="BH462" s="51"/>
      <c r="BI462" s="51"/>
      <c r="BJ462" s="51"/>
      <c r="BK462" s="51"/>
      <c r="BL462" s="51"/>
      <c r="BM462" s="51"/>
      <c r="BN462" s="51"/>
      <c r="BO462" s="51"/>
      <c r="BP462" s="51"/>
      <c r="BQ462" s="51"/>
      <c r="BR462" s="51"/>
      <c r="BS462" s="51"/>
      <c r="BT462" s="51"/>
      <c r="BU462" s="51"/>
      <c r="BV462" s="51"/>
      <c r="BW462" s="51"/>
      <c r="BX462" s="51"/>
      <c r="BY462" s="51"/>
      <c r="BZ462" s="51"/>
      <c r="CA462" s="51"/>
      <c r="CB462" s="51"/>
      <c r="CC462" s="51"/>
      <c r="CD462" s="51"/>
      <c r="CE462" s="51"/>
      <c r="CF462" s="51"/>
      <c r="CG462" s="51"/>
      <c r="CH462" s="51"/>
      <c r="CI462" s="51"/>
      <c r="CJ462" s="51"/>
      <c r="CK462" s="51"/>
      <c r="CL462" s="51"/>
      <c r="CM462" s="51"/>
      <c r="CN462" s="51"/>
      <c r="CO462" s="51"/>
      <c r="CP462" s="51"/>
      <c r="CQ462" s="51"/>
      <c r="CR462" s="51"/>
      <c r="CS462" s="51"/>
      <c r="CT462" s="51"/>
      <c r="CU462" s="51"/>
      <c r="CV462" s="51"/>
      <c r="CW462" s="51"/>
      <c r="CX462" s="51"/>
      <c r="CY462" s="51"/>
      <c r="CZ462" s="51"/>
      <c r="DA462" s="51"/>
      <c r="DB462" s="51"/>
      <c r="DC462" s="51"/>
      <c r="DD462" s="51"/>
      <c r="DE462" s="51"/>
      <c r="DF462" s="51"/>
      <c r="DG462" s="51"/>
      <c r="DH462" s="51"/>
      <c r="DI462" s="51"/>
      <c r="DJ462" s="51"/>
      <c r="DK462" s="51"/>
      <c r="DL462" s="51"/>
      <c r="DM462" s="51"/>
      <c r="DN462" s="51"/>
      <c r="DO462" s="51"/>
      <c r="DP462" s="51"/>
      <c r="DQ462" s="51"/>
      <c r="DR462" s="51"/>
      <c r="DS462" s="51"/>
      <c r="DT462" s="51"/>
      <c r="DU462" s="51"/>
      <c r="DV462" s="51"/>
      <c r="DW462" s="51"/>
      <c r="DX462" s="51"/>
      <c r="DY462" s="51"/>
      <c r="DZ462" s="51"/>
      <c r="EA462" s="51"/>
      <c r="EB462" s="51"/>
      <c r="EC462" s="51"/>
      <c r="ED462" s="51"/>
      <c r="EE462" s="51"/>
      <c r="EF462" s="51"/>
      <c r="EG462" s="51"/>
      <c r="EH462" s="51"/>
      <c r="EI462" s="51"/>
      <c r="EJ462" s="51"/>
      <c r="EK462" s="51"/>
      <c r="EL462" s="51"/>
      <c r="EM462" s="51"/>
      <c r="EN462" s="51"/>
      <c r="EO462" s="51"/>
      <c r="EP462" s="51"/>
      <c r="EQ462" s="51"/>
      <c r="ER462" s="51"/>
      <c r="ES462" s="51"/>
      <c r="ET462" s="51"/>
      <c r="EU462" s="51"/>
      <c r="EV462" s="51"/>
      <c r="EW462" s="51"/>
      <c r="EX462" s="51"/>
      <c r="EY462" s="51"/>
      <c r="EZ462" s="51"/>
      <c r="FA462" s="51"/>
      <c r="FB462" s="51"/>
      <c r="FC462" s="51"/>
      <c r="FD462" s="51"/>
      <c r="FE462" s="51"/>
      <c r="FF462" s="51"/>
      <c r="FG462" s="51"/>
      <c r="FH462" s="51"/>
      <c r="FI462" s="51"/>
      <c r="FJ462" s="51"/>
      <c r="FK462" s="51"/>
      <c r="FL462" s="51"/>
      <c r="FM462" s="51"/>
      <c r="FN462" s="51"/>
      <c r="FO462" s="51"/>
      <c r="FP462" s="51"/>
      <c r="FQ462" s="51"/>
      <c r="FR462" s="51"/>
      <c r="FS462" s="51"/>
      <c r="FT462" s="51"/>
      <c r="FU462" s="51"/>
      <c r="FV462" s="51"/>
      <c r="FW462" s="51"/>
      <c r="FX462" s="51"/>
      <c r="FY462" s="51"/>
      <c r="FZ462" s="51"/>
      <c r="GA462" s="51"/>
      <c r="GB462" s="51"/>
      <c r="GC462" s="51"/>
      <c r="GD462" s="51"/>
      <c r="GE462" s="51"/>
      <c r="GF462" s="51"/>
      <c r="GG462" s="51"/>
      <c r="GH462" s="51"/>
      <c r="GI462" s="51"/>
      <c r="GJ462" s="51"/>
      <c r="GK462" s="51"/>
      <c r="GL462" s="51"/>
      <c r="GM462" s="51"/>
      <c r="GN462" s="51"/>
      <c r="GO462" s="51"/>
      <c r="GP462" s="51"/>
      <c r="GQ462" s="51"/>
      <c r="GR462" s="51"/>
      <c r="GS462" s="51"/>
      <c r="GT462" s="51"/>
      <c r="GU462" s="51"/>
      <c r="GV462" s="51"/>
      <c r="GW462" s="51"/>
      <c r="GX462" s="51"/>
      <c r="GY462" s="51"/>
      <c r="GZ462" s="51"/>
      <c r="HA462" s="51"/>
      <c r="HB462" s="51"/>
      <c r="HC462" s="51"/>
      <c r="HD462" s="51"/>
      <c r="HE462" s="51"/>
      <c r="HF462" s="51"/>
      <c r="HG462" s="51"/>
      <c r="HH462" s="51"/>
      <c r="HI462" s="51"/>
      <c r="HJ462" s="51"/>
      <c r="HK462" s="51"/>
      <c r="HL462" s="51"/>
      <c r="HM462" s="51"/>
      <c r="HN462" s="51"/>
      <c r="HO462" s="51"/>
      <c r="HP462" s="51"/>
      <c r="HQ462" s="51"/>
      <c r="HR462" s="51"/>
      <c r="HS462" s="51"/>
      <c r="HT462" s="51"/>
      <c r="HU462" s="51"/>
      <c r="HV462" s="51"/>
      <c r="HW462" s="51"/>
      <c r="HX462" s="51"/>
      <c r="HY462" s="51"/>
      <c r="HZ462" s="51"/>
      <c r="IA462" s="51"/>
      <c r="IB462" s="51"/>
      <c r="IC462" s="51"/>
      <c r="ID462" s="51"/>
      <c r="IE462" s="51"/>
      <c r="IF462" s="51"/>
      <c r="IG462" s="51"/>
      <c r="IH462" s="51"/>
      <c r="II462" s="51"/>
      <c r="IJ462" s="51"/>
      <c r="IK462" s="51"/>
      <c r="IL462" s="51"/>
      <c r="IM462" s="51"/>
      <c r="IN462" s="51"/>
      <c r="IO462" s="51"/>
      <c r="IP462" s="51"/>
      <c r="IQ462" s="51"/>
      <c r="IR462" s="51"/>
      <c r="IS462" s="51"/>
      <c r="IT462" s="51"/>
      <c r="IU462" s="51"/>
    </row>
    <row r="463" spans="1:255" s="57" customFormat="1" ht="19.95" customHeight="1" x14ac:dyDescent="0.3">
      <c r="A463" s="43"/>
      <c r="B463" s="46"/>
      <c r="C463" s="40"/>
      <c r="D463" s="40"/>
      <c r="E463" s="5"/>
      <c r="F463" s="6"/>
      <c r="G463" s="41" t="s">
        <v>40</v>
      </c>
      <c r="H463" s="42">
        <f>SUM(H462:H462)</f>
        <v>15</v>
      </c>
      <c r="I463" s="15" t="s">
        <v>75</v>
      </c>
    </row>
    <row r="464" spans="1:255" s="57" customFormat="1" ht="64.95" customHeight="1" x14ac:dyDescent="0.3">
      <c r="A464" s="37">
        <v>35</v>
      </c>
      <c r="B464" s="213" t="s">
        <v>326</v>
      </c>
      <c r="C464" s="214"/>
      <c r="D464" s="214"/>
      <c r="E464" s="214"/>
      <c r="F464" s="214"/>
      <c r="G464" s="214"/>
      <c r="H464" s="215"/>
      <c r="I464" s="38"/>
    </row>
    <row r="465" spans="1:9" s="57" customFormat="1" ht="19.95" customHeight="1" x14ac:dyDescent="0.3">
      <c r="A465" s="43"/>
      <c r="B465" s="39" t="s">
        <v>327</v>
      </c>
      <c r="C465" s="40">
        <v>1</v>
      </c>
      <c r="D465" s="40">
        <v>4</v>
      </c>
      <c r="E465" s="40" t="s">
        <v>157</v>
      </c>
      <c r="F465" s="40" t="s">
        <v>157</v>
      </c>
      <c r="G465" s="40" t="s">
        <v>157</v>
      </c>
      <c r="H465" s="5">
        <f>ROUND(PRODUCT(C465:G465),2)</f>
        <v>4</v>
      </c>
      <c r="I465" s="38"/>
    </row>
    <row r="466" spans="1:9" s="57" customFormat="1" ht="19.95" customHeight="1" x14ac:dyDescent="0.3">
      <c r="A466" s="43"/>
      <c r="B466" s="39" t="s">
        <v>328</v>
      </c>
      <c r="C466" s="40">
        <v>12</v>
      </c>
      <c r="D466" s="40">
        <v>2</v>
      </c>
      <c r="E466" s="40" t="s">
        <v>157</v>
      </c>
      <c r="F466" s="40" t="s">
        <v>157</v>
      </c>
      <c r="G466" s="40" t="s">
        <v>157</v>
      </c>
      <c r="H466" s="5">
        <f t="shared" ref="H466:H467" si="15">ROUND(PRODUCT(C466:G466),2)</f>
        <v>24</v>
      </c>
      <c r="I466" s="38"/>
    </row>
    <row r="467" spans="1:9" s="57" customFormat="1" ht="19.95" customHeight="1" x14ac:dyDescent="0.3">
      <c r="A467" s="43"/>
      <c r="B467" s="39" t="s">
        <v>329</v>
      </c>
      <c r="C467" s="40">
        <v>8</v>
      </c>
      <c r="D467" s="40">
        <v>2</v>
      </c>
      <c r="E467" s="40"/>
      <c r="F467" s="40"/>
      <c r="G467" s="40"/>
      <c r="H467" s="5">
        <f t="shared" si="15"/>
        <v>16</v>
      </c>
      <c r="I467" s="38"/>
    </row>
    <row r="468" spans="1:9" s="57" customFormat="1" ht="19.95" customHeight="1" x14ac:dyDescent="0.3">
      <c r="A468" s="43"/>
      <c r="B468" s="39"/>
      <c r="C468" s="40"/>
      <c r="D468" s="40"/>
      <c r="E468" s="6"/>
      <c r="F468" s="6"/>
      <c r="G468" s="41" t="s">
        <v>40</v>
      </c>
      <c r="H468" s="42">
        <f>SUM(H465:H467)</f>
        <v>44</v>
      </c>
      <c r="I468" s="38" t="s">
        <v>93</v>
      </c>
    </row>
    <row r="469" spans="1:9" s="57" customFormat="1" ht="49.95" customHeight="1" x14ac:dyDescent="0.3">
      <c r="A469" s="37">
        <v>36</v>
      </c>
      <c r="B469" s="213" t="s">
        <v>352</v>
      </c>
      <c r="C469" s="214"/>
      <c r="D469" s="214"/>
      <c r="E469" s="214"/>
      <c r="F469" s="214"/>
      <c r="G469" s="214"/>
      <c r="H469" s="215"/>
      <c r="I469" s="38"/>
    </row>
    <row r="470" spans="1:9" s="57" customFormat="1" ht="19.95" customHeight="1" x14ac:dyDescent="0.3">
      <c r="A470" s="43"/>
      <c r="B470" s="39" t="s">
        <v>327</v>
      </c>
      <c r="C470" s="40">
        <v>1</v>
      </c>
      <c r="D470" s="40">
        <v>5</v>
      </c>
      <c r="E470" s="40" t="s">
        <v>157</v>
      </c>
      <c r="F470" s="40" t="s">
        <v>157</v>
      </c>
      <c r="G470" s="40" t="s">
        <v>157</v>
      </c>
      <c r="H470" s="5">
        <f>ROUND(PRODUCT(C470:G470),2)</f>
        <v>5</v>
      </c>
      <c r="I470" s="38"/>
    </row>
    <row r="471" spans="1:9" s="57" customFormat="1" ht="19.95" customHeight="1" x14ac:dyDescent="0.3">
      <c r="A471" s="43"/>
      <c r="B471" s="39" t="s">
        <v>328</v>
      </c>
      <c r="C471" s="40">
        <v>12</v>
      </c>
      <c r="D471" s="40">
        <v>4</v>
      </c>
      <c r="E471" s="40" t="s">
        <v>157</v>
      </c>
      <c r="F471" s="40" t="s">
        <v>157</v>
      </c>
      <c r="G471" s="40" t="s">
        <v>157</v>
      </c>
      <c r="H471" s="5">
        <f t="shared" ref="H471:H472" si="16">ROUND(PRODUCT(C471:G471),2)</f>
        <v>48</v>
      </c>
      <c r="I471" s="38"/>
    </row>
    <row r="472" spans="1:9" s="57" customFormat="1" ht="19.95" customHeight="1" x14ac:dyDescent="0.3">
      <c r="A472" s="43"/>
      <c r="B472" s="39" t="s">
        <v>329</v>
      </c>
      <c r="C472" s="40">
        <v>8</v>
      </c>
      <c r="D472" s="40">
        <v>4</v>
      </c>
      <c r="E472" s="40"/>
      <c r="F472" s="40"/>
      <c r="G472" s="40"/>
      <c r="H472" s="5">
        <f t="shared" si="16"/>
        <v>32</v>
      </c>
      <c r="I472" s="38"/>
    </row>
    <row r="473" spans="1:9" s="57" customFormat="1" ht="19.95" customHeight="1" x14ac:dyDescent="0.3">
      <c r="A473" s="43"/>
      <c r="B473" s="39"/>
      <c r="C473" s="40"/>
      <c r="D473" s="40"/>
      <c r="E473" s="6"/>
      <c r="F473" s="6"/>
      <c r="G473" s="41" t="s">
        <v>40</v>
      </c>
      <c r="H473" s="42">
        <f>SUM(H470:H472)</f>
        <v>85</v>
      </c>
      <c r="I473" s="38" t="s">
        <v>93</v>
      </c>
    </row>
    <row r="474" spans="1:9" s="57" customFormat="1" ht="39" customHeight="1" x14ac:dyDescent="0.3">
      <c r="A474" s="37">
        <v>37</v>
      </c>
      <c r="B474" s="213" t="s">
        <v>356</v>
      </c>
      <c r="C474" s="214"/>
      <c r="D474" s="214"/>
      <c r="E474" s="214"/>
      <c r="F474" s="214"/>
      <c r="G474" s="214"/>
      <c r="H474" s="215"/>
      <c r="I474" s="38"/>
    </row>
    <row r="475" spans="1:9" s="57" customFormat="1" ht="19.95" customHeight="1" x14ac:dyDescent="0.3">
      <c r="A475" s="43"/>
      <c r="B475" s="39" t="s">
        <v>127</v>
      </c>
      <c r="C475" s="40">
        <v>1</v>
      </c>
      <c r="D475" s="40">
        <v>3</v>
      </c>
      <c r="E475" s="40" t="s">
        <v>157</v>
      </c>
      <c r="F475" s="40" t="s">
        <v>157</v>
      </c>
      <c r="G475" s="40" t="s">
        <v>157</v>
      </c>
      <c r="H475" s="5">
        <f t="shared" ref="H475:H477" si="17">ROUND(PRODUCT(C475:G475),2)</f>
        <v>3</v>
      </c>
      <c r="I475" s="38"/>
    </row>
    <row r="476" spans="1:9" s="57" customFormat="1" ht="19.95" customHeight="1" x14ac:dyDescent="0.3">
      <c r="A476" s="43"/>
      <c r="B476" s="39" t="s">
        <v>328</v>
      </c>
      <c r="C476" s="40">
        <v>12</v>
      </c>
      <c r="D476" s="40">
        <v>1</v>
      </c>
      <c r="E476" s="40" t="s">
        <v>157</v>
      </c>
      <c r="F476" s="40" t="s">
        <v>157</v>
      </c>
      <c r="G476" s="40" t="s">
        <v>157</v>
      </c>
      <c r="H476" s="5">
        <f t="shared" ref="H476" si="18">ROUND(PRODUCT(C476:G476),2)</f>
        <v>12</v>
      </c>
      <c r="I476" s="38"/>
    </row>
    <row r="477" spans="1:9" s="57" customFormat="1" ht="19.95" customHeight="1" x14ac:dyDescent="0.3">
      <c r="A477" s="43"/>
      <c r="B477" s="39" t="s">
        <v>329</v>
      </c>
      <c r="C477" s="40">
        <v>8</v>
      </c>
      <c r="D477" s="40">
        <v>1</v>
      </c>
      <c r="E477" s="40"/>
      <c r="F477" s="40"/>
      <c r="G477" s="40"/>
      <c r="H477" s="5">
        <f t="shared" si="17"/>
        <v>8</v>
      </c>
      <c r="I477" s="38"/>
    </row>
    <row r="478" spans="1:9" s="57" customFormat="1" ht="19.95" customHeight="1" x14ac:dyDescent="0.3">
      <c r="A478" s="43"/>
      <c r="B478" s="39"/>
      <c r="C478" s="40"/>
      <c r="D478" s="40"/>
      <c r="E478" s="6"/>
      <c r="F478" s="6"/>
      <c r="G478" s="41" t="s">
        <v>40</v>
      </c>
      <c r="H478" s="42">
        <f>SUM(H475:H477)</f>
        <v>23</v>
      </c>
      <c r="I478" s="38" t="s">
        <v>93</v>
      </c>
    </row>
    <row r="479" spans="1:9" s="57" customFormat="1" ht="64.95" customHeight="1" x14ac:dyDescent="0.3">
      <c r="A479" s="37">
        <v>38</v>
      </c>
      <c r="B479" s="213" t="s">
        <v>355</v>
      </c>
      <c r="C479" s="214"/>
      <c r="D479" s="214"/>
      <c r="E479" s="214"/>
      <c r="F479" s="214"/>
      <c r="G479" s="214"/>
      <c r="H479" s="215"/>
      <c r="I479" s="38"/>
    </row>
    <row r="480" spans="1:9" s="57" customFormat="1" ht="19.95" customHeight="1" x14ac:dyDescent="0.3">
      <c r="A480" s="43"/>
      <c r="B480" s="39" t="s">
        <v>327</v>
      </c>
      <c r="C480" s="40">
        <v>1</v>
      </c>
      <c r="D480" s="40">
        <v>1</v>
      </c>
      <c r="E480" s="40" t="s">
        <v>157</v>
      </c>
      <c r="F480" s="40" t="s">
        <v>157</v>
      </c>
      <c r="G480" s="40" t="s">
        <v>157</v>
      </c>
      <c r="H480" s="5">
        <f>ROUND(PRODUCT(C480:G480),2)</f>
        <v>1</v>
      </c>
      <c r="I480" s="38"/>
    </row>
    <row r="481" spans="1:255" s="57" customFormat="1" ht="19.95" customHeight="1" x14ac:dyDescent="0.3">
      <c r="A481" s="43"/>
      <c r="B481" s="39"/>
      <c r="C481" s="40"/>
      <c r="D481" s="40"/>
      <c r="E481" s="6"/>
      <c r="F481" s="6"/>
      <c r="G481" s="41" t="s">
        <v>40</v>
      </c>
      <c r="H481" s="42">
        <f>SUM(H480:H480)</f>
        <v>1</v>
      </c>
      <c r="I481" s="38" t="s">
        <v>164</v>
      </c>
    </row>
    <row r="482" spans="1:255" s="57" customFormat="1" ht="25.05" customHeight="1" x14ac:dyDescent="0.3">
      <c r="A482" s="37">
        <v>39</v>
      </c>
      <c r="B482" s="213" t="s">
        <v>349</v>
      </c>
      <c r="C482" s="214"/>
      <c r="D482" s="214"/>
      <c r="E482" s="214"/>
      <c r="F482" s="214"/>
      <c r="G482" s="214"/>
      <c r="H482" s="215"/>
      <c r="I482" s="38"/>
    </row>
    <row r="483" spans="1:255" s="57" customFormat="1" ht="19.95" customHeight="1" x14ac:dyDescent="0.3">
      <c r="A483" s="43"/>
      <c r="B483" s="39" t="s">
        <v>126</v>
      </c>
      <c r="C483" s="40">
        <v>1</v>
      </c>
      <c r="D483" s="40">
        <v>1</v>
      </c>
      <c r="E483" s="40" t="s">
        <v>157</v>
      </c>
      <c r="F483" s="40" t="s">
        <v>157</v>
      </c>
      <c r="G483" s="40" t="s">
        <v>157</v>
      </c>
      <c r="H483" s="5">
        <f>ROUND(PRODUCT(C483:G483),2)</f>
        <v>1</v>
      </c>
      <c r="I483" s="38"/>
    </row>
    <row r="484" spans="1:255" s="57" customFormat="1" ht="19.95" customHeight="1" x14ac:dyDescent="0.3">
      <c r="A484" s="43"/>
      <c r="B484" s="39"/>
      <c r="C484" s="40"/>
      <c r="D484" s="40"/>
      <c r="E484" s="6"/>
      <c r="F484" s="6"/>
      <c r="G484" s="41" t="s">
        <v>40</v>
      </c>
      <c r="H484" s="42">
        <f>SUM(H483:H483)</f>
        <v>1</v>
      </c>
      <c r="I484" s="38" t="s">
        <v>164</v>
      </c>
    </row>
    <row r="485" spans="1:255" s="57" customFormat="1" ht="25.05" customHeight="1" x14ac:dyDescent="0.3">
      <c r="A485" s="37">
        <v>40</v>
      </c>
      <c r="B485" s="213" t="s">
        <v>350</v>
      </c>
      <c r="C485" s="214"/>
      <c r="D485" s="214"/>
      <c r="E485" s="214"/>
      <c r="F485" s="214"/>
      <c r="G485" s="214"/>
      <c r="H485" s="215"/>
      <c r="I485" s="38"/>
    </row>
    <row r="486" spans="1:255" s="57" customFormat="1" ht="19.95" customHeight="1" x14ac:dyDescent="0.3">
      <c r="A486" s="43"/>
      <c r="B486" s="39" t="s">
        <v>126</v>
      </c>
      <c r="C486" s="40">
        <v>1</v>
      </c>
      <c r="D486" s="40">
        <v>1</v>
      </c>
      <c r="E486" s="40" t="s">
        <v>157</v>
      </c>
      <c r="F486" s="40" t="s">
        <v>157</v>
      </c>
      <c r="G486" s="40" t="s">
        <v>157</v>
      </c>
      <c r="H486" s="5">
        <f>ROUND(PRODUCT(C486:G486),2)</f>
        <v>1</v>
      </c>
      <c r="I486" s="38"/>
    </row>
    <row r="487" spans="1:255" s="57" customFormat="1" ht="19.95" customHeight="1" x14ac:dyDescent="0.3">
      <c r="A487" s="43"/>
      <c r="B487" s="39"/>
      <c r="C487" s="40"/>
      <c r="D487" s="40"/>
      <c r="E487" s="6"/>
      <c r="F487" s="6"/>
      <c r="G487" s="41" t="s">
        <v>40</v>
      </c>
      <c r="H487" s="42">
        <f>SUM(H486:H486)</f>
        <v>1</v>
      </c>
      <c r="I487" s="38" t="s">
        <v>164</v>
      </c>
    </row>
    <row r="488" spans="1:255" s="57" customFormat="1" ht="34.950000000000003" customHeight="1" x14ac:dyDescent="0.3">
      <c r="A488" s="37">
        <v>41</v>
      </c>
      <c r="B488" s="213" t="s">
        <v>353</v>
      </c>
      <c r="C488" s="214"/>
      <c r="D488" s="214"/>
      <c r="E488" s="214"/>
      <c r="F488" s="214"/>
      <c r="G488" s="214"/>
      <c r="H488" s="215"/>
      <c r="I488" s="38"/>
    </row>
    <row r="489" spans="1:255" s="57" customFormat="1" ht="19.95" customHeight="1" x14ac:dyDescent="0.3">
      <c r="A489" s="43"/>
      <c r="B489" s="39" t="s">
        <v>126</v>
      </c>
      <c r="C489" s="40">
        <v>3</v>
      </c>
      <c r="D489" s="40">
        <v>1</v>
      </c>
      <c r="E489" s="40" t="s">
        <v>157</v>
      </c>
      <c r="F489" s="40" t="s">
        <v>157</v>
      </c>
      <c r="G489" s="40" t="s">
        <v>157</v>
      </c>
      <c r="H489" s="5">
        <f>ROUND(PRODUCT(C489:G489),2)</f>
        <v>3</v>
      </c>
      <c r="I489" s="38"/>
    </row>
    <row r="490" spans="1:255" s="57" customFormat="1" ht="19.95" customHeight="1" x14ac:dyDescent="0.3">
      <c r="A490" s="43"/>
      <c r="B490" s="39"/>
      <c r="C490" s="40"/>
      <c r="D490" s="40"/>
      <c r="E490" s="6"/>
      <c r="F490" s="6"/>
      <c r="G490" s="41" t="s">
        <v>40</v>
      </c>
      <c r="H490" s="42">
        <f>SUM(H489:H489)</f>
        <v>3</v>
      </c>
      <c r="I490" s="38" t="s">
        <v>93</v>
      </c>
    </row>
    <row r="491" spans="1:255" s="57" customFormat="1" ht="34.950000000000003" customHeight="1" x14ac:dyDescent="0.3">
      <c r="A491" s="37">
        <v>42</v>
      </c>
      <c r="B491" s="213" t="s">
        <v>354</v>
      </c>
      <c r="C491" s="214"/>
      <c r="D491" s="214"/>
      <c r="E491" s="214"/>
      <c r="F491" s="214"/>
      <c r="G491" s="214"/>
      <c r="H491" s="215"/>
      <c r="I491" s="38"/>
    </row>
    <row r="492" spans="1:255" s="57" customFormat="1" ht="19.95" customHeight="1" x14ac:dyDescent="0.3">
      <c r="A492" s="43"/>
      <c r="B492" s="39" t="s">
        <v>351</v>
      </c>
      <c r="C492" s="40">
        <v>1</v>
      </c>
      <c r="D492" s="40">
        <v>3</v>
      </c>
      <c r="E492" s="40" t="s">
        <v>157</v>
      </c>
      <c r="F492" s="40" t="s">
        <v>157</v>
      </c>
      <c r="G492" s="40" t="s">
        <v>157</v>
      </c>
      <c r="H492" s="5">
        <f>ROUND(PRODUCT(C492:G492),2)</f>
        <v>3</v>
      </c>
      <c r="I492" s="38"/>
    </row>
    <row r="493" spans="1:255" s="57" customFormat="1" ht="19.95" customHeight="1" x14ac:dyDescent="0.3">
      <c r="A493" s="43"/>
      <c r="B493" s="39"/>
      <c r="C493" s="40"/>
      <c r="D493" s="40"/>
      <c r="E493" s="6"/>
      <c r="F493" s="6"/>
      <c r="G493" s="41" t="s">
        <v>40</v>
      </c>
      <c r="H493" s="42">
        <f>SUM(H492:H492)</f>
        <v>3</v>
      </c>
      <c r="I493" s="38" t="s">
        <v>93</v>
      </c>
    </row>
    <row r="494" spans="1:255" ht="19.95" customHeight="1" x14ac:dyDescent="0.3">
      <c r="A494" s="85">
        <v>43</v>
      </c>
      <c r="B494" s="193" t="s">
        <v>319</v>
      </c>
      <c r="C494" s="193"/>
      <c r="D494" s="193"/>
      <c r="E494" s="193"/>
      <c r="F494" s="193"/>
      <c r="G494" s="193"/>
      <c r="H494" s="192" t="s">
        <v>94</v>
      </c>
      <c r="I494" s="192"/>
      <c r="J494" s="51"/>
      <c r="K494" s="51"/>
      <c r="L494" s="51"/>
      <c r="M494" s="51"/>
      <c r="N494" s="51"/>
      <c r="O494" s="51"/>
      <c r="P494" s="51"/>
      <c r="Q494" s="51"/>
      <c r="R494" s="51"/>
      <c r="S494" s="51"/>
      <c r="T494" s="51"/>
      <c r="U494" s="51"/>
      <c r="V494" s="51"/>
      <c r="W494" s="51"/>
      <c r="X494" s="51"/>
      <c r="Y494" s="51"/>
      <c r="Z494" s="51"/>
      <c r="AA494" s="51"/>
      <c r="AB494" s="51"/>
      <c r="AC494" s="51"/>
      <c r="AD494" s="51"/>
      <c r="AE494" s="51"/>
      <c r="AF494" s="51"/>
      <c r="AG494" s="51"/>
      <c r="AH494" s="51"/>
      <c r="AI494" s="51"/>
      <c r="AJ494" s="51"/>
      <c r="AK494" s="51"/>
      <c r="AL494" s="51"/>
      <c r="AM494" s="51"/>
      <c r="AN494" s="51"/>
      <c r="AO494" s="51"/>
      <c r="AP494" s="51"/>
      <c r="AQ494" s="51"/>
      <c r="AR494" s="51"/>
      <c r="AS494" s="51"/>
      <c r="AT494" s="51"/>
      <c r="AU494" s="51"/>
      <c r="AV494" s="51"/>
      <c r="AW494" s="51"/>
      <c r="AX494" s="51"/>
      <c r="AY494" s="51"/>
      <c r="AZ494" s="51"/>
      <c r="BA494" s="51"/>
      <c r="BB494" s="51"/>
      <c r="BC494" s="51"/>
      <c r="BD494" s="51"/>
      <c r="BE494" s="51"/>
      <c r="BF494" s="51"/>
      <c r="BG494" s="51"/>
      <c r="BH494" s="51"/>
      <c r="BI494" s="51"/>
      <c r="BJ494" s="51"/>
      <c r="BK494" s="51"/>
      <c r="BL494" s="51"/>
      <c r="BM494" s="51"/>
      <c r="BN494" s="51"/>
      <c r="BO494" s="51"/>
      <c r="BP494" s="51"/>
      <c r="BQ494" s="51"/>
      <c r="BR494" s="51"/>
      <c r="BS494" s="51"/>
      <c r="BT494" s="51"/>
      <c r="BU494" s="51"/>
      <c r="BV494" s="51"/>
      <c r="BW494" s="51"/>
      <c r="BX494" s="51"/>
      <c r="BY494" s="51"/>
      <c r="BZ494" s="51"/>
      <c r="CA494" s="51"/>
      <c r="CB494" s="51"/>
      <c r="CC494" s="51"/>
      <c r="CD494" s="51"/>
      <c r="CE494" s="51"/>
      <c r="CF494" s="51"/>
      <c r="CG494" s="51"/>
      <c r="CH494" s="51"/>
      <c r="CI494" s="51"/>
      <c r="CJ494" s="51"/>
      <c r="CK494" s="51"/>
      <c r="CL494" s="51"/>
      <c r="CM494" s="51"/>
      <c r="CN494" s="51"/>
      <c r="CO494" s="51"/>
      <c r="CP494" s="51"/>
      <c r="CQ494" s="51"/>
      <c r="CR494" s="51"/>
      <c r="CS494" s="51"/>
      <c r="CT494" s="51"/>
      <c r="CU494" s="51"/>
      <c r="CV494" s="51"/>
      <c r="CW494" s="51"/>
      <c r="CX494" s="51"/>
      <c r="CY494" s="51"/>
      <c r="CZ494" s="51"/>
      <c r="DA494" s="51"/>
      <c r="DB494" s="51"/>
      <c r="DC494" s="51"/>
      <c r="DD494" s="51"/>
      <c r="DE494" s="51"/>
      <c r="DF494" s="51"/>
      <c r="DG494" s="51"/>
      <c r="DH494" s="51"/>
      <c r="DI494" s="51"/>
      <c r="DJ494" s="51"/>
      <c r="DK494" s="51"/>
      <c r="DL494" s="51"/>
      <c r="DM494" s="51"/>
      <c r="DN494" s="51"/>
      <c r="DO494" s="51"/>
      <c r="DP494" s="51"/>
      <c r="DQ494" s="51"/>
      <c r="DR494" s="51"/>
      <c r="DS494" s="51"/>
      <c r="DT494" s="51"/>
      <c r="DU494" s="51"/>
      <c r="DV494" s="51"/>
      <c r="DW494" s="51"/>
      <c r="DX494" s="51"/>
      <c r="DY494" s="51"/>
      <c r="DZ494" s="51"/>
      <c r="EA494" s="51"/>
      <c r="EB494" s="51"/>
      <c r="EC494" s="51"/>
      <c r="ED494" s="51"/>
      <c r="EE494" s="51"/>
      <c r="EF494" s="51"/>
      <c r="EG494" s="51"/>
      <c r="EH494" s="51"/>
      <c r="EI494" s="51"/>
      <c r="EJ494" s="51"/>
      <c r="EK494" s="51"/>
      <c r="EL494" s="51"/>
      <c r="EM494" s="51"/>
      <c r="EN494" s="51"/>
      <c r="EO494" s="51"/>
      <c r="EP494" s="51"/>
      <c r="EQ494" s="51"/>
      <c r="ER494" s="51"/>
      <c r="ES494" s="51"/>
      <c r="ET494" s="51"/>
      <c r="EU494" s="51"/>
      <c r="EV494" s="51"/>
      <c r="EW494" s="51"/>
      <c r="EX494" s="51"/>
      <c r="EY494" s="51"/>
      <c r="EZ494" s="51"/>
      <c r="FA494" s="51"/>
      <c r="FB494" s="51"/>
      <c r="FC494" s="51"/>
      <c r="FD494" s="51"/>
      <c r="FE494" s="51"/>
      <c r="FF494" s="51"/>
      <c r="FG494" s="51"/>
      <c r="FH494" s="51"/>
      <c r="FI494" s="51"/>
      <c r="FJ494" s="51"/>
      <c r="FK494" s="51"/>
      <c r="FL494" s="51"/>
      <c r="FM494" s="51"/>
      <c r="FN494" s="51"/>
      <c r="FO494" s="51"/>
      <c r="FP494" s="51"/>
      <c r="FQ494" s="51"/>
      <c r="FR494" s="51"/>
      <c r="FS494" s="51"/>
      <c r="FT494" s="51"/>
      <c r="FU494" s="51"/>
      <c r="FV494" s="51"/>
      <c r="FW494" s="51"/>
      <c r="FX494" s="51"/>
      <c r="FY494" s="51"/>
      <c r="FZ494" s="51"/>
      <c r="GA494" s="51"/>
      <c r="GB494" s="51"/>
      <c r="GC494" s="51"/>
      <c r="GD494" s="51"/>
      <c r="GE494" s="51"/>
      <c r="GF494" s="51"/>
      <c r="GG494" s="51"/>
      <c r="GH494" s="51"/>
      <c r="GI494" s="51"/>
      <c r="GJ494" s="51"/>
      <c r="GK494" s="51"/>
      <c r="GL494" s="51"/>
      <c r="GM494" s="51"/>
      <c r="GN494" s="51"/>
      <c r="GO494" s="51"/>
      <c r="GP494" s="51"/>
      <c r="GQ494" s="51"/>
      <c r="GR494" s="51"/>
      <c r="GS494" s="51"/>
      <c r="GT494" s="51"/>
      <c r="GU494" s="51"/>
      <c r="GV494" s="51"/>
      <c r="GW494" s="51"/>
      <c r="GX494" s="51"/>
      <c r="GY494" s="51"/>
      <c r="GZ494" s="51"/>
      <c r="HA494" s="51"/>
      <c r="HB494" s="51"/>
      <c r="HC494" s="51"/>
      <c r="HD494" s="51"/>
      <c r="HE494" s="51"/>
      <c r="HF494" s="51"/>
      <c r="HG494" s="51"/>
      <c r="HH494" s="51"/>
      <c r="HI494" s="51"/>
      <c r="HJ494" s="51"/>
      <c r="HK494" s="51"/>
      <c r="HL494" s="51"/>
      <c r="HM494" s="51"/>
      <c r="HN494" s="51"/>
      <c r="HO494" s="51"/>
      <c r="HP494" s="51"/>
      <c r="HQ494" s="51"/>
      <c r="HR494" s="51"/>
      <c r="HS494" s="51"/>
      <c r="HT494" s="51"/>
      <c r="HU494" s="51"/>
      <c r="HV494" s="51"/>
      <c r="HW494" s="51"/>
      <c r="HX494" s="51"/>
      <c r="HY494" s="51"/>
      <c r="HZ494" s="51"/>
      <c r="IA494" s="51"/>
      <c r="IB494" s="51"/>
      <c r="IC494" s="51"/>
      <c r="ID494" s="51"/>
      <c r="IE494" s="51"/>
      <c r="IF494" s="51"/>
      <c r="IG494" s="51"/>
      <c r="IH494" s="51"/>
      <c r="II494" s="51"/>
      <c r="IJ494" s="51"/>
      <c r="IK494" s="51"/>
      <c r="IL494" s="51"/>
      <c r="IM494" s="51"/>
      <c r="IN494" s="51"/>
      <c r="IO494" s="51"/>
      <c r="IP494" s="51"/>
      <c r="IQ494" s="51"/>
      <c r="IR494" s="51"/>
      <c r="IS494" s="51"/>
      <c r="IT494" s="51"/>
      <c r="IU494" s="51"/>
    </row>
    <row r="495" spans="1:255" s="53" customFormat="1" ht="19.95" customHeight="1" x14ac:dyDescent="0.3">
      <c r="A495" s="85">
        <v>44</v>
      </c>
      <c r="B495" s="193" t="s">
        <v>153</v>
      </c>
      <c r="C495" s="193"/>
      <c r="D495" s="193"/>
      <c r="E495" s="193"/>
      <c r="F495" s="193"/>
      <c r="G495" s="193"/>
      <c r="H495" s="192" t="s">
        <v>94</v>
      </c>
      <c r="I495" s="192"/>
      <c r="J495" s="56"/>
    </row>
    <row r="496" spans="1:255" s="53" customFormat="1" ht="19.95" customHeight="1" x14ac:dyDescent="0.3">
      <c r="A496" s="85">
        <v>45</v>
      </c>
      <c r="B496" s="194" t="s">
        <v>95</v>
      </c>
      <c r="C496" s="194"/>
      <c r="D496" s="194"/>
      <c r="E496" s="194"/>
      <c r="F496" s="194"/>
      <c r="G496" s="194"/>
      <c r="H496" s="192" t="s">
        <v>94</v>
      </c>
      <c r="I496" s="192"/>
      <c r="J496" s="56"/>
    </row>
    <row r="497" spans="1:10" s="53" customFormat="1" ht="19.95" customHeight="1" x14ac:dyDescent="0.3">
      <c r="A497" s="85">
        <v>46</v>
      </c>
      <c r="B497" s="193" t="s">
        <v>320</v>
      </c>
      <c r="C497" s="193"/>
      <c r="D497" s="193"/>
      <c r="E497" s="193"/>
      <c r="F497" s="193"/>
      <c r="G497" s="193"/>
      <c r="H497" s="192" t="s">
        <v>94</v>
      </c>
      <c r="I497" s="192"/>
      <c r="J497" s="56"/>
    </row>
    <row r="498" spans="1:10" s="53" customFormat="1" ht="19.95" customHeight="1" x14ac:dyDescent="0.3">
      <c r="A498" s="85">
        <v>47</v>
      </c>
      <c r="B498" s="193" t="s">
        <v>325</v>
      </c>
      <c r="C498" s="193"/>
      <c r="D498" s="193"/>
      <c r="E498" s="193"/>
      <c r="F498" s="193"/>
      <c r="G498" s="193"/>
      <c r="H498" s="192" t="s">
        <v>94</v>
      </c>
      <c r="I498" s="192"/>
      <c r="J498" s="56"/>
    </row>
    <row r="499" spans="1:10" s="53" customFormat="1" ht="19.95" customHeight="1" x14ac:dyDescent="0.3">
      <c r="A499" s="85">
        <v>48</v>
      </c>
      <c r="B499" s="193" t="s">
        <v>152</v>
      </c>
      <c r="C499" s="193"/>
      <c r="D499" s="193"/>
      <c r="E499" s="193"/>
      <c r="F499" s="193"/>
      <c r="G499" s="193"/>
      <c r="H499" s="192" t="s">
        <v>94</v>
      </c>
      <c r="I499" s="192"/>
      <c r="J499" s="56"/>
    </row>
    <row r="500" spans="1:10" s="53" customFormat="1" ht="19.95" customHeight="1" x14ac:dyDescent="0.3">
      <c r="A500" s="85">
        <v>49</v>
      </c>
      <c r="B500" s="193" t="s">
        <v>96</v>
      </c>
      <c r="C500" s="193"/>
      <c r="D500" s="193"/>
      <c r="E500" s="193"/>
      <c r="F500" s="193"/>
      <c r="G500" s="193"/>
      <c r="H500" s="192" t="s">
        <v>94</v>
      </c>
      <c r="I500" s="192"/>
      <c r="J500" s="56"/>
    </row>
    <row r="501" spans="1:10" s="53" customFormat="1" ht="19.95" customHeight="1" x14ac:dyDescent="0.3">
      <c r="A501" s="85">
        <v>50</v>
      </c>
      <c r="B501" s="193" t="s">
        <v>97</v>
      </c>
      <c r="C501" s="193"/>
      <c r="D501" s="193"/>
      <c r="E501" s="193"/>
      <c r="F501" s="193"/>
      <c r="G501" s="193"/>
      <c r="H501" s="192" t="s">
        <v>94</v>
      </c>
      <c r="I501" s="192"/>
      <c r="J501" s="56"/>
    </row>
    <row r="502" spans="1:10" s="53" customFormat="1" x14ac:dyDescent="0.3">
      <c r="A502" s="55"/>
      <c r="B502" s="51"/>
      <c r="C502" s="58"/>
      <c r="D502" s="58"/>
      <c r="E502" s="59"/>
      <c r="F502" s="59"/>
      <c r="G502" s="59"/>
      <c r="H502" s="59"/>
      <c r="I502" s="60"/>
      <c r="J502" s="56"/>
    </row>
    <row r="503" spans="1:10" s="53" customFormat="1" x14ac:dyDescent="0.3">
      <c r="A503" s="55"/>
      <c r="B503" s="51"/>
      <c r="C503" s="58"/>
      <c r="D503" s="58"/>
      <c r="E503" s="59"/>
      <c r="F503" s="59"/>
      <c r="G503" s="59"/>
      <c r="H503" s="59"/>
      <c r="I503" s="60"/>
      <c r="J503" s="56"/>
    </row>
    <row r="504" spans="1:10" s="53" customFormat="1" x14ac:dyDescent="0.3">
      <c r="A504" s="55"/>
      <c r="B504" s="51"/>
      <c r="C504" s="58"/>
      <c r="D504" s="58"/>
      <c r="E504" s="59"/>
      <c r="F504" s="59"/>
      <c r="G504" s="59"/>
      <c r="H504" s="59"/>
      <c r="I504" s="60"/>
      <c r="J504" s="56"/>
    </row>
    <row r="505" spans="1:10" s="53" customFormat="1" x14ac:dyDescent="0.3">
      <c r="A505" s="55"/>
      <c r="B505" s="51"/>
      <c r="C505" s="58"/>
      <c r="D505" s="58"/>
      <c r="E505" s="59"/>
      <c r="F505" s="59"/>
      <c r="G505" s="59"/>
      <c r="H505" s="59"/>
      <c r="I505" s="60"/>
      <c r="J505" s="56"/>
    </row>
    <row r="506" spans="1:10" s="53" customFormat="1" x14ac:dyDescent="0.3">
      <c r="A506" s="55"/>
      <c r="B506" s="51"/>
      <c r="C506" s="58"/>
      <c r="D506" s="58"/>
      <c r="E506" s="59"/>
      <c r="F506" s="59"/>
      <c r="G506" s="59"/>
      <c r="H506" s="59"/>
      <c r="I506" s="60"/>
      <c r="J506" s="56"/>
    </row>
    <row r="507" spans="1:10" s="53" customFormat="1" x14ac:dyDescent="0.3">
      <c r="A507" s="55"/>
      <c r="B507" s="51"/>
      <c r="C507" s="58"/>
      <c r="D507" s="58"/>
      <c r="E507" s="59"/>
      <c r="F507" s="59"/>
      <c r="G507" s="59"/>
      <c r="H507" s="59"/>
      <c r="I507" s="60"/>
      <c r="J507" s="56"/>
    </row>
    <row r="508" spans="1:10" s="53" customFormat="1" x14ac:dyDescent="0.3">
      <c r="A508" s="55"/>
      <c r="B508" s="51"/>
      <c r="C508" s="58"/>
      <c r="D508" s="58"/>
      <c r="E508" s="59"/>
      <c r="F508" s="59"/>
      <c r="G508" s="59"/>
      <c r="H508" s="59"/>
      <c r="I508" s="60"/>
      <c r="J508" s="56"/>
    </row>
    <row r="509" spans="1:10" s="53" customFormat="1" x14ac:dyDescent="0.3">
      <c r="A509" s="55"/>
      <c r="B509" s="51"/>
      <c r="C509" s="58"/>
      <c r="D509" s="58"/>
      <c r="E509" s="59"/>
      <c r="F509" s="59"/>
      <c r="G509" s="59"/>
      <c r="H509" s="59"/>
      <c r="I509" s="60"/>
      <c r="J509" s="56"/>
    </row>
    <row r="510" spans="1:10" s="53" customFormat="1" x14ac:dyDescent="0.3">
      <c r="A510" s="55"/>
      <c r="B510" s="51"/>
      <c r="C510" s="58"/>
      <c r="D510" s="58"/>
      <c r="E510" s="59"/>
      <c r="F510" s="59"/>
      <c r="G510" s="59"/>
      <c r="H510" s="59"/>
      <c r="I510" s="60"/>
      <c r="J510" s="56"/>
    </row>
    <row r="511" spans="1:10" s="53" customFormat="1" x14ac:dyDescent="0.3">
      <c r="A511" s="55"/>
      <c r="B511" s="51"/>
      <c r="C511" s="58"/>
      <c r="D511" s="58"/>
      <c r="E511" s="59"/>
      <c r="F511" s="59"/>
      <c r="G511" s="59"/>
      <c r="H511" s="59"/>
      <c r="I511" s="60"/>
      <c r="J511" s="56"/>
    </row>
    <row r="512" spans="1:10" s="53" customFormat="1" x14ac:dyDescent="0.3">
      <c r="A512" s="55"/>
      <c r="B512" s="51"/>
      <c r="C512" s="58"/>
      <c r="D512" s="58"/>
      <c r="E512" s="59"/>
      <c r="F512" s="59"/>
      <c r="G512" s="59"/>
      <c r="H512" s="59"/>
      <c r="I512" s="60"/>
      <c r="J512" s="56"/>
    </row>
    <row r="513" spans="1:10" s="53" customFormat="1" x14ac:dyDescent="0.3">
      <c r="A513" s="55"/>
      <c r="B513" s="51"/>
      <c r="C513" s="58"/>
      <c r="D513" s="58"/>
      <c r="E513" s="59"/>
      <c r="F513" s="59"/>
      <c r="G513" s="59"/>
      <c r="H513" s="59"/>
      <c r="I513" s="60"/>
      <c r="J513" s="56"/>
    </row>
    <row r="514" spans="1:10" s="53" customFormat="1" x14ac:dyDescent="0.3">
      <c r="A514" s="55"/>
      <c r="B514" s="51"/>
      <c r="C514" s="58"/>
      <c r="D514" s="58"/>
      <c r="E514" s="59"/>
      <c r="F514" s="59"/>
      <c r="G514" s="59"/>
      <c r="H514" s="59"/>
      <c r="I514" s="60"/>
      <c r="J514" s="56"/>
    </row>
    <row r="515" spans="1:10" s="53" customFormat="1" x14ac:dyDescent="0.3">
      <c r="A515" s="55"/>
      <c r="B515" s="51"/>
      <c r="C515" s="58"/>
      <c r="D515" s="58"/>
      <c r="E515" s="59"/>
      <c r="F515" s="59"/>
      <c r="G515" s="59"/>
      <c r="H515" s="59"/>
      <c r="I515" s="60"/>
      <c r="J515" s="56"/>
    </row>
    <row r="516" spans="1:10" s="53" customFormat="1" x14ac:dyDescent="0.3">
      <c r="A516" s="55"/>
      <c r="B516" s="51"/>
      <c r="C516" s="58"/>
      <c r="D516" s="58"/>
      <c r="E516" s="59"/>
      <c r="F516" s="59"/>
      <c r="G516" s="59"/>
      <c r="H516" s="59"/>
      <c r="I516" s="60"/>
      <c r="J516" s="56"/>
    </row>
    <row r="517" spans="1:10" s="53" customFormat="1" x14ac:dyDescent="0.3">
      <c r="A517" s="55"/>
      <c r="B517" s="51"/>
      <c r="C517" s="58"/>
      <c r="D517" s="58"/>
      <c r="E517" s="59"/>
      <c r="F517" s="59"/>
      <c r="G517" s="59"/>
      <c r="H517" s="59"/>
      <c r="I517" s="60"/>
      <c r="J517" s="56"/>
    </row>
    <row r="518" spans="1:10" s="53" customFormat="1" x14ac:dyDescent="0.3">
      <c r="A518" s="55"/>
      <c r="B518" s="51"/>
      <c r="C518" s="58"/>
      <c r="D518" s="58"/>
      <c r="E518" s="59"/>
      <c r="F518" s="59"/>
      <c r="G518" s="59"/>
      <c r="H518" s="59"/>
      <c r="I518" s="60"/>
      <c r="J518" s="56"/>
    </row>
    <row r="519" spans="1:10" s="53" customFormat="1" x14ac:dyDescent="0.3">
      <c r="A519" s="55"/>
      <c r="B519" s="51"/>
      <c r="C519" s="58"/>
      <c r="D519" s="58"/>
      <c r="E519" s="59"/>
      <c r="F519" s="59"/>
      <c r="G519" s="59"/>
      <c r="H519" s="59"/>
      <c r="I519" s="60"/>
      <c r="J519" s="56"/>
    </row>
    <row r="520" spans="1:10" s="53" customFormat="1" x14ac:dyDescent="0.3">
      <c r="A520" s="55"/>
      <c r="B520" s="51"/>
      <c r="C520" s="58"/>
      <c r="D520" s="58"/>
      <c r="E520" s="59"/>
      <c r="F520" s="59"/>
      <c r="G520" s="59"/>
      <c r="H520" s="59"/>
      <c r="I520" s="60"/>
      <c r="J520" s="56"/>
    </row>
    <row r="521" spans="1:10" s="53" customFormat="1" x14ac:dyDescent="0.3">
      <c r="A521" s="55"/>
      <c r="B521" s="51"/>
      <c r="C521" s="58"/>
      <c r="D521" s="58"/>
      <c r="E521" s="59"/>
      <c r="F521" s="59"/>
      <c r="G521" s="59"/>
      <c r="H521" s="59"/>
      <c r="I521" s="60"/>
      <c r="J521" s="56"/>
    </row>
    <row r="522" spans="1:10" s="53" customFormat="1" x14ac:dyDescent="0.3">
      <c r="A522" s="55"/>
      <c r="B522" s="51"/>
      <c r="C522" s="58"/>
      <c r="D522" s="58"/>
      <c r="E522" s="59"/>
      <c r="F522" s="59"/>
      <c r="G522" s="59"/>
      <c r="H522" s="59"/>
      <c r="I522" s="60"/>
      <c r="J522" s="56"/>
    </row>
    <row r="523" spans="1:10" s="53" customFormat="1" x14ac:dyDescent="0.3">
      <c r="A523" s="55"/>
      <c r="B523" s="51"/>
      <c r="C523" s="58"/>
      <c r="D523" s="58"/>
      <c r="E523" s="59"/>
      <c r="F523" s="59"/>
      <c r="G523" s="59"/>
      <c r="H523" s="59"/>
      <c r="I523" s="60"/>
      <c r="J523" s="56"/>
    </row>
    <row r="524" spans="1:10" s="53" customFormat="1" x14ac:dyDescent="0.3">
      <c r="A524" s="55"/>
      <c r="B524" s="51"/>
      <c r="C524" s="58"/>
      <c r="D524" s="58"/>
      <c r="E524" s="59"/>
      <c r="F524" s="59"/>
      <c r="G524" s="59"/>
      <c r="H524" s="59"/>
      <c r="I524" s="60"/>
      <c r="J524" s="56"/>
    </row>
    <row r="525" spans="1:10" s="53" customFormat="1" x14ac:dyDescent="0.3">
      <c r="A525" s="55"/>
      <c r="B525" s="51"/>
      <c r="C525" s="58"/>
      <c r="D525" s="58"/>
      <c r="E525" s="59"/>
      <c r="F525" s="59"/>
      <c r="G525" s="59"/>
      <c r="H525" s="59"/>
      <c r="I525" s="60"/>
      <c r="J525" s="56"/>
    </row>
    <row r="526" spans="1:10" s="53" customFormat="1" x14ac:dyDescent="0.3">
      <c r="A526" s="55"/>
      <c r="B526" s="51"/>
      <c r="C526" s="58"/>
      <c r="D526" s="58"/>
      <c r="E526" s="59"/>
      <c r="F526" s="59"/>
      <c r="G526" s="59"/>
      <c r="H526" s="59"/>
      <c r="I526" s="60"/>
      <c r="J526" s="56"/>
    </row>
    <row r="527" spans="1:10" s="53" customFormat="1" x14ac:dyDescent="0.3">
      <c r="A527" s="55"/>
      <c r="B527" s="51"/>
      <c r="C527" s="58"/>
      <c r="D527" s="58"/>
      <c r="E527" s="59"/>
      <c r="F527" s="59"/>
      <c r="G527" s="59"/>
      <c r="H527" s="59"/>
      <c r="I527" s="60"/>
      <c r="J527" s="56"/>
    </row>
    <row r="528" spans="1:10" s="53" customFormat="1" x14ac:dyDescent="0.3">
      <c r="A528" s="55"/>
      <c r="B528" s="51"/>
      <c r="C528" s="58"/>
      <c r="D528" s="58"/>
      <c r="E528" s="61"/>
      <c r="F528" s="62"/>
      <c r="G528" s="62"/>
      <c r="H528" s="62"/>
      <c r="I528" s="60"/>
      <c r="J528" s="56"/>
    </row>
    <row r="529" spans="1:10" s="53" customFormat="1" x14ac:dyDescent="0.3">
      <c r="A529" s="55"/>
      <c r="B529" s="51"/>
      <c r="C529" s="58"/>
      <c r="D529" s="58"/>
      <c r="E529" s="59"/>
      <c r="F529" s="59"/>
      <c r="G529" s="62"/>
      <c r="H529" s="62"/>
      <c r="I529" s="60"/>
      <c r="J529" s="56"/>
    </row>
    <row r="530" spans="1:10" s="53" customFormat="1" x14ac:dyDescent="0.3">
      <c r="A530" s="55"/>
      <c r="B530" s="51"/>
      <c r="C530" s="58"/>
      <c r="D530" s="58"/>
      <c r="E530" s="59"/>
      <c r="F530" s="59"/>
      <c r="G530" s="62"/>
      <c r="H530" s="62"/>
      <c r="I530" s="60"/>
      <c r="J530" s="56"/>
    </row>
    <row r="531" spans="1:10" s="53" customFormat="1" x14ac:dyDescent="0.3">
      <c r="A531" s="55"/>
      <c r="B531" s="51"/>
      <c r="C531" s="58"/>
      <c r="D531" s="58"/>
      <c r="E531" s="59"/>
      <c r="F531" s="59"/>
      <c r="G531" s="62"/>
      <c r="H531" s="62"/>
      <c r="I531" s="60"/>
      <c r="J531" s="56"/>
    </row>
    <row r="532" spans="1:10" s="53" customFormat="1" x14ac:dyDescent="0.3">
      <c r="A532" s="55"/>
      <c r="B532" s="51"/>
      <c r="C532" s="58"/>
      <c r="D532" s="58"/>
      <c r="E532" s="59"/>
      <c r="F532" s="59"/>
      <c r="G532" s="62"/>
      <c r="H532" s="62"/>
      <c r="I532" s="60"/>
      <c r="J532" s="56"/>
    </row>
    <row r="533" spans="1:10" s="53" customFormat="1" x14ac:dyDescent="0.3">
      <c r="A533" s="55"/>
      <c r="B533" s="51"/>
      <c r="C533" s="58"/>
      <c r="D533" s="58"/>
      <c r="E533" s="59"/>
      <c r="F533" s="59"/>
      <c r="G533" s="62"/>
      <c r="H533" s="62"/>
      <c r="I533" s="60"/>
      <c r="J533" s="56"/>
    </row>
    <row r="534" spans="1:10" s="53" customFormat="1" x14ac:dyDescent="0.3">
      <c r="A534" s="55"/>
      <c r="B534" s="55"/>
      <c r="C534" s="55"/>
      <c r="D534" s="55"/>
      <c r="E534" s="59"/>
      <c r="F534" s="59"/>
      <c r="G534" s="62"/>
      <c r="H534" s="62"/>
      <c r="I534" s="60"/>
      <c r="J534" s="56"/>
    </row>
    <row r="535" spans="1:10" s="53" customFormat="1" x14ac:dyDescent="0.3">
      <c r="A535" s="55"/>
      <c r="B535" s="51"/>
      <c r="C535" s="58"/>
      <c r="D535" s="58"/>
      <c r="E535" s="59"/>
      <c r="F535" s="59"/>
      <c r="G535" s="62"/>
      <c r="H535" s="62"/>
      <c r="I535" s="60"/>
      <c r="J535" s="56"/>
    </row>
    <row r="536" spans="1:10" s="53" customFormat="1" x14ac:dyDescent="0.3">
      <c r="A536" s="55"/>
      <c r="B536" s="51"/>
      <c r="C536" s="58"/>
      <c r="D536" s="58"/>
      <c r="E536" s="59"/>
      <c r="F536" s="59"/>
      <c r="G536" s="62"/>
      <c r="H536" s="62"/>
      <c r="I536" s="60"/>
      <c r="J536" s="56"/>
    </row>
    <row r="537" spans="1:10" s="53" customFormat="1" x14ac:dyDescent="0.3">
      <c r="A537" s="55"/>
      <c r="B537" s="51"/>
      <c r="C537" s="58"/>
      <c r="D537" s="58"/>
      <c r="E537" s="59"/>
      <c r="F537" s="59"/>
      <c r="G537" s="62"/>
      <c r="H537" s="62"/>
      <c r="I537" s="60"/>
      <c r="J537" s="56"/>
    </row>
    <row r="538" spans="1:10" s="53" customFormat="1" x14ac:dyDescent="0.3">
      <c r="A538" s="55"/>
      <c r="B538" s="51"/>
      <c r="C538" s="58"/>
      <c r="D538" s="58"/>
      <c r="E538" s="59"/>
      <c r="F538" s="59"/>
      <c r="G538" s="62"/>
      <c r="H538" s="62"/>
      <c r="I538" s="60"/>
      <c r="J538" s="56"/>
    </row>
    <row r="539" spans="1:10" s="53" customFormat="1" x14ac:dyDescent="0.3">
      <c r="A539" s="55"/>
      <c r="B539" s="51"/>
      <c r="C539" s="58"/>
      <c r="D539" s="58"/>
      <c r="E539" s="59"/>
      <c r="F539" s="59"/>
      <c r="G539" s="62"/>
      <c r="H539" s="62"/>
      <c r="I539" s="60"/>
      <c r="J539" s="56"/>
    </row>
    <row r="540" spans="1:10" s="53" customFormat="1" x14ac:dyDescent="0.3">
      <c r="A540" s="55"/>
      <c r="B540" s="51"/>
      <c r="C540" s="58"/>
      <c r="D540" s="58"/>
      <c r="E540" s="59"/>
      <c r="F540" s="59"/>
      <c r="G540" s="63"/>
      <c r="H540" s="62"/>
      <c r="I540" s="60"/>
      <c r="J540" s="56"/>
    </row>
    <row r="541" spans="1:10" s="53" customFormat="1" x14ac:dyDescent="0.3">
      <c r="A541" s="55"/>
      <c r="B541" s="51"/>
      <c r="C541" s="58"/>
      <c r="D541" s="58"/>
      <c r="E541" s="59"/>
      <c r="F541" s="59"/>
      <c r="G541" s="63"/>
      <c r="H541" s="59"/>
      <c r="I541" s="60"/>
      <c r="J541" s="56"/>
    </row>
    <row r="542" spans="1:10" s="53" customFormat="1" x14ac:dyDescent="0.3">
      <c r="A542" s="55"/>
      <c r="B542" s="51"/>
      <c r="C542" s="58"/>
      <c r="D542" s="58"/>
      <c r="E542" s="59"/>
      <c r="F542" s="59"/>
      <c r="G542" s="62"/>
      <c r="H542" s="62"/>
      <c r="I542" s="60"/>
      <c r="J542" s="56"/>
    </row>
    <row r="543" spans="1:10" s="53" customFormat="1" x14ac:dyDescent="0.3">
      <c r="A543" s="55"/>
      <c r="B543" s="51"/>
      <c r="C543" s="58"/>
      <c r="D543" s="58"/>
      <c r="E543" s="62"/>
      <c r="F543" s="62"/>
      <c r="G543" s="62"/>
      <c r="H543" s="62"/>
      <c r="I543" s="60"/>
      <c r="J543" s="56"/>
    </row>
    <row r="544" spans="1:10" s="53" customFormat="1" x14ac:dyDescent="0.3">
      <c r="A544" s="55"/>
      <c r="B544" s="51"/>
      <c r="C544" s="58"/>
      <c r="D544" s="58"/>
      <c r="E544" s="59"/>
      <c r="F544" s="59"/>
      <c r="G544" s="59"/>
      <c r="H544" s="59"/>
      <c r="I544" s="60"/>
      <c r="J544" s="56"/>
    </row>
    <row r="545" spans="1:10" s="53" customFormat="1" x14ac:dyDescent="0.3">
      <c r="A545" s="55"/>
      <c r="B545" s="51"/>
      <c r="C545" s="58"/>
      <c r="D545" s="58"/>
      <c r="E545" s="62"/>
      <c r="F545" s="62"/>
      <c r="G545" s="62"/>
      <c r="H545" s="62"/>
      <c r="I545" s="60"/>
      <c r="J545" s="56"/>
    </row>
    <row r="546" spans="1:10" s="53" customFormat="1" x14ac:dyDescent="0.3">
      <c r="A546" s="55"/>
      <c r="B546" s="51"/>
      <c r="C546" s="58"/>
      <c r="D546" s="58"/>
      <c r="E546" s="62"/>
      <c r="F546" s="62"/>
      <c r="G546" s="62"/>
      <c r="H546" s="62"/>
      <c r="I546" s="60"/>
      <c r="J546" s="56"/>
    </row>
    <row r="547" spans="1:10" s="53" customFormat="1" x14ac:dyDescent="0.3">
      <c r="A547" s="55"/>
      <c r="B547" s="51"/>
      <c r="C547" s="58"/>
      <c r="D547" s="58"/>
      <c r="E547" s="59"/>
      <c r="F547" s="59"/>
      <c r="G547" s="59"/>
      <c r="H547" s="59"/>
      <c r="I547" s="51"/>
      <c r="J547" s="56"/>
    </row>
    <row r="548" spans="1:10" s="53" customFormat="1" x14ac:dyDescent="0.3">
      <c r="A548" s="55"/>
      <c r="B548" s="51"/>
      <c r="C548" s="58"/>
      <c r="D548" s="58"/>
      <c r="E548" s="62"/>
      <c r="F548" s="62"/>
      <c r="G548" s="62"/>
      <c r="H548" s="62"/>
      <c r="I548" s="60"/>
      <c r="J548" s="56"/>
    </row>
    <row r="549" spans="1:10" s="53" customFormat="1" x14ac:dyDescent="0.3">
      <c r="A549" s="55"/>
      <c r="B549" s="64"/>
      <c r="C549" s="55"/>
      <c r="D549" s="55"/>
      <c r="E549" s="62"/>
      <c r="F549" s="62"/>
      <c r="G549" s="62"/>
      <c r="H549" s="62"/>
      <c r="I549" s="60"/>
      <c r="J549" s="56"/>
    </row>
    <row r="550" spans="1:10" s="53" customFormat="1" x14ac:dyDescent="0.3">
      <c r="A550" s="55"/>
      <c r="B550" s="65"/>
      <c r="C550" s="58"/>
      <c r="D550" s="58"/>
      <c r="E550" s="62"/>
      <c r="F550" s="62"/>
      <c r="G550" s="62"/>
      <c r="H550" s="62"/>
      <c r="I550" s="60"/>
      <c r="J550" s="56"/>
    </row>
    <row r="551" spans="1:10" s="53" customFormat="1" x14ac:dyDescent="0.3">
      <c r="A551" s="55"/>
      <c r="B551" s="64"/>
      <c r="C551" s="55"/>
      <c r="D551" s="55"/>
      <c r="E551" s="62"/>
      <c r="F551" s="62"/>
      <c r="G551" s="62"/>
      <c r="H551" s="62"/>
      <c r="I551" s="60"/>
      <c r="J551" s="56"/>
    </row>
    <row r="552" spans="1:10" s="53" customFormat="1" x14ac:dyDescent="0.3">
      <c r="A552" s="55"/>
      <c r="B552" s="64"/>
      <c r="C552" s="55"/>
      <c r="D552" s="55"/>
      <c r="E552" s="62"/>
      <c r="F552" s="62"/>
      <c r="G552" s="62"/>
      <c r="H552" s="62"/>
      <c r="I552" s="60"/>
      <c r="J552" s="56"/>
    </row>
    <row r="553" spans="1:10" s="53" customFormat="1" x14ac:dyDescent="0.3">
      <c r="A553" s="55"/>
      <c r="B553" s="66"/>
      <c r="C553" s="58"/>
      <c r="D553" s="58"/>
      <c r="E553" s="62"/>
      <c r="F553" s="62"/>
      <c r="G553" s="62"/>
      <c r="H553" s="62"/>
      <c r="I553" s="60"/>
      <c r="J553" s="56"/>
    </row>
    <row r="554" spans="1:10" s="53" customFormat="1" x14ac:dyDescent="0.3">
      <c r="A554" s="55"/>
      <c r="B554" s="65"/>
      <c r="C554" s="55"/>
      <c r="D554" s="55"/>
      <c r="E554" s="59"/>
      <c r="F554" s="62"/>
      <c r="G554" s="62"/>
      <c r="H554" s="62"/>
      <c r="I554" s="60"/>
      <c r="J554" s="56"/>
    </row>
    <row r="555" spans="1:10" s="53" customFormat="1" x14ac:dyDescent="0.3">
      <c r="A555" s="55"/>
      <c r="B555" s="64"/>
      <c r="C555" s="55"/>
      <c r="D555" s="55"/>
      <c r="E555" s="59"/>
      <c r="F555" s="62"/>
      <c r="G555" s="62"/>
      <c r="H555" s="62"/>
      <c r="I555" s="60"/>
      <c r="J555" s="56"/>
    </row>
    <row r="556" spans="1:10" s="53" customFormat="1" x14ac:dyDescent="0.3">
      <c r="A556" s="55"/>
      <c r="B556" s="64"/>
      <c r="C556" s="55"/>
      <c r="D556" s="55"/>
      <c r="E556" s="59"/>
      <c r="F556" s="63"/>
      <c r="G556" s="62"/>
      <c r="H556" s="62"/>
      <c r="I556" s="60"/>
      <c r="J556" s="56"/>
    </row>
    <row r="557" spans="1:10" s="53" customFormat="1" x14ac:dyDescent="0.3">
      <c r="A557" s="55"/>
      <c r="B557" s="64"/>
      <c r="C557" s="55"/>
      <c r="D557" s="55"/>
      <c r="E557" s="59"/>
      <c r="F557" s="59"/>
      <c r="G557" s="59"/>
      <c r="H557" s="59"/>
      <c r="I557" s="51"/>
      <c r="J557" s="52"/>
    </row>
    <row r="558" spans="1:10" s="53" customFormat="1" x14ac:dyDescent="0.3">
      <c r="A558" s="55"/>
      <c r="B558" s="64"/>
      <c r="C558" s="55"/>
      <c r="D558" s="55"/>
      <c r="E558" s="62"/>
      <c r="F558" s="62"/>
      <c r="G558" s="62"/>
      <c r="H558" s="62"/>
      <c r="J558" s="52"/>
    </row>
    <row r="559" spans="1:10" s="53" customFormat="1" x14ac:dyDescent="0.3">
      <c r="A559" s="55"/>
      <c r="B559" s="64"/>
      <c r="C559" s="55"/>
      <c r="D559" s="55"/>
      <c r="E559" s="62"/>
      <c r="F559" s="62"/>
      <c r="G559" s="62"/>
      <c r="H559" s="62"/>
      <c r="J559" s="52"/>
    </row>
    <row r="560" spans="1:10" s="53" customFormat="1" x14ac:dyDescent="0.3">
      <c r="A560" s="55"/>
      <c r="B560" s="51"/>
      <c r="C560" s="58"/>
      <c r="D560" s="58"/>
      <c r="E560" s="62"/>
      <c r="F560" s="62"/>
      <c r="G560" s="62"/>
      <c r="H560" s="62"/>
      <c r="J560" s="52"/>
    </row>
    <row r="561" spans="1:10" s="53" customFormat="1" x14ac:dyDescent="0.3">
      <c r="A561" s="55"/>
      <c r="B561" s="51"/>
      <c r="C561" s="58"/>
      <c r="D561" s="58"/>
      <c r="E561" s="59"/>
      <c r="F561" s="59"/>
      <c r="G561" s="59"/>
      <c r="H561" s="59"/>
      <c r="J561" s="52"/>
    </row>
    <row r="562" spans="1:10" s="53" customFormat="1" x14ac:dyDescent="0.3">
      <c r="A562" s="55"/>
      <c r="B562" s="51"/>
      <c r="C562" s="58"/>
      <c r="D562" s="58"/>
      <c r="E562" s="62"/>
      <c r="F562" s="62"/>
      <c r="G562" s="62"/>
      <c r="H562" s="62"/>
      <c r="J562" s="52"/>
    </row>
    <row r="563" spans="1:10" s="53" customFormat="1" x14ac:dyDescent="0.3">
      <c r="A563" s="55"/>
      <c r="B563" s="51"/>
      <c r="C563" s="58"/>
      <c r="D563" s="58"/>
      <c r="E563" s="61"/>
      <c r="F563" s="62"/>
      <c r="G563" s="63"/>
      <c r="H563" s="62"/>
      <c r="I563" s="60"/>
      <c r="J563" s="52"/>
    </row>
    <row r="564" spans="1:10" s="53" customFormat="1" x14ac:dyDescent="0.3">
      <c r="A564" s="55"/>
      <c r="B564" s="65"/>
      <c r="C564" s="55"/>
      <c r="D564" s="55"/>
      <c r="E564" s="61"/>
      <c r="F564" s="62"/>
      <c r="G564" s="67"/>
      <c r="H564" s="68"/>
      <c r="I564" s="69"/>
      <c r="J564" s="52"/>
    </row>
    <row r="565" spans="1:10" s="53" customFormat="1" x14ac:dyDescent="0.3">
      <c r="A565" s="55"/>
      <c r="B565" s="65"/>
      <c r="C565" s="55"/>
      <c r="D565" s="55"/>
      <c r="E565" s="59"/>
      <c r="F565" s="62"/>
      <c r="G565" s="67"/>
      <c r="H565" s="62"/>
      <c r="I565" s="69"/>
      <c r="J565" s="52"/>
    </row>
    <row r="566" spans="1:10" s="53" customFormat="1" x14ac:dyDescent="0.3">
      <c r="A566" s="55"/>
      <c r="B566" s="64"/>
      <c r="C566" s="55"/>
      <c r="D566" s="55"/>
      <c r="E566" s="59"/>
      <c r="F566" s="62"/>
      <c r="G566" s="61"/>
      <c r="H566" s="70"/>
      <c r="I566" s="71"/>
      <c r="J566" s="52"/>
    </row>
    <row r="567" spans="1:10" s="53" customFormat="1" x14ac:dyDescent="0.3">
      <c r="A567" s="55"/>
      <c r="B567" s="65"/>
      <c r="C567" s="58"/>
      <c r="D567" s="58"/>
      <c r="E567" s="59"/>
      <c r="F567" s="59"/>
      <c r="G567" s="59"/>
      <c r="H567" s="59"/>
      <c r="I567" s="51"/>
      <c r="J567" s="56"/>
    </row>
    <row r="568" spans="1:10" s="53" customFormat="1" x14ac:dyDescent="0.3">
      <c r="A568" s="55"/>
      <c r="B568" s="65"/>
      <c r="C568" s="55"/>
      <c r="D568" s="55"/>
      <c r="E568" s="59"/>
      <c r="F568" s="62"/>
      <c r="G568" s="62"/>
      <c r="H568" s="62"/>
      <c r="I568" s="71"/>
      <c r="J568" s="56"/>
    </row>
    <row r="569" spans="1:10" s="53" customFormat="1" x14ac:dyDescent="0.3">
      <c r="A569" s="55"/>
      <c r="B569" s="64"/>
      <c r="C569" s="55"/>
      <c r="D569" s="55"/>
      <c r="E569" s="59"/>
      <c r="F569" s="62"/>
      <c r="G569" s="62"/>
      <c r="H569" s="62"/>
      <c r="I569" s="71"/>
      <c r="J569" s="56"/>
    </row>
    <row r="570" spans="1:10" s="53" customFormat="1" x14ac:dyDescent="0.3">
      <c r="A570" s="55"/>
      <c r="B570" s="64"/>
      <c r="C570" s="55"/>
      <c r="D570" s="55"/>
      <c r="E570" s="59"/>
      <c r="F570" s="59"/>
      <c r="G570" s="59"/>
      <c r="H570" s="59"/>
      <c r="I570" s="71"/>
      <c r="J570" s="56"/>
    </row>
    <row r="571" spans="1:10" s="53" customFormat="1" x14ac:dyDescent="0.3">
      <c r="A571" s="55"/>
      <c r="B571" s="51"/>
      <c r="C571" s="58"/>
      <c r="D571" s="58"/>
      <c r="E571" s="62"/>
      <c r="F571" s="62"/>
      <c r="G571" s="62"/>
      <c r="H571" s="62"/>
      <c r="I571" s="71"/>
      <c r="J571" s="56"/>
    </row>
    <row r="572" spans="1:10" s="53" customFormat="1" x14ac:dyDescent="0.3">
      <c r="A572" s="55"/>
      <c r="B572" s="51"/>
      <c r="C572" s="58"/>
      <c r="D572" s="58"/>
      <c r="E572" s="62"/>
      <c r="F572" s="62"/>
      <c r="G572" s="62"/>
      <c r="H572" s="62"/>
      <c r="I572" s="71"/>
      <c r="J572" s="56"/>
    </row>
    <row r="573" spans="1:10" s="53" customFormat="1" x14ac:dyDescent="0.3">
      <c r="A573" s="55"/>
      <c r="B573" s="51"/>
      <c r="C573" s="58"/>
      <c r="D573" s="58"/>
      <c r="E573" s="61"/>
      <c r="F573" s="62"/>
      <c r="G573" s="63"/>
      <c r="H573" s="62"/>
      <c r="I573" s="60"/>
      <c r="J573" s="56"/>
    </row>
    <row r="574" spans="1:10" s="53" customFormat="1" x14ac:dyDescent="0.3">
      <c r="A574" s="55"/>
      <c r="B574" s="51"/>
      <c r="C574" s="58"/>
      <c r="D574" s="58"/>
      <c r="E574" s="61"/>
      <c r="F574" s="62"/>
      <c r="G574" s="67"/>
      <c r="H574" s="62"/>
      <c r="I574" s="69"/>
      <c r="J574" s="56"/>
    </row>
    <row r="575" spans="1:10" s="53" customFormat="1" x14ac:dyDescent="0.3">
      <c r="A575" s="55"/>
      <c r="B575" s="51"/>
      <c r="C575" s="58"/>
      <c r="D575" s="58"/>
      <c r="E575" s="59"/>
      <c r="F575" s="59"/>
      <c r="G575" s="59"/>
      <c r="H575" s="70"/>
      <c r="I575" s="71"/>
      <c r="J575" s="56"/>
    </row>
    <row r="576" spans="1:10" s="53" customFormat="1" x14ac:dyDescent="0.3">
      <c r="A576" s="55"/>
      <c r="B576" s="65"/>
      <c r="C576" s="58"/>
      <c r="D576" s="58"/>
      <c r="E576" s="59"/>
      <c r="F576" s="59"/>
      <c r="G576" s="59"/>
      <c r="H576" s="59"/>
      <c r="I576" s="60"/>
      <c r="J576" s="56"/>
    </row>
    <row r="577" spans="1:255" s="53" customFormat="1" x14ac:dyDescent="0.3">
      <c r="A577" s="55"/>
      <c r="B577" s="65"/>
      <c r="C577" s="58"/>
      <c r="D577" s="58"/>
      <c r="E577" s="62"/>
      <c r="F577" s="62"/>
      <c r="G577" s="62"/>
      <c r="H577" s="62"/>
      <c r="I577" s="60"/>
      <c r="J577" s="56"/>
    </row>
    <row r="578" spans="1:255" s="53" customFormat="1" x14ac:dyDescent="0.3">
      <c r="A578" s="55"/>
      <c r="B578" s="64"/>
      <c r="C578" s="58"/>
      <c r="D578" s="58"/>
      <c r="E578" s="59"/>
      <c r="F578" s="59"/>
      <c r="G578" s="63"/>
      <c r="H578" s="62"/>
      <c r="I578" s="60"/>
      <c r="J578" s="56"/>
    </row>
    <row r="579" spans="1:255" s="53" customFormat="1" x14ac:dyDescent="0.3">
      <c r="A579" s="55"/>
      <c r="B579" s="65"/>
      <c r="C579" s="55"/>
      <c r="D579" s="55"/>
      <c r="E579" s="59"/>
      <c r="F579" s="59"/>
      <c r="G579" s="62"/>
      <c r="H579" s="62"/>
      <c r="I579" s="60"/>
      <c r="J579" s="56"/>
    </row>
    <row r="580" spans="1:255" s="53" customFormat="1" x14ac:dyDescent="0.3">
      <c r="A580" s="55"/>
      <c r="B580" s="64"/>
      <c r="C580" s="55"/>
      <c r="D580" s="55"/>
      <c r="E580" s="59"/>
      <c r="F580" s="59"/>
      <c r="G580" s="62"/>
      <c r="H580" s="62"/>
      <c r="I580" s="60"/>
      <c r="J580" s="56"/>
    </row>
    <row r="581" spans="1:255" s="53" customFormat="1" x14ac:dyDescent="0.3">
      <c r="A581" s="55"/>
      <c r="B581" s="64"/>
      <c r="C581" s="58"/>
      <c r="D581" s="58"/>
      <c r="E581" s="59"/>
      <c r="F581" s="59"/>
      <c r="G581" s="62"/>
      <c r="H581" s="62"/>
      <c r="I581" s="60"/>
      <c r="J581" s="52"/>
    </row>
    <row r="582" spans="1:255" s="53" customFormat="1" x14ac:dyDescent="0.3">
      <c r="A582" s="55"/>
      <c r="B582" s="65"/>
      <c r="C582" s="58"/>
      <c r="D582" s="58"/>
      <c r="E582" s="59"/>
      <c r="F582" s="59"/>
      <c r="G582" s="62"/>
      <c r="H582" s="62"/>
      <c r="I582" s="60"/>
      <c r="J582" s="52"/>
    </row>
    <row r="583" spans="1:255" s="52" customFormat="1" x14ac:dyDescent="0.3">
      <c r="A583" s="55"/>
      <c r="B583" s="65"/>
      <c r="C583" s="55"/>
      <c r="D583" s="55"/>
      <c r="E583" s="62"/>
      <c r="F583" s="62"/>
      <c r="G583" s="62"/>
      <c r="H583" s="62"/>
      <c r="I583" s="72"/>
      <c r="K583" s="53"/>
      <c r="L583" s="53"/>
      <c r="M583" s="53"/>
      <c r="N583" s="53"/>
      <c r="O583" s="53"/>
      <c r="P583" s="53"/>
      <c r="Q583" s="53"/>
      <c r="R583" s="53"/>
      <c r="S583" s="53"/>
      <c r="T583" s="53"/>
      <c r="U583" s="53"/>
      <c r="V583" s="53"/>
      <c r="W583" s="53"/>
      <c r="X583" s="53"/>
      <c r="Y583" s="53"/>
      <c r="Z583" s="53"/>
      <c r="AA583" s="53"/>
      <c r="AB583" s="53"/>
      <c r="AC583" s="53"/>
      <c r="AD583" s="53"/>
      <c r="AE583" s="53"/>
      <c r="AF583" s="53"/>
      <c r="AG583" s="53"/>
      <c r="AH583" s="53"/>
      <c r="AI583" s="53"/>
      <c r="AJ583" s="53"/>
      <c r="AK583" s="53"/>
      <c r="AL583" s="53"/>
      <c r="AM583" s="53"/>
      <c r="AN583" s="53"/>
      <c r="AO583" s="53"/>
      <c r="AP583" s="53"/>
      <c r="AQ583" s="53"/>
      <c r="AR583" s="53"/>
      <c r="AS583" s="53"/>
      <c r="AT583" s="53"/>
      <c r="AU583" s="53"/>
      <c r="AV583" s="53"/>
      <c r="AW583" s="53"/>
      <c r="AX583" s="53"/>
      <c r="AY583" s="53"/>
      <c r="AZ583" s="53"/>
      <c r="BA583" s="53"/>
      <c r="BB583" s="53"/>
      <c r="BC583" s="53"/>
      <c r="BD583" s="53"/>
      <c r="BE583" s="53"/>
      <c r="BF583" s="53"/>
      <c r="BG583" s="53"/>
      <c r="BH583" s="53"/>
      <c r="BI583" s="53"/>
      <c r="BJ583" s="53"/>
      <c r="BK583" s="53"/>
      <c r="BL583" s="53"/>
      <c r="BM583" s="53"/>
      <c r="BN583" s="53"/>
      <c r="BO583" s="53"/>
      <c r="BP583" s="53"/>
      <c r="BQ583" s="53"/>
      <c r="BR583" s="53"/>
      <c r="BS583" s="53"/>
      <c r="BT583" s="53"/>
      <c r="BU583" s="53"/>
      <c r="BV583" s="53"/>
      <c r="BW583" s="53"/>
      <c r="BX583" s="53"/>
      <c r="BY583" s="53"/>
      <c r="BZ583" s="53"/>
      <c r="CA583" s="53"/>
      <c r="CB583" s="53"/>
      <c r="CC583" s="53"/>
      <c r="CD583" s="53"/>
      <c r="CE583" s="53"/>
      <c r="CF583" s="53"/>
      <c r="CG583" s="53"/>
      <c r="CH583" s="53"/>
      <c r="CI583" s="53"/>
      <c r="CJ583" s="53"/>
      <c r="CK583" s="53"/>
      <c r="CL583" s="53"/>
      <c r="CM583" s="53"/>
      <c r="CN583" s="53"/>
      <c r="CO583" s="53"/>
      <c r="CP583" s="53"/>
      <c r="CQ583" s="53"/>
      <c r="CR583" s="53"/>
      <c r="CS583" s="53"/>
      <c r="CT583" s="53"/>
      <c r="CU583" s="53"/>
      <c r="CV583" s="53"/>
      <c r="CW583" s="53"/>
      <c r="CX583" s="53"/>
      <c r="CY583" s="53"/>
      <c r="CZ583" s="53"/>
      <c r="DA583" s="53"/>
      <c r="DB583" s="53"/>
      <c r="DC583" s="53"/>
      <c r="DD583" s="53"/>
      <c r="DE583" s="53"/>
      <c r="DF583" s="53"/>
      <c r="DG583" s="53"/>
      <c r="DH583" s="53"/>
      <c r="DI583" s="53"/>
      <c r="DJ583" s="53"/>
      <c r="DK583" s="53"/>
      <c r="DL583" s="53"/>
      <c r="DM583" s="53"/>
      <c r="DN583" s="53"/>
      <c r="DO583" s="53"/>
      <c r="DP583" s="53"/>
      <c r="DQ583" s="53"/>
      <c r="DR583" s="53"/>
      <c r="DS583" s="53"/>
      <c r="DT583" s="53"/>
      <c r="DU583" s="53"/>
      <c r="DV583" s="53"/>
      <c r="DW583" s="53"/>
      <c r="DX583" s="53"/>
      <c r="DY583" s="53"/>
      <c r="DZ583" s="53"/>
      <c r="EA583" s="53"/>
      <c r="EB583" s="53"/>
      <c r="EC583" s="53"/>
      <c r="ED583" s="53"/>
      <c r="EE583" s="53"/>
      <c r="EF583" s="53"/>
      <c r="EG583" s="53"/>
      <c r="EH583" s="53"/>
      <c r="EI583" s="53"/>
      <c r="EJ583" s="53"/>
      <c r="EK583" s="53"/>
      <c r="EL583" s="53"/>
      <c r="EM583" s="53"/>
      <c r="EN583" s="53"/>
      <c r="EO583" s="53"/>
      <c r="EP583" s="53"/>
      <c r="EQ583" s="53"/>
      <c r="ER583" s="53"/>
      <c r="ES583" s="53"/>
      <c r="ET583" s="53"/>
      <c r="EU583" s="53"/>
      <c r="EV583" s="53"/>
      <c r="EW583" s="53"/>
      <c r="EX583" s="53"/>
      <c r="EY583" s="53"/>
      <c r="EZ583" s="53"/>
      <c r="FA583" s="53"/>
      <c r="FB583" s="53"/>
      <c r="FC583" s="53"/>
      <c r="FD583" s="53"/>
      <c r="FE583" s="53"/>
      <c r="FF583" s="53"/>
      <c r="FG583" s="53"/>
      <c r="FH583" s="53"/>
      <c r="FI583" s="53"/>
      <c r="FJ583" s="53"/>
      <c r="FK583" s="53"/>
      <c r="FL583" s="53"/>
      <c r="FM583" s="53"/>
      <c r="FN583" s="53"/>
      <c r="FO583" s="53"/>
      <c r="FP583" s="53"/>
      <c r="FQ583" s="53"/>
      <c r="FR583" s="53"/>
      <c r="FS583" s="53"/>
      <c r="FT583" s="53"/>
      <c r="FU583" s="53"/>
      <c r="FV583" s="53"/>
      <c r="FW583" s="53"/>
      <c r="FX583" s="53"/>
      <c r="FY583" s="53"/>
      <c r="FZ583" s="53"/>
      <c r="GA583" s="53"/>
      <c r="GB583" s="53"/>
      <c r="GC583" s="53"/>
      <c r="GD583" s="53"/>
      <c r="GE583" s="53"/>
      <c r="GF583" s="53"/>
      <c r="GG583" s="53"/>
      <c r="GH583" s="53"/>
      <c r="GI583" s="53"/>
      <c r="GJ583" s="53"/>
      <c r="GK583" s="53"/>
      <c r="GL583" s="53"/>
      <c r="GM583" s="53"/>
      <c r="GN583" s="53"/>
      <c r="GO583" s="53"/>
      <c r="GP583" s="53"/>
      <c r="GQ583" s="53"/>
      <c r="GR583" s="53"/>
      <c r="GS583" s="53"/>
      <c r="GT583" s="53"/>
      <c r="GU583" s="53"/>
      <c r="GV583" s="53"/>
      <c r="GW583" s="53"/>
      <c r="GX583" s="53"/>
      <c r="GY583" s="53"/>
      <c r="GZ583" s="53"/>
      <c r="HA583" s="53"/>
      <c r="HB583" s="53"/>
      <c r="HC583" s="53"/>
      <c r="HD583" s="53"/>
      <c r="HE583" s="53"/>
      <c r="HF583" s="53"/>
      <c r="HG583" s="53"/>
      <c r="HH583" s="53"/>
      <c r="HI583" s="53"/>
      <c r="HJ583" s="53"/>
      <c r="HK583" s="53"/>
      <c r="HL583" s="53"/>
      <c r="HM583" s="53"/>
      <c r="HN583" s="53"/>
      <c r="HO583" s="53"/>
      <c r="HP583" s="53"/>
      <c r="HQ583" s="53"/>
      <c r="HR583" s="53"/>
      <c r="HS583" s="53"/>
      <c r="HT583" s="53"/>
      <c r="HU583" s="53"/>
      <c r="HV583" s="53"/>
      <c r="HW583" s="53"/>
      <c r="HX583" s="53"/>
      <c r="HY583" s="53"/>
      <c r="HZ583" s="53"/>
      <c r="IA583" s="53"/>
      <c r="IB583" s="53"/>
      <c r="IC583" s="53"/>
      <c r="ID583" s="53"/>
      <c r="IE583" s="53"/>
      <c r="IF583" s="53"/>
      <c r="IG583" s="53"/>
      <c r="IH583" s="53"/>
      <c r="II583" s="53"/>
      <c r="IJ583" s="53"/>
      <c r="IK583" s="53"/>
      <c r="IL583" s="53"/>
      <c r="IM583" s="53"/>
      <c r="IN583" s="53"/>
      <c r="IO583" s="53"/>
      <c r="IP583" s="53"/>
      <c r="IQ583" s="53"/>
      <c r="IR583" s="53"/>
      <c r="IS583" s="53"/>
      <c r="IT583" s="53"/>
      <c r="IU583" s="53"/>
    </row>
    <row r="584" spans="1:255" s="52" customFormat="1" x14ac:dyDescent="0.3">
      <c r="A584" s="55"/>
      <c r="B584" s="51"/>
      <c r="C584" s="58"/>
      <c r="D584" s="58"/>
      <c r="E584" s="62"/>
      <c r="F584" s="62"/>
      <c r="G584" s="62"/>
      <c r="H584" s="62"/>
      <c r="I584" s="60"/>
      <c r="K584" s="53"/>
      <c r="L584" s="53"/>
      <c r="M584" s="53"/>
      <c r="N584" s="53"/>
      <c r="O584" s="53"/>
      <c r="P584" s="53"/>
      <c r="Q584" s="53"/>
      <c r="R584" s="53"/>
      <c r="S584" s="53"/>
      <c r="T584" s="53"/>
      <c r="U584" s="53"/>
      <c r="V584" s="53"/>
      <c r="W584" s="53"/>
      <c r="X584" s="53"/>
      <c r="Y584" s="53"/>
      <c r="Z584" s="53"/>
      <c r="AA584" s="53"/>
      <c r="AB584" s="53"/>
      <c r="AC584" s="53"/>
      <c r="AD584" s="53"/>
      <c r="AE584" s="53"/>
      <c r="AF584" s="53"/>
      <c r="AG584" s="53"/>
      <c r="AH584" s="53"/>
      <c r="AI584" s="53"/>
      <c r="AJ584" s="53"/>
      <c r="AK584" s="53"/>
      <c r="AL584" s="53"/>
      <c r="AM584" s="53"/>
      <c r="AN584" s="53"/>
      <c r="AO584" s="53"/>
      <c r="AP584" s="53"/>
      <c r="AQ584" s="53"/>
      <c r="AR584" s="53"/>
      <c r="AS584" s="53"/>
      <c r="AT584" s="53"/>
      <c r="AU584" s="53"/>
      <c r="AV584" s="53"/>
      <c r="AW584" s="53"/>
      <c r="AX584" s="53"/>
      <c r="AY584" s="53"/>
      <c r="AZ584" s="53"/>
      <c r="BA584" s="53"/>
      <c r="BB584" s="53"/>
      <c r="BC584" s="53"/>
      <c r="BD584" s="53"/>
      <c r="BE584" s="53"/>
      <c r="BF584" s="53"/>
      <c r="BG584" s="53"/>
      <c r="BH584" s="53"/>
      <c r="BI584" s="53"/>
      <c r="BJ584" s="53"/>
      <c r="BK584" s="53"/>
      <c r="BL584" s="53"/>
      <c r="BM584" s="53"/>
      <c r="BN584" s="53"/>
      <c r="BO584" s="53"/>
      <c r="BP584" s="53"/>
      <c r="BQ584" s="53"/>
      <c r="BR584" s="53"/>
      <c r="BS584" s="53"/>
      <c r="BT584" s="53"/>
      <c r="BU584" s="53"/>
      <c r="BV584" s="53"/>
      <c r="BW584" s="53"/>
      <c r="BX584" s="53"/>
      <c r="BY584" s="53"/>
      <c r="BZ584" s="53"/>
      <c r="CA584" s="53"/>
      <c r="CB584" s="53"/>
      <c r="CC584" s="53"/>
      <c r="CD584" s="53"/>
      <c r="CE584" s="53"/>
      <c r="CF584" s="53"/>
      <c r="CG584" s="53"/>
      <c r="CH584" s="53"/>
      <c r="CI584" s="53"/>
      <c r="CJ584" s="53"/>
      <c r="CK584" s="53"/>
      <c r="CL584" s="53"/>
      <c r="CM584" s="53"/>
      <c r="CN584" s="53"/>
      <c r="CO584" s="53"/>
      <c r="CP584" s="53"/>
      <c r="CQ584" s="53"/>
      <c r="CR584" s="53"/>
      <c r="CS584" s="53"/>
      <c r="CT584" s="53"/>
      <c r="CU584" s="53"/>
      <c r="CV584" s="53"/>
      <c r="CW584" s="53"/>
      <c r="CX584" s="53"/>
      <c r="CY584" s="53"/>
      <c r="CZ584" s="53"/>
      <c r="DA584" s="53"/>
      <c r="DB584" s="53"/>
      <c r="DC584" s="53"/>
      <c r="DD584" s="53"/>
      <c r="DE584" s="53"/>
      <c r="DF584" s="53"/>
      <c r="DG584" s="53"/>
      <c r="DH584" s="53"/>
      <c r="DI584" s="53"/>
      <c r="DJ584" s="53"/>
      <c r="DK584" s="53"/>
      <c r="DL584" s="53"/>
      <c r="DM584" s="53"/>
      <c r="DN584" s="53"/>
      <c r="DO584" s="53"/>
      <c r="DP584" s="53"/>
      <c r="DQ584" s="53"/>
      <c r="DR584" s="53"/>
      <c r="DS584" s="53"/>
      <c r="DT584" s="53"/>
      <c r="DU584" s="53"/>
      <c r="DV584" s="53"/>
      <c r="DW584" s="53"/>
      <c r="DX584" s="53"/>
      <c r="DY584" s="53"/>
      <c r="DZ584" s="53"/>
      <c r="EA584" s="53"/>
      <c r="EB584" s="53"/>
      <c r="EC584" s="53"/>
      <c r="ED584" s="53"/>
      <c r="EE584" s="53"/>
      <c r="EF584" s="53"/>
      <c r="EG584" s="53"/>
      <c r="EH584" s="53"/>
      <c r="EI584" s="53"/>
      <c r="EJ584" s="53"/>
      <c r="EK584" s="53"/>
      <c r="EL584" s="53"/>
      <c r="EM584" s="53"/>
      <c r="EN584" s="53"/>
      <c r="EO584" s="53"/>
      <c r="EP584" s="53"/>
      <c r="EQ584" s="53"/>
      <c r="ER584" s="53"/>
      <c r="ES584" s="53"/>
      <c r="ET584" s="53"/>
      <c r="EU584" s="53"/>
      <c r="EV584" s="53"/>
      <c r="EW584" s="53"/>
      <c r="EX584" s="53"/>
      <c r="EY584" s="53"/>
      <c r="EZ584" s="53"/>
      <c r="FA584" s="53"/>
      <c r="FB584" s="53"/>
      <c r="FC584" s="53"/>
      <c r="FD584" s="53"/>
      <c r="FE584" s="53"/>
      <c r="FF584" s="53"/>
      <c r="FG584" s="53"/>
      <c r="FH584" s="53"/>
      <c r="FI584" s="53"/>
      <c r="FJ584" s="53"/>
      <c r="FK584" s="53"/>
      <c r="FL584" s="53"/>
      <c r="FM584" s="53"/>
      <c r="FN584" s="53"/>
      <c r="FO584" s="53"/>
      <c r="FP584" s="53"/>
      <c r="FQ584" s="53"/>
      <c r="FR584" s="53"/>
      <c r="FS584" s="53"/>
      <c r="FT584" s="53"/>
      <c r="FU584" s="53"/>
      <c r="FV584" s="53"/>
      <c r="FW584" s="53"/>
      <c r="FX584" s="53"/>
      <c r="FY584" s="53"/>
      <c r="FZ584" s="53"/>
      <c r="GA584" s="53"/>
      <c r="GB584" s="53"/>
      <c r="GC584" s="53"/>
      <c r="GD584" s="53"/>
      <c r="GE584" s="53"/>
      <c r="GF584" s="53"/>
      <c r="GG584" s="53"/>
      <c r="GH584" s="53"/>
      <c r="GI584" s="53"/>
      <c r="GJ584" s="53"/>
      <c r="GK584" s="53"/>
      <c r="GL584" s="53"/>
      <c r="GM584" s="53"/>
      <c r="GN584" s="53"/>
      <c r="GO584" s="53"/>
      <c r="GP584" s="53"/>
      <c r="GQ584" s="53"/>
      <c r="GR584" s="53"/>
      <c r="GS584" s="53"/>
      <c r="GT584" s="53"/>
      <c r="GU584" s="53"/>
      <c r="GV584" s="53"/>
      <c r="GW584" s="53"/>
      <c r="GX584" s="53"/>
      <c r="GY584" s="53"/>
      <c r="GZ584" s="53"/>
      <c r="HA584" s="53"/>
      <c r="HB584" s="53"/>
      <c r="HC584" s="53"/>
      <c r="HD584" s="53"/>
      <c r="HE584" s="53"/>
      <c r="HF584" s="53"/>
      <c r="HG584" s="53"/>
      <c r="HH584" s="53"/>
      <c r="HI584" s="53"/>
      <c r="HJ584" s="53"/>
      <c r="HK584" s="53"/>
      <c r="HL584" s="53"/>
      <c r="HM584" s="53"/>
      <c r="HN584" s="53"/>
      <c r="HO584" s="53"/>
      <c r="HP584" s="53"/>
      <c r="HQ584" s="53"/>
      <c r="HR584" s="53"/>
      <c r="HS584" s="53"/>
      <c r="HT584" s="53"/>
      <c r="HU584" s="53"/>
      <c r="HV584" s="53"/>
      <c r="HW584" s="53"/>
      <c r="HX584" s="53"/>
      <c r="HY584" s="53"/>
      <c r="HZ584" s="53"/>
      <c r="IA584" s="53"/>
      <c r="IB584" s="53"/>
      <c r="IC584" s="53"/>
      <c r="ID584" s="53"/>
      <c r="IE584" s="53"/>
      <c r="IF584" s="53"/>
      <c r="IG584" s="53"/>
      <c r="IH584" s="53"/>
      <c r="II584" s="53"/>
      <c r="IJ584" s="53"/>
      <c r="IK584" s="53"/>
      <c r="IL584" s="53"/>
      <c r="IM584" s="53"/>
      <c r="IN584" s="53"/>
      <c r="IO584" s="53"/>
      <c r="IP584" s="53"/>
      <c r="IQ584" s="53"/>
      <c r="IR584" s="53"/>
      <c r="IS584" s="53"/>
      <c r="IT584" s="53"/>
      <c r="IU584" s="53"/>
    </row>
    <row r="585" spans="1:255" s="52" customFormat="1" x14ac:dyDescent="0.3">
      <c r="A585" s="55"/>
      <c r="B585" s="51"/>
      <c r="C585" s="58"/>
      <c r="D585" s="58"/>
      <c r="E585" s="59"/>
      <c r="F585" s="59"/>
      <c r="G585" s="62"/>
      <c r="H585" s="62"/>
      <c r="I585" s="60"/>
      <c r="K585" s="53"/>
      <c r="L585" s="53"/>
      <c r="M585" s="53"/>
      <c r="N585" s="53"/>
      <c r="O585" s="53"/>
      <c r="P585" s="53"/>
      <c r="Q585" s="53"/>
      <c r="R585" s="53"/>
      <c r="S585" s="53"/>
      <c r="T585" s="53"/>
      <c r="U585" s="53"/>
      <c r="V585" s="53"/>
      <c r="W585" s="53"/>
      <c r="X585" s="53"/>
      <c r="Y585" s="53"/>
      <c r="Z585" s="53"/>
      <c r="AA585" s="53"/>
      <c r="AB585" s="53"/>
      <c r="AC585" s="53"/>
      <c r="AD585" s="53"/>
      <c r="AE585" s="53"/>
      <c r="AF585" s="53"/>
      <c r="AG585" s="53"/>
      <c r="AH585" s="53"/>
      <c r="AI585" s="53"/>
      <c r="AJ585" s="53"/>
      <c r="AK585" s="53"/>
      <c r="AL585" s="53"/>
      <c r="AM585" s="53"/>
      <c r="AN585" s="53"/>
      <c r="AO585" s="53"/>
      <c r="AP585" s="53"/>
      <c r="AQ585" s="53"/>
      <c r="AR585" s="53"/>
      <c r="AS585" s="53"/>
      <c r="AT585" s="53"/>
      <c r="AU585" s="53"/>
      <c r="AV585" s="53"/>
      <c r="AW585" s="53"/>
      <c r="AX585" s="53"/>
      <c r="AY585" s="53"/>
      <c r="AZ585" s="53"/>
      <c r="BA585" s="53"/>
      <c r="BB585" s="53"/>
      <c r="BC585" s="53"/>
      <c r="BD585" s="53"/>
      <c r="BE585" s="53"/>
      <c r="BF585" s="53"/>
      <c r="BG585" s="53"/>
      <c r="BH585" s="53"/>
      <c r="BI585" s="53"/>
      <c r="BJ585" s="53"/>
      <c r="BK585" s="53"/>
      <c r="BL585" s="53"/>
      <c r="BM585" s="53"/>
      <c r="BN585" s="53"/>
      <c r="BO585" s="53"/>
      <c r="BP585" s="53"/>
      <c r="BQ585" s="53"/>
      <c r="BR585" s="53"/>
      <c r="BS585" s="53"/>
      <c r="BT585" s="53"/>
      <c r="BU585" s="53"/>
      <c r="BV585" s="53"/>
      <c r="BW585" s="53"/>
      <c r="BX585" s="53"/>
      <c r="BY585" s="53"/>
      <c r="BZ585" s="53"/>
      <c r="CA585" s="53"/>
      <c r="CB585" s="53"/>
      <c r="CC585" s="53"/>
      <c r="CD585" s="53"/>
      <c r="CE585" s="53"/>
      <c r="CF585" s="53"/>
      <c r="CG585" s="53"/>
      <c r="CH585" s="53"/>
      <c r="CI585" s="53"/>
      <c r="CJ585" s="53"/>
      <c r="CK585" s="53"/>
      <c r="CL585" s="53"/>
      <c r="CM585" s="53"/>
      <c r="CN585" s="53"/>
      <c r="CO585" s="53"/>
      <c r="CP585" s="53"/>
      <c r="CQ585" s="53"/>
      <c r="CR585" s="53"/>
      <c r="CS585" s="53"/>
      <c r="CT585" s="53"/>
      <c r="CU585" s="53"/>
      <c r="CV585" s="53"/>
      <c r="CW585" s="53"/>
      <c r="CX585" s="53"/>
      <c r="CY585" s="53"/>
      <c r="CZ585" s="53"/>
      <c r="DA585" s="53"/>
      <c r="DB585" s="53"/>
      <c r="DC585" s="53"/>
      <c r="DD585" s="53"/>
      <c r="DE585" s="53"/>
      <c r="DF585" s="53"/>
      <c r="DG585" s="53"/>
      <c r="DH585" s="53"/>
      <c r="DI585" s="53"/>
      <c r="DJ585" s="53"/>
      <c r="DK585" s="53"/>
      <c r="DL585" s="53"/>
      <c r="DM585" s="53"/>
      <c r="DN585" s="53"/>
      <c r="DO585" s="53"/>
      <c r="DP585" s="53"/>
      <c r="DQ585" s="53"/>
      <c r="DR585" s="53"/>
      <c r="DS585" s="53"/>
      <c r="DT585" s="53"/>
      <c r="DU585" s="53"/>
      <c r="DV585" s="53"/>
      <c r="DW585" s="53"/>
      <c r="DX585" s="53"/>
      <c r="DY585" s="53"/>
      <c r="DZ585" s="53"/>
      <c r="EA585" s="53"/>
      <c r="EB585" s="53"/>
      <c r="EC585" s="53"/>
      <c r="ED585" s="53"/>
      <c r="EE585" s="53"/>
      <c r="EF585" s="53"/>
      <c r="EG585" s="53"/>
      <c r="EH585" s="53"/>
      <c r="EI585" s="53"/>
      <c r="EJ585" s="53"/>
      <c r="EK585" s="53"/>
      <c r="EL585" s="53"/>
      <c r="EM585" s="53"/>
      <c r="EN585" s="53"/>
      <c r="EO585" s="53"/>
      <c r="EP585" s="53"/>
      <c r="EQ585" s="53"/>
      <c r="ER585" s="53"/>
      <c r="ES585" s="53"/>
      <c r="ET585" s="53"/>
      <c r="EU585" s="53"/>
      <c r="EV585" s="53"/>
      <c r="EW585" s="53"/>
      <c r="EX585" s="53"/>
      <c r="EY585" s="53"/>
      <c r="EZ585" s="53"/>
      <c r="FA585" s="53"/>
      <c r="FB585" s="53"/>
      <c r="FC585" s="53"/>
      <c r="FD585" s="53"/>
      <c r="FE585" s="53"/>
      <c r="FF585" s="53"/>
      <c r="FG585" s="53"/>
      <c r="FH585" s="53"/>
      <c r="FI585" s="53"/>
      <c r="FJ585" s="53"/>
      <c r="FK585" s="53"/>
      <c r="FL585" s="53"/>
      <c r="FM585" s="53"/>
      <c r="FN585" s="53"/>
      <c r="FO585" s="53"/>
      <c r="FP585" s="53"/>
      <c r="FQ585" s="53"/>
      <c r="FR585" s="53"/>
      <c r="FS585" s="53"/>
      <c r="FT585" s="53"/>
      <c r="FU585" s="53"/>
      <c r="FV585" s="53"/>
      <c r="FW585" s="53"/>
      <c r="FX585" s="53"/>
      <c r="FY585" s="53"/>
      <c r="FZ585" s="53"/>
      <c r="GA585" s="53"/>
      <c r="GB585" s="53"/>
      <c r="GC585" s="53"/>
      <c r="GD585" s="53"/>
      <c r="GE585" s="53"/>
      <c r="GF585" s="53"/>
      <c r="GG585" s="53"/>
      <c r="GH585" s="53"/>
      <c r="GI585" s="53"/>
      <c r="GJ585" s="53"/>
      <c r="GK585" s="53"/>
      <c r="GL585" s="53"/>
      <c r="GM585" s="53"/>
      <c r="GN585" s="53"/>
      <c r="GO585" s="53"/>
      <c r="GP585" s="53"/>
      <c r="GQ585" s="53"/>
      <c r="GR585" s="53"/>
      <c r="GS585" s="53"/>
      <c r="GT585" s="53"/>
      <c r="GU585" s="53"/>
      <c r="GV585" s="53"/>
      <c r="GW585" s="53"/>
      <c r="GX585" s="53"/>
      <c r="GY585" s="53"/>
      <c r="GZ585" s="53"/>
      <c r="HA585" s="53"/>
      <c r="HB585" s="53"/>
      <c r="HC585" s="53"/>
      <c r="HD585" s="53"/>
      <c r="HE585" s="53"/>
      <c r="HF585" s="53"/>
      <c r="HG585" s="53"/>
      <c r="HH585" s="53"/>
      <c r="HI585" s="53"/>
      <c r="HJ585" s="53"/>
      <c r="HK585" s="53"/>
      <c r="HL585" s="53"/>
      <c r="HM585" s="53"/>
      <c r="HN585" s="53"/>
      <c r="HO585" s="53"/>
      <c r="HP585" s="53"/>
      <c r="HQ585" s="53"/>
      <c r="HR585" s="53"/>
      <c r="HS585" s="53"/>
      <c r="HT585" s="53"/>
      <c r="HU585" s="53"/>
      <c r="HV585" s="53"/>
      <c r="HW585" s="53"/>
      <c r="HX585" s="53"/>
      <c r="HY585" s="53"/>
      <c r="HZ585" s="53"/>
      <c r="IA585" s="53"/>
      <c r="IB585" s="53"/>
      <c r="IC585" s="53"/>
      <c r="ID585" s="53"/>
      <c r="IE585" s="53"/>
      <c r="IF585" s="53"/>
      <c r="IG585" s="53"/>
      <c r="IH585" s="53"/>
      <c r="II585" s="53"/>
      <c r="IJ585" s="53"/>
      <c r="IK585" s="53"/>
      <c r="IL585" s="53"/>
      <c r="IM585" s="53"/>
      <c r="IN585" s="53"/>
      <c r="IO585" s="53"/>
      <c r="IP585" s="53"/>
      <c r="IQ585" s="53"/>
      <c r="IR585" s="53"/>
      <c r="IS585" s="53"/>
      <c r="IT585" s="53"/>
      <c r="IU585" s="53"/>
    </row>
    <row r="586" spans="1:255" s="52" customFormat="1" x14ac:dyDescent="0.3">
      <c r="A586" s="55"/>
      <c r="B586" s="51"/>
      <c r="C586" s="58"/>
      <c r="D586" s="58"/>
      <c r="E586" s="59"/>
      <c r="F586" s="59"/>
      <c r="G586" s="63"/>
      <c r="H586" s="73"/>
      <c r="I586" s="51"/>
      <c r="K586" s="53"/>
      <c r="L586" s="53"/>
      <c r="M586" s="53"/>
      <c r="N586" s="53"/>
      <c r="O586" s="53"/>
      <c r="P586" s="53"/>
      <c r="Q586" s="53"/>
      <c r="R586" s="53"/>
      <c r="S586" s="53"/>
      <c r="T586" s="53"/>
      <c r="U586" s="53"/>
      <c r="V586" s="53"/>
      <c r="W586" s="53"/>
      <c r="X586" s="53"/>
      <c r="Y586" s="53"/>
      <c r="Z586" s="53"/>
      <c r="AA586" s="53"/>
      <c r="AB586" s="53"/>
      <c r="AC586" s="53"/>
      <c r="AD586" s="53"/>
      <c r="AE586" s="53"/>
      <c r="AF586" s="53"/>
      <c r="AG586" s="53"/>
      <c r="AH586" s="53"/>
      <c r="AI586" s="53"/>
      <c r="AJ586" s="53"/>
      <c r="AK586" s="53"/>
      <c r="AL586" s="53"/>
      <c r="AM586" s="53"/>
      <c r="AN586" s="53"/>
      <c r="AO586" s="53"/>
      <c r="AP586" s="53"/>
      <c r="AQ586" s="53"/>
      <c r="AR586" s="53"/>
      <c r="AS586" s="53"/>
      <c r="AT586" s="53"/>
      <c r="AU586" s="53"/>
      <c r="AV586" s="53"/>
      <c r="AW586" s="53"/>
      <c r="AX586" s="53"/>
      <c r="AY586" s="53"/>
      <c r="AZ586" s="53"/>
      <c r="BA586" s="53"/>
      <c r="BB586" s="53"/>
      <c r="BC586" s="53"/>
      <c r="BD586" s="53"/>
      <c r="BE586" s="53"/>
      <c r="BF586" s="53"/>
      <c r="BG586" s="53"/>
      <c r="BH586" s="53"/>
      <c r="BI586" s="53"/>
      <c r="BJ586" s="53"/>
      <c r="BK586" s="53"/>
      <c r="BL586" s="53"/>
      <c r="BM586" s="53"/>
      <c r="BN586" s="53"/>
      <c r="BO586" s="53"/>
      <c r="BP586" s="53"/>
      <c r="BQ586" s="53"/>
      <c r="BR586" s="53"/>
      <c r="BS586" s="53"/>
      <c r="BT586" s="53"/>
      <c r="BU586" s="53"/>
      <c r="BV586" s="53"/>
      <c r="BW586" s="53"/>
      <c r="BX586" s="53"/>
      <c r="BY586" s="53"/>
      <c r="BZ586" s="53"/>
      <c r="CA586" s="53"/>
      <c r="CB586" s="53"/>
      <c r="CC586" s="53"/>
      <c r="CD586" s="53"/>
      <c r="CE586" s="53"/>
      <c r="CF586" s="53"/>
      <c r="CG586" s="53"/>
      <c r="CH586" s="53"/>
      <c r="CI586" s="53"/>
      <c r="CJ586" s="53"/>
      <c r="CK586" s="53"/>
      <c r="CL586" s="53"/>
      <c r="CM586" s="53"/>
      <c r="CN586" s="53"/>
      <c r="CO586" s="53"/>
      <c r="CP586" s="53"/>
      <c r="CQ586" s="53"/>
      <c r="CR586" s="53"/>
      <c r="CS586" s="53"/>
      <c r="CT586" s="53"/>
      <c r="CU586" s="53"/>
      <c r="CV586" s="53"/>
      <c r="CW586" s="53"/>
      <c r="CX586" s="53"/>
      <c r="CY586" s="53"/>
      <c r="CZ586" s="53"/>
      <c r="DA586" s="53"/>
      <c r="DB586" s="53"/>
      <c r="DC586" s="53"/>
      <c r="DD586" s="53"/>
      <c r="DE586" s="53"/>
      <c r="DF586" s="53"/>
      <c r="DG586" s="53"/>
      <c r="DH586" s="53"/>
      <c r="DI586" s="53"/>
      <c r="DJ586" s="53"/>
      <c r="DK586" s="53"/>
      <c r="DL586" s="53"/>
      <c r="DM586" s="53"/>
      <c r="DN586" s="53"/>
      <c r="DO586" s="53"/>
      <c r="DP586" s="53"/>
      <c r="DQ586" s="53"/>
      <c r="DR586" s="53"/>
      <c r="DS586" s="53"/>
      <c r="DT586" s="53"/>
      <c r="DU586" s="53"/>
      <c r="DV586" s="53"/>
      <c r="DW586" s="53"/>
      <c r="DX586" s="53"/>
      <c r="DY586" s="53"/>
      <c r="DZ586" s="53"/>
      <c r="EA586" s="53"/>
      <c r="EB586" s="53"/>
      <c r="EC586" s="53"/>
      <c r="ED586" s="53"/>
      <c r="EE586" s="53"/>
      <c r="EF586" s="53"/>
      <c r="EG586" s="53"/>
      <c r="EH586" s="53"/>
      <c r="EI586" s="53"/>
      <c r="EJ586" s="53"/>
      <c r="EK586" s="53"/>
      <c r="EL586" s="53"/>
      <c r="EM586" s="53"/>
      <c r="EN586" s="53"/>
      <c r="EO586" s="53"/>
      <c r="EP586" s="53"/>
      <c r="EQ586" s="53"/>
      <c r="ER586" s="53"/>
      <c r="ES586" s="53"/>
      <c r="ET586" s="53"/>
      <c r="EU586" s="53"/>
      <c r="EV586" s="53"/>
      <c r="EW586" s="53"/>
      <c r="EX586" s="53"/>
      <c r="EY586" s="53"/>
      <c r="EZ586" s="53"/>
      <c r="FA586" s="53"/>
      <c r="FB586" s="53"/>
      <c r="FC586" s="53"/>
      <c r="FD586" s="53"/>
      <c r="FE586" s="53"/>
      <c r="FF586" s="53"/>
      <c r="FG586" s="53"/>
      <c r="FH586" s="53"/>
      <c r="FI586" s="53"/>
      <c r="FJ586" s="53"/>
      <c r="FK586" s="53"/>
      <c r="FL586" s="53"/>
      <c r="FM586" s="53"/>
      <c r="FN586" s="53"/>
      <c r="FO586" s="53"/>
      <c r="FP586" s="53"/>
      <c r="FQ586" s="53"/>
      <c r="FR586" s="53"/>
      <c r="FS586" s="53"/>
      <c r="FT586" s="53"/>
      <c r="FU586" s="53"/>
      <c r="FV586" s="53"/>
      <c r="FW586" s="53"/>
      <c r="FX586" s="53"/>
      <c r="FY586" s="53"/>
      <c r="FZ586" s="53"/>
      <c r="GA586" s="53"/>
      <c r="GB586" s="53"/>
      <c r="GC586" s="53"/>
      <c r="GD586" s="53"/>
      <c r="GE586" s="53"/>
      <c r="GF586" s="53"/>
      <c r="GG586" s="53"/>
      <c r="GH586" s="53"/>
      <c r="GI586" s="53"/>
      <c r="GJ586" s="53"/>
      <c r="GK586" s="53"/>
      <c r="GL586" s="53"/>
      <c r="GM586" s="53"/>
      <c r="GN586" s="53"/>
      <c r="GO586" s="53"/>
      <c r="GP586" s="53"/>
      <c r="GQ586" s="53"/>
      <c r="GR586" s="53"/>
      <c r="GS586" s="53"/>
      <c r="GT586" s="53"/>
      <c r="GU586" s="53"/>
      <c r="GV586" s="53"/>
      <c r="GW586" s="53"/>
      <c r="GX586" s="53"/>
      <c r="GY586" s="53"/>
      <c r="GZ586" s="53"/>
      <c r="HA586" s="53"/>
      <c r="HB586" s="53"/>
      <c r="HC586" s="53"/>
      <c r="HD586" s="53"/>
      <c r="HE586" s="53"/>
      <c r="HF586" s="53"/>
      <c r="HG586" s="53"/>
      <c r="HH586" s="53"/>
      <c r="HI586" s="53"/>
      <c r="HJ586" s="53"/>
      <c r="HK586" s="53"/>
      <c r="HL586" s="53"/>
      <c r="HM586" s="53"/>
      <c r="HN586" s="53"/>
      <c r="HO586" s="53"/>
      <c r="HP586" s="53"/>
      <c r="HQ586" s="53"/>
      <c r="HR586" s="53"/>
      <c r="HS586" s="53"/>
      <c r="HT586" s="53"/>
      <c r="HU586" s="53"/>
      <c r="HV586" s="53"/>
      <c r="HW586" s="53"/>
      <c r="HX586" s="53"/>
      <c r="HY586" s="53"/>
      <c r="HZ586" s="53"/>
      <c r="IA586" s="53"/>
      <c r="IB586" s="53"/>
      <c r="IC586" s="53"/>
      <c r="ID586" s="53"/>
      <c r="IE586" s="53"/>
      <c r="IF586" s="53"/>
      <c r="IG586" s="53"/>
      <c r="IH586" s="53"/>
      <c r="II586" s="53"/>
      <c r="IJ586" s="53"/>
      <c r="IK586" s="53"/>
      <c r="IL586" s="53"/>
      <c r="IM586" s="53"/>
      <c r="IN586" s="53"/>
      <c r="IO586" s="53"/>
      <c r="IP586" s="53"/>
      <c r="IQ586" s="53"/>
      <c r="IR586" s="53"/>
      <c r="IS586" s="53"/>
      <c r="IT586" s="53"/>
      <c r="IU586" s="53"/>
    </row>
    <row r="587" spans="1:255" s="52" customFormat="1" x14ac:dyDescent="0.3">
      <c r="A587" s="55"/>
      <c r="B587" s="51"/>
      <c r="C587" s="58"/>
      <c r="D587" s="58"/>
      <c r="E587" s="59"/>
      <c r="F587" s="59"/>
      <c r="G587" s="62"/>
      <c r="H587" s="73"/>
      <c r="I587" s="72"/>
      <c r="K587" s="53"/>
      <c r="L587" s="53"/>
      <c r="M587" s="53"/>
      <c r="N587" s="53"/>
      <c r="O587" s="53"/>
      <c r="P587" s="53"/>
      <c r="Q587" s="53"/>
      <c r="R587" s="53"/>
      <c r="S587" s="53"/>
      <c r="T587" s="53"/>
      <c r="U587" s="53"/>
      <c r="V587" s="53"/>
      <c r="W587" s="53"/>
      <c r="X587" s="53"/>
      <c r="Y587" s="53"/>
      <c r="Z587" s="53"/>
      <c r="AA587" s="53"/>
      <c r="AB587" s="53"/>
      <c r="AC587" s="53"/>
      <c r="AD587" s="53"/>
      <c r="AE587" s="53"/>
      <c r="AF587" s="53"/>
      <c r="AG587" s="53"/>
      <c r="AH587" s="53"/>
      <c r="AI587" s="53"/>
      <c r="AJ587" s="53"/>
      <c r="AK587" s="53"/>
      <c r="AL587" s="53"/>
      <c r="AM587" s="53"/>
      <c r="AN587" s="53"/>
      <c r="AO587" s="53"/>
      <c r="AP587" s="53"/>
      <c r="AQ587" s="53"/>
      <c r="AR587" s="53"/>
      <c r="AS587" s="53"/>
      <c r="AT587" s="53"/>
      <c r="AU587" s="53"/>
      <c r="AV587" s="53"/>
      <c r="AW587" s="53"/>
      <c r="AX587" s="53"/>
      <c r="AY587" s="53"/>
      <c r="AZ587" s="53"/>
      <c r="BA587" s="53"/>
      <c r="BB587" s="53"/>
      <c r="BC587" s="53"/>
      <c r="BD587" s="53"/>
      <c r="BE587" s="53"/>
      <c r="BF587" s="53"/>
      <c r="BG587" s="53"/>
      <c r="BH587" s="53"/>
      <c r="BI587" s="53"/>
      <c r="BJ587" s="53"/>
      <c r="BK587" s="53"/>
      <c r="BL587" s="53"/>
      <c r="BM587" s="53"/>
      <c r="BN587" s="53"/>
      <c r="BO587" s="53"/>
      <c r="BP587" s="53"/>
      <c r="BQ587" s="53"/>
      <c r="BR587" s="53"/>
      <c r="BS587" s="53"/>
      <c r="BT587" s="53"/>
      <c r="BU587" s="53"/>
      <c r="BV587" s="53"/>
      <c r="BW587" s="53"/>
      <c r="BX587" s="53"/>
      <c r="BY587" s="53"/>
      <c r="BZ587" s="53"/>
      <c r="CA587" s="53"/>
      <c r="CB587" s="53"/>
      <c r="CC587" s="53"/>
      <c r="CD587" s="53"/>
      <c r="CE587" s="53"/>
      <c r="CF587" s="53"/>
      <c r="CG587" s="53"/>
      <c r="CH587" s="53"/>
      <c r="CI587" s="53"/>
      <c r="CJ587" s="53"/>
      <c r="CK587" s="53"/>
      <c r="CL587" s="53"/>
      <c r="CM587" s="53"/>
      <c r="CN587" s="53"/>
      <c r="CO587" s="53"/>
      <c r="CP587" s="53"/>
      <c r="CQ587" s="53"/>
      <c r="CR587" s="53"/>
      <c r="CS587" s="53"/>
      <c r="CT587" s="53"/>
      <c r="CU587" s="53"/>
      <c r="CV587" s="53"/>
      <c r="CW587" s="53"/>
      <c r="CX587" s="53"/>
      <c r="CY587" s="53"/>
      <c r="CZ587" s="53"/>
      <c r="DA587" s="53"/>
      <c r="DB587" s="53"/>
      <c r="DC587" s="53"/>
      <c r="DD587" s="53"/>
      <c r="DE587" s="53"/>
      <c r="DF587" s="53"/>
      <c r="DG587" s="53"/>
      <c r="DH587" s="53"/>
      <c r="DI587" s="53"/>
      <c r="DJ587" s="53"/>
      <c r="DK587" s="53"/>
      <c r="DL587" s="53"/>
      <c r="DM587" s="53"/>
      <c r="DN587" s="53"/>
      <c r="DO587" s="53"/>
      <c r="DP587" s="53"/>
      <c r="DQ587" s="53"/>
      <c r="DR587" s="53"/>
      <c r="DS587" s="53"/>
      <c r="DT587" s="53"/>
      <c r="DU587" s="53"/>
      <c r="DV587" s="53"/>
      <c r="DW587" s="53"/>
      <c r="DX587" s="53"/>
      <c r="DY587" s="53"/>
      <c r="DZ587" s="53"/>
      <c r="EA587" s="53"/>
      <c r="EB587" s="53"/>
      <c r="EC587" s="53"/>
      <c r="ED587" s="53"/>
      <c r="EE587" s="53"/>
      <c r="EF587" s="53"/>
      <c r="EG587" s="53"/>
      <c r="EH587" s="53"/>
      <c r="EI587" s="53"/>
      <c r="EJ587" s="53"/>
      <c r="EK587" s="53"/>
      <c r="EL587" s="53"/>
      <c r="EM587" s="53"/>
      <c r="EN587" s="53"/>
      <c r="EO587" s="53"/>
      <c r="EP587" s="53"/>
      <c r="EQ587" s="53"/>
      <c r="ER587" s="53"/>
      <c r="ES587" s="53"/>
      <c r="ET587" s="53"/>
      <c r="EU587" s="53"/>
      <c r="EV587" s="53"/>
      <c r="EW587" s="53"/>
      <c r="EX587" s="53"/>
      <c r="EY587" s="53"/>
      <c r="EZ587" s="53"/>
      <c r="FA587" s="53"/>
      <c r="FB587" s="53"/>
      <c r="FC587" s="53"/>
      <c r="FD587" s="53"/>
      <c r="FE587" s="53"/>
      <c r="FF587" s="53"/>
      <c r="FG587" s="53"/>
      <c r="FH587" s="53"/>
      <c r="FI587" s="53"/>
      <c r="FJ587" s="53"/>
      <c r="FK587" s="53"/>
      <c r="FL587" s="53"/>
      <c r="FM587" s="53"/>
      <c r="FN587" s="53"/>
      <c r="FO587" s="53"/>
      <c r="FP587" s="53"/>
      <c r="FQ587" s="53"/>
      <c r="FR587" s="53"/>
      <c r="FS587" s="53"/>
      <c r="FT587" s="53"/>
      <c r="FU587" s="53"/>
      <c r="FV587" s="53"/>
      <c r="FW587" s="53"/>
      <c r="FX587" s="53"/>
      <c r="FY587" s="53"/>
      <c r="FZ587" s="53"/>
      <c r="GA587" s="53"/>
      <c r="GB587" s="53"/>
      <c r="GC587" s="53"/>
      <c r="GD587" s="53"/>
      <c r="GE587" s="53"/>
      <c r="GF587" s="53"/>
      <c r="GG587" s="53"/>
      <c r="GH587" s="53"/>
      <c r="GI587" s="53"/>
      <c r="GJ587" s="53"/>
      <c r="GK587" s="53"/>
      <c r="GL587" s="53"/>
      <c r="GM587" s="53"/>
      <c r="GN587" s="53"/>
      <c r="GO587" s="53"/>
      <c r="GP587" s="53"/>
      <c r="GQ587" s="53"/>
      <c r="GR587" s="53"/>
      <c r="GS587" s="53"/>
      <c r="GT587" s="53"/>
      <c r="GU587" s="53"/>
      <c r="GV587" s="53"/>
      <c r="GW587" s="53"/>
      <c r="GX587" s="53"/>
      <c r="GY587" s="53"/>
      <c r="GZ587" s="53"/>
      <c r="HA587" s="53"/>
      <c r="HB587" s="53"/>
      <c r="HC587" s="53"/>
      <c r="HD587" s="53"/>
      <c r="HE587" s="53"/>
      <c r="HF587" s="53"/>
      <c r="HG587" s="53"/>
      <c r="HH587" s="53"/>
      <c r="HI587" s="53"/>
      <c r="HJ587" s="53"/>
      <c r="HK587" s="53"/>
      <c r="HL587" s="53"/>
      <c r="HM587" s="53"/>
      <c r="HN587" s="53"/>
      <c r="HO587" s="53"/>
      <c r="HP587" s="53"/>
      <c r="HQ587" s="53"/>
      <c r="HR587" s="53"/>
      <c r="HS587" s="53"/>
      <c r="HT587" s="53"/>
      <c r="HU587" s="53"/>
      <c r="HV587" s="53"/>
      <c r="HW587" s="53"/>
      <c r="HX587" s="53"/>
      <c r="HY587" s="53"/>
      <c r="HZ587" s="53"/>
      <c r="IA587" s="53"/>
      <c r="IB587" s="53"/>
      <c r="IC587" s="53"/>
      <c r="ID587" s="53"/>
      <c r="IE587" s="53"/>
      <c r="IF587" s="53"/>
      <c r="IG587" s="53"/>
      <c r="IH587" s="53"/>
      <c r="II587" s="53"/>
      <c r="IJ587" s="53"/>
      <c r="IK587" s="53"/>
      <c r="IL587" s="53"/>
      <c r="IM587" s="53"/>
      <c r="IN587" s="53"/>
      <c r="IO587" s="53"/>
      <c r="IP587" s="53"/>
      <c r="IQ587" s="53"/>
      <c r="IR587" s="53"/>
      <c r="IS587" s="53"/>
      <c r="IT587" s="53"/>
      <c r="IU587" s="53"/>
    </row>
    <row r="588" spans="1:255" s="52" customFormat="1" x14ac:dyDescent="0.3">
      <c r="A588" s="55"/>
      <c r="B588" s="51"/>
      <c r="C588" s="58"/>
      <c r="D588" s="58"/>
      <c r="E588" s="59"/>
      <c r="F588" s="59"/>
      <c r="G588" s="62"/>
      <c r="H588" s="73"/>
      <c r="I588" s="72"/>
      <c r="K588" s="53"/>
      <c r="L588" s="53"/>
      <c r="M588" s="53"/>
      <c r="N588" s="53"/>
      <c r="O588" s="53"/>
      <c r="P588" s="53"/>
      <c r="Q588" s="53"/>
      <c r="R588" s="53"/>
      <c r="S588" s="53"/>
      <c r="T588" s="53"/>
      <c r="U588" s="53"/>
      <c r="V588" s="53"/>
      <c r="W588" s="53"/>
      <c r="X588" s="53"/>
      <c r="Y588" s="53"/>
      <c r="Z588" s="53"/>
      <c r="AA588" s="53"/>
      <c r="AB588" s="53"/>
      <c r="AC588" s="53"/>
      <c r="AD588" s="53"/>
      <c r="AE588" s="53"/>
      <c r="AF588" s="53"/>
      <c r="AG588" s="53"/>
      <c r="AH588" s="53"/>
      <c r="AI588" s="53"/>
      <c r="AJ588" s="53"/>
      <c r="AK588" s="53"/>
      <c r="AL588" s="53"/>
      <c r="AM588" s="53"/>
      <c r="AN588" s="53"/>
      <c r="AO588" s="53"/>
      <c r="AP588" s="53"/>
      <c r="AQ588" s="53"/>
      <c r="AR588" s="53"/>
      <c r="AS588" s="53"/>
      <c r="AT588" s="53"/>
      <c r="AU588" s="53"/>
      <c r="AV588" s="53"/>
      <c r="AW588" s="53"/>
      <c r="AX588" s="53"/>
      <c r="AY588" s="53"/>
      <c r="AZ588" s="53"/>
      <c r="BA588" s="53"/>
      <c r="BB588" s="53"/>
      <c r="BC588" s="53"/>
      <c r="BD588" s="53"/>
      <c r="BE588" s="53"/>
      <c r="BF588" s="53"/>
      <c r="BG588" s="53"/>
      <c r="BH588" s="53"/>
      <c r="BI588" s="53"/>
      <c r="BJ588" s="53"/>
      <c r="BK588" s="53"/>
      <c r="BL588" s="53"/>
      <c r="BM588" s="53"/>
      <c r="BN588" s="53"/>
      <c r="BO588" s="53"/>
      <c r="BP588" s="53"/>
      <c r="BQ588" s="53"/>
      <c r="BR588" s="53"/>
      <c r="BS588" s="53"/>
      <c r="BT588" s="53"/>
      <c r="BU588" s="53"/>
      <c r="BV588" s="53"/>
      <c r="BW588" s="53"/>
      <c r="BX588" s="53"/>
      <c r="BY588" s="53"/>
      <c r="BZ588" s="53"/>
      <c r="CA588" s="53"/>
      <c r="CB588" s="53"/>
      <c r="CC588" s="53"/>
      <c r="CD588" s="53"/>
      <c r="CE588" s="53"/>
      <c r="CF588" s="53"/>
      <c r="CG588" s="53"/>
      <c r="CH588" s="53"/>
      <c r="CI588" s="53"/>
      <c r="CJ588" s="53"/>
      <c r="CK588" s="53"/>
      <c r="CL588" s="53"/>
      <c r="CM588" s="53"/>
      <c r="CN588" s="53"/>
      <c r="CO588" s="53"/>
      <c r="CP588" s="53"/>
      <c r="CQ588" s="53"/>
      <c r="CR588" s="53"/>
      <c r="CS588" s="53"/>
      <c r="CT588" s="53"/>
      <c r="CU588" s="53"/>
      <c r="CV588" s="53"/>
      <c r="CW588" s="53"/>
      <c r="CX588" s="53"/>
      <c r="CY588" s="53"/>
      <c r="CZ588" s="53"/>
      <c r="DA588" s="53"/>
      <c r="DB588" s="53"/>
      <c r="DC588" s="53"/>
      <c r="DD588" s="53"/>
      <c r="DE588" s="53"/>
      <c r="DF588" s="53"/>
      <c r="DG588" s="53"/>
      <c r="DH588" s="53"/>
      <c r="DI588" s="53"/>
      <c r="DJ588" s="53"/>
      <c r="DK588" s="53"/>
      <c r="DL588" s="53"/>
      <c r="DM588" s="53"/>
      <c r="DN588" s="53"/>
      <c r="DO588" s="53"/>
      <c r="DP588" s="53"/>
      <c r="DQ588" s="53"/>
      <c r="DR588" s="53"/>
      <c r="DS588" s="53"/>
      <c r="DT588" s="53"/>
      <c r="DU588" s="53"/>
      <c r="DV588" s="53"/>
      <c r="DW588" s="53"/>
      <c r="DX588" s="53"/>
      <c r="DY588" s="53"/>
      <c r="DZ588" s="53"/>
      <c r="EA588" s="53"/>
      <c r="EB588" s="53"/>
      <c r="EC588" s="53"/>
      <c r="ED588" s="53"/>
      <c r="EE588" s="53"/>
      <c r="EF588" s="53"/>
      <c r="EG588" s="53"/>
      <c r="EH588" s="53"/>
      <c r="EI588" s="53"/>
      <c r="EJ588" s="53"/>
      <c r="EK588" s="53"/>
      <c r="EL588" s="53"/>
      <c r="EM588" s="53"/>
      <c r="EN588" s="53"/>
      <c r="EO588" s="53"/>
      <c r="EP588" s="53"/>
      <c r="EQ588" s="53"/>
      <c r="ER588" s="53"/>
      <c r="ES588" s="53"/>
      <c r="ET588" s="53"/>
      <c r="EU588" s="53"/>
      <c r="EV588" s="53"/>
      <c r="EW588" s="53"/>
      <c r="EX588" s="53"/>
      <c r="EY588" s="53"/>
      <c r="EZ588" s="53"/>
      <c r="FA588" s="53"/>
      <c r="FB588" s="53"/>
      <c r="FC588" s="53"/>
      <c r="FD588" s="53"/>
      <c r="FE588" s="53"/>
      <c r="FF588" s="53"/>
      <c r="FG588" s="53"/>
      <c r="FH588" s="53"/>
      <c r="FI588" s="53"/>
      <c r="FJ588" s="53"/>
      <c r="FK588" s="53"/>
      <c r="FL588" s="53"/>
      <c r="FM588" s="53"/>
      <c r="FN588" s="53"/>
      <c r="FO588" s="53"/>
      <c r="FP588" s="53"/>
      <c r="FQ588" s="53"/>
      <c r="FR588" s="53"/>
      <c r="FS588" s="53"/>
      <c r="FT588" s="53"/>
      <c r="FU588" s="53"/>
      <c r="FV588" s="53"/>
      <c r="FW588" s="53"/>
      <c r="FX588" s="53"/>
      <c r="FY588" s="53"/>
      <c r="FZ588" s="53"/>
      <c r="GA588" s="53"/>
      <c r="GB588" s="53"/>
      <c r="GC588" s="53"/>
      <c r="GD588" s="53"/>
      <c r="GE588" s="53"/>
      <c r="GF588" s="53"/>
      <c r="GG588" s="53"/>
      <c r="GH588" s="53"/>
      <c r="GI588" s="53"/>
      <c r="GJ588" s="53"/>
      <c r="GK588" s="53"/>
      <c r="GL588" s="53"/>
      <c r="GM588" s="53"/>
      <c r="GN588" s="53"/>
      <c r="GO588" s="53"/>
      <c r="GP588" s="53"/>
      <c r="GQ588" s="53"/>
      <c r="GR588" s="53"/>
      <c r="GS588" s="53"/>
      <c r="GT588" s="53"/>
      <c r="GU588" s="53"/>
      <c r="GV588" s="53"/>
      <c r="GW588" s="53"/>
      <c r="GX588" s="53"/>
      <c r="GY588" s="53"/>
      <c r="GZ588" s="53"/>
      <c r="HA588" s="53"/>
      <c r="HB588" s="53"/>
      <c r="HC588" s="53"/>
      <c r="HD588" s="53"/>
      <c r="HE588" s="53"/>
      <c r="HF588" s="53"/>
      <c r="HG588" s="53"/>
      <c r="HH588" s="53"/>
      <c r="HI588" s="53"/>
      <c r="HJ588" s="53"/>
      <c r="HK588" s="53"/>
      <c r="HL588" s="53"/>
      <c r="HM588" s="53"/>
      <c r="HN588" s="53"/>
      <c r="HO588" s="53"/>
      <c r="HP588" s="53"/>
      <c r="HQ588" s="53"/>
      <c r="HR588" s="53"/>
      <c r="HS588" s="53"/>
      <c r="HT588" s="53"/>
      <c r="HU588" s="53"/>
      <c r="HV588" s="53"/>
      <c r="HW588" s="53"/>
      <c r="HX588" s="53"/>
      <c r="HY588" s="53"/>
      <c r="HZ588" s="53"/>
      <c r="IA588" s="53"/>
      <c r="IB588" s="53"/>
      <c r="IC588" s="53"/>
      <c r="ID588" s="53"/>
      <c r="IE588" s="53"/>
      <c r="IF588" s="53"/>
      <c r="IG588" s="53"/>
      <c r="IH588" s="53"/>
      <c r="II588" s="53"/>
      <c r="IJ588" s="53"/>
      <c r="IK588" s="53"/>
      <c r="IL588" s="53"/>
      <c r="IM588" s="53"/>
      <c r="IN588" s="53"/>
      <c r="IO588" s="53"/>
      <c r="IP588" s="53"/>
      <c r="IQ588" s="53"/>
      <c r="IR588" s="53"/>
      <c r="IS588" s="53"/>
      <c r="IT588" s="53"/>
      <c r="IU588" s="53"/>
    </row>
    <row r="589" spans="1:255" s="52" customFormat="1" x14ac:dyDescent="0.3">
      <c r="A589" s="55"/>
      <c r="B589" s="74"/>
      <c r="C589" s="55"/>
      <c r="D589" s="55"/>
      <c r="E589" s="59"/>
      <c r="F589" s="59"/>
      <c r="G589" s="62"/>
      <c r="H589" s="75"/>
      <c r="I589" s="60"/>
      <c r="K589" s="53"/>
      <c r="L589" s="53"/>
      <c r="M589" s="53"/>
      <c r="N589" s="53"/>
      <c r="O589" s="53"/>
      <c r="P589" s="53"/>
      <c r="Q589" s="53"/>
      <c r="R589" s="53"/>
      <c r="S589" s="53"/>
      <c r="T589" s="53"/>
      <c r="U589" s="53"/>
      <c r="V589" s="53"/>
      <c r="W589" s="53"/>
      <c r="X589" s="53"/>
      <c r="Y589" s="53"/>
      <c r="Z589" s="53"/>
      <c r="AA589" s="53"/>
      <c r="AB589" s="53"/>
      <c r="AC589" s="53"/>
      <c r="AD589" s="53"/>
      <c r="AE589" s="53"/>
      <c r="AF589" s="53"/>
      <c r="AG589" s="53"/>
      <c r="AH589" s="53"/>
      <c r="AI589" s="53"/>
      <c r="AJ589" s="53"/>
      <c r="AK589" s="53"/>
      <c r="AL589" s="53"/>
      <c r="AM589" s="53"/>
      <c r="AN589" s="53"/>
      <c r="AO589" s="53"/>
      <c r="AP589" s="53"/>
      <c r="AQ589" s="53"/>
      <c r="AR589" s="53"/>
      <c r="AS589" s="53"/>
      <c r="AT589" s="53"/>
      <c r="AU589" s="53"/>
      <c r="AV589" s="53"/>
      <c r="AW589" s="53"/>
      <c r="AX589" s="53"/>
      <c r="AY589" s="53"/>
      <c r="AZ589" s="53"/>
      <c r="BA589" s="53"/>
      <c r="BB589" s="53"/>
      <c r="BC589" s="53"/>
      <c r="BD589" s="53"/>
      <c r="BE589" s="53"/>
      <c r="BF589" s="53"/>
      <c r="BG589" s="53"/>
      <c r="BH589" s="53"/>
      <c r="BI589" s="53"/>
      <c r="BJ589" s="53"/>
      <c r="BK589" s="53"/>
      <c r="BL589" s="53"/>
      <c r="BM589" s="53"/>
      <c r="BN589" s="53"/>
      <c r="BO589" s="53"/>
      <c r="BP589" s="53"/>
      <c r="BQ589" s="53"/>
      <c r="BR589" s="53"/>
      <c r="BS589" s="53"/>
      <c r="BT589" s="53"/>
      <c r="BU589" s="53"/>
      <c r="BV589" s="53"/>
      <c r="BW589" s="53"/>
      <c r="BX589" s="53"/>
      <c r="BY589" s="53"/>
      <c r="BZ589" s="53"/>
      <c r="CA589" s="53"/>
      <c r="CB589" s="53"/>
      <c r="CC589" s="53"/>
      <c r="CD589" s="53"/>
      <c r="CE589" s="53"/>
      <c r="CF589" s="53"/>
      <c r="CG589" s="53"/>
      <c r="CH589" s="53"/>
      <c r="CI589" s="53"/>
      <c r="CJ589" s="53"/>
      <c r="CK589" s="53"/>
      <c r="CL589" s="53"/>
      <c r="CM589" s="53"/>
      <c r="CN589" s="53"/>
      <c r="CO589" s="53"/>
      <c r="CP589" s="53"/>
      <c r="CQ589" s="53"/>
      <c r="CR589" s="53"/>
      <c r="CS589" s="53"/>
      <c r="CT589" s="53"/>
      <c r="CU589" s="53"/>
      <c r="CV589" s="53"/>
      <c r="CW589" s="53"/>
      <c r="CX589" s="53"/>
      <c r="CY589" s="53"/>
      <c r="CZ589" s="53"/>
      <c r="DA589" s="53"/>
      <c r="DB589" s="53"/>
      <c r="DC589" s="53"/>
      <c r="DD589" s="53"/>
      <c r="DE589" s="53"/>
      <c r="DF589" s="53"/>
      <c r="DG589" s="53"/>
      <c r="DH589" s="53"/>
      <c r="DI589" s="53"/>
      <c r="DJ589" s="53"/>
      <c r="DK589" s="53"/>
      <c r="DL589" s="53"/>
      <c r="DM589" s="53"/>
      <c r="DN589" s="53"/>
      <c r="DO589" s="53"/>
      <c r="DP589" s="53"/>
      <c r="DQ589" s="53"/>
      <c r="DR589" s="53"/>
      <c r="DS589" s="53"/>
      <c r="DT589" s="53"/>
      <c r="DU589" s="53"/>
      <c r="DV589" s="53"/>
      <c r="DW589" s="53"/>
      <c r="DX589" s="53"/>
      <c r="DY589" s="53"/>
      <c r="DZ589" s="53"/>
      <c r="EA589" s="53"/>
      <c r="EB589" s="53"/>
      <c r="EC589" s="53"/>
      <c r="ED589" s="53"/>
      <c r="EE589" s="53"/>
      <c r="EF589" s="53"/>
      <c r="EG589" s="53"/>
      <c r="EH589" s="53"/>
      <c r="EI589" s="53"/>
      <c r="EJ589" s="53"/>
      <c r="EK589" s="53"/>
      <c r="EL589" s="53"/>
      <c r="EM589" s="53"/>
      <c r="EN589" s="53"/>
      <c r="EO589" s="53"/>
      <c r="EP589" s="53"/>
      <c r="EQ589" s="53"/>
      <c r="ER589" s="53"/>
      <c r="ES589" s="53"/>
      <c r="ET589" s="53"/>
      <c r="EU589" s="53"/>
      <c r="EV589" s="53"/>
      <c r="EW589" s="53"/>
      <c r="EX589" s="53"/>
      <c r="EY589" s="53"/>
      <c r="EZ589" s="53"/>
      <c r="FA589" s="53"/>
      <c r="FB589" s="53"/>
      <c r="FC589" s="53"/>
      <c r="FD589" s="53"/>
      <c r="FE589" s="53"/>
      <c r="FF589" s="53"/>
      <c r="FG589" s="53"/>
      <c r="FH589" s="53"/>
      <c r="FI589" s="53"/>
      <c r="FJ589" s="53"/>
      <c r="FK589" s="53"/>
      <c r="FL589" s="53"/>
      <c r="FM589" s="53"/>
      <c r="FN589" s="53"/>
      <c r="FO589" s="53"/>
      <c r="FP589" s="53"/>
      <c r="FQ589" s="53"/>
      <c r="FR589" s="53"/>
      <c r="FS589" s="53"/>
      <c r="FT589" s="53"/>
      <c r="FU589" s="53"/>
      <c r="FV589" s="53"/>
      <c r="FW589" s="53"/>
      <c r="FX589" s="53"/>
      <c r="FY589" s="53"/>
      <c r="FZ589" s="53"/>
      <c r="GA589" s="53"/>
      <c r="GB589" s="53"/>
      <c r="GC589" s="53"/>
      <c r="GD589" s="53"/>
      <c r="GE589" s="53"/>
      <c r="GF589" s="53"/>
      <c r="GG589" s="53"/>
      <c r="GH589" s="53"/>
      <c r="GI589" s="53"/>
      <c r="GJ589" s="53"/>
      <c r="GK589" s="53"/>
      <c r="GL589" s="53"/>
      <c r="GM589" s="53"/>
      <c r="GN589" s="53"/>
      <c r="GO589" s="53"/>
      <c r="GP589" s="53"/>
      <c r="GQ589" s="53"/>
      <c r="GR589" s="53"/>
      <c r="GS589" s="53"/>
      <c r="GT589" s="53"/>
      <c r="GU589" s="53"/>
      <c r="GV589" s="53"/>
      <c r="GW589" s="53"/>
      <c r="GX589" s="53"/>
      <c r="GY589" s="53"/>
      <c r="GZ589" s="53"/>
      <c r="HA589" s="53"/>
      <c r="HB589" s="53"/>
      <c r="HC589" s="53"/>
      <c r="HD589" s="53"/>
      <c r="HE589" s="53"/>
      <c r="HF589" s="53"/>
      <c r="HG589" s="53"/>
      <c r="HH589" s="53"/>
      <c r="HI589" s="53"/>
      <c r="HJ589" s="53"/>
      <c r="HK589" s="53"/>
      <c r="HL589" s="53"/>
      <c r="HM589" s="53"/>
      <c r="HN589" s="53"/>
      <c r="HO589" s="53"/>
      <c r="HP589" s="53"/>
      <c r="HQ589" s="53"/>
      <c r="HR589" s="53"/>
      <c r="HS589" s="53"/>
      <c r="HT589" s="53"/>
      <c r="HU589" s="53"/>
      <c r="HV589" s="53"/>
      <c r="HW589" s="53"/>
      <c r="HX589" s="53"/>
      <c r="HY589" s="53"/>
      <c r="HZ589" s="53"/>
      <c r="IA589" s="53"/>
      <c r="IB589" s="53"/>
      <c r="IC589" s="53"/>
      <c r="ID589" s="53"/>
      <c r="IE589" s="53"/>
      <c r="IF589" s="53"/>
      <c r="IG589" s="53"/>
      <c r="IH589" s="53"/>
      <c r="II589" s="53"/>
      <c r="IJ589" s="53"/>
      <c r="IK589" s="53"/>
      <c r="IL589" s="53"/>
      <c r="IM589" s="53"/>
      <c r="IN589" s="53"/>
      <c r="IO589" s="53"/>
      <c r="IP589" s="53"/>
      <c r="IQ589" s="53"/>
      <c r="IR589" s="53"/>
      <c r="IS589" s="53"/>
      <c r="IT589" s="53"/>
      <c r="IU589" s="53"/>
    </row>
    <row r="590" spans="1:255" s="52" customFormat="1" x14ac:dyDescent="0.3">
      <c r="A590" s="55"/>
      <c r="B590" s="65"/>
      <c r="C590" s="55"/>
      <c r="D590" s="55"/>
      <c r="E590" s="59"/>
      <c r="F590" s="59"/>
      <c r="G590" s="62"/>
      <c r="H590" s="75"/>
      <c r="I590" s="60"/>
      <c r="K590" s="53"/>
      <c r="L590" s="53"/>
      <c r="M590" s="53"/>
      <c r="N590" s="53"/>
      <c r="O590" s="53"/>
      <c r="P590" s="53"/>
      <c r="Q590" s="53"/>
      <c r="R590" s="53"/>
      <c r="S590" s="53"/>
      <c r="T590" s="53"/>
      <c r="U590" s="53"/>
      <c r="V590" s="53"/>
      <c r="W590" s="53"/>
      <c r="X590" s="53"/>
      <c r="Y590" s="53"/>
      <c r="Z590" s="53"/>
      <c r="AA590" s="53"/>
      <c r="AB590" s="53"/>
      <c r="AC590" s="53"/>
      <c r="AD590" s="53"/>
      <c r="AE590" s="53"/>
      <c r="AF590" s="53"/>
      <c r="AG590" s="53"/>
      <c r="AH590" s="53"/>
      <c r="AI590" s="53"/>
      <c r="AJ590" s="53"/>
      <c r="AK590" s="53"/>
      <c r="AL590" s="53"/>
      <c r="AM590" s="53"/>
      <c r="AN590" s="53"/>
      <c r="AO590" s="53"/>
      <c r="AP590" s="53"/>
      <c r="AQ590" s="53"/>
      <c r="AR590" s="53"/>
      <c r="AS590" s="53"/>
      <c r="AT590" s="53"/>
      <c r="AU590" s="53"/>
      <c r="AV590" s="53"/>
      <c r="AW590" s="53"/>
      <c r="AX590" s="53"/>
      <c r="AY590" s="53"/>
      <c r="AZ590" s="53"/>
      <c r="BA590" s="53"/>
      <c r="BB590" s="53"/>
      <c r="BC590" s="53"/>
      <c r="BD590" s="53"/>
      <c r="BE590" s="53"/>
      <c r="BF590" s="53"/>
      <c r="BG590" s="53"/>
      <c r="BH590" s="53"/>
      <c r="BI590" s="53"/>
      <c r="BJ590" s="53"/>
      <c r="BK590" s="53"/>
      <c r="BL590" s="53"/>
      <c r="BM590" s="53"/>
      <c r="BN590" s="53"/>
      <c r="BO590" s="53"/>
      <c r="BP590" s="53"/>
      <c r="BQ590" s="53"/>
      <c r="BR590" s="53"/>
      <c r="BS590" s="53"/>
      <c r="BT590" s="53"/>
      <c r="BU590" s="53"/>
      <c r="BV590" s="53"/>
      <c r="BW590" s="53"/>
      <c r="BX590" s="53"/>
      <c r="BY590" s="53"/>
      <c r="BZ590" s="53"/>
      <c r="CA590" s="53"/>
      <c r="CB590" s="53"/>
      <c r="CC590" s="53"/>
      <c r="CD590" s="53"/>
      <c r="CE590" s="53"/>
      <c r="CF590" s="53"/>
      <c r="CG590" s="53"/>
      <c r="CH590" s="53"/>
      <c r="CI590" s="53"/>
      <c r="CJ590" s="53"/>
      <c r="CK590" s="53"/>
      <c r="CL590" s="53"/>
      <c r="CM590" s="53"/>
      <c r="CN590" s="53"/>
      <c r="CO590" s="53"/>
      <c r="CP590" s="53"/>
      <c r="CQ590" s="53"/>
      <c r="CR590" s="53"/>
      <c r="CS590" s="53"/>
      <c r="CT590" s="53"/>
      <c r="CU590" s="53"/>
      <c r="CV590" s="53"/>
      <c r="CW590" s="53"/>
      <c r="CX590" s="53"/>
      <c r="CY590" s="53"/>
      <c r="CZ590" s="53"/>
      <c r="DA590" s="53"/>
      <c r="DB590" s="53"/>
      <c r="DC590" s="53"/>
      <c r="DD590" s="53"/>
      <c r="DE590" s="53"/>
      <c r="DF590" s="53"/>
      <c r="DG590" s="53"/>
      <c r="DH590" s="53"/>
      <c r="DI590" s="53"/>
      <c r="DJ590" s="53"/>
      <c r="DK590" s="53"/>
      <c r="DL590" s="53"/>
      <c r="DM590" s="53"/>
      <c r="DN590" s="53"/>
      <c r="DO590" s="53"/>
      <c r="DP590" s="53"/>
      <c r="DQ590" s="53"/>
      <c r="DR590" s="53"/>
      <c r="DS590" s="53"/>
      <c r="DT590" s="53"/>
      <c r="DU590" s="53"/>
      <c r="DV590" s="53"/>
      <c r="DW590" s="53"/>
      <c r="DX590" s="53"/>
      <c r="DY590" s="53"/>
      <c r="DZ590" s="53"/>
      <c r="EA590" s="53"/>
      <c r="EB590" s="53"/>
      <c r="EC590" s="53"/>
      <c r="ED590" s="53"/>
      <c r="EE590" s="53"/>
      <c r="EF590" s="53"/>
      <c r="EG590" s="53"/>
      <c r="EH590" s="53"/>
      <c r="EI590" s="53"/>
      <c r="EJ590" s="53"/>
      <c r="EK590" s="53"/>
      <c r="EL590" s="53"/>
      <c r="EM590" s="53"/>
      <c r="EN590" s="53"/>
      <c r="EO590" s="53"/>
      <c r="EP590" s="53"/>
      <c r="EQ590" s="53"/>
      <c r="ER590" s="53"/>
      <c r="ES590" s="53"/>
      <c r="ET590" s="53"/>
      <c r="EU590" s="53"/>
      <c r="EV590" s="53"/>
      <c r="EW590" s="53"/>
      <c r="EX590" s="53"/>
      <c r="EY590" s="53"/>
      <c r="EZ590" s="53"/>
      <c r="FA590" s="53"/>
      <c r="FB590" s="53"/>
      <c r="FC590" s="53"/>
      <c r="FD590" s="53"/>
      <c r="FE590" s="53"/>
      <c r="FF590" s="53"/>
      <c r="FG590" s="53"/>
      <c r="FH590" s="53"/>
      <c r="FI590" s="53"/>
      <c r="FJ590" s="53"/>
      <c r="FK590" s="53"/>
      <c r="FL590" s="53"/>
      <c r="FM590" s="53"/>
      <c r="FN590" s="53"/>
      <c r="FO590" s="53"/>
      <c r="FP590" s="53"/>
      <c r="FQ590" s="53"/>
      <c r="FR590" s="53"/>
      <c r="FS590" s="53"/>
      <c r="FT590" s="53"/>
      <c r="FU590" s="53"/>
      <c r="FV590" s="53"/>
      <c r="FW590" s="53"/>
      <c r="FX590" s="53"/>
      <c r="FY590" s="53"/>
      <c r="FZ590" s="53"/>
      <c r="GA590" s="53"/>
      <c r="GB590" s="53"/>
      <c r="GC590" s="53"/>
      <c r="GD590" s="53"/>
      <c r="GE590" s="53"/>
      <c r="GF590" s="53"/>
      <c r="GG590" s="53"/>
      <c r="GH590" s="53"/>
      <c r="GI590" s="53"/>
      <c r="GJ590" s="53"/>
      <c r="GK590" s="53"/>
      <c r="GL590" s="53"/>
      <c r="GM590" s="53"/>
      <c r="GN590" s="53"/>
      <c r="GO590" s="53"/>
      <c r="GP590" s="53"/>
      <c r="GQ590" s="53"/>
      <c r="GR590" s="53"/>
      <c r="GS590" s="53"/>
      <c r="GT590" s="53"/>
      <c r="GU590" s="53"/>
      <c r="GV590" s="53"/>
      <c r="GW590" s="53"/>
      <c r="GX590" s="53"/>
      <c r="GY590" s="53"/>
      <c r="GZ590" s="53"/>
      <c r="HA590" s="53"/>
      <c r="HB590" s="53"/>
      <c r="HC590" s="53"/>
      <c r="HD590" s="53"/>
      <c r="HE590" s="53"/>
      <c r="HF590" s="53"/>
      <c r="HG590" s="53"/>
      <c r="HH590" s="53"/>
      <c r="HI590" s="53"/>
      <c r="HJ590" s="53"/>
      <c r="HK590" s="53"/>
      <c r="HL590" s="53"/>
      <c r="HM590" s="53"/>
      <c r="HN590" s="53"/>
      <c r="HO590" s="53"/>
      <c r="HP590" s="53"/>
      <c r="HQ590" s="53"/>
      <c r="HR590" s="53"/>
      <c r="HS590" s="53"/>
      <c r="HT590" s="53"/>
      <c r="HU590" s="53"/>
      <c r="HV590" s="53"/>
      <c r="HW590" s="53"/>
      <c r="HX590" s="53"/>
      <c r="HY590" s="53"/>
      <c r="HZ590" s="53"/>
      <c r="IA590" s="53"/>
      <c r="IB590" s="53"/>
      <c r="IC590" s="53"/>
      <c r="ID590" s="53"/>
      <c r="IE590" s="53"/>
      <c r="IF590" s="53"/>
      <c r="IG590" s="53"/>
      <c r="IH590" s="53"/>
      <c r="II590" s="53"/>
      <c r="IJ590" s="53"/>
      <c r="IK590" s="53"/>
      <c r="IL590" s="53"/>
      <c r="IM590" s="53"/>
      <c r="IN590" s="53"/>
      <c r="IO590" s="53"/>
      <c r="IP590" s="53"/>
      <c r="IQ590" s="53"/>
      <c r="IR590" s="53"/>
      <c r="IS590" s="53"/>
      <c r="IT590" s="53"/>
      <c r="IU590" s="53"/>
    </row>
    <row r="591" spans="1:255" s="52" customFormat="1" x14ac:dyDescent="0.3">
      <c r="A591" s="55"/>
      <c r="B591" s="51"/>
      <c r="C591" s="58"/>
      <c r="D591" s="58"/>
      <c r="E591" s="59"/>
      <c r="F591" s="59"/>
      <c r="G591" s="76"/>
      <c r="H591" s="62"/>
      <c r="I591" s="60"/>
      <c r="K591" s="53"/>
      <c r="L591" s="53"/>
      <c r="M591" s="53"/>
      <c r="N591" s="53"/>
      <c r="O591" s="53"/>
      <c r="P591" s="53"/>
      <c r="Q591" s="53"/>
      <c r="R591" s="53"/>
      <c r="S591" s="53"/>
      <c r="T591" s="53"/>
      <c r="U591" s="53"/>
      <c r="V591" s="53"/>
      <c r="W591" s="53"/>
      <c r="X591" s="53"/>
      <c r="Y591" s="53"/>
      <c r="Z591" s="53"/>
      <c r="AA591" s="53"/>
      <c r="AB591" s="53"/>
      <c r="AC591" s="53"/>
      <c r="AD591" s="53"/>
      <c r="AE591" s="53"/>
      <c r="AF591" s="53"/>
      <c r="AG591" s="53"/>
      <c r="AH591" s="53"/>
      <c r="AI591" s="53"/>
      <c r="AJ591" s="53"/>
      <c r="AK591" s="53"/>
      <c r="AL591" s="53"/>
      <c r="AM591" s="53"/>
      <c r="AN591" s="53"/>
      <c r="AO591" s="53"/>
      <c r="AP591" s="53"/>
      <c r="AQ591" s="53"/>
      <c r="AR591" s="53"/>
      <c r="AS591" s="53"/>
      <c r="AT591" s="53"/>
      <c r="AU591" s="53"/>
      <c r="AV591" s="53"/>
      <c r="AW591" s="53"/>
      <c r="AX591" s="53"/>
      <c r="AY591" s="53"/>
      <c r="AZ591" s="53"/>
      <c r="BA591" s="53"/>
      <c r="BB591" s="53"/>
      <c r="BC591" s="53"/>
      <c r="BD591" s="53"/>
      <c r="BE591" s="53"/>
      <c r="BF591" s="53"/>
      <c r="BG591" s="53"/>
      <c r="BH591" s="53"/>
      <c r="BI591" s="53"/>
      <c r="BJ591" s="53"/>
      <c r="BK591" s="53"/>
      <c r="BL591" s="53"/>
      <c r="BM591" s="53"/>
      <c r="BN591" s="53"/>
      <c r="BO591" s="53"/>
      <c r="BP591" s="53"/>
      <c r="BQ591" s="53"/>
      <c r="BR591" s="53"/>
      <c r="BS591" s="53"/>
      <c r="BT591" s="53"/>
      <c r="BU591" s="53"/>
      <c r="BV591" s="53"/>
      <c r="BW591" s="53"/>
      <c r="BX591" s="53"/>
      <c r="BY591" s="53"/>
      <c r="BZ591" s="53"/>
      <c r="CA591" s="53"/>
      <c r="CB591" s="53"/>
      <c r="CC591" s="53"/>
      <c r="CD591" s="53"/>
      <c r="CE591" s="53"/>
      <c r="CF591" s="53"/>
      <c r="CG591" s="53"/>
      <c r="CH591" s="53"/>
      <c r="CI591" s="53"/>
      <c r="CJ591" s="53"/>
      <c r="CK591" s="53"/>
      <c r="CL591" s="53"/>
      <c r="CM591" s="53"/>
      <c r="CN591" s="53"/>
      <c r="CO591" s="53"/>
      <c r="CP591" s="53"/>
      <c r="CQ591" s="53"/>
      <c r="CR591" s="53"/>
      <c r="CS591" s="53"/>
      <c r="CT591" s="53"/>
      <c r="CU591" s="53"/>
      <c r="CV591" s="53"/>
      <c r="CW591" s="53"/>
      <c r="CX591" s="53"/>
      <c r="CY591" s="53"/>
      <c r="CZ591" s="53"/>
      <c r="DA591" s="53"/>
      <c r="DB591" s="53"/>
      <c r="DC591" s="53"/>
      <c r="DD591" s="53"/>
      <c r="DE591" s="53"/>
      <c r="DF591" s="53"/>
      <c r="DG591" s="53"/>
      <c r="DH591" s="53"/>
      <c r="DI591" s="53"/>
      <c r="DJ591" s="53"/>
      <c r="DK591" s="53"/>
      <c r="DL591" s="53"/>
      <c r="DM591" s="53"/>
      <c r="DN591" s="53"/>
      <c r="DO591" s="53"/>
      <c r="DP591" s="53"/>
      <c r="DQ591" s="53"/>
      <c r="DR591" s="53"/>
      <c r="DS591" s="53"/>
      <c r="DT591" s="53"/>
      <c r="DU591" s="53"/>
      <c r="DV591" s="53"/>
      <c r="DW591" s="53"/>
      <c r="DX591" s="53"/>
      <c r="DY591" s="53"/>
      <c r="DZ591" s="53"/>
      <c r="EA591" s="53"/>
      <c r="EB591" s="53"/>
      <c r="EC591" s="53"/>
      <c r="ED591" s="53"/>
      <c r="EE591" s="53"/>
      <c r="EF591" s="53"/>
      <c r="EG591" s="53"/>
      <c r="EH591" s="53"/>
      <c r="EI591" s="53"/>
      <c r="EJ591" s="53"/>
      <c r="EK591" s="53"/>
      <c r="EL591" s="53"/>
      <c r="EM591" s="53"/>
      <c r="EN591" s="53"/>
      <c r="EO591" s="53"/>
      <c r="EP591" s="53"/>
      <c r="EQ591" s="53"/>
      <c r="ER591" s="53"/>
      <c r="ES591" s="53"/>
      <c r="ET591" s="53"/>
      <c r="EU591" s="53"/>
      <c r="EV591" s="53"/>
      <c r="EW591" s="53"/>
      <c r="EX591" s="53"/>
      <c r="EY591" s="53"/>
      <c r="EZ591" s="53"/>
      <c r="FA591" s="53"/>
      <c r="FB591" s="53"/>
      <c r="FC591" s="53"/>
      <c r="FD591" s="53"/>
      <c r="FE591" s="53"/>
      <c r="FF591" s="53"/>
      <c r="FG591" s="53"/>
      <c r="FH591" s="53"/>
      <c r="FI591" s="53"/>
      <c r="FJ591" s="53"/>
      <c r="FK591" s="53"/>
      <c r="FL591" s="53"/>
      <c r="FM591" s="53"/>
      <c r="FN591" s="53"/>
      <c r="FO591" s="53"/>
      <c r="FP591" s="53"/>
      <c r="FQ591" s="53"/>
      <c r="FR591" s="53"/>
      <c r="FS591" s="53"/>
      <c r="FT591" s="53"/>
      <c r="FU591" s="53"/>
      <c r="FV591" s="53"/>
      <c r="FW591" s="53"/>
      <c r="FX591" s="53"/>
      <c r="FY591" s="53"/>
      <c r="FZ591" s="53"/>
      <c r="GA591" s="53"/>
      <c r="GB591" s="53"/>
      <c r="GC591" s="53"/>
      <c r="GD591" s="53"/>
      <c r="GE591" s="53"/>
      <c r="GF591" s="53"/>
      <c r="GG591" s="53"/>
      <c r="GH591" s="53"/>
      <c r="GI591" s="53"/>
      <c r="GJ591" s="53"/>
      <c r="GK591" s="53"/>
      <c r="GL591" s="53"/>
      <c r="GM591" s="53"/>
      <c r="GN591" s="53"/>
      <c r="GO591" s="53"/>
      <c r="GP591" s="53"/>
      <c r="GQ591" s="53"/>
      <c r="GR591" s="53"/>
      <c r="GS591" s="53"/>
      <c r="GT591" s="53"/>
      <c r="GU591" s="53"/>
      <c r="GV591" s="53"/>
      <c r="GW591" s="53"/>
      <c r="GX591" s="53"/>
      <c r="GY591" s="53"/>
      <c r="GZ591" s="53"/>
      <c r="HA591" s="53"/>
      <c r="HB591" s="53"/>
      <c r="HC591" s="53"/>
      <c r="HD591" s="53"/>
      <c r="HE591" s="53"/>
      <c r="HF591" s="53"/>
      <c r="HG591" s="53"/>
      <c r="HH591" s="53"/>
      <c r="HI591" s="53"/>
      <c r="HJ591" s="53"/>
      <c r="HK591" s="53"/>
      <c r="HL591" s="53"/>
      <c r="HM591" s="53"/>
      <c r="HN591" s="53"/>
      <c r="HO591" s="53"/>
      <c r="HP591" s="53"/>
      <c r="HQ591" s="53"/>
      <c r="HR591" s="53"/>
      <c r="HS591" s="53"/>
      <c r="HT591" s="53"/>
      <c r="HU591" s="53"/>
      <c r="HV591" s="53"/>
      <c r="HW591" s="53"/>
      <c r="HX591" s="53"/>
      <c r="HY591" s="53"/>
      <c r="HZ591" s="53"/>
      <c r="IA591" s="53"/>
      <c r="IB591" s="53"/>
      <c r="IC591" s="53"/>
      <c r="ID591" s="53"/>
      <c r="IE591" s="53"/>
      <c r="IF591" s="53"/>
      <c r="IG591" s="53"/>
      <c r="IH591" s="53"/>
      <c r="II591" s="53"/>
      <c r="IJ591" s="53"/>
      <c r="IK591" s="53"/>
      <c r="IL591" s="53"/>
      <c r="IM591" s="53"/>
      <c r="IN591" s="53"/>
      <c r="IO591" s="53"/>
      <c r="IP591" s="53"/>
      <c r="IQ591" s="53"/>
      <c r="IR591" s="53"/>
      <c r="IS591" s="53"/>
      <c r="IT591" s="53"/>
      <c r="IU591" s="53"/>
    </row>
    <row r="592" spans="1:255" s="52" customFormat="1" x14ac:dyDescent="0.3">
      <c r="A592" s="55"/>
      <c r="B592" s="51"/>
      <c r="C592" s="58"/>
      <c r="D592" s="58"/>
      <c r="E592" s="59"/>
      <c r="F592" s="59"/>
      <c r="G592" s="75"/>
      <c r="H592" s="62"/>
      <c r="I592" s="60"/>
      <c r="K592" s="53"/>
      <c r="L592" s="53"/>
      <c r="M592" s="53"/>
      <c r="N592" s="53"/>
      <c r="O592" s="53"/>
      <c r="P592" s="53"/>
      <c r="Q592" s="53"/>
      <c r="R592" s="53"/>
      <c r="S592" s="53"/>
      <c r="T592" s="53"/>
      <c r="U592" s="53"/>
      <c r="V592" s="53"/>
      <c r="W592" s="53"/>
      <c r="X592" s="53"/>
      <c r="Y592" s="53"/>
      <c r="Z592" s="53"/>
      <c r="AA592" s="53"/>
      <c r="AB592" s="53"/>
      <c r="AC592" s="53"/>
      <c r="AD592" s="53"/>
      <c r="AE592" s="53"/>
      <c r="AF592" s="53"/>
      <c r="AG592" s="53"/>
      <c r="AH592" s="53"/>
      <c r="AI592" s="53"/>
      <c r="AJ592" s="53"/>
      <c r="AK592" s="53"/>
      <c r="AL592" s="53"/>
      <c r="AM592" s="53"/>
      <c r="AN592" s="53"/>
      <c r="AO592" s="53"/>
      <c r="AP592" s="53"/>
      <c r="AQ592" s="53"/>
      <c r="AR592" s="53"/>
      <c r="AS592" s="53"/>
      <c r="AT592" s="53"/>
      <c r="AU592" s="53"/>
      <c r="AV592" s="53"/>
      <c r="AW592" s="53"/>
      <c r="AX592" s="53"/>
      <c r="AY592" s="53"/>
      <c r="AZ592" s="53"/>
      <c r="BA592" s="53"/>
      <c r="BB592" s="53"/>
      <c r="BC592" s="53"/>
      <c r="BD592" s="53"/>
      <c r="BE592" s="53"/>
      <c r="BF592" s="53"/>
      <c r="BG592" s="53"/>
      <c r="BH592" s="53"/>
      <c r="BI592" s="53"/>
      <c r="BJ592" s="53"/>
      <c r="BK592" s="53"/>
      <c r="BL592" s="53"/>
      <c r="BM592" s="53"/>
      <c r="BN592" s="53"/>
      <c r="BO592" s="53"/>
      <c r="BP592" s="53"/>
      <c r="BQ592" s="53"/>
      <c r="BR592" s="53"/>
      <c r="BS592" s="53"/>
      <c r="BT592" s="53"/>
      <c r="BU592" s="53"/>
      <c r="BV592" s="53"/>
      <c r="BW592" s="53"/>
      <c r="BX592" s="53"/>
      <c r="BY592" s="53"/>
      <c r="BZ592" s="53"/>
      <c r="CA592" s="53"/>
      <c r="CB592" s="53"/>
      <c r="CC592" s="53"/>
      <c r="CD592" s="53"/>
      <c r="CE592" s="53"/>
      <c r="CF592" s="53"/>
      <c r="CG592" s="53"/>
      <c r="CH592" s="53"/>
      <c r="CI592" s="53"/>
      <c r="CJ592" s="53"/>
      <c r="CK592" s="53"/>
      <c r="CL592" s="53"/>
      <c r="CM592" s="53"/>
      <c r="CN592" s="53"/>
      <c r="CO592" s="53"/>
      <c r="CP592" s="53"/>
      <c r="CQ592" s="53"/>
      <c r="CR592" s="53"/>
      <c r="CS592" s="53"/>
      <c r="CT592" s="53"/>
      <c r="CU592" s="53"/>
      <c r="CV592" s="53"/>
      <c r="CW592" s="53"/>
      <c r="CX592" s="53"/>
      <c r="CY592" s="53"/>
      <c r="CZ592" s="53"/>
      <c r="DA592" s="53"/>
      <c r="DB592" s="53"/>
      <c r="DC592" s="53"/>
      <c r="DD592" s="53"/>
      <c r="DE592" s="53"/>
      <c r="DF592" s="53"/>
      <c r="DG592" s="53"/>
      <c r="DH592" s="53"/>
      <c r="DI592" s="53"/>
      <c r="DJ592" s="53"/>
      <c r="DK592" s="53"/>
      <c r="DL592" s="53"/>
      <c r="DM592" s="53"/>
      <c r="DN592" s="53"/>
      <c r="DO592" s="53"/>
      <c r="DP592" s="53"/>
      <c r="DQ592" s="53"/>
      <c r="DR592" s="53"/>
      <c r="DS592" s="53"/>
      <c r="DT592" s="53"/>
      <c r="DU592" s="53"/>
      <c r="DV592" s="53"/>
      <c r="DW592" s="53"/>
      <c r="DX592" s="53"/>
      <c r="DY592" s="53"/>
      <c r="DZ592" s="53"/>
      <c r="EA592" s="53"/>
      <c r="EB592" s="53"/>
      <c r="EC592" s="53"/>
      <c r="ED592" s="53"/>
      <c r="EE592" s="53"/>
      <c r="EF592" s="53"/>
      <c r="EG592" s="53"/>
      <c r="EH592" s="53"/>
      <c r="EI592" s="53"/>
      <c r="EJ592" s="53"/>
      <c r="EK592" s="53"/>
      <c r="EL592" s="53"/>
      <c r="EM592" s="53"/>
      <c r="EN592" s="53"/>
      <c r="EO592" s="53"/>
      <c r="EP592" s="53"/>
      <c r="EQ592" s="53"/>
      <c r="ER592" s="53"/>
      <c r="ES592" s="53"/>
      <c r="ET592" s="53"/>
      <c r="EU592" s="53"/>
      <c r="EV592" s="53"/>
      <c r="EW592" s="53"/>
      <c r="EX592" s="53"/>
      <c r="EY592" s="53"/>
      <c r="EZ592" s="53"/>
      <c r="FA592" s="53"/>
      <c r="FB592" s="53"/>
      <c r="FC592" s="53"/>
      <c r="FD592" s="53"/>
      <c r="FE592" s="53"/>
      <c r="FF592" s="53"/>
      <c r="FG592" s="53"/>
      <c r="FH592" s="53"/>
      <c r="FI592" s="53"/>
      <c r="FJ592" s="53"/>
      <c r="FK592" s="53"/>
      <c r="FL592" s="53"/>
      <c r="FM592" s="53"/>
      <c r="FN592" s="53"/>
      <c r="FO592" s="53"/>
      <c r="FP592" s="53"/>
      <c r="FQ592" s="53"/>
      <c r="FR592" s="53"/>
      <c r="FS592" s="53"/>
      <c r="FT592" s="53"/>
      <c r="FU592" s="53"/>
      <c r="FV592" s="53"/>
      <c r="FW592" s="53"/>
      <c r="FX592" s="53"/>
      <c r="FY592" s="53"/>
      <c r="FZ592" s="53"/>
      <c r="GA592" s="53"/>
      <c r="GB592" s="53"/>
      <c r="GC592" s="53"/>
      <c r="GD592" s="53"/>
      <c r="GE592" s="53"/>
      <c r="GF592" s="53"/>
      <c r="GG592" s="53"/>
      <c r="GH592" s="53"/>
      <c r="GI592" s="53"/>
      <c r="GJ592" s="53"/>
      <c r="GK592" s="53"/>
      <c r="GL592" s="53"/>
      <c r="GM592" s="53"/>
      <c r="GN592" s="53"/>
      <c r="GO592" s="53"/>
      <c r="GP592" s="53"/>
      <c r="GQ592" s="53"/>
      <c r="GR592" s="53"/>
      <c r="GS592" s="53"/>
      <c r="GT592" s="53"/>
      <c r="GU592" s="53"/>
      <c r="GV592" s="53"/>
      <c r="GW592" s="53"/>
      <c r="GX592" s="53"/>
      <c r="GY592" s="53"/>
      <c r="GZ592" s="53"/>
      <c r="HA592" s="53"/>
      <c r="HB592" s="53"/>
      <c r="HC592" s="53"/>
      <c r="HD592" s="53"/>
      <c r="HE592" s="53"/>
      <c r="HF592" s="53"/>
      <c r="HG592" s="53"/>
      <c r="HH592" s="53"/>
      <c r="HI592" s="53"/>
      <c r="HJ592" s="53"/>
      <c r="HK592" s="53"/>
      <c r="HL592" s="53"/>
      <c r="HM592" s="53"/>
      <c r="HN592" s="53"/>
      <c r="HO592" s="53"/>
      <c r="HP592" s="53"/>
      <c r="HQ592" s="53"/>
      <c r="HR592" s="53"/>
      <c r="HS592" s="53"/>
      <c r="HT592" s="53"/>
      <c r="HU592" s="53"/>
      <c r="HV592" s="53"/>
      <c r="HW592" s="53"/>
      <c r="HX592" s="53"/>
      <c r="HY592" s="53"/>
      <c r="HZ592" s="53"/>
      <c r="IA592" s="53"/>
      <c r="IB592" s="53"/>
      <c r="IC592" s="53"/>
      <c r="ID592" s="53"/>
      <c r="IE592" s="53"/>
      <c r="IF592" s="53"/>
      <c r="IG592" s="53"/>
      <c r="IH592" s="53"/>
      <c r="II592" s="53"/>
      <c r="IJ592" s="53"/>
      <c r="IK592" s="53"/>
      <c r="IL592" s="53"/>
      <c r="IM592" s="53"/>
      <c r="IN592" s="53"/>
      <c r="IO592" s="53"/>
      <c r="IP592" s="53"/>
      <c r="IQ592" s="53"/>
      <c r="IR592" s="53"/>
      <c r="IS592" s="53"/>
      <c r="IT592" s="53"/>
      <c r="IU592" s="53"/>
    </row>
    <row r="593" spans="1:255" s="52" customFormat="1" x14ac:dyDescent="0.3">
      <c r="A593" s="55"/>
      <c r="B593" s="51"/>
      <c r="C593" s="58"/>
      <c r="D593" s="58"/>
      <c r="E593" s="59"/>
      <c r="F593" s="59"/>
      <c r="G593" s="75"/>
      <c r="H593" s="75"/>
      <c r="I593" s="60"/>
      <c r="K593" s="53"/>
      <c r="L593" s="53"/>
      <c r="M593" s="53"/>
      <c r="N593" s="53"/>
      <c r="O593" s="53"/>
      <c r="P593" s="53"/>
      <c r="Q593" s="53"/>
      <c r="R593" s="53"/>
      <c r="S593" s="53"/>
      <c r="T593" s="53"/>
      <c r="U593" s="53"/>
      <c r="V593" s="53"/>
      <c r="W593" s="53"/>
      <c r="X593" s="53"/>
      <c r="Y593" s="53"/>
      <c r="Z593" s="53"/>
      <c r="AA593" s="53"/>
      <c r="AB593" s="53"/>
      <c r="AC593" s="53"/>
      <c r="AD593" s="53"/>
      <c r="AE593" s="53"/>
      <c r="AF593" s="53"/>
      <c r="AG593" s="53"/>
      <c r="AH593" s="53"/>
      <c r="AI593" s="53"/>
      <c r="AJ593" s="53"/>
      <c r="AK593" s="53"/>
      <c r="AL593" s="53"/>
      <c r="AM593" s="53"/>
      <c r="AN593" s="53"/>
      <c r="AO593" s="53"/>
      <c r="AP593" s="53"/>
      <c r="AQ593" s="53"/>
      <c r="AR593" s="53"/>
      <c r="AS593" s="53"/>
      <c r="AT593" s="53"/>
      <c r="AU593" s="53"/>
      <c r="AV593" s="53"/>
      <c r="AW593" s="53"/>
      <c r="AX593" s="53"/>
      <c r="AY593" s="53"/>
      <c r="AZ593" s="53"/>
      <c r="BA593" s="53"/>
      <c r="BB593" s="53"/>
      <c r="BC593" s="53"/>
      <c r="BD593" s="53"/>
      <c r="BE593" s="53"/>
      <c r="BF593" s="53"/>
      <c r="BG593" s="53"/>
      <c r="BH593" s="53"/>
      <c r="BI593" s="53"/>
      <c r="BJ593" s="53"/>
      <c r="BK593" s="53"/>
      <c r="BL593" s="53"/>
      <c r="BM593" s="53"/>
      <c r="BN593" s="53"/>
      <c r="BO593" s="53"/>
      <c r="BP593" s="53"/>
      <c r="BQ593" s="53"/>
      <c r="BR593" s="53"/>
      <c r="BS593" s="53"/>
      <c r="BT593" s="53"/>
      <c r="BU593" s="53"/>
      <c r="BV593" s="53"/>
      <c r="BW593" s="53"/>
      <c r="BX593" s="53"/>
      <c r="BY593" s="53"/>
      <c r="BZ593" s="53"/>
      <c r="CA593" s="53"/>
      <c r="CB593" s="53"/>
      <c r="CC593" s="53"/>
      <c r="CD593" s="53"/>
      <c r="CE593" s="53"/>
      <c r="CF593" s="53"/>
      <c r="CG593" s="53"/>
      <c r="CH593" s="53"/>
      <c r="CI593" s="53"/>
      <c r="CJ593" s="53"/>
      <c r="CK593" s="53"/>
      <c r="CL593" s="53"/>
      <c r="CM593" s="53"/>
      <c r="CN593" s="53"/>
      <c r="CO593" s="53"/>
      <c r="CP593" s="53"/>
      <c r="CQ593" s="53"/>
      <c r="CR593" s="53"/>
      <c r="CS593" s="53"/>
      <c r="CT593" s="53"/>
      <c r="CU593" s="53"/>
      <c r="CV593" s="53"/>
      <c r="CW593" s="53"/>
      <c r="CX593" s="53"/>
      <c r="CY593" s="53"/>
      <c r="CZ593" s="53"/>
      <c r="DA593" s="53"/>
      <c r="DB593" s="53"/>
      <c r="DC593" s="53"/>
      <c r="DD593" s="53"/>
      <c r="DE593" s="53"/>
      <c r="DF593" s="53"/>
      <c r="DG593" s="53"/>
      <c r="DH593" s="53"/>
      <c r="DI593" s="53"/>
      <c r="DJ593" s="53"/>
      <c r="DK593" s="53"/>
      <c r="DL593" s="53"/>
      <c r="DM593" s="53"/>
      <c r="DN593" s="53"/>
      <c r="DO593" s="53"/>
      <c r="DP593" s="53"/>
      <c r="DQ593" s="53"/>
      <c r="DR593" s="53"/>
      <c r="DS593" s="53"/>
      <c r="DT593" s="53"/>
      <c r="DU593" s="53"/>
      <c r="DV593" s="53"/>
      <c r="DW593" s="53"/>
      <c r="DX593" s="53"/>
      <c r="DY593" s="53"/>
      <c r="DZ593" s="53"/>
      <c r="EA593" s="53"/>
      <c r="EB593" s="53"/>
      <c r="EC593" s="53"/>
      <c r="ED593" s="53"/>
      <c r="EE593" s="53"/>
      <c r="EF593" s="53"/>
      <c r="EG593" s="53"/>
      <c r="EH593" s="53"/>
      <c r="EI593" s="53"/>
      <c r="EJ593" s="53"/>
      <c r="EK593" s="53"/>
      <c r="EL593" s="53"/>
      <c r="EM593" s="53"/>
      <c r="EN593" s="53"/>
      <c r="EO593" s="53"/>
      <c r="EP593" s="53"/>
      <c r="EQ593" s="53"/>
      <c r="ER593" s="53"/>
      <c r="ES593" s="53"/>
      <c r="ET593" s="53"/>
      <c r="EU593" s="53"/>
      <c r="EV593" s="53"/>
      <c r="EW593" s="53"/>
      <c r="EX593" s="53"/>
      <c r="EY593" s="53"/>
      <c r="EZ593" s="53"/>
      <c r="FA593" s="53"/>
      <c r="FB593" s="53"/>
      <c r="FC593" s="53"/>
      <c r="FD593" s="53"/>
      <c r="FE593" s="53"/>
      <c r="FF593" s="53"/>
      <c r="FG593" s="53"/>
      <c r="FH593" s="53"/>
      <c r="FI593" s="53"/>
      <c r="FJ593" s="53"/>
      <c r="FK593" s="53"/>
      <c r="FL593" s="53"/>
      <c r="FM593" s="53"/>
      <c r="FN593" s="53"/>
      <c r="FO593" s="53"/>
      <c r="FP593" s="53"/>
      <c r="FQ593" s="53"/>
      <c r="FR593" s="53"/>
      <c r="FS593" s="53"/>
      <c r="FT593" s="53"/>
      <c r="FU593" s="53"/>
      <c r="FV593" s="53"/>
      <c r="FW593" s="53"/>
      <c r="FX593" s="53"/>
      <c r="FY593" s="53"/>
      <c r="FZ593" s="53"/>
      <c r="GA593" s="53"/>
      <c r="GB593" s="53"/>
      <c r="GC593" s="53"/>
      <c r="GD593" s="53"/>
      <c r="GE593" s="53"/>
      <c r="GF593" s="53"/>
      <c r="GG593" s="53"/>
      <c r="GH593" s="53"/>
      <c r="GI593" s="53"/>
      <c r="GJ593" s="53"/>
      <c r="GK593" s="53"/>
      <c r="GL593" s="53"/>
      <c r="GM593" s="53"/>
      <c r="GN593" s="53"/>
      <c r="GO593" s="53"/>
      <c r="GP593" s="53"/>
      <c r="GQ593" s="53"/>
      <c r="GR593" s="53"/>
      <c r="GS593" s="53"/>
      <c r="GT593" s="53"/>
      <c r="GU593" s="53"/>
      <c r="GV593" s="53"/>
      <c r="GW593" s="53"/>
      <c r="GX593" s="53"/>
      <c r="GY593" s="53"/>
      <c r="GZ593" s="53"/>
      <c r="HA593" s="53"/>
      <c r="HB593" s="53"/>
      <c r="HC593" s="53"/>
      <c r="HD593" s="53"/>
      <c r="HE593" s="53"/>
      <c r="HF593" s="53"/>
      <c r="HG593" s="53"/>
      <c r="HH593" s="53"/>
      <c r="HI593" s="53"/>
      <c r="HJ593" s="53"/>
      <c r="HK593" s="53"/>
      <c r="HL593" s="53"/>
      <c r="HM593" s="53"/>
      <c r="HN593" s="53"/>
      <c r="HO593" s="53"/>
      <c r="HP593" s="53"/>
      <c r="HQ593" s="53"/>
      <c r="HR593" s="53"/>
      <c r="HS593" s="53"/>
      <c r="HT593" s="53"/>
      <c r="HU593" s="53"/>
      <c r="HV593" s="53"/>
      <c r="HW593" s="53"/>
      <c r="HX593" s="53"/>
      <c r="HY593" s="53"/>
      <c r="HZ593" s="53"/>
      <c r="IA593" s="53"/>
      <c r="IB593" s="53"/>
      <c r="IC593" s="53"/>
      <c r="ID593" s="53"/>
      <c r="IE593" s="53"/>
      <c r="IF593" s="53"/>
      <c r="IG593" s="53"/>
      <c r="IH593" s="53"/>
      <c r="II593" s="53"/>
      <c r="IJ593" s="53"/>
      <c r="IK593" s="53"/>
      <c r="IL593" s="53"/>
      <c r="IM593" s="53"/>
      <c r="IN593" s="53"/>
      <c r="IO593" s="53"/>
      <c r="IP593" s="53"/>
      <c r="IQ593" s="53"/>
      <c r="IR593" s="53"/>
      <c r="IS593" s="53"/>
      <c r="IT593" s="53"/>
      <c r="IU593" s="53"/>
    </row>
    <row r="594" spans="1:255" s="52" customFormat="1" x14ac:dyDescent="0.3">
      <c r="A594" s="55"/>
      <c r="B594" s="51"/>
      <c r="C594" s="58"/>
      <c r="D594" s="58"/>
      <c r="E594" s="59"/>
      <c r="F594" s="59"/>
      <c r="G594" s="75"/>
      <c r="H594" s="75"/>
      <c r="I594" s="60"/>
      <c r="K594" s="53"/>
      <c r="L594" s="53"/>
      <c r="M594" s="53"/>
      <c r="N594" s="53"/>
      <c r="O594" s="53"/>
      <c r="P594" s="53"/>
      <c r="Q594" s="53"/>
      <c r="R594" s="53"/>
      <c r="S594" s="53"/>
      <c r="T594" s="53"/>
      <c r="U594" s="53"/>
      <c r="V594" s="53"/>
      <c r="W594" s="53"/>
      <c r="X594" s="53"/>
      <c r="Y594" s="53"/>
      <c r="Z594" s="53"/>
      <c r="AA594" s="53"/>
      <c r="AB594" s="53"/>
      <c r="AC594" s="53"/>
      <c r="AD594" s="53"/>
      <c r="AE594" s="53"/>
      <c r="AF594" s="53"/>
      <c r="AG594" s="53"/>
      <c r="AH594" s="53"/>
      <c r="AI594" s="53"/>
      <c r="AJ594" s="53"/>
      <c r="AK594" s="53"/>
      <c r="AL594" s="53"/>
      <c r="AM594" s="53"/>
      <c r="AN594" s="53"/>
      <c r="AO594" s="53"/>
      <c r="AP594" s="53"/>
      <c r="AQ594" s="53"/>
      <c r="AR594" s="53"/>
      <c r="AS594" s="53"/>
      <c r="AT594" s="53"/>
      <c r="AU594" s="53"/>
      <c r="AV594" s="53"/>
      <c r="AW594" s="53"/>
      <c r="AX594" s="53"/>
      <c r="AY594" s="53"/>
      <c r="AZ594" s="53"/>
      <c r="BA594" s="53"/>
      <c r="BB594" s="53"/>
      <c r="BC594" s="53"/>
      <c r="BD594" s="53"/>
      <c r="BE594" s="53"/>
      <c r="BF594" s="53"/>
      <c r="BG594" s="53"/>
      <c r="BH594" s="53"/>
      <c r="BI594" s="53"/>
      <c r="BJ594" s="53"/>
      <c r="BK594" s="53"/>
      <c r="BL594" s="53"/>
      <c r="BM594" s="53"/>
      <c r="BN594" s="53"/>
      <c r="BO594" s="53"/>
      <c r="BP594" s="53"/>
      <c r="BQ594" s="53"/>
      <c r="BR594" s="53"/>
      <c r="BS594" s="53"/>
      <c r="BT594" s="53"/>
      <c r="BU594" s="53"/>
      <c r="BV594" s="53"/>
      <c r="BW594" s="53"/>
      <c r="BX594" s="53"/>
      <c r="BY594" s="53"/>
      <c r="BZ594" s="53"/>
      <c r="CA594" s="53"/>
      <c r="CB594" s="53"/>
      <c r="CC594" s="53"/>
      <c r="CD594" s="53"/>
      <c r="CE594" s="53"/>
      <c r="CF594" s="53"/>
      <c r="CG594" s="53"/>
      <c r="CH594" s="53"/>
      <c r="CI594" s="53"/>
      <c r="CJ594" s="53"/>
      <c r="CK594" s="53"/>
      <c r="CL594" s="53"/>
      <c r="CM594" s="53"/>
      <c r="CN594" s="53"/>
      <c r="CO594" s="53"/>
      <c r="CP594" s="53"/>
      <c r="CQ594" s="53"/>
      <c r="CR594" s="53"/>
      <c r="CS594" s="53"/>
      <c r="CT594" s="53"/>
      <c r="CU594" s="53"/>
      <c r="CV594" s="53"/>
      <c r="CW594" s="53"/>
      <c r="CX594" s="53"/>
      <c r="CY594" s="53"/>
      <c r="CZ594" s="53"/>
      <c r="DA594" s="53"/>
      <c r="DB594" s="53"/>
      <c r="DC594" s="53"/>
      <c r="DD594" s="53"/>
      <c r="DE594" s="53"/>
      <c r="DF594" s="53"/>
      <c r="DG594" s="53"/>
      <c r="DH594" s="53"/>
      <c r="DI594" s="53"/>
      <c r="DJ594" s="53"/>
      <c r="DK594" s="53"/>
      <c r="DL594" s="53"/>
      <c r="DM594" s="53"/>
      <c r="DN594" s="53"/>
      <c r="DO594" s="53"/>
      <c r="DP594" s="53"/>
      <c r="DQ594" s="53"/>
      <c r="DR594" s="53"/>
      <c r="DS594" s="53"/>
      <c r="DT594" s="53"/>
      <c r="DU594" s="53"/>
      <c r="DV594" s="53"/>
      <c r="DW594" s="53"/>
      <c r="DX594" s="53"/>
      <c r="DY594" s="53"/>
      <c r="DZ594" s="53"/>
      <c r="EA594" s="53"/>
      <c r="EB594" s="53"/>
      <c r="EC594" s="53"/>
      <c r="ED594" s="53"/>
      <c r="EE594" s="53"/>
      <c r="EF594" s="53"/>
      <c r="EG594" s="53"/>
      <c r="EH594" s="53"/>
      <c r="EI594" s="53"/>
      <c r="EJ594" s="53"/>
      <c r="EK594" s="53"/>
      <c r="EL594" s="53"/>
      <c r="EM594" s="53"/>
      <c r="EN594" s="53"/>
      <c r="EO594" s="53"/>
      <c r="EP594" s="53"/>
      <c r="EQ594" s="53"/>
      <c r="ER594" s="53"/>
      <c r="ES594" s="53"/>
      <c r="ET594" s="53"/>
      <c r="EU594" s="53"/>
      <c r="EV594" s="53"/>
      <c r="EW594" s="53"/>
      <c r="EX594" s="53"/>
      <c r="EY594" s="53"/>
      <c r="EZ594" s="53"/>
      <c r="FA594" s="53"/>
      <c r="FB594" s="53"/>
      <c r="FC594" s="53"/>
      <c r="FD594" s="53"/>
      <c r="FE594" s="53"/>
      <c r="FF594" s="53"/>
      <c r="FG594" s="53"/>
      <c r="FH594" s="53"/>
      <c r="FI594" s="53"/>
      <c r="FJ594" s="53"/>
      <c r="FK594" s="53"/>
      <c r="FL594" s="53"/>
      <c r="FM594" s="53"/>
      <c r="FN594" s="53"/>
      <c r="FO594" s="53"/>
      <c r="FP594" s="53"/>
      <c r="FQ594" s="53"/>
      <c r="FR594" s="53"/>
      <c r="FS594" s="53"/>
      <c r="FT594" s="53"/>
      <c r="FU594" s="53"/>
      <c r="FV594" s="53"/>
      <c r="FW594" s="53"/>
      <c r="FX594" s="53"/>
      <c r="FY594" s="53"/>
      <c r="FZ594" s="53"/>
      <c r="GA594" s="53"/>
      <c r="GB594" s="53"/>
      <c r="GC594" s="53"/>
      <c r="GD594" s="53"/>
      <c r="GE594" s="53"/>
      <c r="GF594" s="53"/>
      <c r="GG594" s="53"/>
      <c r="GH594" s="53"/>
      <c r="GI594" s="53"/>
      <c r="GJ594" s="53"/>
      <c r="GK594" s="53"/>
      <c r="GL594" s="53"/>
      <c r="GM594" s="53"/>
      <c r="GN594" s="53"/>
      <c r="GO594" s="53"/>
      <c r="GP594" s="53"/>
      <c r="GQ594" s="53"/>
      <c r="GR594" s="53"/>
      <c r="GS594" s="53"/>
      <c r="GT594" s="53"/>
      <c r="GU594" s="53"/>
      <c r="GV594" s="53"/>
      <c r="GW594" s="53"/>
      <c r="GX594" s="53"/>
      <c r="GY594" s="53"/>
      <c r="GZ594" s="53"/>
      <c r="HA594" s="53"/>
      <c r="HB594" s="53"/>
      <c r="HC594" s="53"/>
      <c r="HD594" s="53"/>
      <c r="HE594" s="53"/>
      <c r="HF594" s="53"/>
      <c r="HG594" s="53"/>
      <c r="HH594" s="53"/>
      <c r="HI594" s="53"/>
      <c r="HJ594" s="53"/>
      <c r="HK594" s="53"/>
      <c r="HL594" s="53"/>
      <c r="HM594" s="53"/>
      <c r="HN594" s="53"/>
      <c r="HO594" s="53"/>
      <c r="HP594" s="53"/>
      <c r="HQ594" s="53"/>
      <c r="HR594" s="53"/>
      <c r="HS594" s="53"/>
      <c r="HT594" s="53"/>
      <c r="HU594" s="53"/>
      <c r="HV594" s="53"/>
      <c r="HW594" s="53"/>
      <c r="HX594" s="53"/>
      <c r="HY594" s="53"/>
      <c r="HZ594" s="53"/>
      <c r="IA594" s="53"/>
      <c r="IB594" s="53"/>
      <c r="IC594" s="53"/>
      <c r="ID594" s="53"/>
      <c r="IE594" s="53"/>
      <c r="IF594" s="53"/>
      <c r="IG594" s="53"/>
      <c r="IH594" s="53"/>
      <c r="II594" s="53"/>
      <c r="IJ594" s="53"/>
      <c r="IK594" s="53"/>
      <c r="IL594" s="53"/>
      <c r="IM594" s="53"/>
      <c r="IN594" s="53"/>
      <c r="IO594" s="53"/>
      <c r="IP594" s="53"/>
      <c r="IQ594" s="53"/>
      <c r="IR594" s="53"/>
      <c r="IS594" s="53"/>
      <c r="IT594" s="53"/>
      <c r="IU594" s="53"/>
    </row>
    <row r="595" spans="1:255" s="52" customFormat="1" x14ac:dyDescent="0.3">
      <c r="A595" s="55"/>
      <c r="B595" s="51"/>
      <c r="C595" s="58"/>
      <c r="D595" s="58"/>
      <c r="E595" s="59"/>
      <c r="F595" s="59"/>
      <c r="G595" s="75"/>
      <c r="H595" s="62"/>
      <c r="I595" s="60"/>
      <c r="K595" s="53"/>
      <c r="L595" s="53"/>
      <c r="M595" s="53"/>
      <c r="N595" s="53"/>
      <c r="O595" s="53"/>
      <c r="P595" s="53"/>
      <c r="Q595" s="53"/>
      <c r="R595" s="53"/>
      <c r="S595" s="53"/>
      <c r="T595" s="53"/>
      <c r="U595" s="53"/>
      <c r="V595" s="53"/>
      <c r="W595" s="53"/>
      <c r="X595" s="53"/>
      <c r="Y595" s="53"/>
      <c r="Z595" s="53"/>
      <c r="AA595" s="53"/>
      <c r="AB595" s="53"/>
      <c r="AC595" s="53"/>
      <c r="AD595" s="53"/>
      <c r="AE595" s="53"/>
      <c r="AF595" s="53"/>
      <c r="AG595" s="53"/>
      <c r="AH595" s="53"/>
      <c r="AI595" s="53"/>
      <c r="AJ595" s="53"/>
      <c r="AK595" s="53"/>
      <c r="AL595" s="53"/>
      <c r="AM595" s="53"/>
      <c r="AN595" s="53"/>
      <c r="AO595" s="53"/>
      <c r="AP595" s="53"/>
      <c r="AQ595" s="53"/>
      <c r="AR595" s="53"/>
      <c r="AS595" s="53"/>
      <c r="AT595" s="53"/>
      <c r="AU595" s="53"/>
      <c r="AV595" s="53"/>
      <c r="AW595" s="53"/>
      <c r="AX595" s="53"/>
      <c r="AY595" s="53"/>
      <c r="AZ595" s="53"/>
      <c r="BA595" s="53"/>
      <c r="BB595" s="53"/>
      <c r="BC595" s="53"/>
      <c r="BD595" s="53"/>
      <c r="BE595" s="53"/>
      <c r="BF595" s="53"/>
      <c r="BG595" s="53"/>
      <c r="BH595" s="53"/>
      <c r="BI595" s="53"/>
      <c r="BJ595" s="53"/>
      <c r="BK595" s="53"/>
      <c r="BL595" s="53"/>
      <c r="BM595" s="53"/>
      <c r="BN595" s="53"/>
      <c r="BO595" s="53"/>
      <c r="BP595" s="53"/>
      <c r="BQ595" s="53"/>
      <c r="BR595" s="53"/>
      <c r="BS595" s="53"/>
      <c r="BT595" s="53"/>
      <c r="BU595" s="53"/>
      <c r="BV595" s="53"/>
      <c r="BW595" s="53"/>
      <c r="BX595" s="53"/>
      <c r="BY595" s="53"/>
      <c r="BZ595" s="53"/>
      <c r="CA595" s="53"/>
      <c r="CB595" s="53"/>
      <c r="CC595" s="53"/>
      <c r="CD595" s="53"/>
      <c r="CE595" s="53"/>
      <c r="CF595" s="53"/>
      <c r="CG595" s="53"/>
      <c r="CH595" s="53"/>
      <c r="CI595" s="53"/>
      <c r="CJ595" s="53"/>
      <c r="CK595" s="53"/>
      <c r="CL595" s="53"/>
      <c r="CM595" s="53"/>
      <c r="CN595" s="53"/>
      <c r="CO595" s="53"/>
      <c r="CP595" s="53"/>
      <c r="CQ595" s="53"/>
      <c r="CR595" s="53"/>
      <c r="CS595" s="53"/>
      <c r="CT595" s="53"/>
      <c r="CU595" s="53"/>
      <c r="CV595" s="53"/>
      <c r="CW595" s="53"/>
      <c r="CX595" s="53"/>
      <c r="CY595" s="53"/>
      <c r="CZ595" s="53"/>
      <c r="DA595" s="53"/>
      <c r="DB595" s="53"/>
      <c r="DC595" s="53"/>
      <c r="DD595" s="53"/>
      <c r="DE595" s="53"/>
      <c r="DF595" s="53"/>
      <c r="DG595" s="53"/>
      <c r="DH595" s="53"/>
      <c r="DI595" s="53"/>
      <c r="DJ595" s="53"/>
      <c r="DK595" s="53"/>
      <c r="DL595" s="53"/>
      <c r="DM595" s="53"/>
      <c r="DN595" s="53"/>
      <c r="DO595" s="53"/>
      <c r="DP595" s="53"/>
      <c r="DQ595" s="53"/>
      <c r="DR595" s="53"/>
      <c r="DS595" s="53"/>
      <c r="DT595" s="53"/>
      <c r="DU595" s="53"/>
      <c r="DV595" s="53"/>
      <c r="DW595" s="53"/>
      <c r="DX595" s="53"/>
      <c r="DY595" s="53"/>
      <c r="DZ595" s="53"/>
      <c r="EA595" s="53"/>
      <c r="EB595" s="53"/>
      <c r="EC595" s="53"/>
      <c r="ED595" s="53"/>
      <c r="EE595" s="53"/>
      <c r="EF595" s="53"/>
      <c r="EG595" s="53"/>
      <c r="EH595" s="53"/>
      <c r="EI595" s="53"/>
      <c r="EJ595" s="53"/>
      <c r="EK595" s="53"/>
      <c r="EL595" s="53"/>
      <c r="EM595" s="53"/>
      <c r="EN595" s="53"/>
      <c r="EO595" s="53"/>
      <c r="EP595" s="53"/>
      <c r="EQ595" s="53"/>
      <c r="ER595" s="53"/>
      <c r="ES595" s="53"/>
      <c r="ET595" s="53"/>
      <c r="EU595" s="53"/>
      <c r="EV595" s="53"/>
      <c r="EW595" s="53"/>
      <c r="EX595" s="53"/>
      <c r="EY595" s="53"/>
      <c r="EZ595" s="53"/>
      <c r="FA595" s="53"/>
      <c r="FB595" s="53"/>
      <c r="FC595" s="53"/>
      <c r="FD595" s="53"/>
      <c r="FE595" s="53"/>
      <c r="FF595" s="53"/>
      <c r="FG595" s="53"/>
      <c r="FH595" s="53"/>
      <c r="FI595" s="53"/>
      <c r="FJ595" s="53"/>
      <c r="FK595" s="53"/>
      <c r="FL595" s="53"/>
      <c r="FM595" s="53"/>
      <c r="FN595" s="53"/>
      <c r="FO595" s="53"/>
      <c r="FP595" s="53"/>
      <c r="FQ595" s="53"/>
      <c r="FR595" s="53"/>
      <c r="FS595" s="53"/>
      <c r="FT595" s="53"/>
      <c r="FU595" s="53"/>
      <c r="FV595" s="53"/>
      <c r="FW595" s="53"/>
      <c r="FX595" s="53"/>
      <c r="FY595" s="53"/>
      <c r="FZ595" s="53"/>
      <c r="GA595" s="53"/>
      <c r="GB595" s="53"/>
      <c r="GC595" s="53"/>
      <c r="GD595" s="53"/>
      <c r="GE595" s="53"/>
      <c r="GF595" s="53"/>
      <c r="GG595" s="53"/>
      <c r="GH595" s="53"/>
      <c r="GI595" s="53"/>
      <c r="GJ595" s="53"/>
      <c r="GK595" s="53"/>
      <c r="GL595" s="53"/>
      <c r="GM595" s="53"/>
      <c r="GN595" s="53"/>
      <c r="GO595" s="53"/>
      <c r="GP595" s="53"/>
      <c r="GQ595" s="53"/>
      <c r="GR595" s="53"/>
      <c r="GS595" s="53"/>
      <c r="GT595" s="53"/>
      <c r="GU595" s="53"/>
      <c r="GV595" s="53"/>
      <c r="GW595" s="53"/>
      <c r="GX595" s="53"/>
      <c r="GY595" s="53"/>
      <c r="GZ595" s="53"/>
      <c r="HA595" s="53"/>
      <c r="HB595" s="53"/>
      <c r="HC595" s="53"/>
      <c r="HD595" s="53"/>
      <c r="HE595" s="53"/>
      <c r="HF595" s="53"/>
      <c r="HG595" s="53"/>
      <c r="HH595" s="53"/>
      <c r="HI595" s="53"/>
      <c r="HJ595" s="53"/>
      <c r="HK595" s="53"/>
      <c r="HL595" s="53"/>
      <c r="HM595" s="53"/>
      <c r="HN595" s="53"/>
      <c r="HO595" s="53"/>
      <c r="HP595" s="53"/>
      <c r="HQ595" s="53"/>
      <c r="HR595" s="53"/>
      <c r="HS595" s="53"/>
      <c r="HT595" s="53"/>
      <c r="HU595" s="53"/>
      <c r="HV595" s="53"/>
      <c r="HW595" s="53"/>
      <c r="HX595" s="53"/>
      <c r="HY595" s="53"/>
      <c r="HZ595" s="53"/>
      <c r="IA595" s="53"/>
      <c r="IB595" s="53"/>
      <c r="IC595" s="53"/>
      <c r="ID595" s="53"/>
      <c r="IE595" s="53"/>
      <c r="IF595" s="53"/>
      <c r="IG595" s="53"/>
      <c r="IH595" s="53"/>
      <c r="II595" s="53"/>
      <c r="IJ595" s="53"/>
      <c r="IK595" s="53"/>
      <c r="IL595" s="53"/>
      <c r="IM595" s="53"/>
      <c r="IN595" s="53"/>
      <c r="IO595" s="53"/>
      <c r="IP595" s="53"/>
      <c r="IQ595" s="53"/>
      <c r="IR595" s="53"/>
      <c r="IS595" s="53"/>
      <c r="IT595" s="53"/>
      <c r="IU595" s="53"/>
    </row>
    <row r="596" spans="1:255" s="52" customFormat="1" x14ac:dyDescent="0.3">
      <c r="A596" s="55"/>
      <c r="B596" s="51"/>
      <c r="C596" s="58"/>
      <c r="D596" s="58"/>
      <c r="E596" s="75"/>
      <c r="F596" s="75"/>
      <c r="G596" s="75"/>
      <c r="H596" s="75"/>
      <c r="I596" s="60"/>
      <c r="K596" s="53"/>
      <c r="L596" s="53"/>
      <c r="M596" s="53"/>
      <c r="N596" s="53"/>
      <c r="O596" s="53"/>
      <c r="P596" s="53"/>
      <c r="Q596" s="53"/>
      <c r="R596" s="53"/>
      <c r="S596" s="53"/>
      <c r="T596" s="53"/>
      <c r="U596" s="53"/>
      <c r="V596" s="53"/>
      <c r="W596" s="53"/>
      <c r="X596" s="53"/>
      <c r="Y596" s="53"/>
      <c r="Z596" s="53"/>
      <c r="AA596" s="53"/>
      <c r="AB596" s="53"/>
      <c r="AC596" s="53"/>
      <c r="AD596" s="53"/>
      <c r="AE596" s="53"/>
      <c r="AF596" s="53"/>
      <c r="AG596" s="53"/>
      <c r="AH596" s="53"/>
      <c r="AI596" s="53"/>
      <c r="AJ596" s="53"/>
      <c r="AK596" s="53"/>
      <c r="AL596" s="53"/>
      <c r="AM596" s="53"/>
      <c r="AN596" s="53"/>
      <c r="AO596" s="53"/>
      <c r="AP596" s="53"/>
      <c r="AQ596" s="53"/>
      <c r="AR596" s="53"/>
      <c r="AS596" s="53"/>
      <c r="AT596" s="53"/>
      <c r="AU596" s="53"/>
      <c r="AV596" s="53"/>
      <c r="AW596" s="53"/>
      <c r="AX596" s="53"/>
      <c r="AY596" s="53"/>
      <c r="AZ596" s="53"/>
      <c r="BA596" s="53"/>
      <c r="BB596" s="53"/>
      <c r="BC596" s="53"/>
      <c r="BD596" s="53"/>
      <c r="BE596" s="53"/>
      <c r="BF596" s="53"/>
      <c r="BG596" s="53"/>
      <c r="BH596" s="53"/>
      <c r="BI596" s="53"/>
      <c r="BJ596" s="53"/>
      <c r="BK596" s="53"/>
      <c r="BL596" s="53"/>
      <c r="BM596" s="53"/>
      <c r="BN596" s="53"/>
      <c r="BO596" s="53"/>
      <c r="BP596" s="53"/>
      <c r="BQ596" s="53"/>
      <c r="BR596" s="53"/>
      <c r="BS596" s="53"/>
      <c r="BT596" s="53"/>
      <c r="BU596" s="53"/>
      <c r="BV596" s="53"/>
      <c r="BW596" s="53"/>
      <c r="BX596" s="53"/>
      <c r="BY596" s="53"/>
      <c r="BZ596" s="53"/>
      <c r="CA596" s="53"/>
      <c r="CB596" s="53"/>
      <c r="CC596" s="53"/>
      <c r="CD596" s="53"/>
      <c r="CE596" s="53"/>
      <c r="CF596" s="53"/>
      <c r="CG596" s="53"/>
      <c r="CH596" s="53"/>
      <c r="CI596" s="53"/>
      <c r="CJ596" s="53"/>
      <c r="CK596" s="53"/>
      <c r="CL596" s="53"/>
      <c r="CM596" s="53"/>
      <c r="CN596" s="53"/>
      <c r="CO596" s="53"/>
      <c r="CP596" s="53"/>
      <c r="CQ596" s="53"/>
      <c r="CR596" s="53"/>
      <c r="CS596" s="53"/>
      <c r="CT596" s="53"/>
      <c r="CU596" s="53"/>
      <c r="CV596" s="53"/>
      <c r="CW596" s="53"/>
      <c r="CX596" s="53"/>
      <c r="CY596" s="53"/>
      <c r="CZ596" s="53"/>
      <c r="DA596" s="53"/>
      <c r="DB596" s="53"/>
      <c r="DC596" s="53"/>
      <c r="DD596" s="53"/>
      <c r="DE596" s="53"/>
      <c r="DF596" s="53"/>
      <c r="DG596" s="53"/>
      <c r="DH596" s="53"/>
      <c r="DI596" s="53"/>
      <c r="DJ596" s="53"/>
      <c r="DK596" s="53"/>
      <c r="DL596" s="53"/>
      <c r="DM596" s="53"/>
      <c r="DN596" s="53"/>
      <c r="DO596" s="53"/>
      <c r="DP596" s="53"/>
      <c r="DQ596" s="53"/>
      <c r="DR596" s="53"/>
      <c r="DS596" s="53"/>
      <c r="DT596" s="53"/>
      <c r="DU596" s="53"/>
      <c r="DV596" s="53"/>
      <c r="DW596" s="53"/>
      <c r="DX596" s="53"/>
      <c r="DY596" s="53"/>
      <c r="DZ596" s="53"/>
      <c r="EA596" s="53"/>
      <c r="EB596" s="53"/>
      <c r="EC596" s="53"/>
      <c r="ED596" s="53"/>
      <c r="EE596" s="53"/>
      <c r="EF596" s="53"/>
      <c r="EG596" s="53"/>
      <c r="EH596" s="53"/>
      <c r="EI596" s="53"/>
      <c r="EJ596" s="53"/>
      <c r="EK596" s="53"/>
      <c r="EL596" s="53"/>
      <c r="EM596" s="53"/>
      <c r="EN596" s="53"/>
      <c r="EO596" s="53"/>
      <c r="EP596" s="53"/>
      <c r="EQ596" s="53"/>
      <c r="ER596" s="53"/>
      <c r="ES596" s="53"/>
      <c r="ET596" s="53"/>
      <c r="EU596" s="53"/>
      <c r="EV596" s="53"/>
      <c r="EW596" s="53"/>
      <c r="EX596" s="53"/>
      <c r="EY596" s="53"/>
      <c r="EZ596" s="53"/>
      <c r="FA596" s="53"/>
      <c r="FB596" s="53"/>
      <c r="FC596" s="53"/>
      <c r="FD596" s="53"/>
      <c r="FE596" s="53"/>
      <c r="FF596" s="53"/>
      <c r="FG596" s="53"/>
      <c r="FH596" s="53"/>
      <c r="FI596" s="53"/>
      <c r="FJ596" s="53"/>
      <c r="FK596" s="53"/>
      <c r="FL596" s="53"/>
      <c r="FM596" s="53"/>
      <c r="FN596" s="53"/>
      <c r="FO596" s="53"/>
      <c r="FP596" s="53"/>
      <c r="FQ596" s="53"/>
      <c r="FR596" s="53"/>
      <c r="FS596" s="53"/>
      <c r="FT596" s="53"/>
      <c r="FU596" s="53"/>
      <c r="FV596" s="53"/>
      <c r="FW596" s="53"/>
      <c r="FX596" s="53"/>
      <c r="FY596" s="53"/>
      <c r="FZ596" s="53"/>
      <c r="GA596" s="53"/>
      <c r="GB596" s="53"/>
      <c r="GC596" s="53"/>
      <c r="GD596" s="53"/>
      <c r="GE596" s="53"/>
      <c r="GF596" s="53"/>
      <c r="GG596" s="53"/>
      <c r="GH596" s="53"/>
      <c r="GI596" s="53"/>
      <c r="GJ596" s="53"/>
      <c r="GK596" s="53"/>
      <c r="GL596" s="53"/>
      <c r="GM596" s="53"/>
      <c r="GN596" s="53"/>
      <c r="GO596" s="53"/>
      <c r="GP596" s="53"/>
      <c r="GQ596" s="53"/>
      <c r="GR596" s="53"/>
      <c r="GS596" s="53"/>
      <c r="GT596" s="53"/>
      <c r="GU596" s="53"/>
      <c r="GV596" s="53"/>
      <c r="GW596" s="53"/>
      <c r="GX596" s="53"/>
      <c r="GY596" s="53"/>
      <c r="GZ596" s="53"/>
      <c r="HA596" s="53"/>
      <c r="HB596" s="53"/>
      <c r="HC596" s="53"/>
      <c r="HD596" s="53"/>
      <c r="HE596" s="53"/>
      <c r="HF596" s="53"/>
      <c r="HG596" s="53"/>
      <c r="HH596" s="53"/>
      <c r="HI596" s="53"/>
      <c r="HJ596" s="53"/>
      <c r="HK596" s="53"/>
      <c r="HL596" s="53"/>
      <c r="HM596" s="53"/>
      <c r="HN596" s="53"/>
      <c r="HO596" s="53"/>
      <c r="HP596" s="53"/>
      <c r="HQ596" s="53"/>
      <c r="HR596" s="53"/>
      <c r="HS596" s="53"/>
      <c r="HT596" s="53"/>
      <c r="HU596" s="53"/>
      <c r="HV596" s="53"/>
      <c r="HW596" s="53"/>
      <c r="HX596" s="53"/>
      <c r="HY596" s="53"/>
      <c r="HZ596" s="53"/>
      <c r="IA596" s="53"/>
      <c r="IB596" s="53"/>
      <c r="IC596" s="53"/>
      <c r="ID596" s="53"/>
      <c r="IE596" s="53"/>
      <c r="IF596" s="53"/>
      <c r="IG596" s="53"/>
      <c r="IH596" s="53"/>
      <c r="II596" s="53"/>
      <c r="IJ596" s="53"/>
      <c r="IK596" s="53"/>
      <c r="IL596" s="53"/>
      <c r="IM596" s="53"/>
      <c r="IN596" s="53"/>
      <c r="IO596" s="53"/>
      <c r="IP596" s="53"/>
      <c r="IQ596" s="53"/>
      <c r="IR596" s="53"/>
      <c r="IS596" s="53"/>
      <c r="IT596" s="53"/>
      <c r="IU596" s="53"/>
    </row>
    <row r="597" spans="1:255" s="52" customFormat="1" x14ac:dyDescent="0.3">
      <c r="A597" s="55"/>
      <c r="B597" s="51"/>
      <c r="C597" s="58"/>
      <c r="D597" s="58"/>
      <c r="E597" s="75"/>
      <c r="F597" s="75"/>
      <c r="G597" s="75"/>
      <c r="H597" s="75"/>
      <c r="I597" s="60"/>
      <c r="K597" s="53"/>
      <c r="L597" s="53"/>
      <c r="M597" s="53"/>
      <c r="N597" s="53"/>
      <c r="O597" s="53"/>
      <c r="P597" s="53"/>
      <c r="Q597" s="53"/>
      <c r="R597" s="53"/>
      <c r="S597" s="53"/>
      <c r="T597" s="53"/>
      <c r="U597" s="53"/>
      <c r="V597" s="53"/>
      <c r="W597" s="53"/>
      <c r="X597" s="53"/>
      <c r="Y597" s="53"/>
      <c r="Z597" s="53"/>
      <c r="AA597" s="53"/>
      <c r="AB597" s="53"/>
      <c r="AC597" s="53"/>
      <c r="AD597" s="53"/>
      <c r="AE597" s="53"/>
      <c r="AF597" s="53"/>
      <c r="AG597" s="53"/>
      <c r="AH597" s="53"/>
      <c r="AI597" s="53"/>
      <c r="AJ597" s="53"/>
      <c r="AK597" s="53"/>
      <c r="AL597" s="53"/>
      <c r="AM597" s="53"/>
      <c r="AN597" s="53"/>
      <c r="AO597" s="53"/>
      <c r="AP597" s="53"/>
      <c r="AQ597" s="53"/>
      <c r="AR597" s="53"/>
      <c r="AS597" s="53"/>
      <c r="AT597" s="53"/>
      <c r="AU597" s="53"/>
      <c r="AV597" s="53"/>
      <c r="AW597" s="53"/>
      <c r="AX597" s="53"/>
      <c r="AY597" s="53"/>
      <c r="AZ597" s="53"/>
      <c r="BA597" s="53"/>
      <c r="BB597" s="53"/>
      <c r="BC597" s="53"/>
      <c r="BD597" s="53"/>
      <c r="BE597" s="53"/>
      <c r="BF597" s="53"/>
      <c r="BG597" s="53"/>
      <c r="BH597" s="53"/>
      <c r="BI597" s="53"/>
      <c r="BJ597" s="53"/>
      <c r="BK597" s="53"/>
      <c r="BL597" s="53"/>
      <c r="BM597" s="53"/>
      <c r="BN597" s="53"/>
      <c r="BO597" s="53"/>
      <c r="BP597" s="53"/>
      <c r="BQ597" s="53"/>
      <c r="BR597" s="53"/>
      <c r="BS597" s="53"/>
      <c r="BT597" s="53"/>
      <c r="BU597" s="53"/>
      <c r="BV597" s="53"/>
      <c r="BW597" s="53"/>
      <c r="BX597" s="53"/>
      <c r="BY597" s="53"/>
      <c r="BZ597" s="53"/>
      <c r="CA597" s="53"/>
      <c r="CB597" s="53"/>
      <c r="CC597" s="53"/>
      <c r="CD597" s="53"/>
      <c r="CE597" s="53"/>
      <c r="CF597" s="53"/>
      <c r="CG597" s="53"/>
      <c r="CH597" s="53"/>
      <c r="CI597" s="53"/>
      <c r="CJ597" s="53"/>
      <c r="CK597" s="53"/>
      <c r="CL597" s="53"/>
      <c r="CM597" s="53"/>
      <c r="CN597" s="53"/>
      <c r="CO597" s="53"/>
      <c r="CP597" s="53"/>
      <c r="CQ597" s="53"/>
      <c r="CR597" s="53"/>
      <c r="CS597" s="53"/>
      <c r="CT597" s="53"/>
      <c r="CU597" s="53"/>
      <c r="CV597" s="53"/>
      <c r="CW597" s="53"/>
      <c r="CX597" s="53"/>
      <c r="CY597" s="53"/>
      <c r="CZ597" s="53"/>
      <c r="DA597" s="53"/>
      <c r="DB597" s="53"/>
      <c r="DC597" s="53"/>
      <c r="DD597" s="53"/>
      <c r="DE597" s="53"/>
      <c r="DF597" s="53"/>
      <c r="DG597" s="53"/>
      <c r="DH597" s="53"/>
      <c r="DI597" s="53"/>
      <c r="DJ597" s="53"/>
      <c r="DK597" s="53"/>
      <c r="DL597" s="53"/>
      <c r="DM597" s="53"/>
      <c r="DN597" s="53"/>
      <c r="DO597" s="53"/>
      <c r="DP597" s="53"/>
      <c r="DQ597" s="53"/>
      <c r="DR597" s="53"/>
      <c r="DS597" s="53"/>
      <c r="DT597" s="53"/>
      <c r="DU597" s="53"/>
      <c r="DV597" s="53"/>
      <c r="DW597" s="53"/>
      <c r="DX597" s="53"/>
      <c r="DY597" s="53"/>
      <c r="DZ597" s="53"/>
      <c r="EA597" s="53"/>
      <c r="EB597" s="53"/>
      <c r="EC597" s="53"/>
      <c r="ED597" s="53"/>
      <c r="EE597" s="53"/>
      <c r="EF597" s="53"/>
      <c r="EG597" s="53"/>
      <c r="EH597" s="53"/>
      <c r="EI597" s="53"/>
      <c r="EJ597" s="53"/>
      <c r="EK597" s="53"/>
      <c r="EL597" s="53"/>
      <c r="EM597" s="53"/>
      <c r="EN597" s="53"/>
      <c r="EO597" s="53"/>
      <c r="EP597" s="53"/>
      <c r="EQ597" s="53"/>
      <c r="ER597" s="53"/>
      <c r="ES597" s="53"/>
      <c r="ET597" s="53"/>
      <c r="EU597" s="53"/>
      <c r="EV597" s="53"/>
      <c r="EW597" s="53"/>
      <c r="EX597" s="53"/>
      <c r="EY597" s="53"/>
      <c r="EZ597" s="53"/>
      <c r="FA597" s="53"/>
      <c r="FB597" s="53"/>
      <c r="FC597" s="53"/>
      <c r="FD597" s="53"/>
      <c r="FE597" s="53"/>
      <c r="FF597" s="53"/>
      <c r="FG597" s="53"/>
      <c r="FH597" s="53"/>
      <c r="FI597" s="53"/>
      <c r="FJ597" s="53"/>
      <c r="FK597" s="53"/>
      <c r="FL597" s="53"/>
      <c r="FM597" s="53"/>
      <c r="FN597" s="53"/>
      <c r="FO597" s="53"/>
      <c r="FP597" s="53"/>
      <c r="FQ597" s="53"/>
      <c r="FR597" s="53"/>
      <c r="FS597" s="53"/>
      <c r="FT597" s="53"/>
      <c r="FU597" s="53"/>
      <c r="FV597" s="53"/>
      <c r="FW597" s="53"/>
      <c r="FX597" s="53"/>
      <c r="FY597" s="53"/>
      <c r="FZ597" s="53"/>
      <c r="GA597" s="53"/>
      <c r="GB597" s="53"/>
      <c r="GC597" s="53"/>
      <c r="GD597" s="53"/>
      <c r="GE597" s="53"/>
      <c r="GF597" s="53"/>
      <c r="GG597" s="53"/>
      <c r="GH597" s="53"/>
      <c r="GI597" s="53"/>
      <c r="GJ597" s="53"/>
      <c r="GK597" s="53"/>
      <c r="GL597" s="53"/>
      <c r="GM597" s="53"/>
      <c r="GN597" s="53"/>
      <c r="GO597" s="53"/>
      <c r="GP597" s="53"/>
      <c r="GQ597" s="53"/>
      <c r="GR597" s="53"/>
      <c r="GS597" s="53"/>
      <c r="GT597" s="53"/>
      <c r="GU597" s="53"/>
      <c r="GV597" s="53"/>
      <c r="GW597" s="53"/>
      <c r="GX597" s="53"/>
      <c r="GY597" s="53"/>
      <c r="GZ597" s="53"/>
      <c r="HA597" s="53"/>
      <c r="HB597" s="53"/>
      <c r="HC597" s="53"/>
      <c r="HD597" s="53"/>
      <c r="HE597" s="53"/>
      <c r="HF597" s="53"/>
      <c r="HG597" s="53"/>
      <c r="HH597" s="53"/>
      <c r="HI597" s="53"/>
      <c r="HJ597" s="53"/>
      <c r="HK597" s="53"/>
      <c r="HL597" s="53"/>
      <c r="HM597" s="53"/>
      <c r="HN597" s="53"/>
      <c r="HO597" s="53"/>
      <c r="HP597" s="53"/>
      <c r="HQ597" s="53"/>
      <c r="HR597" s="53"/>
      <c r="HS597" s="53"/>
      <c r="HT597" s="53"/>
      <c r="HU597" s="53"/>
      <c r="HV597" s="53"/>
      <c r="HW597" s="53"/>
      <c r="HX597" s="53"/>
      <c r="HY597" s="53"/>
      <c r="HZ597" s="53"/>
      <c r="IA597" s="53"/>
      <c r="IB597" s="53"/>
      <c r="IC597" s="53"/>
      <c r="ID597" s="53"/>
      <c r="IE597" s="53"/>
      <c r="IF597" s="53"/>
      <c r="IG597" s="53"/>
      <c r="IH597" s="53"/>
      <c r="II597" s="53"/>
      <c r="IJ597" s="53"/>
      <c r="IK597" s="53"/>
      <c r="IL597" s="53"/>
      <c r="IM597" s="53"/>
      <c r="IN597" s="53"/>
      <c r="IO597" s="53"/>
      <c r="IP597" s="53"/>
      <c r="IQ597" s="53"/>
      <c r="IR597" s="53"/>
      <c r="IS597" s="53"/>
      <c r="IT597" s="53"/>
      <c r="IU597" s="53"/>
    </row>
    <row r="598" spans="1:255" s="52" customFormat="1" x14ac:dyDescent="0.3">
      <c r="A598" s="55"/>
      <c r="B598" s="51"/>
      <c r="C598" s="58"/>
      <c r="D598" s="58"/>
      <c r="E598" s="63"/>
      <c r="F598" s="63"/>
      <c r="G598" s="75"/>
      <c r="H598" s="75"/>
      <c r="I598" s="60"/>
      <c r="K598" s="53"/>
      <c r="L598" s="53"/>
      <c r="M598" s="53"/>
      <c r="N598" s="53"/>
      <c r="O598" s="53"/>
      <c r="P598" s="53"/>
      <c r="Q598" s="53"/>
      <c r="R598" s="53"/>
      <c r="S598" s="53"/>
      <c r="T598" s="53"/>
      <c r="U598" s="53"/>
      <c r="V598" s="53"/>
      <c r="W598" s="53"/>
      <c r="X598" s="53"/>
      <c r="Y598" s="53"/>
      <c r="Z598" s="53"/>
      <c r="AA598" s="53"/>
      <c r="AB598" s="53"/>
      <c r="AC598" s="53"/>
      <c r="AD598" s="53"/>
      <c r="AE598" s="53"/>
      <c r="AF598" s="53"/>
      <c r="AG598" s="53"/>
      <c r="AH598" s="53"/>
      <c r="AI598" s="53"/>
      <c r="AJ598" s="53"/>
      <c r="AK598" s="53"/>
      <c r="AL598" s="53"/>
      <c r="AM598" s="53"/>
      <c r="AN598" s="53"/>
      <c r="AO598" s="53"/>
      <c r="AP598" s="53"/>
      <c r="AQ598" s="53"/>
      <c r="AR598" s="53"/>
      <c r="AS598" s="53"/>
      <c r="AT598" s="53"/>
      <c r="AU598" s="53"/>
      <c r="AV598" s="53"/>
      <c r="AW598" s="53"/>
      <c r="AX598" s="53"/>
      <c r="AY598" s="53"/>
      <c r="AZ598" s="53"/>
      <c r="BA598" s="53"/>
      <c r="BB598" s="53"/>
      <c r="BC598" s="53"/>
      <c r="BD598" s="53"/>
      <c r="BE598" s="53"/>
      <c r="BF598" s="53"/>
      <c r="BG598" s="53"/>
      <c r="BH598" s="53"/>
      <c r="BI598" s="53"/>
      <c r="BJ598" s="53"/>
      <c r="BK598" s="53"/>
      <c r="BL598" s="53"/>
      <c r="BM598" s="53"/>
      <c r="BN598" s="53"/>
      <c r="BO598" s="53"/>
      <c r="BP598" s="53"/>
      <c r="BQ598" s="53"/>
      <c r="BR598" s="53"/>
      <c r="BS598" s="53"/>
      <c r="BT598" s="53"/>
      <c r="BU598" s="53"/>
      <c r="BV598" s="53"/>
      <c r="BW598" s="53"/>
      <c r="BX598" s="53"/>
      <c r="BY598" s="53"/>
      <c r="BZ598" s="53"/>
      <c r="CA598" s="53"/>
      <c r="CB598" s="53"/>
      <c r="CC598" s="53"/>
      <c r="CD598" s="53"/>
      <c r="CE598" s="53"/>
      <c r="CF598" s="53"/>
      <c r="CG598" s="53"/>
      <c r="CH598" s="53"/>
      <c r="CI598" s="53"/>
      <c r="CJ598" s="53"/>
      <c r="CK598" s="53"/>
      <c r="CL598" s="53"/>
      <c r="CM598" s="53"/>
      <c r="CN598" s="53"/>
      <c r="CO598" s="53"/>
      <c r="CP598" s="53"/>
      <c r="CQ598" s="53"/>
      <c r="CR598" s="53"/>
      <c r="CS598" s="53"/>
      <c r="CT598" s="53"/>
      <c r="CU598" s="53"/>
      <c r="CV598" s="53"/>
      <c r="CW598" s="53"/>
      <c r="CX598" s="53"/>
      <c r="CY598" s="53"/>
      <c r="CZ598" s="53"/>
      <c r="DA598" s="53"/>
      <c r="DB598" s="53"/>
      <c r="DC598" s="53"/>
      <c r="DD598" s="53"/>
      <c r="DE598" s="53"/>
      <c r="DF598" s="53"/>
      <c r="DG598" s="53"/>
      <c r="DH598" s="53"/>
      <c r="DI598" s="53"/>
      <c r="DJ598" s="53"/>
      <c r="DK598" s="53"/>
      <c r="DL598" s="53"/>
      <c r="DM598" s="53"/>
      <c r="DN598" s="53"/>
      <c r="DO598" s="53"/>
      <c r="DP598" s="53"/>
      <c r="DQ598" s="53"/>
      <c r="DR598" s="53"/>
      <c r="DS598" s="53"/>
      <c r="DT598" s="53"/>
      <c r="DU598" s="53"/>
      <c r="DV598" s="53"/>
      <c r="DW598" s="53"/>
      <c r="DX598" s="53"/>
      <c r="DY598" s="53"/>
      <c r="DZ598" s="53"/>
      <c r="EA598" s="53"/>
      <c r="EB598" s="53"/>
      <c r="EC598" s="53"/>
      <c r="ED598" s="53"/>
      <c r="EE598" s="53"/>
      <c r="EF598" s="53"/>
      <c r="EG598" s="53"/>
      <c r="EH598" s="53"/>
      <c r="EI598" s="53"/>
      <c r="EJ598" s="53"/>
      <c r="EK598" s="53"/>
      <c r="EL598" s="53"/>
      <c r="EM598" s="53"/>
      <c r="EN598" s="53"/>
      <c r="EO598" s="53"/>
      <c r="EP598" s="53"/>
      <c r="EQ598" s="53"/>
      <c r="ER598" s="53"/>
      <c r="ES598" s="53"/>
      <c r="ET598" s="53"/>
      <c r="EU598" s="53"/>
      <c r="EV598" s="53"/>
      <c r="EW598" s="53"/>
      <c r="EX598" s="53"/>
      <c r="EY598" s="53"/>
      <c r="EZ598" s="53"/>
      <c r="FA598" s="53"/>
      <c r="FB598" s="53"/>
      <c r="FC598" s="53"/>
      <c r="FD598" s="53"/>
      <c r="FE598" s="53"/>
      <c r="FF598" s="53"/>
      <c r="FG598" s="53"/>
      <c r="FH598" s="53"/>
      <c r="FI598" s="53"/>
      <c r="FJ598" s="53"/>
      <c r="FK598" s="53"/>
      <c r="FL598" s="53"/>
      <c r="FM598" s="53"/>
      <c r="FN598" s="53"/>
      <c r="FO598" s="53"/>
      <c r="FP598" s="53"/>
      <c r="FQ598" s="53"/>
      <c r="FR598" s="53"/>
      <c r="FS598" s="53"/>
      <c r="FT598" s="53"/>
      <c r="FU598" s="53"/>
      <c r="FV598" s="53"/>
      <c r="FW598" s="53"/>
      <c r="FX598" s="53"/>
      <c r="FY598" s="53"/>
      <c r="FZ598" s="53"/>
      <c r="GA598" s="53"/>
      <c r="GB598" s="53"/>
      <c r="GC598" s="53"/>
      <c r="GD598" s="53"/>
      <c r="GE598" s="53"/>
      <c r="GF598" s="53"/>
      <c r="GG598" s="53"/>
      <c r="GH598" s="53"/>
      <c r="GI598" s="53"/>
      <c r="GJ598" s="53"/>
      <c r="GK598" s="53"/>
      <c r="GL598" s="53"/>
      <c r="GM598" s="53"/>
      <c r="GN598" s="53"/>
      <c r="GO598" s="53"/>
      <c r="GP598" s="53"/>
      <c r="GQ598" s="53"/>
      <c r="GR598" s="53"/>
      <c r="GS598" s="53"/>
      <c r="GT598" s="53"/>
      <c r="GU598" s="53"/>
      <c r="GV598" s="53"/>
      <c r="GW598" s="53"/>
      <c r="GX598" s="53"/>
      <c r="GY598" s="53"/>
      <c r="GZ598" s="53"/>
      <c r="HA598" s="53"/>
      <c r="HB598" s="53"/>
      <c r="HC598" s="53"/>
      <c r="HD598" s="53"/>
      <c r="HE598" s="53"/>
      <c r="HF598" s="53"/>
      <c r="HG598" s="53"/>
      <c r="HH598" s="53"/>
      <c r="HI598" s="53"/>
      <c r="HJ598" s="53"/>
      <c r="HK598" s="53"/>
      <c r="HL598" s="53"/>
      <c r="HM598" s="53"/>
      <c r="HN598" s="53"/>
      <c r="HO598" s="53"/>
      <c r="HP598" s="53"/>
      <c r="HQ598" s="53"/>
      <c r="HR598" s="53"/>
      <c r="HS598" s="53"/>
      <c r="HT598" s="53"/>
      <c r="HU598" s="53"/>
      <c r="HV598" s="53"/>
      <c r="HW598" s="53"/>
      <c r="HX598" s="53"/>
      <c r="HY598" s="53"/>
      <c r="HZ598" s="53"/>
      <c r="IA598" s="53"/>
      <c r="IB598" s="53"/>
      <c r="IC598" s="53"/>
      <c r="ID598" s="53"/>
      <c r="IE598" s="53"/>
      <c r="IF598" s="53"/>
      <c r="IG598" s="53"/>
      <c r="IH598" s="53"/>
      <c r="II598" s="53"/>
      <c r="IJ598" s="53"/>
      <c r="IK598" s="53"/>
      <c r="IL598" s="53"/>
      <c r="IM598" s="53"/>
      <c r="IN598" s="53"/>
      <c r="IO598" s="53"/>
      <c r="IP598" s="53"/>
      <c r="IQ598" s="53"/>
      <c r="IR598" s="53"/>
      <c r="IS598" s="53"/>
      <c r="IT598" s="53"/>
      <c r="IU598" s="53"/>
    </row>
    <row r="599" spans="1:255" s="52" customFormat="1" x14ac:dyDescent="0.3">
      <c r="A599" s="55"/>
      <c r="B599" s="51"/>
      <c r="C599" s="58"/>
      <c r="D599" s="58"/>
      <c r="E599" s="63"/>
      <c r="F599" s="63"/>
      <c r="G599" s="75"/>
      <c r="H599" s="75"/>
      <c r="I599" s="60"/>
      <c r="K599" s="53"/>
      <c r="L599" s="53"/>
      <c r="M599" s="53"/>
      <c r="N599" s="53"/>
      <c r="O599" s="53"/>
      <c r="P599" s="53"/>
      <c r="Q599" s="53"/>
      <c r="R599" s="53"/>
      <c r="S599" s="53"/>
      <c r="T599" s="53"/>
      <c r="U599" s="53"/>
      <c r="V599" s="53"/>
      <c r="W599" s="53"/>
      <c r="X599" s="53"/>
      <c r="Y599" s="53"/>
      <c r="Z599" s="53"/>
      <c r="AA599" s="53"/>
      <c r="AB599" s="53"/>
      <c r="AC599" s="53"/>
      <c r="AD599" s="53"/>
      <c r="AE599" s="53"/>
      <c r="AF599" s="53"/>
      <c r="AG599" s="53"/>
      <c r="AH599" s="53"/>
      <c r="AI599" s="53"/>
      <c r="AJ599" s="53"/>
      <c r="AK599" s="53"/>
      <c r="AL599" s="53"/>
      <c r="AM599" s="53"/>
      <c r="AN599" s="53"/>
      <c r="AO599" s="53"/>
      <c r="AP599" s="53"/>
      <c r="AQ599" s="53"/>
      <c r="AR599" s="53"/>
      <c r="AS599" s="53"/>
      <c r="AT599" s="53"/>
      <c r="AU599" s="53"/>
      <c r="AV599" s="53"/>
      <c r="AW599" s="53"/>
      <c r="AX599" s="53"/>
      <c r="AY599" s="53"/>
      <c r="AZ599" s="53"/>
      <c r="BA599" s="53"/>
      <c r="BB599" s="53"/>
      <c r="BC599" s="53"/>
      <c r="BD599" s="53"/>
      <c r="BE599" s="53"/>
      <c r="BF599" s="53"/>
      <c r="BG599" s="53"/>
      <c r="BH599" s="53"/>
      <c r="BI599" s="53"/>
      <c r="BJ599" s="53"/>
      <c r="BK599" s="53"/>
      <c r="BL599" s="53"/>
      <c r="BM599" s="53"/>
      <c r="BN599" s="53"/>
      <c r="BO599" s="53"/>
      <c r="BP599" s="53"/>
      <c r="BQ599" s="53"/>
      <c r="BR599" s="53"/>
      <c r="BS599" s="53"/>
      <c r="BT599" s="53"/>
      <c r="BU599" s="53"/>
      <c r="BV599" s="53"/>
      <c r="BW599" s="53"/>
      <c r="BX599" s="53"/>
      <c r="BY599" s="53"/>
      <c r="BZ599" s="53"/>
      <c r="CA599" s="53"/>
      <c r="CB599" s="53"/>
      <c r="CC599" s="53"/>
      <c r="CD599" s="53"/>
      <c r="CE599" s="53"/>
      <c r="CF599" s="53"/>
      <c r="CG599" s="53"/>
      <c r="CH599" s="53"/>
      <c r="CI599" s="53"/>
      <c r="CJ599" s="53"/>
      <c r="CK599" s="53"/>
      <c r="CL599" s="53"/>
      <c r="CM599" s="53"/>
      <c r="CN599" s="53"/>
      <c r="CO599" s="53"/>
      <c r="CP599" s="53"/>
      <c r="CQ599" s="53"/>
      <c r="CR599" s="53"/>
      <c r="CS599" s="53"/>
      <c r="CT599" s="53"/>
      <c r="CU599" s="53"/>
      <c r="CV599" s="53"/>
      <c r="CW599" s="53"/>
      <c r="CX599" s="53"/>
      <c r="CY599" s="53"/>
      <c r="CZ599" s="53"/>
      <c r="DA599" s="53"/>
      <c r="DB599" s="53"/>
      <c r="DC599" s="53"/>
      <c r="DD599" s="53"/>
      <c r="DE599" s="53"/>
      <c r="DF599" s="53"/>
      <c r="DG599" s="53"/>
      <c r="DH599" s="53"/>
      <c r="DI599" s="53"/>
      <c r="DJ599" s="53"/>
      <c r="DK599" s="53"/>
      <c r="DL599" s="53"/>
      <c r="DM599" s="53"/>
      <c r="DN599" s="53"/>
      <c r="DO599" s="53"/>
      <c r="DP599" s="53"/>
      <c r="DQ599" s="53"/>
      <c r="DR599" s="53"/>
      <c r="DS599" s="53"/>
      <c r="DT599" s="53"/>
      <c r="DU599" s="53"/>
      <c r="DV599" s="53"/>
      <c r="DW599" s="53"/>
      <c r="DX599" s="53"/>
      <c r="DY599" s="53"/>
      <c r="DZ599" s="53"/>
      <c r="EA599" s="53"/>
      <c r="EB599" s="53"/>
      <c r="EC599" s="53"/>
      <c r="ED599" s="53"/>
      <c r="EE599" s="53"/>
      <c r="EF599" s="53"/>
      <c r="EG599" s="53"/>
      <c r="EH599" s="53"/>
      <c r="EI599" s="53"/>
      <c r="EJ599" s="53"/>
      <c r="EK599" s="53"/>
      <c r="EL599" s="53"/>
      <c r="EM599" s="53"/>
      <c r="EN599" s="53"/>
      <c r="EO599" s="53"/>
      <c r="EP599" s="53"/>
      <c r="EQ599" s="53"/>
      <c r="ER599" s="53"/>
      <c r="ES599" s="53"/>
      <c r="ET599" s="53"/>
      <c r="EU599" s="53"/>
      <c r="EV599" s="53"/>
      <c r="EW599" s="53"/>
      <c r="EX599" s="53"/>
      <c r="EY599" s="53"/>
      <c r="EZ599" s="53"/>
      <c r="FA599" s="53"/>
      <c r="FB599" s="53"/>
      <c r="FC599" s="53"/>
      <c r="FD599" s="53"/>
      <c r="FE599" s="53"/>
      <c r="FF599" s="53"/>
      <c r="FG599" s="53"/>
      <c r="FH599" s="53"/>
      <c r="FI599" s="53"/>
      <c r="FJ599" s="53"/>
      <c r="FK599" s="53"/>
      <c r="FL599" s="53"/>
      <c r="FM599" s="53"/>
      <c r="FN599" s="53"/>
      <c r="FO599" s="53"/>
      <c r="FP599" s="53"/>
      <c r="FQ599" s="53"/>
      <c r="FR599" s="53"/>
      <c r="FS599" s="53"/>
      <c r="FT599" s="53"/>
      <c r="FU599" s="53"/>
      <c r="FV599" s="53"/>
      <c r="FW599" s="53"/>
      <c r="FX599" s="53"/>
      <c r="FY599" s="53"/>
      <c r="FZ599" s="53"/>
      <c r="GA599" s="53"/>
      <c r="GB599" s="53"/>
      <c r="GC599" s="53"/>
      <c r="GD599" s="53"/>
      <c r="GE599" s="53"/>
      <c r="GF599" s="53"/>
      <c r="GG599" s="53"/>
      <c r="GH599" s="53"/>
      <c r="GI599" s="53"/>
      <c r="GJ599" s="53"/>
      <c r="GK599" s="53"/>
      <c r="GL599" s="53"/>
      <c r="GM599" s="53"/>
      <c r="GN599" s="53"/>
      <c r="GO599" s="53"/>
      <c r="GP599" s="53"/>
      <c r="GQ599" s="53"/>
      <c r="GR599" s="53"/>
      <c r="GS599" s="53"/>
      <c r="GT599" s="53"/>
      <c r="GU599" s="53"/>
      <c r="GV599" s="53"/>
      <c r="GW599" s="53"/>
      <c r="GX599" s="53"/>
      <c r="GY599" s="53"/>
      <c r="GZ599" s="53"/>
      <c r="HA599" s="53"/>
      <c r="HB599" s="53"/>
      <c r="HC599" s="53"/>
      <c r="HD599" s="53"/>
      <c r="HE599" s="53"/>
      <c r="HF599" s="53"/>
      <c r="HG599" s="53"/>
      <c r="HH599" s="53"/>
      <c r="HI599" s="53"/>
      <c r="HJ599" s="53"/>
      <c r="HK599" s="53"/>
      <c r="HL599" s="53"/>
      <c r="HM599" s="53"/>
      <c r="HN599" s="53"/>
      <c r="HO599" s="53"/>
      <c r="HP599" s="53"/>
      <c r="HQ599" s="53"/>
      <c r="HR599" s="53"/>
      <c r="HS599" s="53"/>
      <c r="HT599" s="53"/>
      <c r="HU599" s="53"/>
      <c r="HV599" s="53"/>
      <c r="HW599" s="53"/>
      <c r="HX599" s="53"/>
      <c r="HY599" s="53"/>
      <c r="HZ599" s="53"/>
      <c r="IA599" s="53"/>
      <c r="IB599" s="53"/>
      <c r="IC599" s="53"/>
      <c r="ID599" s="53"/>
      <c r="IE599" s="53"/>
      <c r="IF599" s="53"/>
      <c r="IG599" s="53"/>
      <c r="IH599" s="53"/>
      <c r="II599" s="53"/>
      <c r="IJ599" s="53"/>
      <c r="IK599" s="53"/>
      <c r="IL599" s="53"/>
      <c r="IM599" s="53"/>
      <c r="IN599" s="53"/>
      <c r="IO599" s="53"/>
      <c r="IP599" s="53"/>
      <c r="IQ599" s="53"/>
      <c r="IR599" s="53"/>
      <c r="IS599" s="53"/>
      <c r="IT599" s="53"/>
      <c r="IU599" s="53"/>
    </row>
    <row r="600" spans="1:255" s="52" customFormat="1" x14ac:dyDescent="0.3">
      <c r="A600" s="55"/>
      <c r="B600" s="51"/>
      <c r="C600" s="58"/>
      <c r="D600" s="58"/>
      <c r="E600" s="63"/>
      <c r="F600" s="63"/>
      <c r="G600" s="75"/>
      <c r="H600" s="75"/>
      <c r="I600" s="60"/>
      <c r="K600" s="53"/>
      <c r="L600" s="53"/>
      <c r="M600" s="53"/>
      <c r="N600" s="53"/>
      <c r="O600" s="53"/>
      <c r="P600" s="53"/>
      <c r="Q600" s="53"/>
      <c r="R600" s="53"/>
      <c r="S600" s="53"/>
      <c r="T600" s="53"/>
      <c r="U600" s="53"/>
      <c r="V600" s="53"/>
      <c r="W600" s="53"/>
      <c r="X600" s="53"/>
      <c r="Y600" s="53"/>
      <c r="Z600" s="53"/>
      <c r="AA600" s="53"/>
      <c r="AB600" s="53"/>
      <c r="AC600" s="53"/>
      <c r="AD600" s="53"/>
      <c r="AE600" s="53"/>
      <c r="AF600" s="53"/>
      <c r="AG600" s="53"/>
      <c r="AH600" s="53"/>
      <c r="AI600" s="53"/>
      <c r="AJ600" s="53"/>
      <c r="AK600" s="53"/>
      <c r="AL600" s="53"/>
      <c r="AM600" s="53"/>
      <c r="AN600" s="53"/>
      <c r="AO600" s="53"/>
      <c r="AP600" s="53"/>
      <c r="AQ600" s="53"/>
      <c r="AR600" s="53"/>
      <c r="AS600" s="53"/>
      <c r="AT600" s="53"/>
      <c r="AU600" s="53"/>
      <c r="AV600" s="53"/>
      <c r="AW600" s="53"/>
      <c r="AX600" s="53"/>
      <c r="AY600" s="53"/>
      <c r="AZ600" s="53"/>
      <c r="BA600" s="53"/>
      <c r="BB600" s="53"/>
      <c r="BC600" s="53"/>
      <c r="BD600" s="53"/>
      <c r="BE600" s="53"/>
      <c r="BF600" s="53"/>
      <c r="BG600" s="53"/>
      <c r="BH600" s="53"/>
      <c r="BI600" s="53"/>
      <c r="BJ600" s="53"/>
      <c r="BK600" s="53"/>
      <c r="BL600" s="53"/>
      <c r="BM600" s="53"/>
      <c r="BN600" s="53"/>
      <c r="BO600" s="53"/>
      <c r="BP600" s="53"/>
      <c r="BQ600" s="53"/>
      <c r="BR600" s="53"/>
      <c r="BS600" s="53"/>
      <c r="BT600" s="53"/>
      <c r="BU600" s="53"/>
      <c r="BV600" s="53"/>
      <c r="BW600" s="53"/>
      <c r="BX600" s="53"/>
      <c r="BY600" s="53"/>
      <c r="BZ600" s="53"/>
      <c r="CA600" s="53"/>
      <c r="CB600" s="53"/>
      <c r="CC600" s="53"/>
      <c r="CD600" s="53"/>
      <c r="CE600" s="53"/>
      <c r="CF600" s="53"/>
      <c r="CG600" s="53"/>
      <c r="CH600" s="53"/>
      <c r="CI600" s="53"/>
      <c r="CJ600" s="53"/>
      <c r="CK600" s="53"/>
      <c r="CL600" s="53"/>
      <c r="CM600" s="53"/>
      <c r="CN600" s="53"/>
      <c r="CO600" s="53"/>
      <c r="CP600" s="53"/>
      <c r="CQ600" s="53"/>
      <c r="CR600" s="53"/>
      <c r="CS600" s="53"/>
      <c r="CT600" s="53"/>
      <c r="CU600" s="53"/>
      <c r="CV600" s="53"/>
      <c r="CW600" s="53"/>
      <c r="CX600" s="53"/>
      <c r="CY600" s="53"/>
      <c r="CZ600" s="53"/>
      <c r="DA600" s="53"/>
      <c r="DB600" s="53"/>
      <c r="DC600" s="53"/>
      <c r="DD600" s="53"/>
      <c r="DE600" s="53"/>
      <c r="DF600" s="53"/>
      <c r="DG600" s="53"/>
      <c r="DH600" s="53"/>
      <c r="DI600" s="53"/>
      <c r="DJ600" s="53"/>
      <c r="DK600" s="53"/>
      <c r="DL600" s="53"/>
      <c r="DM600" s="53"/>
      <c r="DN600" s="53"/>
      <c r="DO600" s="53"/>
      <c r="DP600" s="53"/>
      <c r="DQ600" s="53"/>
      <c r="DR600" s="53"/>
      <c r="DS600" s="53"/>
      <c r="DT600" s="53"/>
      <c r="DU600" s="53"/>
      <c r="DV600" s="53"/>
      <c r="DW600" s="53"/>
      <c r="DX600" s="53"/>
      <c r="DY600" s="53"/>
      <c r="DZ600" s="53"/>
      <c r="EA600" s="53"/>
      <c r="EB600" s="53"/>
      <c r="EC600" s="53"/>
      <c r="ED600" s="53"/>
      <c r="EE600" s="53"/>
      <c r="EF600" s="53"/>
      <c r="EG600" s="53"/>
      <c r="EH600" s="53"/>
      <c r="EI600" s="53"/>
      <c r="EJ600" s="53"/>
      <c r="EK600" s="53"/>
      <c r="EL600" s="53"/>
      <c r="EM600" s="53"/>
      <c r="EN600" s="53"/>
      <c r="EO600" s="53"/>
      <c r="EP600" s="53"/>
      <c r="EQ600" s="53"/>
      <c r="ER600" s="53"/>
      <c r="ES600" s="53"/>
      <c r="ET600" s="53"/>
      <c r="EU600" s="53"/>
      <c r="EV600" s="53"/>
      <c r="EW600" s="53"/>
      <c r="EX600" s="53"/>
      <c r="EY600" s="53"/>
      <c r="EZ600" s="53"/>
      <c r="FA600" s="53"/>
      <c r="FB600" s="53"/>
      <c r="FC600" s="53"/>
      <c r="FD600" s="53"/>
      <c r="FE600" s="53"/>
      <c r="FF600" s="53"/>
      <c r="FG600" s="53"/>
      <c r="FH600" s="53"/>
      <c r="FI600" s="53"/>
      <c r="FJ600" s="53"/>
      <c r="FK600" s="53"/>
      <c r="FL600" s="53"/>
      <c r="FM600" s="53"/>
      <c r="FN600" s="53"/>
      <c r="FO600" s="53"/>
      <c r="FP600" s="53"/>
      <c r="FQ600" s="53"/>
      <c r="FR600" s="53"/>
      <c r="FS600" s="53"/>
      <c r="FT600" s="53"/>
      <c r="FU600" s="53"/>
      <c r="FV600" s="53"/>
      <c r="FW600" s="53"/>
      <c r="FX600" s="53"/>
      <c r="FY600" s="53"/>
      <c r="FZ600" s="53"/>
      <c r="GA600" s="53"/>
      <c r="GB600" s="53"/>
      <c r="GC600" s="53"/>
      <c r="GD600" s="53"/>
      <c r="GE600" s="53"/>
      <c r="GF600" s="53"/>
      <c r="GG600" s="53"/>
      <c r="GH600" s="53"/>
      <c r="GI600" s="53"/>
      <c r="GJ600" s="53"/>
      <c r="GK600" s="53"/>
      <c r="GL600" s="53"/>
      <c r="GM600" s="53"/>
      <c r="GN600" s="53"/>
      <c r="GO600" s="53"/>
      <c r="GP600" s="53"/>
      <c r="GQ600" s="53"/>
      <c r="GR600" s="53"/>
      <c r="GS600" s="53"/>
      <c r="GT600" s="53"/>
      <c r="GU600" s="53"/>
      <c r="GV600" s="53"/>
      <c r="GW600" s="53"/>
      <c r="GX600" s="53"/>
      <c r="GY600" s="53"/>
      <c r="GZ600" s="53"/>
      <c r="HA600" s="53"/>
      <c r="HB600" s="53"/>
      <c r="HC600" s="53"/>
      <c r="HD600" s="53"/>
      <c r="HE600" s="53"/>
      <c r="HF600" s="53"/>
      <c r="HG600" s="53"/>
      <c r="HH600" s="53"/>
      <c r="HI600" s="53"/>
      <c r="HJ600" s="53"/>
      <c r="HK600" s="53"/>
      <c r="HL600" s="53"/>
      <c r="HM600" s="53"/>
      <c r="HN600" s="53"/>
      <c r="HO600" s="53"/>
      <c r="HP600" s="53"/>
      <c r="HQ600" s="53"/>
      <c r="HR600" s="53"/>
      <c r="HS600" s="53"/>
      <c r="HT600" s="53"/>
      <c r="HU600" s="53"/>
      <c r="HV600" s="53"/>
      <c r="HW600" s="53"/>
      <c r="HX600" s="53"/>
      <c r="HY600" s="53"/>
      <c r="HZ600" s="53"/>
      <c r="IA600" s="53"/>
      <c r="IB600" s="53"/>
      <c r="IC600" s="53"/>
      <c r="ID600" s="53"/>
      <c r="IE600" s="53"/>
      <c r="IF600" s="53"/>
      <c r="IG600" s="53"/>
      <c r="IH600" s="53"/>
      <c r="II600" s="53"/>
      <c r="IJ600" s="53"/>
      <c r="IK600" s="53"/>
      <c r="IL600" s="53"/>
      <c r="IM600" s="53"/>
      <c r="IN600" s="53"/>
      <c r="IO600" s="53"/>
      <c r="IP600" s="53"/>
      <c r="IQ600" s="53"/>
      <c r="IR600" s="53"/>
      <c r="IS600" s="53"/>
      <c r="IT600" s="53"/>
      <c r="IU600" s="53"/>
    </row>
    <row r="601" spans="1:255" s="52" customFormat="1" x14ac:dyDescent="0.3">
      <c r="A601" s="55"/>
      <c r="B601" s="51"/>
      <c r="C601" s="58"/>
      <c r="D601" s="58"/>
      <c r="E601" s="63"/>
      <c r="F601" s="63"/>
      <c r="G601" s="62"/>
      <c r="H601" s="62"/>
      <c r="I601" s="60"/>
      <c r="K601" s="53"/>
      <c r="L601" s="53"/>
      <c r="M601" s="53"/>
      <c r="N601" s="53"/>
      <c r="O601" s="53"/>
      <c r="P601" s="53"/>
      <c r="Q601" s="53"/>
      <c r="R601" s="53"/>
      <c r="S601" s="53"/>
      <c r="T601" s="53"/>
      <c r="U601" s="53"/>
      <c r="V601" s="53"/>
      <c r="W601" s="53"/>
      <c r="X601" s="53"/>
      <c r="Y601" s="53"/>
      <c r="Z601" s="53"/>
      <c r="AA601" s="53"/>
      <c r="AB601" s="53"/>
      <c r="AC601" s="53"/>
      <c r="AD601" s="53"/>
      <c r="AE601" s="53"/>
      <c r="AF601" s="53"/>
      <c r="AG601" s="53"/>
      <c r="AH601" s="53"/>
      <c r="AI601" s="53"/>
      <c r="AJ601" s="53"/>
      <c r="AK601" s="53"/>
      <c r="AL601" s="53"/>
      <c r="AM601" s="53"/>
      <c r="AN601" s="53"/>
      <c r="AO601" s="53"/>
      <c r="AP601" s="53"/>
      <c r="AQ601" s="53"/>
      <c r="AR601" s="53"/>
      <c r="AS601" s="53"/>
      <c r="AT601" s="53"/>
      <c r="AU601" s="53"/>
      <c r="AV601" s="53"/>
      <c r="AW601" s="53"/>
      <c r="AX601" s="53"/>
      <c r="AY601" s="53"/>
      <c r="AZ601" s="53"/>
      <c r="BA601" s="53"/>
      <c r="BB601" s="53"/>
      <c r="BC601" s="53"/>
      <c r="BD601" s="53"/>
      <c r="BE601" s="53"/>
      <c r="BF601" s="53"/>
      <c r="BG601" s="53"/>
      <c r="BH601" s="53"/>
      <c r="BI601" s="53"/>
      <c r="BJ601" s="53"/>
      <c r="BK601" s="53"/>
      <c r="BL601" s="53"/>
      <c r="BM601" s="53"/>
      <c r="BN601" s="53"/>
      <c r="BO601" s="53"/>
      <c r="BP601" s="53"/>
      <c r="BQ601" s="53"/>
      <c r="BR601" s="53"/>
      <c r="BS601" s="53"/>
      <c r="BT601" s="53"/>
      <c r="BU601" s="53"/>
      <c r="BV601" s="53"/>
      <c r="BW601" s="53"/>
      <c r="BX601" s="53"/>
      <c r="BY601" s="53"/>
      <c r="BZ601" s="53"/>
      <c r="CA601" s="53"/>
      <c r="CB601" s="53"/>
      <c r="CC601" s="53"/>
      <c r="CD601" s="53"/>
      <c r="CE601" s="53"/>
      <c r="CF601" s="53"/>
      <c r="CG601" s="53"/>
      <c r="CH601" s="53"/>
      <c r="CI601" s="53"/>
      <c r="CJ601" s="53"/>
      <c r="CK601" s="53"/>
      <c r="CL601" s="53"/>
      <c r="CM601" s="53"/>
      <c r="CN601" s="53"/>
      <c r="CO601" s="53"/>
      <c r="CP601" s="53"/>
      <c r="CQ601" s="53"/>
      <c r="CR601" s="53"/>
      <c r="CS601" s="53"/>
      <c r="CT601" s="53"/>
      <c r="CU601" s="53"/>
      <c r="CV601" s="53"/>
      <c r="CW601" s="53"/>
      <c r="CX601" s="53"/>
      <c r="CY601" s="53"/>
      <c r="CZ601" s="53"/>
      <c r="DA601" s="53"/>
      <c r="DB601" s="53"/>
      <c r="DC601" s="53"/>
      <c r="DD601" s="53"/>
      <c r="DE601" s="53"/>
      <c r="DF601" s="53"/>
      <c r="DG601" s="53"/>
      <c r="DH601" s="53"/>
      <c r="DI601" s="53"/>
      <c r="DJ601" s="53"/>
      <c r="DK601" s="53"/>
      <c r="DL601" s="53"/>
      <c r="DM601" s="53"/>
      <c r="DN601" s="53"/>
      <c r="DO601" s="53"/>
      <c r="DP601" s="53"/>
      <c r="DQ601" s="53"/>
      <c r="DR601" s="53"/>
      <c r="DS601" s="53"/>
      <c r="DT601" s="53"/>
      <c r="DU601" s="53"/>
      <c r="DV601" s="53"/>
      <c r="DW601" s="53"/>
      <c r="DX601" s="53"/>
      <c r="DY601" s="53"/>
      <c r="DZ601" s="53"/>
      <c r="EA601" s="53"/>
      <c r="EB601" s="53"/>
      <c r="EC601" s="53"/>
      <c r="ED601" s="53"/>
      <c r="EE601" s="53"/>
      <c r="EF601" s="53"/>
      <c r="EG601" s="53"/>
      <c r="EH601" s="53"/>
      <c r="EI601" s="53"/>
      <c r="EJ601" s="53"/>
      <c r="EK601" s="53"/>
      <c r="EL601" s="53"/>
      <c r="EM601" s="53"/>
      <c r="EN601" s="53"/>
      <c r="EO601" s="53"/>
      <c r="EP601" s="53"/>
      <c r="EQ601" s="53"/>
      <c r="ER601" s="53"/>
      <c r="ES601" s="53"/>
      <c r="ET601" s="53"/>
      <c r="EU601" s="53"/>
      <c r="EV601" s="53"/>
      <c r="EW601" s="53"/>
      <c r="EX601" s="53"/>
      <c r="EY601" s="53"/>
      <c r="EZ601" s="53"/>
      <c r="FA601" s="53"/>
      <c r="FB601" s="53"/>
      <c r="FC601" s="53"/>
      <c r="FD601" s="53"/>
      <c r="FE601" s="53"/>
      <c r="FF601" s="53"/>
      <c r="FG601" s="53"/>
      <c r="FH601" s="53"/>
      <c r="FI601" s="53"/>
      <c r="FJ601" s="53"/>
      <c r="FK601" s="53"/>
      <c r="FL601" s="53"/>
      <c r="FM601" s="53"/>
      <c r="FN601" s="53"/>
      <c r="FO601" s="53"/>
      <c r="FP601" s="53"/>
      <c r="FQ601" s="53"/>
      <c r="FR601" s="53"/>
      <c r="FS601" s="53"/>
      <c r="FT601" s="53"/>
      <c r="FU601" s="53"/>
      <c r="FV601" s="53"/>
      <c r="FW601" s="53"/>
      <c r="FX601" s="53"/>
      <c r="FY601" s="53"/>
      <c r="FZ601" s="53"/>
      <c r="GA601" s="53"/>
      <c r="GB601" s="53"/>
      <c r="GC601" s="53"/>
      <c r="GD601" s="53"/>
      <c r="GE601" s="53"/>
      <c r="GF601" s="53"/>
      <c r="GG601" s="53"/>
      <c r="GH601" s="53"/>
      <c r="GI601" s="53"/>
      <c r="GJ601" s="53"/>
      <c r="GK601" s="53"/>
      <c r="GL601" s="53"/>
      <c r="GM601" s="53"/>
      <c r="GN601" s="53"/>
      <c r="GO601" s="53"/>
      <c r="GP601" s="53"/>
      <c r="GQ601" s="53"/>
      <c r="GR601" s="53"/>
      <c r="GS601" s="53"/>
      <c r="GT601" s="53"/>
      <c r="GU601" s="53"/>
      <c r="GV601" s="53"/>
      <c r="GW601" s="53"/>
      <c r="GX601" s="53"/>
      <c r="GY601" s="53"/>
      <c r="GZ601" s="53"/>
      <c r="HA601" s="53"/>
      <c r="HB601" s="53"/>
      <c r="HC601" s="53"/>
      <c r="HD601" s="53"/>
      <c r="HE601" s="53"/>
      <c r="HF601" s="53"/>
      <c r="HG601" s="53"/>
      <c r="HH601" s="53"/>
      <c r="HI601" s="53"/>
      <c r="HJ601" s="53"/>
      <c r="HK601" s="53"/>
      <c r="HL601" s="53"/>
      <c r="HM601" s="53"/>
      <c r="HN601" s="53"/>
      <c r="HO601" s="53"/>
      <c r="HP601" s="53"/>
      <c r="HQ601" s="53"/>
      <c r="HR601" s="53"/>
      <c r="HS601" s="53"/>
      <c r="HT601" s="53"/>
      <c r="HU601" s="53"/>
      <c r="HV601" s="53"/>
      <c r="HW601" s="53"/>
      <c r="HX601" s="53"/>
      <c r="HY601" s="53"/>
      <c r="HZ601" s="53"/>
      <c r="IA601" s="53"/>
      <c r="IB601" s="53"/>
      <c r="IC601" s="53"/>
      <c r="ID601" s="53"/>
      <c r="IE601" s="53"/>
      <c r="IF601" s="53"/>
      <c r="IG601" s="53"/>
      <c r="IH601" s="53"/>
      <c r="II601" s="53"/>
      <c r="IJ601" s="53"/>
      <c r="IK601" s="53"/>
      <c r="IL601" s="53"/>
      <c r="IM601" s="53"/>
      <c r="IN601" s="53"/>
      <c r="IO601" s="53"/>
      <c r="IP601" s="53"/>
      <c r="IQ601" s="53"/>
      <c r="IR601" s="53"/>
      <c r="IS601" s="53"/>
      <c r="IT601" s="53"/>
      <c r="IU601" s="53"/>
    </row>
    <row r="602" spans="1:255" s="52" customFormat="1" x14ac:dyDescent="0.3">
      <c r="A602" s="55"/>
      <c r="B602" s="77"/>
      <c r="C602" s="78"/>
      <c r="D602" s="79"/>
      <c r="E602" s="62"/>
      <c r="F602" s="62"/>
      <c r="G602" s="62"/>
      <c r="H602" s="62"/>
      <c r="I602" s="60"/>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E602" s="53"/>
      <c r="BF602" s="53"/>
      <c r="BG602" s="53"/>
      <c r="BH602" s="53"/>
      <c r="BI602" s="53"/>
      <c r="BJ602" s="53"/>
      <c r="BK602" s="53"/>
      <c r="BL602" s="53"/>
      <c r="BM602" s="53"/>
      <c r="BN602" s="53"/>
      <c r="BO602" s="53"/>
      <c r="BP602" s="53"/>
      <c r="BQ602" s="53"/>
      <c r="BR602" s="53"/>
      <c r="BS602" s="53"/>
      <c r="BT602" s="53"/>
      <c r="BU602" s="53"/>
      <c r="BV602" s="53"/>
      <c r="BW602" s="53"/>
      <c r="BX602" s="53"/>
      <c r="BY602" s="53"/>
      <c r="BZ602" s="53"/>
      <c r="CA602" s="53"/>
      <c r="CB602" s="53"/>
      <c r="CC602" s="53"/>
      <c r="CD602" s="53"/>
      <c r="CE602" s="53"/>
      <c r="CF602" s="53"/>
      <c r="CG602" s="53"/>
      <c r="CH602" s="53"/>
      <c r="CI602" s="53"/>
      <c r="CJ602" s="53"/>
      <c r="CK602" s="53"/>
      <c r="CL602" s="53"/>
      <c r="CM602" s="53"/>
      <c r="CN602" s="53"/>
      <c r="CO602" s="53"/>
      <c r="CP602" s="53"/>
      <c r="CQ602" s="53"/>
      <c r="CR602" s="53"/>
      <c r="CS602" s="53"/>
      <c r="CT602" s="53"/>
      <c r="CU602" s="53"/>
      <c r="CV602" s="53"/>
      <c r="CW602" s="53"/>
      <c r="CX602" s="53"/>
      <c r="CY602" s="53"/>
      <c r="CZ602" s="53"/>
      <c r="DA602" s="53"/>
      <c r="DB602" s="53"/>
      <c r="DC602" s="53"/>
      <c r="DD602" s="53"/>
      <c r="DE602" s="53"/>
      <c r="DF602" s="53"/>
      <c r="DG602" s="53"/>
      <c r="DH602" s="53"/>
      <c r="DI602" s="53"/>
      <c r="DJ602" s="53"/>
      <c r="DK602" s="53"/>
      <c r="DL602" s="53"/>
      <c r="DM602" s="53"/>
      <c r="DN602" s="53"/>
      <c r="DO602" s="53"/>
      <c r="DP602" s="53"/>
      <c r="DQ602" s="53"/>
      <c r="DR602" s="53"/>
      <c r="DS602" s="53"/>
      <c r="DT602" s="53"/>
      <c r="DU602" s="53"/>
      <c r="DV602" s="53"/>
      <c r="DW602" s="53"/>
      <c r="DX602" s="53"/>
      <c r="DY602" s="53"/>
      <c r="DZ602" s="53"/>
      <c r="EA602" s="53"/>
      <c r="EB602" s="53"/>
      <c r="EC602" s="53"/>
      <c r="ED602" s="53"/>
      <c r="EE602" s="53"/>
      <c r="EF602" s="53"/>
      <c r="EG602" s="53"/>
      <c r="EH602" s="53"/>
      <c r="EI602" s="53"/>
      <c r="EJ602" s="53"/>
      <c r="EK602" s="53"/>
      <c r="EL602" s="53"/>
      <c r="EM602" s="53"/>
      <c r="EN602" s="53"/>
      <c r="EO602" s="53"/>
      <c r="EP602" s="53"/>
      <c r="EQ602" s="53"/>
      <c r="ER602" s="53"/>
      <c r="ES602" s="53"/>
      <c r="ET602" s="53"/>
      <c r="EU602" s="53"/>
      <c r="EV602" s="53"/>
      <c r="EW602" s="53"/>
      <c r="EX602" s="53"/>
      <c r="EY602" s="53"/>
      <c r="EZ602" s="53"/>
      <c r="FA602" s="53"/>
      <c r="FB602" s="53"/>
      <c r="FC602" s="53"/>
      <c r="FD602" s="53"/>
      <c r="FE602" s="53"/>
      <c r="FF602" s="53"/>
      <c r="FG602" s="53"/>
      <c r="FH602" s="53"/>
      <c r="FI602" s="53"/>
      <c r="FJ602" s="53"/>
      <c r="FK602" s="53"/>
      <c r="FL602" s="53"/>
      <c r="FM602" s="53"/>
      <c r="FN602" s="53"/>
      <c r="FO602" s="53"/>
      <c r="FP602" s="53"/>
      <c r="FQ602" s="53"/>
      <c r="FR602" s="53"/>
      <c r="FS602" s="53"/>
      <c r="FT602" s="53"/>
      <c r="FU602" s="53"/>
      <c r="FV602" s="53"/>
      <c r="FW602" s="53"/>
      <c r="FX602" s="53"/>
      <c r="FY602" s="53"/>
      <c r="FZ602" s="53"/>
      <c r="GA602" s="53"/>
      <c r="GB602" s="53"/>
      <c r="GC602" s="53"/>
      <c r="GD602" s="53"/>
      <c r="GE602" s="53"/>
      <c r="GF602" s="53"/>
      <c r="GG602" s="53"/>
      <c r="GH602" s="53"/>
      <c r="GI602" s="53"/>
      <c r="GJ602" s="53"/>
      <c r="GK602" s="53"/>
      <c r="GL602" s="53"/>
      <c r="GM602" s="53"/>
      <c r="GN602" s="53"/>
      <c r="GO602" s="53"/>
      <c r="GP602" s="53"/>
      <c r="GQ602" s="53"/>
      <c r="GR602" s="53"/>
      <c r="GS602" s="53"/>
      <c r="GT602" s="53"/>
      <c r="GU602" s="53"/>
      <c r="GV602" s="53"/>
      <c r="GW602" s="53"/>
      <c r="GX602" s="53"/>
      <c r="GY602" s="53"/>
      <c r="GZ602" s="53"/>
      <c r="HA602" s="53"/>
      <c r="HB602" s="53"/>
      <c r="HC602" s="53"/>
      <c r="HD602" s="53"/>
      <c r="HE602" s="53"/>
      <c r="HF602" s="53"/>
      <c r="HG602" s="53"/>
      <c r="HH602" s="53"/>
      <c r="HI602" s="53"/>
      <c r="HJ602" s="53"/>
      <c r="HK602" s="53"/>
      <c r="HL602" s="53"/>
      <c r="HM602" s="53"/>
      <c r="HN602" s="53"/>
      <c r="HO602" s="53"/>
      <c r="HP602" s="53"/>
      <c r="HQ602" s="53"/>
      <c r="HR602" s="53"/>
      <c r="HS602" s="53"/>
      <c r="HT602" s="53"/>
      <c r="HU602" s="53"/>
      <c r="HV602" s="53"/>
      <c r="HW602" s="53"/>
      <c r="HX602" s="53"/>
      <c r="HY602" s="53"/>
      <c r="HZ602" s="53"/>
      <c r="IA602" s="53"/>
      <c r="IB602" s="53"/>
      <c r="IC602" s="53"/>
      <c r="ID602" s="53"/>
      <c r="IE602" s="53"/>
      <c r="IF602" s="53"/>
      <c r="IG602" s="53"/>
      <c r="IH602" s="53"/>
      <c r="II602" s="53"/>
      <c r="IJ602" s="53"/>
      <c r="IK602" s="53"/>
      <c r="IL602" s="53"/>
      <c r="IM602" s="53"/>
      <c r="IN602" s="53"/>
      <c r="IO602" s="53"/>
      <c r="IP602" s="53"/>
      <c r="IQ602" s="53"/>
      <c r="IR602" s="53"/>
      <c r="IS602" s="53"/>
      <c r="IT602" s="53"/>
      <c r="IU602" s="53"/>
    </row>
    <row r="603" spans="1:255" s="52" customFormat="1" x14ac:dyDescent="0.3">
      <c r="A603" s="55"/>
      <c r="B603" s="65"/>
      <c r="C603" s="78"/>
      <c r="D603" s="79"/>
      <c r="E603" s="62"/>
      <c r="F603" s="62"/>
      <c r="G603" s="62"/>
      <c r="H603" s="62"/>
      <c r="I603" s="60"/>
      <c r="K603" s="53"/>
      <c r="L603" s="53"/>
      <c r="M603" s="53"/>
      <c r="N603" s="53"/>
      <c r="O603" s="53"/>
      <c r="P603" s="53"/>
      <c r="Q603" s="53"/>
      <c r="R603" s="53"/>
      <c r="S603" s="53"/>
      <c r="T603" s="53"/>
      <c r="U603" s="53"/>
      <c r="V603" s="53"/>
      <c r="W603" s="53"/>
      <c r="X603" s="53"/>
      <c r="Y603" s="53"/>
      <c r="Z603" s="53"/>
      <c r="AA603" s="53"/>
      <c r="AB603" s="53"/>
      <c r="AC603" s="53"/>
      <c r="AD603" s="53"/>
      <c r="AE603" s="53"/>
      <c r="AF603" s="53"/>
      <c r="AG603" s="53"/>
      <c r="AH603" s="53"/>
      <c r="AI603" s="53"/>
      <c r="AJ603" s="53"/>
      <c r="AK603" s="53"/>
      <c r="AL603" s="53"/>
      <c r="AM603" s="53"/>
      <c r="AN603" s="53"/>
      <c r="AO603" s="53"/>
      <c r="AP603" s="53"/>
      <c r="AQ603" s="53"/>
      <c r="AR603" s="53"/>
      <c r="AS603" s="53"/>
      <c r="AT603" s="53"/>
      <c r="AU603" s="53"/>
      <c r="AV603" s="53"/>
      <c r="AW603" s="53"/>
      <c r="AX603" s="53"/>
      <c r="AY603" s="53"/>
      <c r="AZ603" s="53"/>
      <c r="BA603" s="53"/>
      <c r="BB603" s="53"/>
      <c r="BC603" s="53"/>
      <c r="BD603" s="53"/>
      <c r="BE603" s="53"/>
      <c r="BF603" s="53"/>
      <c r="BG603" s="53"/>
      <c r="BH603" s="53"/>
      <c r="BI603" s="53"/>
      <c r="BJ603" s="53"/>
      <c r="BK603" s="53"/>
      <c r="BL603" s="53"/>
      <c r="BM603" s="53"/>
      <c r="BN603" s="53"/>
      <c r="BO603" s="53"/>
      <c r="BP603" s="53"/>
      <c r="BQ603" s="53"/>
      <c r="BR603" s="53"/>
      <c r="BS603" s="53"/>
      <c r="BT603" s="53"/>
      <c r="BU603" s="53"/>
      <c r="BV603" s="53"/>
      <c r="BW603" s="53"/>
      <c r="BX603" s="53"/>
      <c r="BY603" s="53"/>
      <c r="BZ603" s="53"/>
      <c r="CA603" s="53"/>
      <c r="CB603" s="53"/>
      <c r="CC603" s="53"/>
      <c r="CD603" s="53"/>
      <c r="CE603" s="53"/>
      <c r="CF603" s="53"/>
      <c r="CG603" s="53"/>
      <c r="CH603" s="53"/>
      <c r="CI603" s="53"/>
      <c r="CJ603" s="53"/>
      <c r="CK603" s="53"/>
      <c r="CL603" s="53"/>
      <c r="CM603" s="53"/>
      <c r="CN603" s="53"/>
      <c r="CO603" s="53"/>
      <c r="CP603" s="53"/>
      <c r="CQ603" s="53"/>
      <c r="CR603" s="53"/>
      <c r="CS603" s="53"/>
      <c r="CT603" s="53"/>
      <c r="CU603" s="53"/>
      <c r="CV603" s="53"/>
      <c r="CW603" s="53"/>
      <c r="CX603" s="53"/>
      <c r="CY603" s="53"/>
      <c r="CZ603" s="53"/>
      <c r="DA603" s="53"/>
      <c r="DB603" s="53"/>
      <c r="DC603" s="53"/>
      <c r="DD603" s="53"/>
      <c r="DE603" s="53"/>
      <c r="DF603" s="53"/>
      <c r="DG603" s="53"/>
      <c r="DH603" s="53"/>
      <c r="DI603" s="53"/>
      <c r="DJ603" s="53"/>
      <c r="DK603" s="53"/>
      <c r="DL603" s="53"/>
      <c r="DM603" s="53"/>
      <c r="DN603" s="53"/>
      <c r="DO603" s="53"/>
      <c r="DP603" s="53"/>
      <c r="DQ603" s="53"/>
      <c r="DR603" s="53"/>
      <c r="DS603" s="53"/>
      <c r="DT603" s="53"/>
      <c r="DU603" s="53"/>
      <c r="DV603" s="53"/>
      <c r="DW603" s="53"/>
      <c r="DX603" s="53"/>
      <c r="DY603" s="53"/>
      <c r="DZ603" s="53"/>
      <c r="EA603" s="53"/>
      <c r="EB603" s="53"/>
      <c r="EC603" s="53"/>
      <c r="ED603" s="53"/>
      <c r="EE603" s="53"/>
      <c r="EF603" s="53"/>
      <c r="EG603" s="53"/>
      <c r="EH603" s="53"/>
      <c r="EI603" s="53"/>
      <c r="EJ603" s="53"/>
      <c r="EK603" s="53"/>
      <c r="EL603" s="53"/>
      <c r="EM603" s="53"/>
      <c r="EN603" s="53"/>
      <c r="EO603" s="53"/>
      <c r="EP603" s="53"/>
      <c r="EQ603" s="53"/>
      <c r="ER603" s="53"/>
      <c r="ES603" s="53"/>
      <c r="ET603" s="53"/>
      <c r="EU603" s="53"/>
      <c r="EV603" s="53"/>
      <c r="EW603" s="53"/>
      <c r="EX603" s="53"/>
      <c r="EY603" s="53"/>
      <c r="EZ603" s="53"/>
      <c r="FA603" s="53"/>
      <c r="FB603" s="53"/>
      <c r="FC603" s="53"/>
      <c r="FD603" s="53"/>
      <c r="FE603" s="53"/>
      <c r="FF603" s="53"/>
      <c r="FG603" s="53"/>
      <c r="FH603" s="53"/>
      <c r="FI603" s="53"/>
      <c r="FJ603" s="53"/>
      <c r="FK603" s="53"/>
      <c r="FL603" s="53"/>
      <c r="FM603" s="53"/>
      <c r="FN603" s="53"/>
      <c r="FO603" s="53"/>
      <c r="FP603" s="53"/>
      <c r="FQ603" s="53"/>
      <c r="FR603" s="53"/>
      <c r="FS603" s="53"/>
      <c r="FT603" s="53"/>
      <c r="FU603" s="53"/>
      <c r="FV603" s="53"/>
      <c r="FW603" s="53"/>
      <c r="FX603" s="53"/>
      <c r="FY603" s="53"/>
      <c r="FZ603" s="53"/>
      <c r="GA603" s="53"/>
      <c r="GB603" s="53"/>
      <c r="GC603" s="53"/>
      <c r="GD603" s="53"/>
      <c r="GE603" s="53"/>
      <c r="GF603" s="53"/>
      <c r="GG603" s="53"/>
      <c r="GH603" s="53"/>
      <c r="GI603" s="53"/>
      <c r="GJ603" s="53"/>
      <c r="GK603" s="53"/>
      <c r="GL603" s="53"/>
      <c r="GM603" s="53"/>
      <c r="GN603" s="53"/>
      <c r="GO603" s="53"/>
      <c r="GP603" s="53"/>
      <c r="GQ603" s="53"/>
      <c r="GR603" s="53"/>
      <c r="GS603" s="53"/>
      <c r="GT603" s="53"/>
      <c r="GU603" s="53"/>
      <c r="GV603" s="53"/>
      <c r="GW603" s="53"/>
      <c r="GX603" s="53"/>
      <c r="GY603" s="53"/>
      <c r="GZ603" s="53"/>
      <c r="HA603" s="53"/>
      <c r="HB603" s="53"/>
      <c r="HC603" s="53"/>
      <c r="HD603" s="53"/>
      <c r="HE603" s="53"/>
      <c r="HF603" s="53"/>
      <c r="HG603" s="53"/>
      <c r="HH603" s="53"/>
      <c r="HI603" s="53"/>
      <c r="HJ603" s="53"/>
      <c r="HK603" s="53"/>
      <c r="HL603" s="53"/>
      <c r="HM603" s="53"/>
      <c r="HN603" s="53"/>
      <c r="HO603" s="53"/>
      <c r="HP603" s="53"/>
      <c r="HQ603" s="53"/>
      <c r="HR603" s="53"/>
      <c r="HS603" s="53"/>
      <c r="HT603" s="53"/>
      <c r="HU603" s="53"/>
      <c r="HV603" s="53"/>
      <c r="HW603" s="53"/>
      <c r="HX603" s="53"/>
      <c r="HY603" s="53"/>
      <c r="HZ603" s="53"/>
      <c r="IA603" s="53"/>
      <c r="IB603" s="53"/>
      <c r="IC603" s="53"/>
      <c r="ID603" s="53"/>
      <c r="IE603" s="53"/>
      <c r="IF603" s="53"/>
      <c r="IG603" s="53"/>
      <c r="IH603" s="53"/>
      <c r="II603" s="53"/>
      <c r="IJ603" s="53"/>
      <c r="IK603" s="53"/>
      <c r="IL603" s="53"/>
      <c r="IM603" s="53"/>
      <c r="IN603" s="53"/>
      <c r="IO603" s="53"/>
      <c r="IP603" s="53"/>
      <c r="IQ603" s="53"/>
      <c r="IR603" s="53"/>
      <c r="IS603" s="53"/>
      <c r="IT603" s="53"/>
      <c r="IU603" s="53"/>
    </row>
    <row r="604" spans="1:255" s="52" customFormat="1" x14ac:dyDescent="0.3">
      <c r="A604" s="55"/>
      <c r="B604" s="64"/>
      <c r="C604" s="55"/>
      <c r="D604" s="55"/>
      <c r="E604" s="75"/>
      <c r="F604" s="62"/>
      <c r="G604" s="61"/>
      <c r="H604" s="62"/>
      <c r="I604" s="60"/>
      <c r="K604" s="53"/>
      <c r="L604" s="53"/>
      <c r="M604" s="53"/>
      <c r="N604" s="53"/>
      <c r="O604" s="53"/>
      <c r="P604" s="53"/>
      <c r="Q604" s="53"/>
      <c r="R604" s="53"/>
      <c r="S604" s="53"/>
      <c r="T604" s="53"/>
      <c r="U604" s="53"/>
      <c r="V604" s="53"/>
      <c r="W604" s="53"/>
      <c r="X604" s="53"/>
      <c r="Y604" s="53"/>
      <c r="Z604" s="53"/>
      <c r="AA604" s="53"/>
      <c r="AB604" s="53"/>
      <c r="AC604" s="53"/>
      <c r="AD604" s="53"/>
      <c r="AE604" s="53"/>
      <c r="AF604" s="53"/>
      <c r="AG604" s="53"/>
      <c r="AH604" s="53"/>
      <c r="AI604" s="53"/>
      <c r="AJ604" s="53"/>
      <c r="AK604" s="53"/>
      <c r="AL604" s="53"/>
      <c r="AM604" s="53"/>
      <c r="AN604" s="53"/>
      <c r="AO604" s="53"/>
      <c r="AP604" s="53"/>
      <c r="AQ604" s="53"/>
      <c r="AR604" s="53"/>
      <c r="AS604" s="53"/>
      <c r="AT604" s="53"/>
      <c r="AU604" s="53"/>
      <c r="AV604" s="53"/>
      <c r="AW604" s="53"/>
      <c r="AX604" s="53"/>
      <c r="AY604" s="53"/>
      <c r="AZ604" s="53"/>
      <c r="BA604" s="53"/>
      <c r="BB604" s="53"/>
      <c r="BC604" s="53"/>
      <c r="BD604" s="53"/>
      <c r="BE604" s="53"/>
      <c r="BF604" s="53"/>
      <c r="BG604" s="53"/>
      <c r="BH604" s="53"/>
      <c r="BI604" s="53"/>
      <c r="BJ604" s="53"/>
      <c r="BK604" s="53"/>
      <c r="BL604" s="53"/>
      <c r="BM604" s="53"/>
      <c r="BN604" s="53"/>
      <c r="BO604" s="53"/>
      <c r="BP604" s="53"/>
      <c r="BQ604" s="53"/>
      <c r="BR604" s="53"/>
      <c r="BS604" s="53"/>
      <c r="BT604" s="53"/>
      <c r="BU604" s="53"/>
      <c r="BV604" s="53"/>
      <c r="BW604" s="53"/>
      <c r="BX604" s="53"/>
      <c r="BY604" s="53"/>
      <c r="BZ604" s="53"/>
      <c r="CA604" s="53"/>
      <c r="CB604" s="53"/>
      <c r="CC604" s="53"/>
      <c r="CD604" s="53"/>
      <c r="CE604" s="53"/>
      <c r="CF604" s="53"/>
      <c r="CG604" s="53"/>
      <c r="CH604" s="53"/>
      <c r="CI604" s="53"/>
      <c r="CJ604" s="53"/>
      <c r="CK604" s="53"/>
      <c r="CL604" s="53"/>
      <c r="CM604" s="53"/>
      <c r="CN604" s="53"/>
      <c r="CO604" s="53"/>
      <c r="CP604" s="53"/>
      <c r="CQ604" s="53"/>
      <c r="CR604" s="53"/>
      <c r="CS604" s="53"/>
      <c r="CT604" s="53"/>
      <c r="CU604" s="53"/>
      <c r="CV604" s="53"/>
      <c r="CW604" s="53"/>
      <c r="CX604" s="53"/>
      <c r="CY604" s="53"/>
      <c r="CZ604" s="53"/>
      <c r="DA604" s="53"/>
      <c r="DB604" s="53"/>
      <c r="DC604" s="53"/>
      <c r="DD604" s="53"/>
      <c r="DE604" s="53"/>
      <c r="DF604" s="53"/>
      <c r="DG604" s="53"/>
      <c r="DH604" s="53"/>
      <c r="DI604" s="53"/>
      <c r="DJ604" s="53"/>
      <c r="DK604" s="53"/>
      <c r="DL604" s="53"/>
      <c r="DM604" s="53"/>
      <c r="DN604" s="53"/>
      <c r="DO604" s="53"/>
      <c r="DP604" s="53"/>
      <c r="DQ604" s="53"/>
      <c r="DR604" s="53"/>
      <c r="DS604" s="53"/>
      <c r="DT604" s="53"/>
      <c r="DU604" s="53"/>
      <c r="DV604" s="53"/>
      <c r="DW604" s="53"/>
      <c r="DX604" s="53"/>
      <c r="DY604" s="53"/>
      <c r="DZ604" s="53"/>
      <c r="EA604" s="53"/>
      <c r="EB604" s="53"/>
      <c r="EC604" s="53"/>
      <c r="ED604" s="53"/>
      <c r="EE604" s="53"/>
      <c r="EF604" s="53"/>
      <c r="EG604" s="53"/>
      <c r="EH604" s="53"/>
      <c r="EI604" s="53"/>
      <c r="EJ604" s="53"/>
      <c r="EK604" s="53"/>
      <c r="EL604" s="53"/>
      <c r="EM604" s="53"/>
      <c r="EN604" s="53"/>
      <c r="EO604" s="53"/>
      <c r="EP604" s="53"/>
      <c r="EQ604" s="53"/>
      <c r="ER604" s="53"/>
      <c r="ES604" s="53"/>
      <c r="ET604" s="53"/>
      <c r="EU604" s="53"/>
      <c r="EV604" s="53"/>
      <c r="EW604" s="53"/>
      <c r="EX604" s="53"/>
      <c r="EY604" s="53"/>
      <c r="EZ604" s="53"/>
      <c r="FA604" s="53"/>
      <c r="FB604" s="53"/>
      <c r="FC604" s="53"/>
      <c r="FD604" s="53"/>
      <c r="FE604" s="53"/>
      <c r="FF604" s="53"/>
      <c r="FG604" s="53"/>
      <c r="FH604" s="53"/>
      <c r="FI604" s="53"/>
      <c r="FJ604" s="53"/>
      <c r="FK604" s="53"/>
      <c r="FL604" s="53"/>
      <c r="FM604" s="53"/>
      <c r="FN604" s="53"/>
      <c r="FO604" s="53"/>
      <c r="FP604" s="53"/>
      <c r="FQ604" s="53"/>
      <c r="FR604" s="53"/>
      <c r="FS604" s="53"/>
      <c r="FT604" s="53"/>
      <c r="FU604" s="53"/>
      <c r="FV604" s="53"/>
      <c r="FW604" s="53"/>
      <c r="FX604" s="53"/>
      <c r="FY604" s="53"/>
      <c r="FZ604" s="53"/>
      <c r="GA604" s="53"/>
      <c r="GB604" s="53"/>
      <c r="GC604" s="53"/>
      <c r="GD604" s="53"/>
      <c r="GE604" s="53"/>
      <c r="GF604" s="53"/>
      <c r="GG604" s="53"/>
      <c r="GH604" s="53"/>
      <c r="GI604" s="53"/>
      <c r="GJ604" s="53"/>
      <c r="GK604" s="53"/>
      <c r="GL604" s="53"/>
      <c r="GM604" s="53"/>
      <c r="GN604" s="53"/>
      <c r="GO604" s="53"/>
      <c r="GP604" s="53"/>
      <c r="GQ604" s="53"/>
      <c r="GR604" s="53"/>
      <c r="GS604" s="53"/>
      <c r="GT604" s="53"/>
      <c r="GU604" s="53"/>
      <c r="GV604" s="53"/>
      <c r="GW604" s="53"/>
      <c r="GX604" s="53"/>
      <c r="GY604" s="53"/>
      <c r="GZ604" s="53"/>
      <c r="HA604" s="53"/>
      <c r="HB604" s="53"/>
      <c r="HC604" s="53"/>
      <c r="HD604" s="53"/>
      <c r="HE604" s="53"/>
      <c r="HF604" s="53"/>
      <c r="HG604" s="53"/>
      <c r="HH604" s="53"/>
      <c r="HI604" s="53"/>
      <c r="HJ604" s="53"/>
      <c r="HK604" s="53"/>
      <c r="HL604" s="53"/>
      <c r="HM604" s="53"/>
      <c r="HN604" s="53"/>
      <c r="HO604" s="53"/>
      <c r="HP604" s="53"/>
      <c r="HQ604" s="53"/>
      <c r="HR604" s="53"/>
      <c r="HS604" s="53"/>
      <c r="HT604" s="53"/>
      <c r="HU604" s="53"/>
      <c r="HV604" s="53"/>
      <c r="HW604" s="53"/>
      <c r="HX604" s="53"/>
      <c r="HY604" s="53"/>
      <c r="HZ604" s="53"/>
      <c r="IA604" s="53"/>
      <c r="IB604" s="53"/>
      <c r="IC604" s="53"/>
      <c r="ID604" s="53"/>
      <c r="IE604" s="53"/>
      <c r="IF604" s="53"/>
      <c r="IG604" s="53"/>
      <c r="IH604" s="53"/>
      <c r="II604" s="53"/>
      <c r="IJ604" s="53"/>
      <c r="IK604" s="53"/>
      <c r="IL604" s="53"/>
      <c r="IM604" s="53"/>
      <c r="IN604" s="53"/>
      <c r="IO604" s="53"/>
      <c r="IP604" s="53"/>
      <c r="IQ604" s="53"/>
      <c r="IR604" s="53"/>
      <c r="IS604" s="53"/>
      <c r="IT604" s="53"/>
      <c r="IU604" s="53"/>
    </row>
    <row r="605" spans="1:255" s="52" customFormat="1" x14ac:dyDescent="0.3">
      <c r="A605" s="55"/>
      <c r="B605" s="64"/>
      <c r="C605" s="55"/>
      <c r="D605" s="55"/>
      <c r="E605" s="75"/>
      <c r="F605" s="62"/>
      <c r="G605" s="61"/>
      <c r="H605" s="73"/>
      <c r="I605" s="80"/>
      <c r="K605" s="53"/>
      <c r="L605" s="53"/>
      <c r="M605" s="53"/>
      <c r="N605" s="53"/>
      <c r="O605" s="53"/>
      <c r="P605" s="53"/>
      <c r="Q605" s="53"/>
      <c r="R605" s="53"/>
      <c r="S605" s="53"/>
      <c r="T605" s="53"/>
      <c r="U605" s="53"/>
      <c r="V605" s="53"/>
      <c r="W605" s="53"/>
      <c r="X605" s="53"/>
      <c r="Y605" s="53"/>
      <c r="Z605" s="53"/>
      <c r="AA605" s="53"/>
      <c r="AB605" s="53"/>
      <c r="AC605" s="53"/>
      <c r="AD605" s="53"/>
      <c r="AE605" s="53"/>
      <c r="AF605" s="53"/>
      <c r="AG605" s="53"/>
      <c r="AH605" s="53"/>
      <c r="AI605" s="53"/>
      <c r="AJ605" s="53"/>
      <c r="AK605" s="53"/>
      <c r="AL605" s="53"/>
      <c r="AM605" s="53"/>
      <c r="AN605" s="53"/>
      <c r="AO605" s="53"/>
      <c r="AP605" s="53"/>
      <c r="AQ605" s="53"/>
      <c r="AR605" s="53"/>
      <c r="AS605" s="53"/>
      <c r="AT605" s="53"/>
      <c r="AU605" s="53"/>
      <c r="AV605" s="53"/>
      <c r="AW605" s="53"/>
      <c r="AX605" s="53"/>
      <c r="AY605" s="53"/>
      <c r="AZ605" s="53"/>
      <c r="BA605" s="53"/>
      <c r="BB605" s="53"/>
      <c r="BC605" s="53"/>
      <c r="BD605" s="53"/>
      <c r="BE605" s="53"/>
      <c r="BF605" s="53"/>
      <c r="BG605" s="53"/>
      <c r="BH605" s="53"/>
      <c r="BI605" s="53"/>
      <c r="BJ605" s="53"/>
      <c r="BK605" s="53"/>
      <c r="BL605" s="53"/>
      <c r="BM605" s="53"/>
      <c r="BN605" s="53"/>
      <c r="BO605" s="53"/>
      <c r="BP605" s="53"/>
      <c r="BQ605" s="53"/>
      <c r="BR605" s="53"/>
      <c r="BS605" s="53"/>
      <c r="BT605" s="53"/>
      <c r="BU605" s="53"/>
      <c r="BV605" s="53"/>
      <c r="BW605" s="53"/>
      <c r="BX605" s="53"/>
      <c r="BY605" s="53"/>
      <c r="BZ605" s="53"/>
      <c r="CA605" s="53"/>
      <c r="CB605" s="53"/>
      <c r="CC605" s="53"/>
      <c r="CD605" s="53"/>
      <c r="CE605" s="53"/>
      <c r="CF605" s="53"/>
      <c r="CG605" s="53"/>
      <c r="CH605" s="53"/>
      <c r="CI605" s="53"/>
      <c r="CJ605" s="53"/>
      <c r="CK605" s="53"/>
      <c r="CL605" s="53"/>
      <c r="CM605" s="53"/>
      <c r="CN605" s="53"/>
      <c r="CO605" s="53"/>
      <c r="CP605" s="53"/>
      <c r="CQ605" s="53"/>
      <c r="CR605" s="53"/>
      <c r="CS605" s="53"/>
      <c r="CT605" s="53"/>
      <c r="CU605" s="53"/>
      <c r="CV605" s="53"/>
      <c r="CW605" s="53"/>
      <c r="CX605" s="53"/>
      <c r="CY605" s="53"/>
      <c r="CZ605" s="53"/>
      <c r="DA605" s="53"/>
      <c r="DB605" s="53"/>
      <c r="DC605" s="53"/>
      <c r="DD605" s="53"/>
      <c r="DE605" s="53"/>
      <c r="DF605" s="53"/>
      <c r="DG605" s="53"/>
      <c r="DH605" s="53"/>
      <c r="DI605" s="53"/>
      <c r="DJ605" s="53"/>
      <c r="DK605" s="53"/>
      <c r="DL605" s="53"/>
      <c r="DM605" s="53"/>
      <c r="DN605" s="53"/>
      <c r="DO605" s="53"/>
      <c r="DP605" s="53"/>
      <c r="DQ605" s="53"/>
      <c r="DR605" s="53"/>
      <c r="DS605" s="53"/>
      <c r="DT605" s="53"/>
      <c r="DU605" s="53"/>
      <c r="DV605" s="53"/>
      <c r="DW605" s="53"/>
      <c r="DX605" s="53"/>
      <c r="DY605" s="53"/>
      <c r="DZ605" s="53"/>
      <c r="EA605" s="53"/>
      <c r="EB605" s="53"/>
      <c r="EC605" s="53"/>
      <c r="ED605" s="53"/>
      <c r="EE605" s="53"/>
      <c r="EF605" s="53"/>
      <c r="EG605" s="53"/>
      <c r="EH605" s="53"/>
      <c r="EI605" s="53"/>
      <c r="EJ605" s="53"/>
      <c r="EK605" s="53"/>
      <c r="EL605" s="53"/>
      <c r="EM605" s="53"/>
      <c r="EN605" s="53"/>
      <c r="EO605" s="53"/>
      <c r="EP605" s="53"/>
      <c r="EQ605" s="53"/>
      <c r="ER605" s="53"/>
      <c r="ES605" s="53"/>
      <c r="ET605" s="53"/>
      <c r="EU605" s="53"/>
      <c r="EV605" s="53"/>
      <c r="EW605" s="53"/>
      <c r="EX605" s="53"/>
      <c r="EY605" s="53"/>
      <c r="EZ605" s="53"/>
      <c r="FA605" s="53"/>
      <c r="FB605" s="53"/>
      <c r="FC605" s="53"/>
      <c r="FD605" s="53"/>
      <c r="FE605" s="53"/>
      <c r="FF605" s="53"/>
      <c r="FG605" s="53"/>
      <c r="FH605" s="53"/>
      <c r="FI605" s="53"/>
      <c r="FJ605" s="53"/>
      <c r="FK605" s="53"/>
      <c r="FL605" s="53"/>
      <c r="FM605" s="53"/>
      <c r="FN605" s="53"/>
      <c r="FO605" s="53"/>
      <c r="FP605" s="53"/>
      <c r="FQ605" s="53"/>
      <c r="FR605" s="53"/>
      <c r="FS605" s="53"/>
      <c r="FT605" s="53"/>
      <c r="FU605" s="53"/>
      <c r="FV605" s="53"/>
      <c r="FW605" s="53"/>
      <c r="FX605" s="53"/>
      <c r="FY605" s="53"/>
      <c r="FZ605" s="53"/>
      <c r="GA605" s="53"/>
      <c r="GB605" s="53"/>
      <c r="GC605" s="53"/>
      <c r="GD605" s="53"/>
      <c r="GE605" s="53"/>
      <c r="GF605" s="53"/>
      <c r="GG605" s="53"/>
      <c r="GH605" s="53"/>
      <c r="GI605" s="53"/>
      <c r="GJ605" s="53"/>
      <c r="GK605" s="53"/>
      <c r="GL605" s="53"/>
      <c r="GM605" s="53"/>
      <c r="GN605" s="53"/>
      <c r="GO605" s="53"/>
      <c r="GP605" s="53"/>
      <c r="GQ605" s="53"/>
      <c r="GR605" s="53"/>
      <c r="GS605" s="53"/>
      <c r="GT605" s="53"/>
      <c r="GU605" s="53"/>
      <c r="GV605" s="53"/>
      <c r="GW605" s="53"/>
      <c r="GX605" s="53"/>
      <c r="GY605" s="53"/>
      <c r="GZ605" s="53"/>
      <c r="HA605" s="53"/>
      <c r="HB605" s="53"/>
      <c r="HC605" s="53"/>
      <c r="HD605" s="53"/>
      <c r="HE605" s="53"/>
      <c r="HF605" s="53"/>
      <c r="HG605" s="53"/>
      <c r="HH605" s="53"/>
      <c r="HI605" s="53"/>
      <c r="HJ605" s="53"/>
      <c r="HK605" s="53"/>
      <c r="HL605" s="53"/>
      <c r="HM605" s="53"/>
      <c r="HN605" s="53"/>
      <c r="HO605" s="53"/>
      <c r="HP605" s="53"/>
      <c r="HQ605" s="53"/>
      <c r="HR605" s="53"/>
      <c r="HS605" s="53"/>
      <c r="HT605" s="53"/>
      <c r="HU605" s="53"/>
      <c r="HV605" s="53"/>
      <c r="HW605" s="53"/>
      <c r="HX605" s="53"/>
      <c r="HY605" s="53"/>
      <c r="HZ605" s="53"/>
      <c r="IA605" s="53"/>
      <c r="IB605" s="53"/>
      <c r="IC605" s="53"/>
      <c r="ID605" s="53"/>
      <c r="IE605" s="53"/>
      <c r="IF605" s="53"/>
      <c r="IG605" s="53"/>
      <c r="IH605" s="53"/>
      <c r="II605" s="53"/>
      <c r="IJ605" s="53"/>
      <c r="IK605" s="53"/>
      <c r="IL605" s="53"/>
      <c r="IM605" s="53"/>
      <c r="IN605" s="53"/>
      <c r="IO605" s="53"/>
      <c r="IP605" s="53"/>
      <c r="IQ605" s="53"/>
      <c r="IR605" s="53"/>
      <c r="IS605" s="53"/>
      <c r="IT605" s="53"/>
      <c r="IU605" s="53"/>
    </row>
    <row r="606" spans="1:255" s="52" customFormat="1" x14ac:dyDescent="0.3">
      <c r="A606" s="55"/>
      <c r="B606" s="64"/>
      <c r="C606" s="55"/>
      <c r="D606" s="55"/>
      <c r="E606" s="75"/>
      <c r="F606" s="62"/>
      <c r="G606" s="61"/>
      <c r="H606" s="73"/>
      <c r="I606" s="80"/>
      <c r="K606" s="53"/>
      <c r="L606" s="53"/>
      <c r="M606" s="53"/>
      <c r="N606" s="53"/>
      <c r="O606" s="53"/>
      <c r="P606" s="53"/>
      <c r="Q606" s="53"/>
      <c r="R606" s="53"/>
      <c r="S606" s="53"/>
      <c r="T606" s="53"/>
      <c r="U606" s="53"/>
      <c r="V606" s="53"/>
      <c r="W606" s="53"/>
      <c r="X606" s="53"/>
      <c r="Y606" s="53"/>
      <c r="Z606" s="53"/>
      <c r="AA606" s="53"/>
      <c r="AB606" s="53"/>
      <c r="AC606" s="53"/>
      <c r="AD606" s="53"/>
      <c r="AE606" s="53"/>
      <c r="AF606" s="53"/>
      <c r="AG606" s="53"/>
      <c r="AH606" s="53"/>
      <c r="AI606" s="53"/>
      <c r="AJ606" s="53"/>
      <c r="AK606" s="53"/>
      <c r="AL606" s="53"/>
      <c r="AM606" s="53"/>
      <c r="AN606" s="53"/>
      <c r="AO606" s="53"/>
      <c r="AP606" s="53"/>
      <c r="AQ606" s="53"/>
      <c r="AR606" s="53"/>
      <c r="AS606" s="53"/>
      <c r="AT606" s="53"/>
      <c r="AU606" s="53"/>
      <c r="AV606" s="53"/>
      <c r="AW606" s="53"/>
      <c r="AX606" s="53"/>
      <c r="AY606" s="53"/>
      <c r="AZ606" s="53"/>
      <c r="BA606" s="53"/>
      <c r="BB606" s="53"/>
      <c r="BC606" s="53"/>
      <c r="BD606" s="53"/>
      <c r="BE606" s="53"/>
      <c r="BF606" s="53"/>
      <c r="BG606" s="53"/>
      <c r="BH606" s="53"/>
      <c r="BI606" s="53"/>
      <c r="BJ606" s="53"/>
      <c r="BK606" s="53"/>
      <c r="BL606" s="53"/>
      <c r="BM606" s="53"/>
      <c r="BN606" s="53"/>
      <c r="BO606" s="53"/>
      <c r="BP606" s="53"/>
      <c r="BQ606" s="53"/>
      <c r="BR606" s="53"/>
      <c r="BS606" s="53"/>
      <c r="BT606" s="53"/>
      <c r="BU606" s="53"/>
      <c r="BV606" s="53"/>
      <c r="BW606" s="53"/>
      <c r="BX606" s="53"/>
      <c r="BY606" s="53"/>
      <c r="BZ606" s="53"/>
      <c r="CA606" s="53"/>
      <c r="CB606" s="53"/>
      <c r="CC606" s="53"/>
      <c r="CD606" s="53"/>
      <c r="CE606" s="53"/>
      <c r="CF606" s="53"/>
      <c r="CG606" s="53"/>
      <c r="CH606" s="53"/>
      <c r="CI606" s="53"/>
      <c r="CJ606" s="53"/>
      <c r="CK606" s="53"/>
      <c r="CL606" s="53"/>
      <c r="CM606" s="53"/>
      <c r="CN606" s="53"/>
      <c r="CO606" s="53"/>
      <c r="CP606" s="53"/>
      <c r="CQ606" s="53"/>
      <c r="CR606" s="53"/>
      <c r="CS606" s="53"/>
      <c r="CT606" s="53"/>
      <c r="CU606" s="53"/>
      <c r="CV606" s="53"/>
      <c r="CW606" s="53"/>
      <c r="CX606" s="53"/>
      <c r="CY606" s="53"/>
      <c r="CZ606" s="53"/>
      <c r="DA606" s="53"/>
      <c r="DB606" s="53"/>
      <c r="DC606" s="53"/>
      <c r="DD606" s="53"/>
      <c r="DE606" s="53"/>
      <c r="DF606" s="53"/>
      <c r="DG606" s="53"/>
      <c r="DH606" s="53"/>
      <c r="DI606" s="53"/>
      <c r="DJ606" s="53"/>
      <c r="DK606" s="53"/>
      <c r="DL606" s="53"/>
      <c r="DM606" s="53"/>
      <c r="DN606" s="53"/>
      <c r="DO606" s="53"/>
      <c r="DP606" s="53"/>
      <c r="DQ606" s="53"/>
      <c r="DR606" s="53"/>
      <c r="DS606" s="53"/>
      <c r="DT606" s="53"/>
      <c r="DU606" s="53"/>
      <c r="DV606" s="53"/>
      <c r="DW606" s="53"/>
      <c r="DX606" s="53"/>
      <c r="DY606" s="53"/>
      <c r="DZ606" s="53"/>
      <c r="EA606" s="53"/>
      <c r="EB606" s="53"/>
      <c r="EC606" s="53"/>
      <c r="ED606" s="53"/>
      <c r="EE606" s="53"/>
      <c r="EF606" s="53"/>
      <c r="EG606" s="53"/>
      <c r="EH606" s="53"/>
      <c r="EI606" s="53"/>
      <c r="EJ606" s="53"/>
      <c r="EK606" s="53"/>
      <c r="EL606" s="53"/>
      <c r="EM606" s="53"/>
      <c r="EN606" s="53"/>
      <c r="EO606" s="53"/>
      <c r="EP606" s="53"/>
      <c r="EQ606" s="53"/>
      <c r="ER606" s="53"/>
      <c r="ES606" s="53"/>
      <c r="ET606" s="53"/>
      <c r="EU606" s="53"/>
      <c r="EV606" s="53"/>
      <c r="EW606" s="53"/>
      <c r="EX606" s="53"/>
      <c r="EY606" s="53"/>
      <c r="EZ606" s="53"/>
      <c r="FA606" s="53"/>
      <c r="FB606" s="53"/>
      <c r="FC606" s="53"/>
      <c r="FD606" s="53"/>
      <c r="FE606" s="53"/>
      <c r="FF606" s="53"/>
      <c r="FG606" s="53"/>
      <c r="FH606" s="53"/>
      <c r="FI606" s="53"/>
      <c r="FJ606" s="53"/>
      <c r="FK606" s="53"/>
      <c r="FL606" s="53"/>
      <c r="FM606" s="53"/>
      <c r="FN606" s="53"/>
      <c r="FO606" s="53"/>
      <c r="FP606" s="53"/>
      <c r="FQ606" s="53"/>
      <c r="FR606" s="53"/>
      <c r="FS606" s="53"/>
      <c r="FT606" s="53"/>
      <c r="FU606" s="53"/>
      <c r="FV606" s="53"/>
      <c r="FW606" s="53"/>
      <c r="FX606" s="53"/>
      <c r="FY606" s="53"/>
      <c r="FZ606" s="53"/>
      <c r="GA606" s="53"/>
      <c r="GB606" s="53"/>
      <c r="GC606" s="53"/>
      <c r="GD606" s="53"/>
      <c r="GE606" s="53"/>
      <c r="GF606" s="53"/>
      <c r="GG606" s="53"/>
      <c r="GH606" s="53"/>
      <c r="GI606" s="53"/>
      <c r="GJ606" s="53"/>
      <c r="GK606" s="53"/>
      <c r="GL606" s="53"/>
      <c r="GM606" s="53"/>
      <c r="GN606" s="53"/>
      <c r="GO606" s="53"/>
      <c r="GP606" s="53"/>
      <c r="GQ606" s="53"/>
      <c r="GR606" s="53"/>
      <c r="GS606" s="53"/>
      <c r="GT606" s="53"/>
      <c r="GU606" s="53"/>
      <c r="GV606" s="53"/>
      <c r="GW606" s="53"/>
      <c r="GX606" s="53"/>
      <c r="GY606" s="53"/>
      <c r="GZ606" s="53"/>
      <c r="HA606" s="53"/>
      <c r="HB606" s="53"/>
      <c r="HC606" s="53"/>
      <c r="HD606" s="53"/>
      <c r="HE606" s="53"/>
      <c r="HF606" s="53"/>
      <c r="HG606" s="53"/>
      <c r="HH606" s="53"/>
      <c r="HI606" s="53"/>
      <c r="HJ606" s="53"/>
      <c r="HK606" s="53"/>
      <c r="HL606" s="53"/>
      <c r="HM606" s="53"/>
      <c r="HN606" s="53"/>
      <c r="HO606" s="53"/>
      <c r="HP606" s="53"/>
      <c r="HQ606" s="53"/>
      <c r="HR606" s="53"/>
      <c r="HS606" s="53"/>
      <c r="HT606" s="53"/>
      <c r="HU606" s="53"/>
      <c r="HV606" s="53"/>
      <c r="HW606" s="53"/>
      <c r="HX606" s="53"/>
      <c r="HY606" s="53"/>
      <c r="HZ606" s="53"/>
      <c r="IA606" s="53"/>
      <c r="IB606" s="53"/>
      <c r="IC606" s="53"/>
      <c r="ID606" s="53"/>
      <c r="IE606" s="53"/>
      <c r="IF606" s="53"/>
      <c r="IG606" s="53"/>
      <c r="IH606" s="53"/>
      <c r="II606" s="53"/>
      <c r="IJ606" s="53"/>
      <c r="IK606" s="53"/>
      <c r="IL606" s="53"/>
      <c r="IM606" s="53"/>
      <c r="IN606" s="53"/>
      <c r="IO606" s="53"/>
      <c r="IP606" s="53"/>
      <c r="IQ606" s="53"/>
      <c r="IR606" s="53"/>
      <c r="IS606" s="53"/>
      <c r="IT606" s="53"/>
      <c r="IU606" s="53"/>
    </row>
    <row r="607" spans="1:255" s="52" customFormat="1" x14ac:dyDescent="0.3">
      <c r="A607" s="55"/>
      <c r="B607" s="64"/>
      <c r="C607" s="55"/>
      <c r="D607" s="55"/>
      <c r="E607" s="62"/>
      <c r="F607" s="63"/>
      <c r="G607" s="61"/>
      <c r="H607" s="73"/>
      <c r="I607" s="80"/>
      <c r="K607" s="53"/>
      <c r="L607" s="53"/>
      <c r="M607" s="53"/>
      <c r="N607" s="53"/>
      <c r="O607" s="53"/>
      <c r="P607" s="53"/>
      <c r="Q607" s="53"/>
      <c r="R607" s="53"/>
      <c r="S607" s="53"/>
      <c r="T607" s="53"/>
      <c r="U607" s="53"/>
      <c r="V607" s="53"/>
      <c r="W607" s="53"/>
      <c r="X607" s="53"/>
      <c r="Y607" s="53"/>
      <c r="Z607" s="53"/>
      <c r="AA607" s="53"/>
      <c r="AB607" s="53"/>
      <c r="AC607" s="53"/>
      <c r="AD607" s="53"/>
      <c r="AE607" s="53"/>
      <c r="AF607" s="53"/>
      <c r="AG607" s="53"/>
      <c r="AH607" s="53"/>
      <c r="AI607" s="53"/>
      <c r="AJ607" s="53"/>
      <c r="AK607" s="53"/>
      <c r="AL607" s="53"/>
      <c r="AM607" s="53"/>
      <c r="AN607" s="53"/>
      <c r="AO607" s="53"/>
      <c r="AP607" s="53"/>
      <c r="AQ607" s="53"/>
      <c r="AR607" s="53"/>
      <c r="AS607" s="53"/>
      <c r="AT607" s="53"/>
      <c r="AU607" s="53"/>
      <c r="AV607" s="53"/>
      <c r="AW607" s="53"/>
      <c r="AX607" s="53"/>
      <c r="AY607" s="53"/>
      <c r="AZ607" s="53"/>
      <c r="BA607" s="53"/>
      <c r="BB607" s="53"/>
      <c r="BC607" s="53"/>
      <c r="BD607" s="53"/>
      <c r="BE607" s="53"/>
      <c r="BF607" s="53"/>
      <c r="BG607" s="53"/>
      <c r="BH607" s="53"/>
      <c r="BI607" s="53"/>
      <c r="BJ607" s="53"/>
      <c r="BK607" s="53"/>
      <c r="BL607" s="53"/>
      <c r="BM607" s="53"/>
      <c r="BN607" s="53"/>
      <c r="BO607" s="53"/>
      <c r="BP607" s="53"/>
      <c r="BQ607" s="53"/>
      <c r="BR607" s="53"/>
      <c r="BS607" s="53"/>
      <c r="BT607" s="53"/>
      <c r="BU607" s="53"/>
      <c r="BV607" s="53"/>
      <c r="BW607" s="53"/>
      <c r="BX607" s="53"/>
      <c r="BY607" s="53"/>
      <c r="BZ607" s="53"/>
      <c r="CA607" s="53"/>
      <c r="CB607" s="53"/>
      <c r="CC607" s="53"/>
      <c r="CD607" s="53"/>
      <c r="CE607" s="53"/>
      <c r="CF607" s="53"/>
      <c r="CG607" s="53"/>
      <c r="CH607" s="53"/>
      <c r="CI607" s="53"/>
      <c r="CJ607" s="53"/>
      <c r="CK607" s="53"/>
      <c r="CL607" s="53"/>
      <c r="CM607" s="53"/>
      <c r="CN607" s="53"/>
      <c r="CO607" s="53"/>
      <c r="CP607" s="53"/>
      <c r="CQ607" s="53"/>
      <c r="CR607" s="53"/>
      <c r="CS607" s="53"/>
      <c r="CT607" s="53"/>
      <c r="CU607" s="53"/>
      <c r="CV607" s="53"/>
      <c r="CW607" s="53"/>
      <c r="CX607" s="53"/>
      <c r="CY607" s="53"/>
      <c r="CZ607" s="53"/>
      <c r="DA607" s="53"/>
      <c r="DB607" s="53"/>
      <c r="DC607" s="53"/>
      <c r="DD607" s="53"/>
      <c r="DE607" s="53"/>
      <c r="DF607" s="53"/>
      <c r="DG607" s="53"/>
      <c r="DH607" s="53"/>
      <c r="DI607" s="53"/>
      <c r="DJ607" s="53"/>
      <c r="DK607" s="53"/>
      <c r="DL607" s="53"/>
      <c r="DM607" s="53"/>
      <c r="DN607" s="53"/>
      <c r="DO607" s="53"/>
      <c r="DP607" s="53"/>
      <c r="DQ607" s="53"/>
      <c r="DR607" s="53"/>
      <c r="DS607" s="53"/>
      <c r="DT607" s="53"/>
      <c r="DU607" s="53"/>
      <c r="DV607" s="53"/>
      <c r="DW607" s="53"/>
      <c r="DX607" s="53"/>
      <c r="DY607" s="53"/>
      <c r="DZ607" s="53"/>
      <c r="EA607" s="53"/>
      <c r="EB607" s="53"/>
      <c r="EC607" s="53"/>
      <c r="ED607" s="53"/>
      <c r="EE607" s="53"/>
      <c r="EF607" s="53"/>
      <c r="EG607" s="53"/>
      <c r="EH607" s="53"/>
      <c r="EI607" s="53"/>
      <c r="EJ607" s="53"/>
      <c r="EK607" s="53"/>
      <c r="EL607" s="53"/>
      <c r="EM607" s="53"/>
      <c r="EN607" s="53"/>
      <c r="EO607" s="53"/>
      <c r="EP607" s="53"/>
      <c r="EQ607" s="53"/>
      <c r="ER607" s="53"/>
      <c r="ES607" s="53"/>
      <c r="ET607" s="53"/>
      <c r="EU607" s="53"/>
      <c r="EV607" s="53"/>
      <c r="EW607" s="53"/>
      <c r="EX607" s="53"/>
      <c r="EY607" s="53"/>
      <c r="EZ607" s="53"/>
      <c r="FA607" s="53"/>
      <c r="FB607" s="53"/>
      <c r="FC607" s="53"/>
      <c r="FD607" s="53"/>
      <c r="FE607" s="53"/>
      <c r="FF607" s="53"/>
      <c r="FG607" s="53"/>
      <c r="FH607" s="53"/>
      <c r="FI607" s="53"/>
      <c r="FJ607" s="53"/>
      <c r="FK607" s="53"/>
      <c r="FL607" s="53"/>
      <c r="FM607" s="53"/>
      <c r="FN607" s="53"/>
      <c r="FO607" s="53"/>
      <c r="FP607" s="53"/>
      <c r="FQ607" s="53"/>
      <c r="FR607" s="53"/>
      <c r="FS607" s="53"/>
      <c r="FT607" s="53"/>
      <c r="FU607" s="53"/>
      <c r="FV607" s="53"/>
      <c r="FW607" s="53"/>
      <c r="FX607" s="53"/>
      <c r="FY607" s="53"/>
      <c r="FZ607" s="53"/>
      <c r="GA607" s="53"/>
      <c r="GB607" s="53"/>
      <c r="GC607" s="53"/>
      <c r="GD607" s="53"/>
      <c r="GE607" s="53"/>
      <c r="GF607" s="53"/>
      <c r="GG607" s="53"/>
      <c r="GH607" s="53"/>
      <c r="GI607" s="53"/>
      <c r="GJ607" s="53"/>
      <c r="GK607" s="53"/>
      <c r="GL607" s="53"/>
      <c r="GM607" s="53"/>
      <c r="GN607" s="53"/>
      <c r="GO607" s="53"/>
      <c r="GP607" s="53"/>
      <c r="GQ607" s="53"/>
      <c r="GR607" s="53"/>
      <c r="GS607" s="53"/>
      <c r="GT607" s="53"/>
      <c r="GU607" s="53"/>
      <c r="GV607" s="53"/>
      <c r="GW607" s="53"/>
      <c r="GX607" s="53"/>
      <c r="GY607" s="53"/>
      <c r="GZ607" s="53"/>
      <c r="HA607" s="53"/>
      <c r="HB607" s="53"/>
      <c r="HC607" s="53"/>
      <c r="HD607" s="53"/>
      <c r="HE607" s="53"/>
      <c r="HF607" s="53"/>
      <c r="HG607" s="53"/>
      <c r="HH607" s="53"/>
      <c r="HI607" s="53"/>
      <c r="HJ607" s="53"/>
      <c r="HK607" s="53"/>
      <c r="HL607" s="53"/>
      <c r="HM607" s="53"/>
      <c r="HN607" s="53"/>
      <c r="HO607" s="53"/>
      <c r="HP607" s="53"/>
      <c r="HQ607" s="53"/>
      <c r="HR607" s="53"/>
      <c r="HS607" s="53"/>
      <c r="HT607" s="53"/>
      <c r="HU607" s="53"/>
      <c r="HV607" s="53"/>
      <c r="HW607" s="53"/>
      <c r="HX607" s="53"/>
      <c r="HY607" s="53"/>
      <c r="HZ607" s="53"/>
      <c r="IA607" s="53"/>
      <c r="IB607" s="53"/>
      <c r="IC607" s="53"/>
      <c r="ID607" s="53"/>
      <c r="IE607" s="53"/>
      <c r="IF607" s="53"/>
      <c r="IG607" s="53"/>
      <c r="IH607" s="53"/>
      <c r="II607" s="53"/>
      <c r="IJ607" s="53"/>
      <c r="IK607" s="53"/>
      <c r="IL607" s="53"/>
      <c r="IM607" s="53"/>
      <c r="IN607" s="53"/>
      <c r="IO607" s="53"/>
      <c r="IP607" s="53"/>
      <c r="IQ607" s="53"/>
      <c r="IR607" s="53"/>
      <c r="IS607" s="53"/>
      <c r="IT607" s="53"/>
      <c r="IU607" s="53"/>
    </row>
    <row r="608" spans="1:255" s="52" customFormat="1" x14ac:dyDescent="0.3">
      <c r="A608" s="81"/>
      <c r="B608" s="64"/>
      <c r="C608" s="55"/>
      <c r="D608" s="55"/>
      <c r="E608" s="62"/>
      <c r="F608" s="63"/>
      <c r="G608" s="61"/>
      <c r="H608" s="73"/>
      <c r="I608" s="80"/>
      <c r="K608" s="53"/>
      <c r="L608" s="53"/>
      <c r="M608" s="53"/>
      <c r="N608" s="53"/>
      <c r="O608" s="53"/>
      <c r="P608" s="53"/>
      <c r="Q608" s="53"/>
      <c r="R608" s="53"/>
      <c r="S608" s="53"/>
      <c r="T608" s="53"/>
      <c r="U608" s="53"/>
      <c r="V608" s="53"/>
      <c r="W608" s="53"/>
      <c r="X608" s="53"/>
      <c r="Y608" s="53"/>
      <c r="Z608" s="53"/>
      <c r="AA608" s="53"/>
      <c r="AB608" s="53"/>
      <c r="AC608" s="53"/>
      <c r="AD608" s="53"/>
      <c r="AE608" s="53"/>
      <c r="AF608" s="53"/>
      <c r="AG608" s="53"/>
      <c r="AH608" s="53"/>
      <c r="AI608" s="53"/>
      <c r="AJ608" s="53"/>
      <c r="AK608" s="53"/>
      <c r="AL608" s="53"/>
      <c r="AM608" s="53"/>
      <c r="AN608" s="53"/>
      <c r="AO608" s="53"/>
      <c r="AP608" s="53"/>
      <c r="AQ608" s="53"/>
      <c r="AR608" s="53"/>
      <c r="AS608" s="53"/>
      <c r="AT608" s="53"/>
      <c r="AU608" s="53"/>
      <c r="AV608" s="53"/>
      <c r="AW608" s="53"/>
      <c r="AX608" s="53"/>
      <c r="AY608" s="53"/>
      <c r="AZ608" s="53"/>
      <c r="BA608" s="53"/>
      <c r="BB608" s="53"/>
      <c r="BC608" s="53"/>
      <c r="BD608" s="53"/>
      <c r="BE608" s="53"/>
      <c r="BF608" s="53"/>
      <c r="BG608" s="53"/>
      <c r="BH608" s="53"/>
      <c r="BI608" s="53"/>
      <c r="BJ608" s="53"/>
      <c r="BK608" s="53"/>
      <c r="BL608" s="53"/>
      <c r="BM608" s="53"/>
      <c r="BN608" s="53"/>
      <c r="BO608" s="53"/>
      <c r="BP608" s="53"/>
      <c r="BQ608" s="53"/>
      <c r="BR608" s="53"/>
      <c r="BS608" s="53"/>
      <c r="BT608" s="53"/>
      <c r="BU608" s="53"/>
      <c r="BV608" s="53"/>
      <c r="BW608" s="53"/>
      <c r="BX608" s="53"/>
      <c r="BY608" s="53"/>
      <c r="BZ608" s="53"/>
      <c r="CA608" s="53"/>
      <c r="CB608" s="53"/>
      <c r="CC608" s="53"/>
      <c r="CD608" s="53"/>
      <c r="CE608" s="53"/>
      <c r="CF608" s="53"/>
      <c r="CG608" s="53"/>
      <c r="CH608" s="53"/>
      <c r="CI608" s="53"/>
      <c r="CJ608" s="53"/>
      <c r="CK608" s="53"/>
      <c r="CL608" s="53"/>
      <c r="CM608" s="53"/>
      <c r="CN608" s="53"/>
      <c r="CO608" s="53"/>
      <c r="CP608" s="53"/>
      <c r="CQ608" s="53"/>
      <c r="CR608" s="53"/>
      <c r="CS608" s="53"/>
      <c r="CT608" s="53"/>
      <c r="CU608" s="53"/>
      <c r="CV608" s="53"/>
      <c r="CW608" s="53"/>
      <c r="CX608" s="53"/>
      <c r="CY608" s="53"/>
      <c r="CZ608" s="53"/>
      <c r="DA608" s="53"/>
      <c r="DB608" s="53"/>
      <c r="DC608" s="53"/>
      <c r="DD608" s="53"/>
      <c r="DE608" s="53"/>
      <c r="DF608" s="53"/>
      <c r="DG608" s="53"/>
      <c r="DH608" s="53"/>
      <c r="DI608" s="53"/>
      <c r="DJ608" s="53"/>
      <c r="DK608" s="53"/>
      <c r="DL608" s="53"/>
      <c r="DM608" s="53"/>
      <c r="DN608" s="53"/>
      <c r="DO608" s="53"/>
      <c r="DP608" s="53"/>
      <c r="DQ608" s="53"/>
      <c r="DR608" s="53"/>
      <c r="DS608" s="53"/>
      <c r="DT608" s="53"/>
      <c r="DU608" s="53"/>
      <c r="DV608" s="53"/>
      <c r="DW608" s="53"/>
      <c r="DX608" s="53"/>
      <c r="DY608" s="53"/>
      <c r="DZ608" s="53"/>
      <c r="EA608" s="53"/>
      <c r="EB608" s="53"/>
      <c r="EC608" s="53"/>
      <c r="ED608" s="53"/>
      <c r="EE608" s="53"/>
      <c r="EF608" s="53"/>
      <c r="EG608" s="53"/>
      <c r="EH608" s="53"/>
      <c r="EI608" s="53"/>
      <c r="EJ608" s="53"/>
      <c r="EK608" s="53"/>
      <c r="EL608" s="53"/>
      <c r="EM608" s="53"/>
      <c r="EN608" s="53"/>
      <c r="EO608" s="53"/>
      <c r="EP608" s="53"/>
      <c r="EQ608" s="53"/>
      <c r="ER608" s="53"/>
      <c r="ES608" s="53"/>
      <c r="ET608" s="53"/>
      <c r="EU608" s="53"/>
      <c r="EV608" s="53"/>
      <c r="EW608" s="53"/>
      <c r="EX608" s="53"/>
      <c r="EY608" s="53"/>
      <c r="EZ608" s="53"/>
      <c r="FA608" s="53"/>
      <c r="FB608" s="53"/>
      <c r="FC608" s="53"/>
      <c r="FD608" s="53"/>
      <c r="FE608" s="53"/>
      <c r="FF608" s="53"/>
      <c r="FG608" s="53"/>
      <c r="FH608" s="53"/>
      <c r="FI608" s="53"/>
      <c r="FJ608" s="53"/>
      <c r="FK608" s="53"/>
      <c r="FL608" s="53"/>
      <c r="FM608" s="53"/>
      <c r="FN608" s="53"/>
      <c r="FO608" s="53"/>
      <c r="FP608" s="53"/>
      <c r="FQ608" s="53"/>
      <c r="FR608" s="53"/>
      <c r="FS608" s="53"/>
      <c r="FT608" s="53"/>
      <c r="FU608" s="53"/>
      <c r="FV608" s="53"/>
      <c r="FW608" s="53"/>
      <c r="FX608" s="53"/>
      <c r="FY608" s="53"/>
      <c r="FZ608" s="53"/>
      <c r="GA608" s="53"/>
      <c r="GB608" s="53"/>
      <c r="GC608" s="53"/>
      <c r="GD608" s="53"/>
      <c r="GE608" s="53"/>
      <c r="GF608" s="53"/>
      <c r="GG608" s="53"/>
      <c r="GH608" s="53"/>
      <c r="GI608" s="53"/>
      <c r="GJ608" s="53"/>
      <c r="GK608" s="53"/>
      <c r="GL608" s="53"/>
      <c r="GM608" s="53"/>
      <c r="GN608" s="53"/>
      <c r="GO608" s="53"/>
      <c r="GP608" s="53"/>
      <c r="GQ608" s="53"/>
      <c r="GR608" s="53"/>
      <c r="GS608" s="53"/>
      <c r="GT608" s="53"/>
      <c r="GU608" s="53"/>
      <c r="GV608" s="53"/>
      <c r="GW608" s="53"/>
      <c r="GX608" s="53"/>
      <c r="GY608" s="53"/>
      <c r="GZ608" s="53"/>
      <c r="HA608" s="53"/>
      <c r="HB608" s="53"/>
      <c r="HC608" s="53"/>
      <c r="HD608" s="53"/>
      <c r="HE608" s="53"/>
      <c r="HF608" s="53"/>
      <c r="HG608" s="53"/>
      <c r="HH608" s="53"/>
      <c r="HI608" s="53"/>
      <c r="HJ608" s="53"/>
      <c r="HK608" s="53"/>
      <c r="HL608" s="53"/>
      <c r="HM608" s="53"/>
      <c r="HN608" s="53"/>
      <c r="HO608" s="53"/>
      <c r="HP608" s="53"/>
      <c r="HQ608" s="53"/>
      <c r="HR608" s="53"/>
      <c r="HS608" s="53"/>
      <c r="HT608" s="53"/>
      <c r="HU608" s="53"/>
      <c r="HV608" s="53"/>
      <c r="HW608" s="53"/>
      <c r="HX608" s="53"/>
      <c r="HY608" s="53"/>
      <c r="HZ608" s="53"/>
      <c r="IA608" s="53"/>
      <c r="IB608" s="53"/>
      <c r="IC608" s="53"/>
      <c r="ID608" s="53"/>
      <c r="IE608" s="53"/>
      <c r="IF608" s="53"/>
      <c r="IG608" s="53"/>
      <c r="IH608" s="53"/>
      <c r="II608" s="53"/>
      <c r="IJ608" s="53"/>
      <c r="IK608" s="53"/>
      <c r="IL608" s="53"/>
      <c r="IM608" s="53"/>
      <c r="IN608" s="53"/>
      <c r="IO608" s="53"/>
      <c r="IP608" s="53"/>
      <c r="IQ608" s="53"/>
      <c r="IR608" s="53"/>
      <c r="IS608" s="53"/>
      <c r="IT608" s="53"/>
      <c r="IU608" s="53"/>
    </row>
    <row r="609" spans="1:255" s="52" customFormat="1" x14ac:dyDescent="0.3">
      <c r="A609" s="82"/>
      <c r="B609" s="65"/>
      <c r="C609" s="55"/>
      <c r="D609" s="55"/>
      <c r="E609" s="59"/>
      <c r="F609" s="59"/>
      <c r="G609" s="63"/>
      <c r="H609" s="63"/>
      <c r="I609" s="72"/>
      <c r="K609" s="53"/>
      <c r="L609" s="53"/>
      <c r="M609" s="53"/>
      <c r="N609" s="53"/>
      <c r="O609" s="53"/>
      <c r="P609" s="53"/>
      <c r="Q609" s="53"/>
      <c r="R609" s="53"/>
      <c r="S609" s="53"/>
      <c r="T609" s="53"/>
      <c r="U609" s="53"/>
      <c r="V609" s="53"/>
      <c r="W609" s="53"/>
      <c r="X609" s="53"/>
      <c r="Y609" s="53"/>
      <c r="Z609" s="53"/>
      <c r="AA609" s="53"/>
      <c r="AB609" s="53"/>
      <c r="AC609" s="53"/>
      <c r="AD609" s="53"/>
      <c r="AE609" s="53"/>
      <c r="AF609" s="53"/>
      <c r="AG609" s="53"/>
      <c r="AH609" s="53"/>
      <c r="AI609" s="53"/>
      <c r="AJ609" s="53"/>
      <c r="AK609" s="53"/>
      <c r="AL609" s="53"/>
      <c r="AM609" s="53"/>
      <c r="AN609" s="53"/>
      <c r="AO609" s="53"/>
      <c r="AP609" s="53"/>
      <c r="AQ609" s="53"/>
      <c r="AR609" s="53"/>
      <c r="AS609" s="53"/>
      <c r="AT609" s="53"/>
      <c r="AU609" s="53"/>
      <c r="AV609" s="53"/>
      <c r="AW609" s="53"/>
      <c r="AX609" s="53"/>
      <c r="AY609" s="53"/>
      <c r="AZ609" s="53"/>
      <c r="BA609" s="53"/>
      <c r="BB609" s="53"/>
      <c r="BC609" s="53"/>
      <c r="BD609" s="53"/>
      <c r="BE609" s="53"/>
      <c r="BF609" s="53"/>
      <c r="BG609" s="53"/>
      <c r="BH609" s="53"/>
      <c r="BI609" s="53"/>
      <c r="BJ609" s="53"/>
      <c r="BK609" s="53"/>
      <c r="BL609" s="53"/>
      <c r="BM609" s="53"/>
      <c r="BN609" s="53"/>
      <c r="BO609" s="53"/>
      <c r="BP609" s="53"/>
      <c r="BQ609" s="53"/>
      <c r="BR609" s="53"/>
      <c r="BS609" s="53"/>
      <c r="BT609" s="53"/>
      <c r="BU609" s="53"/>
      <c r="BV609" s="53"/>
      <c r="BW609" s="53"/>
      <c r="BX609" s="53"/>
      <c r="BY609" s="53"/>
      <c r="BZ609" s="53"/>
      <c r="CA609" s="53"/>
      <c r="CB609" s="53"/>
      <c r="CC609" s="53"/>
      <c r="CD609" s="53"/>
      <c r="CE609" s="53"/>
      <c r="CF609" s="53"/>
      <c r="CG609" s="53"/>
      <c r="CH609" s="53"/>
      <c r="CI609" s="53"/>
      <c r="CJ609" s="53"/>
      <c r="CK609" s="53"/>
      <c r="CL609" s="53"/>
      <c r="CM609" s="53"/>
      <c r="CN609" s="53"/>
      <c r="CO609" s="53"/>
      <c r="CP609" s="53"/>
      <c r="CQ609" s="53"/>
      <c r="CR609" s="53"/>
      <c r="CS609" s="53"/>
      <c r="CT609" s="53"/>
      <c r="CU609" s="53"/>
      <c r="CV609" s="53"/>
      <c r="CW609" s="53"/>
      <c r="CX609" s="53"/>
      <c r="CY609" s="53"/>
      <c r="CZ609" s="53"/>
      <c r="DA609" s="53"/>
      <c r="DB609" s="53"/>
      <c r="DC609" s="53"/>
      <c r="DD609" s="53"/>
      <c r="DE609" s="53"/>
      <c r="DF609" s="53"/>
      <c r="DG609" s="53"/>
      <c r="DH609" s="53"/>
      <c r="DI609" s="53"/>
      <c r="DJ609" s="53"/>
      <c r="DK609" s="53"/>
      <c r="DL609" s="53"/>
      <c r="DM609" s="53"/>
      <c r="DN609" s="53"/>
      <c r="DO609" s="53"/>
      <c r="DP609" s="53"/>
      <c r="DQ609" s="53"/>
      <c r="DR609" s="53"/>
      <c r="DS609" s="53"/>
      <c r="DT609" s="53"/>
      <c r="DU609" s="53"/>
      <c r="DV609" s="53"/>
      <c r="DW609" s="53"/>
      <c r="DX609" s="53"/>
      <c r="DY609" s="53"/>
      <c r="DZ609" s="53"/>
      <c r="EA609" s="53"/>
      <c r="EB609" s="53"/>
      <c r="EC609" s="53"/>
      <c r="ED609" s="53"/>
      <c r="EE609" s="53"/>
      <c r="EF609" s="53"/>
      <c r="EG609" s="53"/>
      <c r="EH609" s="53"/>
      <c r="EI609" s="53"/>
      <c r="EJ609" s="53"/>
      <c r="EK609" s="53"/>
      <c r="EL609" s="53"/>
      <c r="EM609" s="53"/>
      <c r="EN609" s="53"/>
      <c r="EO609" s="53"/>
      <c r="EP609" s="53"/>
      <c r="EQ609" s="53"/>
      <c r="ER609" s="53"/>
      <c r="ES609" s="53"/>
      <c r="ET609" s="53"/>
      <c r="EU609" s="53"/>
      <c r="EV609" s="53"/>
      <c r="EW609" s="53"/>
      <c r="EX609" s="53"/>
      <c r="EY609" s="53"/>
      <c r="EZ609" s="53"/>
      <c r="FA609" s="53"/>
      <c r="FB609" s="53"/>
      <c r="FC609" s="53"/>
      <c r="FD609" s="53"/>
      <c r="FE609" s="53"/>
      <c r="FF609" s="53"/>
      <c r="FG609" s="53"/>
      <c r="FH609" s="53"/>
      <c r="FI609" s="53"/>
      <c r="FJ609" s="53"/>
      <c r="FK609" s="53"/>
      <c r="FL609" s="53"/>
      <c r="FM609" s="53"/>
      <c r="FN609" s="53"/>
      <c r="FO609" s="53"/>
      <c r="FP609" s="53"/>
      <c r="FQ609" s="53"/>
      <c r="FR609" s="53"/>
      <c r="FS609" s="53"/>
      <c r="FT609" s="53"/>
      <c r="FU609" s="53"/>
      <c r="FV609" s="53"/>
      <c r="FW609" s="53"/>
      <c r="FX609" s="53"/>
      <c r="FY609" s="53"/>
      <c r="FZ609" s="53"/>
      <c r="GA609" s="53"/>
      <c r="GB609" s="53"/>
      <c r="GC609" s="53"/>
      <c r="GD609" s="53"/>
      <c r="GE609" s="53"/>
      <c r="GF609" s="53"/>
      <c r="GG609" s="53"/>
      <c r="GH609" s="53"/>
      <c r="GI609" s="53"/>
      <c r="GJ609" s="53"/>
      <c r="GK609" s="53"/>
      <c r="GL609" s="53"/>
      <c r="GM609" s="53"/>
      <c r="GN609" s="53"/>
      <c r="GO609" s="53"/>
      <c r="GP609" s="53"/>
      <c r="GQ609" s="53"/>
      <c r="GR609" s="53"/>
      <c r="GS609" s="53"/>
      <c r="GT609" s="53"/>
      <c r="GU609" s="53"/>
      <c r="GV609" s="53"/>
      <c r="GW609" s="53"/>
      <c r="GX609" s="53"/>
      <c r="GY609" s="53"/>
      <c r="GZ609" s="53"/>
      <c r="HA609" s="53"/>
      <c r="HB609" s="53"/>
      <c r="HC609" s="53"/>
      <c r="HD609" s="53"/>
      <c r="HE609" s="53"/>
      <c r="HF609" s="53"/>
      <c r="HG609" s="53"/>
      <c r="HH609" s="53"/>
      <c r="HI609" s="53"/>
      <c r="HJ609" s="53"/>
      <c r="HK609" s="53"/>
      <c r="HL609" s="53"/>
      <c r="HM609" s="53"/>
      <c r="HN609" s="53"/>
      <c r="HO609" s="53"/>
      <c r="HP609" s="53"/>
      <c r="HQ609" s="53"/>
      <c r="HR609" s="53"/>
      <c r="HS609" s="53"/>
      <c r="HT609" s="53"/>
      <c r="HU609" s="53"/>
      <c r="HV609" s="53"/>
      <c r="HW609" s="53"/>
      <c r="HX609" s="53"/>
      <c r="HY609" s="53"/>
      <c r="HZ609" s="53"/>
      <c r="IA609" s="53"/>
      <c r="IB609" s="53"/>
      <c r="IC609" s="53"/>
      <c r="ID609" s="53"/>
      <c r="IE609" s="53"/>
      <c r="IF609" s="53"/>
      <c r="IG609" s="53"/>
      <c r="IH609" s="53"/>
      <c r="II609" s="53"/>
      <c r="IJ609" s="53"/>
      <c r="IK609" s="53"/>
      <c r="IL609" s="53"/>
      <c r="IM609" s="53"/>
      <c r="IN609" s="53"/>
      <c r="IO609" s="53"/>
      <c r="IP609" s="53"/>
      <c r="IQ609" s="53"/>
      <c r="IR609" s="53"/>
      <c r="IS609" s="53"/>
      <c r="IT609" s="53"/>
      <c r="IU609" s="53"/>
    </row>
    <row r="610" spans="1:255" s="52" customFormat="1" x14ac:dyDescent="0.3">
      <c r="A610" s="55"/>
      <c r="B610" s="83"/>
      <c r="C610" s="55"/>
      <c r="D610" s="55"/>
      <c r="E610" s="59"/>
      <c r="F610" s="59"/>
      <c r="G610" s="63"/>
      <c r="H610" s="63"/>
      <c r="I610" s="72"/>
      <c r="K610" s="53"/>
      <c r="L610" s="53"/>
      <c r="M610" s="53"/>
      <c r="N610" s="53"/>
      <c r="O610" s="53"/>
      <c r="P610" s="53"/>
      <c r="Q610" s="53"/>
      <c r="R610" s="53"/>
      <c r="S610" s="53"/>
      <c r="T610" s="53"/>
      <c r="U610" s="53"/>
      <c r="V610" s="53"/>
      <c r="W610" s="53"/>
      <c r="X610" s="53"/>
      <c r="Y610" s="53"/>
      <c r="Z610" s="53"/>
      <c r="AA610" s="53"/>
      <c r="AB610" s="53"/>
      <c r="AC610" s="53"/>
      <c r="AD610" s="53"/>
      <c r="AE610" s="53"/>
      <c r="AF610" s="53"/>
      <c r="AG610" s="53"/>
      <c r="AH610" s="53"/>
      <c r="AI610" s="53"/>
      <c r="AJ610" s="53"/>
      <c r="AK610" s="53"/>
      <c r="AL610" s="53"/>
      <c r="AM610" s="53"/>
      <c r="AN610" s="53"/>
      <c r="AO610" s="53"/>
      <c r="AP610" s="53"/>
      <c r="AQ610" s="53"/>
      <c r="AR610" s="53"/>
      <c r="AS610" s="53"/>
      <c r="AT610" s="53"/>
      <c r="AU610" s="53"/>
      <c r="AV610" s="53"/>
      <c r="AW610" s="53"/>
      <c r="AX610" s="53"/>
      <c r="AY610" s="53"/>
      <c r="AZ610" s="53"/>
      <c r="BA610" s="53"/>
      <c r="BB610" s="53"/>
      <c r="BC610" s="53"/>
      <c r="BD610" s="53"/>
      <c r="BE610" s="53"/>
      <c r="BF610" s="53"/>
      <c r="BG610" s="53"/>
      <c r="BH610" s="53"/>
      <c r="BI610" s="53"/>
      <c r="BJ610" s="53"/>
      <c r="BK610" s="53"/>
      <c r="BL610" s="53"/>
      <c r="BM610" s="53"/>
      <c r="BN610" s="53"/>
      <c r="BO610" s="53"/>
      <c r="BP610" s="53"/>
      <c r="BQ610" s="53"/>
      <c r="BR610" s="53"/>
      <c r="BS610" s="53"/>
      <c r="BT610" s="53"/>
      <c r="BU610" s="53"/>
      <c r="BV610" s="53"/>
      <c r="BW610" s="53"/>
      <c r="BX610" s="53"/>
      <c r="BY610" s="53"/>
      <c r="BZ610" s="53"/>
      <c r="CA610" s="53"/>
      <c r="CB610" s="53"/>
      <c r="CC610" s="53"/>
      <c r="CD610" s="53"/>
      <c r="CE610" s="53"/>
      <c r="CF610" s="53"/>
      <c r="CG610" s="53"/>
      <c r="CH610" s="53"/>
      <c r="CI610" s="53"/>
      <c r="CJ610" s="53"/>
      <c r="CK610" s="53"/>
      <c r="CL610" s="53"/>
      <c r="CM610" s="53"/>
      <c r="CN610" s="53"/>
      <c r="CO610" s="53"/>
      <c r="CP610" s="53"/>
      <c r="CQ610" s="53"/>
      <c r="CR610" s="53"/>
      <c r="CS610" s="53"/>
      <c r="CT610" s="53"/>
      <c r="CU610" s="53"/>
      <c r="CV610" s="53"/>
      <c r="CW610" s="53"/>
      <c r="CX610" s="53"/>
      <c r="CY610" s="53"/>
      <c r="CZ610" s="53"/>
      <c r="DA610" s="53"/>
      <c r="DB610" s="53"/>
      <c r="DC610" s="53"/>
      <c r="DD610" s="53"/>
      <c r="DE610" s="53"/>
      <c r="DF610" s="53"/>
      <c r="DG610" s="53"/>
      <c r="DH610" s="53"/>
      <c r="DI610" s="53"/>
      <c r="DJ610" s="53"/>
      <c r="DK610" s="53"/>
      <c r="DL610" s="53"/>
      <c r="DM610" s="53"/>
      <c r="DN610" s="53"/>
      <c r="DO610" s="53"/>
      <c r="DP610" s="53"/>
      <c r="DQ610" s="53"/>
      <c r="DR610" s="53"/>
      <c r="DS610" s="53"/>
      <c r="DT610" s="53"/>
      <c r="DU610" s="53"/>
      <c r="DV610" s="53"/>
      <c r="DW610" s="53"/>
      <c r="DX610" s="53"/>
      <c r="DY610" s="53"/>
      <c r="DZ610" s="53"/>
      <c r="EA610" s="53"/>
      <c r="EB610" s="53"/>
      <c r="EC610" s="53"/>
      <c r="ED610" s="53"/>
      <c r="EE610" s="53"/>
      <c r="EF610" s="53"/>
      <c r="EG610" s="53"/>
      <c r="EH610" s="53"/>
      <c r="EI610" s="53"/>
      <c r="EJ610" s="53"/>
      <c r="EK610" s="53"/>
      <c r="EL610" s="53"/>
      <c r="EM610" s="53"/>
      <c r="EN610" s="53"/>
      <c r="EO610" s="53"/>
      <c r="EP610" s="53"/>
      <c r="EQ610" s="53"/>
      <c r="ER610" s="53"/>
      <c r="ES610" s="53"/>
      <c r="ET610" s="53"/>
      <c r="EU610" s="53"/>
      <c r="EV610" s="53"/>
      <c r="EW610" s="53"/>
      <c r="EX610" s="53"/>
      <c r="EY610" s="53"/>
      <c r="EZ610" s="53"/>
      <c r="FA610" s="53"/>
      <c r="FB610" s="53"/>
      <c r="FC610" s="53"/>
      <c r="FD610" s="53"/>
      <c r="FE610" s="53"/>
      <c r="FF610" s="53"/>
      <c r="FG610" s="53"/>
      <c r="FH610" s="53"/>
      <c r="FI610" s="53"/>
      <c r="FJ610" s="53"/>
      <c r="FK610" s="53"/>
      <c r="FL610" s="53"/>
      <c r="FM610" s="53"/>
      <c r="FN610" s="53"/>
      <c r="FO610" s="53"/>
      <c r="FP610" s="53"/>
      <c r="FQ610" s="53"/>
      <c r="FR610" s="53"/>
      <c r="FS610" s="53"/>
      <c r="FT610" s="53"/>
      <c r="FU610" s="53"/>
      <c r="FV610" s="53"/>
      <c r="FW610" s="53"/>
      <c r="FX610" s="53"/>
      <c r="FY610" s="53"/>
      <c r="FZ610" s="53"/>
      <c r="GA610" s="53"/>
      <c r="GB610" s="53"/>
      <c r="GC610" s="53"/>
      <c r="GD610" s="53"/>
      <c r="GE610" s="53"/>
      <c r="GF610" s="53"/>
      <c r="GG610" s="53"/>
      <c r="GH610" s="53"/>
      <c r="GI610" s="53"/>
      <c r="GJ610" s="53"/>
      <c r="GK610" s="53"/>
      <c r="GL610" s="53"/>
      <c r="GM610" s="53"/>
      <c r="GN610" s="53"/>
      <c r="GO610" s="53"/>
      <c r="GP610" s="53"/>
      <c r="GQ610" s="53"/>
      <c r="GR610" s="53"/>
      <c r="GS610" s="53"/>
      <c r="GT610" s="53"/>
      <c r="GU610" s="53"/>
      <c r="GV610" s="53"/>
      <c r="GW610" s="53"/>
      <c r="GX610" s="53"/>
      <c r="GY610" s="53"/>
      <c r="GZ610" s="53"/>
      <c r="HA610" s="53"/>
      <c r="HB610" s="53"/>
      <c r="HC610" s="53"/>
      <c r="HD610" s="53"/>
      <c r="HE610" s="53"/>
      <c r="HF610" s="53"/>
      <c r="HG610" s="53"/>
      <c r="HH610" s="53"/>
      <c r="HI610" s="53"/>
      <c r="HJ610" s="53"/>
      <c r="HK610" s="53"/>
      <c r="HL610" s="53"/>
      <c r="HM610" s="53"/>
      <c r="HN610" s="53"/>
      <c r="HO610" s="53"/>
      <c r="HP610" s="53"/>
      <c r="HQ610" s="53"/>
      <c r="HR610" s="53"/>
      <c r="HS610" s="53"/>
      <c r="HT610" s="53"/>
      <c r="HU610" s="53"/>
      <c r="HV610" s="53"/>
      <c r="HW610" s="53"/>
      <c r="HX610" s="53"/>
      <c r="HY610" s="53"/>
      <c r="HZ610" s="53"/>
      <c r="IA610" s="53"/>
      <c r="IB610" s="53"/>
      <c r="IC610" s="53"/>
      <c r="ID610" s="53"/>
      <c r="IE610" s="53"/>
      <c r="IF610" s="53"/>
      <c r="IG610" s="53"/>
      <c r="IH610" s="53"/>
      <c r="II610" s="53"/>
      <c r="IJ610" s="53"/>
      <c r="IK610" s="53"/>
      <c r="IL610" s="53"/>
      <c r="IM610" s="53"/>
      <c r="IN610" s="53"/>
      <c r="IO610" s="53"/>
      <c r="IP610" s="53"/>
      <c r="IQ610" s="53"/>
      <c r="IR610" s="53"/>
      <c r="IS610" s="53"/>
      <c r="IT610" s="53"/>
      <c r="IU610" s="53"/>
    </row>
    <row r="611" spans="1:255" s="52" customFormat="1" x14ac:dyDescent="0.3">
      <c r="A611" s="82"/>
      <c r="B611" s="64"/>
      <c r="C611" s="55"/>
      <c r="D611" s="55"/>
      <c r="E611" s="63"/>
      <c r="F611" s="63"/>
      <c r="G611" s="63"/>
      <c r="H611" s="63"/>
      <c r="I611" s="72"/>
      <c r="K611" s="53"/>
      <c r="L611" s="53"/>
      <c r="M611" s="53"/>
      <c r="N611" s="53"/>
      <c r="O611" s="53"/>
      <c r="P611" s="53"/>
      <c r="Q611" s="53"/>
      <c r="R611" s="53"/>
      <c r="S611" s="53"/>
      <c r="T611" s="53"/>
      <c r="U611" s="53"/>
      <c r="V611" s="53"/>
      <c r="W611" s="53"/>
      <c r="X611" s="53"/>
      <c r="Y611" s="53"/>
      <c r="Z611" s="53"/>
      <c r="AA611" s="53"/>
      <c r="AB611" s="53"/>
      <c r="AC611" s="53"/>
      <c r="AD611" s="53"/>
      <c r="AE611" s="53"/>
      <c r="AF611" s="53"/>
      <c r="AG611" s="53"/>
      <c r="AH611" s="53"/>
      <c r="AI611" s="53"/>
      <c r="AJ611" s="53"/>
      <c r="AK611" s="53"/>
      <c r="AL611" s="53"/>
      <c r="AM611" s="53"/>
      <c r="AN611" s="53"/>
      <c r="AO611" s="53"/>
      <c r="AP611" s="53"/>
      <c r="AQ611" s="53"/>
      <c r="AR611" s="53"/>
      <c r="AS611" s="53"/>
      <c r="AT611" s="53"/>
      <c r="AU611" s="53"/>
      <c r="AV611" s="53"/>
      <c r="AW611" s="53"/>
      <c r="AX611" s="53"/>
      <c r="AY611" s="53"/>
      <c r="AZ611" s="53"/>
      <c r="BA611" s="53"/>
      <c r="BB611" s="53"/>
      <c r="BC611" s="53"/>
      <c r="BD611" s="53"/>
      <c r="BE611" s="53"/>
      <c r="BF611" s="53"/>
      <c r="BG611" s="53"/>
      <c r="BH611" s="53"/>
      <c r="BI611" s="53"/>
      <c r="BJ611" s="53"/>
      <c r="BK611" s="53"/>
      <c r="BL611" s="53"/>
      <c r="BM611" s="53"/>
      <c r="BN611" s="53"/>
      <c r="BO611" s="53"/>
      <c r="BP611" s="53"/>
      <c r="BQ611" s="53"/>
      <c r="BR611" s="53"/>
      <c r="BS611" s="53"/>
      <c r="BT611" s="53"/>
      <c r="BU611" s="53"/>
      <c r="BV611" s="53"/>
      <c r="BW611" s="53"/>
      <c r="BX611" s="53"/>
      <c r="BY611" s="53"/>
      <c r="BZ611" s="53"/>
      <c r="CA611" s="53"/>
      <c r="CB611" s="53"/>
      <c r="CC611" s="53"/>
      <c r="CD611" s="53"/>
      <c r="CE611" s="53"/>
      <c r="CF611" s="53"/>
      <c r="CG611" s="53"/>
      <c r="CH611" s="53"/>
      <c r="CI611" s="53"/>
      <c r="CJ611" s="53"/>
      <c r="CK611" s="53"/>
      <c r="CL611" s="53"/>
      <c r="CM611" s="53"/>
      <c r="CN611" s="53"/>
      <c r="CO611" s="53"/>
      <c r="CP611" s="53"/>
      <c r="CQ611" s="53"/>
      <c r="CR611" s="53"/>
      <c r="CS611" s="53"/>
      <c r="CT611" s="53"/>
      <c r="CU611" s="53"/>
      <c r="CV611" s="53"/>
      <c r="CW611" s="53"/>
      <c r="CX611" s="53"/>
      <c r="CY611" s="53"/>
      <c r="CZ611" s="53"/>
      <c r="DA611" s="53"/>
      <c r="DB611" s="53"/>
      <c r="DC611" s="53"/>
      <c r="DD611" s="53"/>
      <c r="DE611" s="53"/>
      <c r="DF611" s="53"/>
      <c r="DG611" s="53"/>
      <c r="DH611" s="53"/>
      <c r="DI611" s="53"/>
      <c r="DJ611" s="53"/>
      <c r="DK611" s="53"/>
      <c r="DL611" s="53"/>
      <c r="DM611" s="53"/>
      <c r="DN611" s="53"/>
      <c r="DO611" s="53"/>
      <c r="DP611" s="53"/>
      <c r="DQ611" s="53"/>
      <c r="DR611" s="53"/>
      <c r="DS611" s="53"/>
      <c r="DT611" s="53"/>
      <c r="DU611" s="53"/>
      <c r="DV611" s="53"/>
      <c r="DW611" s="53"/>
      <c r="DX611" s="53"/>
      <c r="DY611" s="53"/>
      <c r="DZ611" s="53"/>
      <c r="EA611" s="53"/>
      <c r="EB611" s="53"/>
      <c r="EC611" s="53"/>
      <c r="ED611" s="53"/>
      <c r="EE611" s="53"/>
      <c r="EF611" s="53"/>
      <c r="EG611" s="53"/>
      <c r="EH611" s="53"/>
      <c r="EI611" s="53"/>
      <c r="EJ611" s="53"/>
      <c r="EK611" s="53"/>
      <c r="EL611" s="53"/>
      <c r="EM611" s="53"/>
      <c r="EN611" s="53"/>
      <c r="EO611" s="53"/>
      <c r="EP611" s="53"/>
      <c r="EQ611" s="53"/>
      <c r="ER611" s="53"/>
      <c r="ES611" s="53"/>
      <c r="ET611" s="53"/>
      <c r="EU611" s="53"/>
      <c r="EV611" s="53"/>
      <c r="EW611" s="53"/>
      <c r="EX611" s="53"/>
      <c r="EY611" s="53"/>
      <c r="EZ611" s="53"/>
      <c r="FA611" s="53"/>
      <c r="FB611" s="53"/>
      <c r="FC611" s="53"/>
      <c r="FD611" s="53"/>
      <c r="FE611" s="53"/>
      <c r="FF611" s="53"/>
      <c r="FG611" s="53"/>
      <c r="FH611" s="53"/>
      <c r="FI611" s="53"/>
      <c r="FJ611" s="53"/>
      <c r="FK611" s="53"/>
      <c r="FL611" s="53"/>
      <c r="FM611" s="53"/>
      <c r="FN611" s="53"/>
      <c r="FO611" s="53"/>
      <c r="FP611" s="53"/>
      <c r="FQ611" s="53"/>
      <c r="FR611" s="53"/>
      <c r="FS611" s="53"/>
      <c r="FT611" s="53"/>
      <c r="FU611" s="53"/>
      <c r="FV611" s="53"/>
      <c r="FW611" s="53"/>
      <c r="FX611" s="53"/>
      <c r="FY611" s="53"/>
      <c r="FZ611" s="53"/>
      <c r="GA611" s="53"/>
      <c r="GB611" s="53"/>
      <c r="GC611" s="53"/>
      <c r="GD611" s="53"/>
      <c r="GE611" s="53"/>
      <c r="GF611" s="53"/>
      <c r="GG611" s="53"/>
      <c r="GH611" s="53"/>
      <c r="GI611" s="53"/>
      <c r="GJ611" s="53"/>
      <c r="GK611" s="53"/>
      <c r="GL611" s="53"/>
      <c r="GM611" s="53"/>
      <c r="GN611" s="53"/>
      <c r="GO611" s="53"/>
      <c r="GP611" s="53"/>
      <c r="GQ611" s="53"/>
      <c r="GR611" s="53"/>
      <c r="GS611" s="53"/>
      <c r="GT611" s="53"/>
      <c r="GU611" s="53"/>
      <c r="GV611" s="53"/>
      <c r="GW611" s="53"/>
      <c r="GX611" s="53"/>
      <c r="GY611" s="53"/>
      <c r="GZ611" s="53"/>
      <c r="HA611" s="53"/>
      <c r="HB611" s="53"/>
      <c r="HC611" s="53"/>
      <c r="HD611" s="53"/>
      <c r="HE611" s="53"/>
      <c r="HF611" s="53"/>
      <c r="HG611" s="53"/>
      <c r="HH611" s="53"/>
      <c r="HI611" s="53"/>
      <c r="HJ611" s="53"/>
      <c r="HK611" s="53"/>
      <c r="HL611" s="53"/>
      <c r="HM611" s="53"/>
      <c r="HN611" s="53"/>
      <c r="HO611" s="53"/>
      <c r="HP611" s="53"/>
      <c r="HQ611" s="53"/>
      <c r="HR611" s="53"/>
      <c r="HS611" s="53"/>
      <c r="HT611" s="53"/>
      <c r="HU611" s="53"/>
      <c r="HV611" s="53"/>
      <c r="HW611" s="53"/>
      <c r="HX611" s="53"/>
      <c r="HY611" s="53"/>
      <c r="HZ611" s="53"/>
      <c r="IA611" s="53"/>
      <c r="IB611" s="53"/>
      <c r="IC611" s="53"/>
      <c r="ID611" s="53"/>
      <c r="IE611" s="53"/>
      <c r="IF611" s="53"/>
      <c r="IG611" s="53"/>
      <c r="IH611" s="53"/>
      <c r="II611" s="53"/>
      <c r="IJ611" s="53"/>
      <c r="IK611" s="53"/>
      <c r="IL611" s="53"/>
      <c r="IM611" s="53"/>
      <c r="IN611" s="53"/>
      <c r="IO611" s="53"/>
      <c r="IP611" s="53"/>
      <c r="IQ611" s="53"/>
      <c r="IR611" s="53"/>
      <c r="IS611" s="53"/>
      <c r="IT611" s="53"/>
      <c r="IU611" s="53"/>
    </row>
    <row r="612" spans="1:255" s="52" customFormat="1" x14ac:dyDescent="0.3">
      <c r="A612" s="82"/>
      <c r="B612" s="64"/>
      <c r="C612" s="55"/>
      <c r="D612" s="55"/>
      <c r="E612" s="63"/>
      <c r="F612" s="63"/>
      <c r="G612" s="63"/>
      <c r="H612" s="63"/>
      <c r="I612" s="72"/>
      <c r="K612" s="53"/>
      <c r="L612" s="53"/>
      <c r="M612" s="53"/>
      <c r="N612" s="53"/>
      <c r="O612" s="53"/>
      <c r="P612" s="53"/>
      <c r="Q612" s="53"/>
      <c r="R612" s="53"/>
      <c r="S612" s="53"/>
      <c r="T612" s="53"/>
      <c r="U612" s="53"/>
      <c r="V612" s="53"/>
      <c r="W612" s="53"/>
      <c r="X612" s="53"/>
      <c r="Y612" s="53"/>
      <c r="Z612" s="53"/>
      <c r="AA612" s="53"/>
      <c r="AB612" s="53"/>
      <c r="AC612" s="53"/>
      <c r="AD612" s="53"/>
      <c r="AE612" s="53"/>
      <c r="AF612" s="53"/>
      <c r="AG612" s="53"/>
      <c r="AH612" s="53"/>
      <c r="AI612" s="53"/>
      <c r="AJ612" s="53"/>
      <c r="AK612" s="53"/>
      <c r="AL612" s="53"/>
      <c r="AM612" s="53"/>
      <c r="AN612" s="53"/>
      <c r="AO612" s="53"/>
      <c r="AP612" s="53"/>
      <c r="AQ612" s="53"/>
      <c r="AR612" s="53"/>
      <c r="AS612" s="53"/>
      <c r="AT612" s="53"/>
      <c r="AU612" s="53"/>
      <c r="AV612" s="53"/>
      <c r="AW612" s="53"/>
      <c r="AX612" s="53"/>
      <c r="AY612" s="53"/>
      <c r="AZ612" s="53"/>
      <c r="BA612" s="53"/>
      <c r="BB612" s="53"/>
      <c r="BC612" s="53"/>
      <c r="BD612" s="53"/>
      <c r="BE612" s="53"/>
      <c r="BF612" s="53"/>
      <c r="BG612" s="53"/>
      <c r="BH612" s="53"/>
      <c r="BI612" s="53"/>
      <c r="BJ612" s="53"/>
      <c r="BK612" s="53"/>
      <c r="BL612" s="53"/>
      <c r="BM612" s="53"/>
      <c r="BN612" s="53"/>
      <c r="BO612" s="53"/>
      <c r="BP612" s="53"/>
      <c r="BQ612" s="53"/>
      <c r="BR612" s="53"/>
      <c r="BS612" s="53"/>
      <c r="BT612" s="53"/>
      <c r="BU612" s="53"/>
      <c r="BV612" s="53"/>
      <c r="BW612" s="53"/>
      <c r="BX612" s="53"/>
      <c r="BY612" s="53"/>
      <c r="BZ612" s="53"/>
      <c r="CA612" s="53"/>
      <c r="CB612" s="53"/>
      <c r="CC612" s="53"/>
      <c r="CD612" s="53"/>
      <c r="CE612" s="53"/>
      <c r="CF612" s="53"/>
      <c r="CG612" s="53"/>
      <c r="CH612" s="53"/>
      <c r="CI612" s="53"/>
      <c r="CJ612" s="53"/>
      <c r="CK612" s="53"/>
      <c r="CL612" s="53"/>
      <c r="CM612" s="53"/>
      <c r="CN612" s="53"/>
      <c r="CO612" s="53"/>
      <c r="CP612" s="53"/>
      <c r="CQ612" s="53"/>
      <c r="CR612" s="53"/>
      <c r="CS612" s="53"/>
      <c r="CT612" s="53"/>
      <c r="CU612" s="53"/>
      <c r="CV612" s="53"/>
      <c r="CW612" s="53"/>
      <c r="CX612" s="53"/>
      <c r="CY612" s="53"/>
      <c r="CZ612" s="53"/>
      <c r="DA612" s="53"/>
      <c r="DB612" s="53"/>
      <c r="DC612" s="53"/>
      <c r="DD612" s="53"/>
      <c r="DE612" s="53"/>
      <c r="DF612" s="53"/>
      <c r="DG612" s="53"/>
      <c r="DH612" s="53"/>
      <c r="DI612" s="53"/>
      <c r="DJ612" s="53"/>
      <c r="DK612" s="53"/>
      <c r="DL612" s="53"/>
      <c r="DM612" s="53"/>
      <c r="DN612" s="53"/>
      <c r="DO612" s="53"/>
      <c r="DP612" s="53"/>
      <c r="DQ612" s="53"/>
      <c r="DR612" s="53"/>
      <c r="DS612" s="53"/>
      <c r="DT612" s="53"/>
      <c r="DU612" s="53"/>
      <c r="DV612" s="53"/>
      <c r="DW612" s="53"/>
      <c r="DX612" s="53"/>
      <c r="DY612" s="53"/>
      <c r="DZ612" s="53"/>
      <c r="EA612" s="53"/>
      <c r="EB612" s="53"/>
      <c r="EC612" s="53"/>
      <c r="ED612" s="53"/>
      <c r="EE612" s="53"/>
      <c r="EF612" s="53"/>
      <c r="EG612" s="53"/>
      <c r="EH612" s="53"/>
      <c r="EI612" s="53"/>
      <c r="EJ612" s="53"/>
      <c r="EK612" s="53"/>
      <c r="EL612" s="53"/>
      <c r="EM612" s="53"/>
      <c r="EN612" s="53"/>
      <c r="EO612" s="53"/>
      <c r="EP612" s="53"/>
      <c r="EQ612" s="53"/>
      <c r="ER612" s="53"/>
      <c r="ES612" s="53"/>
      <c r="ET612" s="53"/>
      <c r="EU612" s="53"/>
      <c r="EV612" s="53"/>
      <c r="EW612" s="53"/>
      <c r="EX612" s="53"/>
      <c r="EY612" s="53"/>
      <c r="EZ612" s="53"/>
      <c r="FA612" s="53"/>
      <c r="FB612" s="53"/>
      <c r="FC612" s="53"/>
      <c r="FD612" s="53"/>
      <c r="FE612" s="53"/>
      <c r="FF612" s="53"/>
      <c r="FG612" s="53"/>
      <c r="FH612" s="53"/>
      <c r="FI612" s="53"/>
      <c r="FJ612" s="53"/>
      <c r="FK612" s="53"/>
      <c r="FL612" s="53"/>
      <c r="FM612" s="53"/>
      <c r="FN612" s="53"/>
      <c r="FO612" s="53"/>
      <c r="FP612" s="53"/>
      <c r="FQ612" s="53"/>
      <c r="FR612" s="53"/>
      <c r="FS612" s="53"/>
      <c r="FT612" s="53"/>
      <c r="FU612" s="53"/>
      <c r="FV612" s="53"/>
      <c r="FW612" s="53"/>
      <c r="FX612" s="53"/>
      <c r="FY612" s="53"/>
      <c r="FZ612" s="53"/>
      <c r="GA612" s="53"/>
      <c r="GB612" s="53"/>
      <c r="GC612" s="53"/>
      <c r="GD612" s="53"/>
      <c r="GE612" s="53"/>
      <c r="GF612" s="53"/>
      <c r="GG612" s="53"/>
      <c r="GH612" s="53"/>
      <c r="GI612" s="53"/>
      <c r="GJ612" s="53"/>
      <c r="GK612" s="53"/>
      <c r="GL612" s="53"/>
      <c r="GM612" s="53"/>
      <c r="GN612" s="53"/>
      <c r="GO612" s="53"/>
      <c r="GP612" s="53"/>
      <c r="GQ612" s="53"/>
      <c r="GR612" s="53"/>
      <c r="GS612" s="53"/>
      <c r="GT612" s="53"/>
      <c r="GU612" s="53"/>
      <c r="GV612" s="53"/>
      <c r="GW612" s="53"/>
      <c r="GX612" s="53"/>
      <c r="GY612" s="53"/>
      <c r="GZ612" s="53"/>
      <c r="HA612" s="53"/>
      <c r="HB612" s="53"/>
      <c r="HC612" s="53"/>
      <c r="HD612" s="53"/>
      <c r="HE612" s="53"/>
      <c r="HF612" s="53"/>
      <c r="HG612" s="53"/>
      <c r="HH612" s="53"/>
      <c r="HI612" s="53"/>
      <c r="HJ612" s="53"/>
      <c r="HK612" s="53"/>
      <c r="HL612" s="53"/>
      <c r="HM612" s="53"/>
      <c r="HN612" s="53"/>
      <c r="HO612" s="53"/>
      <c r="HP612" s="53"/>
      <c r="HQ612" s="53"/>
      <c r="HR612" s="53"/>
      <c r="HS612" s="53"/>
      <c r="HT612" s="53"/>
      <c r="HU612" s="53"/>
      <c r="HV612" s="53"/>
      <c r="HW612" s="53"/>
      <c r="HX612" s="53"/>
      <c r="HY612" s="53"/>
      <c r="HZ612" s="53"/>
      <c r="IA612" s="53"/>
      <c r="IB612" s="53"/>
      <c r="IC612" s="53"/>
      <c r="ID612" s="53"/>
      <c r="IE612" s="53"/>
      <c r="IF612" s="53"/>
      <c r="IG612" s="53"/>
      <c r="IH612" s="53"/>
      <c r="II612" s="53"/>
      <c r="IJ612" s="53"/>
      <c r="IK612" s="53"/>
      <c r="IL612" s="53"/>
      <c r="IM612" s="53"/>
      <c r="IN612" s="53"/>
      <c r="IO612" s="53"/>
      <c r="IP612" s="53"/>
      <c r="IQ612" s="53"/>
      <c r="IR612" s="53"/>
      <c r="IS612" s="53"/>
      <c r="IT612" s="53"/>
      <c r="IU612" s="53"/>
    </row>
    <row r="613" spans="1:255" s="52" customFormat="1" x14ac:dyDescent="0.3">
      <c r="A613" s="82"/>
      <c r="B613" s="64"/>
      <c r="C613" s="55"/>
      <c r="D613" s="55"/>
      <c r="E613" s="59"/>
      <c r="F613" s="59"/>
      <c r="G613" s="63"/>
      <c r="H613" s="63"/>
      <c r="I613" s="72"/>
      <c r="K613" s="53"/>
      <c r="L613" s="53"/>
      <c r="M613" s="53"/>
      <c r="N613" s="53"/>
      <c r="O613" s="53"/>
      <c r="P613" s="53"/>
      <c r="Q613" s="53"/>
      <c r="R613" s="53"/>
      <c r="S613" s="53"/>
      <c r="T613" s="53"/>
      <c r="U613" s="53"/>
      <c r="V613" s="53"/>
      <c r="W613" s="53"/>
      <c r="X613" s="53"/>
      <c r="Y613" s="53"/>
      <c r="Z613" s="53"/>
      <c r="AA613" s="53"/>
      <c r="AB613" s="53"/>
      <c r="AC613" s="53"/>
      <c r="AD613" s="53"/>
      <c r="AE613" s="53"/>
      <c r="AF613" s="53"/>
      <c r="AG613" s="53"/>
      <c r="AH613" s="53"/>
      <c r="AI613" s="53"/>
      <c r="AJ613" s="53"/>
      <c r="AK613" s="53"/>
      <c r="AL613" s="53"/>
      <c r="AM613" s="53"/>
      <c r="AN613" s="53"/>
      <c r="AO613" s="53"/>
      <c r="AP613" s="53"/>
      <c r="AQ613" s="53"/>
      <c r="AR613" s="53"/>
      <c r="AS613" s="53"/>
      <c r="AT613" s="53"/>
      <c r="AU613" s="53"/>
      <c r="AV613" s="53"/>
      <c r="AW613" s="53"/>
      <c r="AX613" s="53"/>
      <c r="AY613" s="53"/>
      <c r="AZ613" s="53"/>
      <c r="BA613" s="53"/>
      <c r="BB613" s="53"/>
      <c r="BC613" s="53"/>
      <c r="BD613" s="53"/>
      <c r="BE613" s="53"/>
      <c r="BF613" s="53"/>
      <c r="BG613" s="53"/>
      <c r="BH613" s="53"/>
      <c r="BI613" s="53"/>
      <c r="BJ613" s="53"/>
      <c r="BK613" s="53"/>
      <c r="BL613" s="53"/>
      <c r="BM613" s="53"/>
      <c r="BN613" s="53"/>
      <c r="BO613" s="53"/>
      <c r="BP613" s="53"/>
      <c r="BQ613" s="53"/>
      <c r="BR613" s="53"/>
      <c r="BS613" s="53"/>
      <c r="BT613" s="53"/>
      <c r="BU613" s="53"/>
      <c r="BV613" s="53"/>
      <c r="BW613" s="53"/>
      <c r="BX613" s="53"/>
      <c r="BY613" s="53"/>
      <c r="BZ613" s="53"/>
      <c r="CA613" s="53"/>
      <c r="CB613" s="53"/>
      <c r="CC613" s="53"/>
      <c r="CD613" s="53"/>
      <c r="CE613" s="53"/>
      <c r="CF613" s="53"/>
      <c r="CG613" s="53"/>
      <c r="CH613" s="53"/>
      <c r="CI613" s="53"/>
      <c r="CJ613" s="53"/>
      <c r="CK613" s="53"/>
      <c r="CL613" s="53"/>
      <c r="CM613" s="53"/>
      <c r="CN613" s="53"/>
      <c r="CO613" s="53"/>
      <c r="CP613" s="53"/>
      <c r="CQ613" s="53"/>
      <c r="CR613" s="53"/>
      <c r="CS613" s="53"/>
      <c r="CT613" s="53"/>
      <c r="CU613" s="53"/>
      <c r="CV613" s="53"/>
      <c r="CW613" s="53"/>
      <c r="CX613" s="53"/>
      <c r="CY613" s="53"/>
      <c r="CZ613" s="53"/>
      <c r="DA613" s="53"/>
      <c r="DB613" s="53"/>
      <c r="DC613" s="53"/>
      <c r="DD613" s="53"/>
      <c r="DE613" s="53"/>
      <c r="DF613" s="53"/>
      <c r="DG613" s="53"/>
      <c r="DH613" s="53"/>
      <c r="DI613" s="53"/>
      <c r="DJ613" s="53"/>
      <c r="DK613" s="53"/>
      <c r="DL613" s="53"/>
      <c r="DM613" s="53"/>
      <c r="DN613" s="53"/>
      <c r="DO613" s="53"/>
      <c r="DP613" s="53"/>
      <c r="DQ613" s="53"/>
      <c r="DR613" s="53"/>
      <c r="DS613" s="53"/>
      <c r="DT613" s="53"/>
      <c r="DU613" s="53"/>
      <c r="DV613" s="53"/>
      <c r="DW613" s="53"/>
      <c r="DX613" s="53"/>
      <c r="DY613" s="53"/>
      <c r="DZ613" s="53"/>
      <c r="EA613" s="53"/>
      <c r="EB613" s="53"/>
      <c r="EC613" s="53"/>
      <c r="ED613" s="53"/>
      <c r="EE613" s="53"/>
      <c r="EF613" s="53"/>
      <c r="EG613" s="53"/>
      <c r="EH613" s="53"/>
      <c r="EI613" s="53"/>
      <c r="EJ613" s="53"/>
      <c r="EK613" s="53"/>
      <c r="EL613" s="53"/>
      <c r="EM613" s="53"/>
      <c r="EN613" s="53"/>
      <c r="EO613" s="53"/>
      <c r="EP613" s="53"/>
      <c r="EQ613" s="53"/>
      <c r="ER613" s="53"/>
      <c r="ES613" s="53"/>
      <c r="ET613" s="53"/>
      <c r="EU613" s="53"/>
      <c r="EV613" s="53"/>
      <c r="EW613" s="53"/>
      <c r="EX613" s="53"/>
      <c r="EY613" s="53"/>
      <c r="EZ613" s="53"/>
      <c r="FA613" s="53"/>
      <c r="FB613" s="53"/>
      <c r="FC613" s="53"/>
      <c r="FD613" s="53"/>
      <c r="FE613" s="53"/>
      <c r="FF613" s="53"/>
      <c r="FG613" s="53"/>
      <c r="FH613" s="53"/>
      <c r="FI613" s="53"/>
      <c r="FJ613" s="53"/>
      <c r="FK613" s="53"/>
      <c r="FL613" s="53"/>
      <c r="FM613" s="53"/>
      <c r="FN613" s="53"/>
      <c r="FO613" s="53"/>
      <c r="FP613" s="53"/>
      <c r="FQ613" s="53"/>
      <c r="FR613" s="53"/>
      <c r="FS613" s="53"/>
      <c r="FT613" s="53"/>
      <c r="FU613" s="53"/>
      <c r="FV613" s="53"/>
      <c r="FW613" s="53"/>
      <c r="FX613" s="53"/>
      <c r="FY613" s="53"/>
      <c r="FZ613" s="53"/>
      <c r="GA613" s="53"/>
      <c r="GB613" s="53"/>
      <c r="GC613" s="53"/>
      <c r="GD613" s="53"/>
      <c r="GE613" s="53"/>
      <c r="GF613" s="53"/>
      <c r="GG613" s="53"/>
      <c r="GH613" s="53"/>
      <c r="GI613" s="53"/>
      <c r="GJ613" s="53"/>
      <c r="GK613" s="53"/>
      <c r="GL613" s="53"/>
      <c r="GM613" s="53"/>
      <c r="GN613" s="53"/>
      <c r="GO613" s="53"/>
      <c r="GP613" s="53"/>
      <c r="GQ613" s="53"/>
      <c r="GR613" s="53"/>
      <c r="GS613" s="53"/>
      <c r="GT613" s="53"/>
      <c r="GU613" s="53"/>
      <c r="GV613" s="53"/>
      <c r="GW613" s="53"/>
      <c r="GX613" s="53"/>
      <c r="GY613" s="53"/>
      <c r="GZ613" s="53"/>
      <c r="HA613" s="53"/>
      <c r="HB613" s="53"/>
      <c r="HC613" s="53"/>
      <c r="HD613" s="53"/>
      <c r="HE613" s="53"/>
      <c r="HF613" s="53"/>
      <c r="HG613" s="53"/>
      <c r="HH613" s="53"/>
      <c r="HI613" s="53"/>
      <c r="HJ613" s="53"/>
      <c r="HK613" s="53"/>
      <c r="HL613" s="53"/>
      <c r="HM613" s="53"/>
      <c r="HN613" s="53"/>
      <c r="HO613" s="53"/>
      <c r="HP613" s="53"/>
      <c r="HQ613" s="53"/>
      <c r="HR613" s="53"/>
      <c r="HS613" s="53"/>
      <c r="HT613" s="53"/>
      <c r="HU613" s="53"/>
      <c r="HV613" s="53"/>
      <c r="HW613" s="53"/>
      <c r="HX613" s="53"/>
      <c r="HY613" s="53"/>
      <c r="HZ613" s="53"/>
      <c r="IA613" s="53"/>
      <c r="IB613" s="53"/>
      <c r="IC613" s="53"/>
      <c r="ID613" s="53"/>
      <c r="IE613" s="53"/>
      <c r="IF613" s="53"/>
      <c r="IG613" s="53"/>
      <c r="IH613" s="53"/>
      <c r="II613" s="53"/>
      <c r="IJ613" s="53"/>
      <c r="IK613" s="53"/>
      <c r="IL613" s="53"/>
      <c r="IM613" s="53"/>
      <c r="IN613" s="53"/>
      <c r="IO613" s="53"/>
      <c r="IP613" s="53"/>
      <c r="IQ613" s="53"/>
      <c r="IR613" s="53"/>
      <c r="IS613" s="53"/>
      <c r="IT613" s="53"/>
      <c r="IU613" s="53"/>
    </row>
    <row r="614" spans="1:255" s="52" customFormat="1" x14ac:dyDescent="0.3">
      <c r="A614" s="55"/>
      <c r="B614" s="64"/>
      <c r="C614" s="55"/>
      <c r="D614" s="55"/>
      <c r="E614" s="59"/>
      <c r="F614" s="59"/>
      <c r="G614" s="63"/>
      <c r="H614" s="63"/>
      <c r="I614" s="72"/>
      <c r="K614" s="53"/>
      <c r="L614" s="53"/>
      <c r="M614" s="53"/>
      <c r="N614" s="53"/>
      <c r="O614" s="53"/>
      <c r="P614" s="53"/>
      <c r="Q614" s="53"/>
      <c r="R614" s="53"/>
      <c r="S614" s="53"/>
      <c r="T614" s="53"/>
      <c r="U614" s="53"/>
      <c r="V614" s="53"/>
      <c r="W614" s="53"/>
      <c r="X614" s="53"/>
      <c r="Y614" s="53"/>
      <c r="Z614" s="53"/>
      <c r="AA614" s="53"/>
      <c r="AB614" s="53"/>
      <c r="AC614" s="53"/>
      <c r="AD614" s="53"/>
      <c r="AE614" s="53"/>
      <c r="AF614" s="53"/>
      <c r="AG614" s="53"/>
      <c r="AH614" s="53"/>
      <c r="AI614" s="53"/>
      <c r="AJ614" s="53"/>
      <c r="AK614" s="53"/>
      <c r="AL614" s="53"/>
      <c r="AM614" s="53"/>
      <c r="AN614" s="53"/>
      <c r="AO614" s="53"/>
      <c r="AP614" s="53"/>
      <c r="AQ614" s="53"/>
      <c r="AR614" s="53"/>
      <c r="AS614" s="53"/>
      <c r="AT614" s="53"/>
      <c r="AU614" s="53"/>
      <c r="AV614" s="53"/>
      <c r="AW614" s="53"/>
      <c r="AX614" s="53"/>
      <c r="AY614" s="53"/>
      <c r="AZ614" s="53"/>
      <c r="BA614" s="53"/>
      <c r="BB614" s="53"/>
      <c r="BC614" s="53"/>
      <c r="BD614" s="53"/>
      <c r="BE614" s="53"/>
      <c r="BF614" s="53"/>
      <c r="BG614" s="53"/>
      <c r="BH614" s="53"/>
      <c r="BI614" s="53"/>
      <c r="BJ614" s="53"/>
      <c r="BK614" s="53"/>
      <c r="BL614" s="53"/>
      <c r="BM614" s="53"/>
      <c r="BN614" s="53"/>
      <c r="BO614" s="53"/>
      <c r="BP614" s="53"/>
      <c r="BQ614" s="53"/>
      <c r="BR614" s="53"/>
      <c r="BS614" s="53"/>
      <c r="BT614" s="53"/>
      <c r="BU614" s="53"/>
      <c r="BV614" s="53"/>
      <c r="BW614" s="53"/>
      <c r="BX614" s="53"/>
      <c r="BY614" s="53"/>
      <c r="BZ614" s="53"/>
      <c r="CA614" s="53"/>
      <c r="CB614" s="53"/>
      <c r="CC614" s="53"/>
      <c r="CD614" s="53"/>
      <c r="CE614" s="53"/>
      <c r="CF614" s="53"/>
      <c r="CG614" s="53"/>
      <c r="CH614" s="53"/>
      <c r="CI614" s="53"/>
      <c r="CJ614" s="53"/>
      <c r="CK614" s="53"/>
      <c r="CL614" s="53"/>
      <c r="CM614" s="53"/>
      <c r="CN614" s="53"/>
      <c r="CO614" s="53"/>
      <c r="CP614" s="53"/>
      <c r="CQ614" s="53"/>
      <c r="CR614" s="53"/>
      <c r="CS614" s="53"/>
      <c r="CT614" s="53"/>
      <c r="CU614" s="53"/>
      <c r="CV614" s="53"/>
      <c r="CW614" s="53"/>
      <c r="CX614" s="53"/>
      <c r="CY614" s="53"/>
      <c r="CZ614" s="53"/>
      <c r="DA614" s="53"/>
      <c r="DB614" s="53"/>
      <c r="DC614" s="53"/>
      <c r="DD614" s="53"/>
      <c r="DE614" s="53"/>
      <c r="DF614" s="53"/>
      <c r="DG614" s="53"/>
      <c r="DH614" s="53"/>
      <c r="DI614" s="53"/>
      <c r="DJ614" s="53"/>
      <c r="DK614" s="53"/>
      <c r="DL614" s="53"/>
      <c r="DM614" s="53"/>
      <c r="DN614" s="53"/>
      <c r="DO614" s="53"/>
      <c r="DP614" s="53"/>
      <c r="DQ614" s="53"/>
      <c r="DR614" s="53"/>
      <c r="DS614" s="53"/>
      <c r="DT614" s="53"/>
      <c r="DU614" s="53"/>
      <c r="DV614" s="53"/>
      <c r="DW614" s="53"/>
      <c r="DX614" s="53"/>
      <c r="DY614" s="53"/>
      <c r="DZ614" s="53"/>
      <c r="EA614" s="53"/>
      <c r="EB614" s="53"/>
      <c r="EC614" s="53"/>
      <c r="ED614" s="53"/>
      <c r="EE614" s="53"/>
      <c r="EF614" s="53"/>
      <c r="EG614" s="53"/>
      <c r="EH614" s="53"/>
      <c r="EI614" s="53"/>
      <c r="EJ614" s="53"/>
      <c r="EK614" s="53"/>
      <c r="EL614" s="53"/>
      <c r="EM614" s="53"/>
      <c r="EN614" s="53"/>
      <c r="EO614" s="53"/>
      <c r="EP614" s="53"/>
      <c r="EQ614" s="53"/>
      <c r="ER614" s="53"/>
      <c r="ES614" s="53"/>
      <c r="ET614" s="53"/>
      <c r="EU614" s="53"/>
      <c r="EV614" s="53"/>
      <c r="EW614" s="53"/>
      <c r="EX614" s="53"/>
      <c r="EY614" s="53"/>
      <c r="EZ614" s="53"/>
      <c r="FA614" s="53"/>
      <c r="FB614" s="53"/>
      <c r="FC614" s="53"/>
      <c r="FD614" s="53"/>
      <c r="FE614" s="53"/>
      <c r="FF614" s="53"/>
      <c r="FG614" s="53"/>
      <c r="FH614" s="53"/>
      <c r="FI614" s="53"/>
      <c r="FJ614" s="53"/>
      <c r="FK614" s="53"/>
      <c r="FL614" s="53"/>
      <c r="FM614" s="53"/>
      <c r="FN614" s="53"/>
      <c r="FO614" s="53"/>
      <c r="FP614" s="53"/>
      <c r="FQ614" s="53"/>
      <c r="FR614" s="53"/>
      <c r="FS614" s="53"/>
      <c r="FT614" s="53"/>
      <c r="FU614" s="53"/>
      <c r="FV614" s="53"/>
      <c r="FW614" s="53"/>
      <c r="FX614" s="53"/>
      <c r="FY614" s="53"/>
      <c r="FZ614" s="53"/>
      <c r="GA614" s="53"/>
      <c r="GB614" s="53"/>
      <c r="GC614" s="53"/>
      <c r="GD614" s="53"/>
      <c r="GE614" s="53"/>
      <c r="GF614" s="53"/>
      <c r="GG614" s="53"/>
      <c r="GH614" s="53"/>
      <c r="GI614" s="53"/>
      <c r="GJ614" s="53"/>
      <c r="GK614" s="53"/>
      <c r="GL614" s="53"/>
      <c r="GM614" s="53"/>
      <c r="GN614" s="53"/>
      <c r="GO614" s="53"/>
      <c r="GP614" s="53"/>
      <c r="GQ614" s="53"/>
      <c r="GR614" s="53"/>
      <c r="GS614" s="53"/>
      <c r="GT614" s="53"/>
      <c r="GU614" s="53"/>
      <c r="GV614" s="53"/>
      <c r="GW614" s="53"/>
      <c r="GX614" s="53"/>
      <c r="GY614" s="53"/>
      <c r="GZ614" s="53"/>
      <c r="HA614" s="53"/>
      <c r="HB614" s="53"/>
      <c r="HC614" s="53"/>
      <c r="HD614" s="53"/>
      <c r="HE614" s="53"/>
      <c r="HF614" s="53"/>
      <c r="HG614" s="53"/>
      <c r="HH614" s="53"/>
      <c r="HI614" s="53"/>
      <c r="HJ614" s="53"/>
      <c r="HK614" s="53"/>
      <c r="HL614" s="53"/>
      <c r="HM614" s="53"/>
      <c r="HN614" s="53"/>
      <c r="HO614" s="53"/>
      <c r="HP614" s="53"/>
      <c r="HQ614" s="53"/>
      <c r="HR614" s="53"/>
      <c r="HS614" s="53"/>
      <c r="HT614" s="53"/>
      <c r="HU614" s="53"/>
      <c r="HV614" s="53"/>
      <c r="HW614" s="53"/>
      <c r="HX614" s="53"/>
      <c r="HY614" s="53"/>
      <c r="HZ614" s="53"/>
      <c r="IA614" s="53"/>
      <c r="IB614" s="53"/>
      <c r="IC614" s="53"/>
      <c r="ID614" s="53"/>
      <c r="IE614" s="53"/>
      <c r="IF614" s="53"/>
      <c r="IG614" s="53"/>
      <c r="IH614" s="53"/>
      <c r="II614" s="53"/>
      <c r="IJ614" s="53"/>
      <c r="IK614" s="53"/>
      <c r="IL614" s="53"/>
      <c r="IM614" s="53"/>
      <c r="IN614" s="53"/>
      <c r="IO614" s="53"/>
      <c r="IP614" s="53"/>
      <c r="IQ614" s="53"/>
      <c r="IR614" s="53"/>
      <c r="IS614" s="53"/>
      <c r="IT614" s="53"/>
      <c r="IU614" s="53"/>
    </row>
    <row r="615" spans="1:255" s="63" customFormat="1" x14ac:dyDescent="0.3">
      <c r="A615" s="58"/>
      <c r="B615" s="51"/>
      <c r="C615" s="58"/>
      <c r="D615" s="58"/>
      <c r="I615" s="72"/>
      <c r="J615" s="52"/>
      <c r="K615" s="53"/>
      <c r="L615" s="53"/>
      <c r="M615" s="53"/>
      <c r="N615" s="53"/>
      <c r="O615" s="53"/>
      <c r="P615" s="53"/>
      <c r="Q615" s="53"/>
      <c r="R615" s="53"/>
      <c r="S615" s="53"/>
      <c r="T615" s="53"/>
      <c r="U615" s="53"/>
      <c r="V615" s="53"/>
      <c r="W615" s="53"/>
      <c r="X615" s="53"/>
      <c r="Y615" s="53"/>
      <c r="Z615" s="53"/>
      <c r="AA615" s="53"/>
      <c r="AB615" s="53"/>
      <c r="AC615" s="53"/>
      <c r="AD615" s="53"/>
      <c r="AE615" s="53"/>
      <c r="AF615" s="53"/>
      <c r="AG615" s="53"/>
      <c r="AH615" s="53"/>
      <c r="AI615" s="53"/>
      <c r="AJ615" s="53"/>
      <c r="AK615" s="53"/>
      <c r="AL615" s="53"/>
      <c r="AM615" s="53"/>
      <c r="AN615" s="53"/>
      <c r="AO615" s="53"/>
      <c r="AP615" s="53"/>
      <c r="AQ615" s="53"/>
      <c r="AR615" s="53"/>
      <c r="AS615" s="53"/>
      <c r="AT615" s="53"/>
      <c r="AU615" s="53"/>
      <c r="AV615" s="53"/>
      <c r="AW615" s="53"/>
      <c r="AX615" s="53"/>
      <c r="AY615" s="53"/>
      <c r="AZ615" s="53"/>
      <c r="BA615" s="53"/>
      <c r="BB615" s="53"/>
      <c r="BC615" s="53"/>
      <c r="BD615" s="53"/>
      <c r="BE615" s="53"/>
      <c r="BF615" s="53"/>
      <c r="BG615" s="53"/>
      <c r="BH615" s="53"/>
      <c r="BI615" s="53"/>
      <c r="BJ615" s="53"/>
      <c r="BK615" s="53"/>
      <c r="BL615" s="53"/>
      <c r="BM615" s="53"/>
      <c r="BN615" s="53"/>
      <c r="BO615" s="53"/>
      <c r="BP615" s="53"/>
      <c r="BQ615" s="53"/>
      <c r="BR615" s="53"/>
      <c r="BS615" s="53"/>
      <c r="BT615" s="53"/>
      <c r="BU615" s="53"/>
      <c r="BV615" s="53"/>
      <c r="BW615" s="53"/>
      <c r="BX615" s="53"/>
      <c r="BY615" s="53"/>
      <c r="BZ615" s="53"/>
      <c r="CA615" s="53"/>
      <c r="CB615" s="53"/>
      <c r="CC615" s="53"/>
      <c r="CD615" s="53"/>
      <c r="CE615" s="53"/>
      <c r="CF615" s="53"/>
      <c r="CG615" s="53"/>
      <c r="CH615" s="53"/>
      <c r="CI615" s="53"/>
      <c r="CJ615" s="53"/>
      <c r="CK615" s="53"/>
      <c r="CL615" s="53"/>
      <c r="CM615" s="53"/>
      <c r="CN615" s="53"/>
      <c r="CO615" s="53"/>
      <c r="CP615" s="53"/>
      <c r="CQ615" s="53"/>
      <c r="CR615" s="53"/>
      <c r="CS615" s="53"/>
      <c r="CT615" s="53"/>
      <c r="CU615" s="53"/>
      <c r="CV615" s="53"/>
      <c r="CW615" s="53"/>
      <c r="CX615" s="53"/>
      <c r="CY615" s="53"/>
      <c r="CZ615" s="53"/>
      <c r="DA615" s="53"/>
      <c r="DB615" s="53"/>
      <c r="DC615" s="53"/>
      <c r="DD615" s="53"/>
      <c r="DE615" s="53"/>
      <c r="DF615" s="53"/>
      <c r="DG615" s="53"/>
      <c r="DH615" s="53"/>
      <c r="DI615" s="53"/>
      <c r="DJ615" s="53"/>
      <c r="DK615" s="53"/>
      <c r="DL615" s="53"/>
      <c r="DM615" s="53"/>
      <c r="DN615" s="53"/>
      <c r="DO615" s="53"/>
      <c r="DP615" s="53"/>
      <c r="DQ615" s="53"/>
      <c r="DR615" s="53"/>
      <c r="DS615" s="53"/>
      <c r="DT615" s="53"/>
      <c r="DU615" s="53"/>
      <c r="DV615" s="53"/>
      <c r="DW615" s="53"/>
      <c r="DX615" s="53"/>
      <c r="DY615" s="53"/>
      <c r="DZ615" s="53"/>
      <c r="EA615" s="53"/>
      <c r="EB615" s="53"/>
      <c r="EC615" s="53"/>
      <c r="ED615" s="53"/>
      <c r="EE615" s="53"/>
      <c r="EF615" s="53"/>
      <c r="EG615" s="53"/>
      <c r="EH615" s="53"/>
      <c r="EI615" s="53"/>
      <c r="EJ615" s="53"/>
      <c r="EK615" s="53"/>
      <c r="EL615" s="53"/>
      <c r="EM615" s="53"/>
      <c r="EN615" s="53"/>
      <c r="EO615" s="53"/>
      <c r="EP615" s="53"/>
      <c r="EQ615" s="53"/>
      <c r="ER615" s="53"/>
      <c r="ES615" s="53"/>
      <c r="ET615" s="53"/>
      <c r="EU615" s="53"/>
      <c r="EV615" s="53"/>
      <c r="EW615" s="53"/>
      <c r="EX615" s="53"/>
      <c r="EY615" s="53"/>
      <c r="EZ615" s="53"/>
      <c r="FA615" s="53"/>
      <c r="FB615" s="53"/>
      <c r="FC615" s="53"/>
      <c r="FD615" s="53"/>
      <c r="FE615" s="53"/>
      <c r="FF615" s="53"/>
      <c r="FG615" s="53"/>
      <c r="FH615" s="53"/>
      <c r="FI615" s="53"/>
      <c r="FJ615" s="53"/>
      <c r="FK615" s="53"/>
      <c r="FL615" s="53"/>
      <c r="FM615" s="53"/>
      <c r="FN615" s="53"/>
      <c r="FO615" s="53"/>
      <c r="FP615" s="53"/>
      <c r="FQ615" s="53"/>
      <c r="FR615" s="53"/>
      <c r="FS615" s="53"/>
      <c r="FT615" s="53"/>
      <c r="FU615" s="53"/>
      <c r="FV615" s="53"/>
      <c r="FW615" s="53"/>
      <c r="FX615" s="53"/>
      <c r="FY615" s="53"/>
      <c r="FZ615" s="53"/>
      <c r="GA615" s="53"/>
      <c r="GB615" s="53"/>
      <c r="GC615" s="53"/>
      <c r="GD615" s="53"/>
      <c r="GE615" s="53"/>
      <c r="GF615" s="53"/>
      <c r="GG615" s="53"/>
      <c r="GH615" s="53"/>
      <c r="GI615" s="53"/>
      <c r="GJ615" s="53"/>
      <c r="GK615" s="53"/>
      <c r="GL615" s="53"/>
      <c r="GM615" s="53"/>
      <c r="GN615" s="53"/>
      <c r="GO615" s="53"/>
      <c r="GP615" s="53"/>
      <c r="GQ615" s="53"/>
      <c r="GR615" s="53"/>
      <c r="GS615" s="53"/>
      <c r="GT615" s="53"/>
      <c r="GU615" s="53"/>
      <c r="GV615" s="53"/>
      <c r="GW615" s="53"/>
      <c r="GX615" s="53"/>
      <c r="GY615" s="53"/>
      <c r="GZ615" s="53"/>
      <c r="HA615" s="53"/>
      <c r="HB615" s="53"/>
      <c r="HC615" s="53"/>
      <c r="HD615" s="53"/>
      <c r="HE615" s="53"/>
      <c r="HF615" s="53"/>
      <c r="HG615" s="53"/>
      <c r="HH615" s="53"/>
      <c r="HI615" s="53"/>
      <c r="HJ615" s="53"/>
      <c r="HK615" s="53"/>
      <c r="HL615" s="53"/>
      <c r="HM615" s="53"/>
      <c r="HN615" s="53"/>
      <c r="HO615" s="53"/>
      <c r="HP615" s="53"/>
      <c r="HQ615" s="53"/>
      <c r="HR615" s="53"/>
      <c r="HS615" s="53"/>
      <c r="HT615" s="53"/>
      <c r="HU615" s="53"/>
      <c r="HV615" s="53"/>
      <c r="HW615" s="53"/>
      <c r="HX615" s="53"/>
      <c r="HY615" s="53"/>
      <c r="HZ615" s="53"/>
      <c r="IA615" s="53"/>
      <c r="IB615" s="53"/>
      <c r="IC615" s="53"/>
      <c r="ID615" s="53"/>
      <c r="IE615" s="53"/>
      <c r="IF615" s="53"/>
      <c r="IG615" s="53"/>
      <c r="IH615" s="53"/>
      <c r="II615" s="53"/>
      <c r="IJ615" s="53"/>
      <c r="IK615" s="53"/>
      <c r="IL615" s="53"/>
      <c r="IM615" s="53"/>
      <c r="IN615" s="53"/>
      <c r="IO615" s="53"/>
      <c r="IP615" s="53"/>
      <c r="IQ615" s="53"/>
      <c r="IR615" s="53"/>
      <c r="IS615" s="53"/>
      <c r="IT615" s="53"/>
      <c r="IU615" s="53"/>
    </row>
    <row r="616" spans="1:255" s="63" customFormat="1" x14ac:dyDescent="0.3">
      <c r="A616" s="58"/>
      <c r="B616" s="51"/>
      <c r="C616" s="58"/>
      <c r="D616" s="58"/>
      <c r="E616" s="59"/>
      <c r="I616" s="72"/>
      <c r="J616" s="52"/>
      <c r="K616" s="53"/>
      <c r="L616" s="53"/>
      <c r="M616" s="53"/>
      <c r="N616" s="53"/>
      <c r="O616" s="53"/>
      <c r="P616" s="53"/>
      <c r="Q616" s="53"/>
      <c r="R616" s="53"/>
      <c r="S616" s="53"/>
      <c r="T616" s="53"/>
      <c r="U616" s="53"/>
      <c r="V616" s="53"/>
      <c r="W616" s="53"/>
      <c r="X616" s="53"/>
      <c r="Y616" s="53"/>
      <c r="Z616" s="53"/>
      <c r="AA616" s="53"/>
      <c r="AB616" s="53"/>
      <c r="AC616" s="53"/>
      <c r="AD616" s="53"/>
      <c r="AE616" s="53"/>
      <c r="AF616" s="53"/>
      <c r="AG616" s="53"/>
      <c r="AH616" s="53"/>
      <c r="AI616" s="53"/>
      <c r="AJ616" s="53"/>
      <c r="AK616" s="53"/>
      <c r="AL616" s="53"/>
      <c r="AM616" s="53"/>
      <c r="AN616" s="53"/>
      <c r="AO616" s="53"/>
      <c r="AP616" s="53"/>
      <c r="AQ616" s="53"/>
      <c r="AR616" s="53"/>
      <c r="AS616" s="53"/>
      <c r="AT616" s="53"/>
      <c r="AU616" s="53"/>
      <c r="AV616" s="53"/>
      <c r="AW616" s="53"/>
      <c r="AX616" s="53"/>
      <c r="AY616" s="53"/>
      <c r="AZ616" s="53"/>
      <c r="BA616" s="53"/>
      <c r="BB616" s="53"/>
      <c r="BC616" s="53"/>
      <c r="BD616" s="53"/>
      <c r="BE616" s="53"/>
      <c r="BF616" s="53"/>
      <c r="BG616" s="53"/>
      <c r="BH616" s="53"/>
      <c r="BI616" s="53"/>
      <c r="BJ616" s="53"/>
      <c r="BK616" s="53"/>
      <c r="BL616" s="53"/>
      <c r="BM616" s="53"/>
      <c r="BN616" s="53"/>
      <c r="BO616" s="53"/>
      <c r="BP616" s="53"/>
      <c r="BQ616" s="53"/>
      <c r="BR616" s="53"/>
      <c r="BS616" s="53"/>
      <c r="BT616" s="53"/>
      <c r="BU616" s="53"/>
      <c r="BV616" s="53"/>
      <c r="BW616" s="53"/>
      <c r="BX616" s="53"/>
      <c r="BY616" s="53"/>
      <c r="BZ616" s="53"/>
      <c r="CA616" s="53"/>
      <c r="CB616" s="53"/>
      <c r="CC616" s="53"/>
      <c r="CD616" s="53"/>
      <c r="CE616" s="53"/>
      <c r="CF616" s="53"/>
      <c r="CG616" s="53"/>
      <c r="CH616" s="53"/>
      <c r="CI616" s="53"/>
      <c r="CJ616" s="53"/>
      <c r="CK616" s="53"/>
      <c r="CL616" s="53"/>
      <c r="CM616" s="53"/>
      <c r="CN616" s="53"/>
      <c r="CO616" s="53"/>
      <c r="CP616" s="53"/>
      <c r="CQ616" s="53"/>
      <c r="CR616" s="53"/>
      <c r="CS616" s="53"/>
      <c r="CT616" s="53"/>
      <c r="CU616" s="53"/>
      <c r="CV616" s="53"/>
      <c r="CW616" s="53"/>
      <c r="CX616" s="53"/>
      <c r="CY616" s="53"/>
      <c r="CZ616" s="53"/>
      <c r="DA616" s="53"/>
      <c r="DB616" s="53"/>
      <c r="DC616" s="53"/>
      <c r="DD616" s="53"/>
      <c r="DE616" s="53"/>
      <c r="DF616" s="53"/>
      <c r="DG616" s="53"/>
      <c r="DH616" s="53"/>
      <c r="DI616" s="53"/>
      <c r="DJ616" s="53"/>
      <c r="DK616" s="53"/>
      <c r="DL616" s="53"/>
      <c r="DM616" s="53"/>
      <c r="DN616" s="53"/>
      <c r="DO616" s="53"/>
      <c r="DP616" s="53"/>
      <c r="DQ616" s="53"/>
      <c r="DR616" s="53"/>
      <c r="DS616" s="53"/>
      <c r="DT616" s="53"/>
      <c r="DU616" s="53"/>
      <c r="DV616" s="53"/>
      <c r="DW616" s="53"/>
      <c r="DX616" s="53"/>
      <c r="DY616" s="53"/>
      <c r="DZ616" s="53"/>
      <c r="EA616" s="53"/>
      <c r="EB616" s="53"/>
      <c r="EC616" s="53"/>
      <c r="ED616" s="53"/>
      <c r="EE616" s="53"/>
      <c r="EF616" s="53"/>
      <c r="EG616" s="53"/>
      <c r="EH616" s="53"/>
      <c r="EI616" s="53"/>
      <c r="EJ616" s="53"/>
      <c r="EK616" s="53"/>
      <c r="EL616" s="53"/>
      <c r="EM616" s="53"/>
      <c r="EN616" s="53"/>
      <c r="EO616" s="53"/>
      <c r="EP616" s="53"/>
      <c r="EQ616" s="53"/>
      <c r="ER616" s="53"/>
      <c r="ES616" s="53"/>
      <c r="ET616" s="53"/>
      <c r="EU616" s="53"/>
      <c r="EV616" s="53"/>
      <c r="EW616" s="53"/>
      <c r="EX616" s="53"/>
      <c r="EY616" s="53"/>
      <c r="EZ616" s="53"/>
      <c r="FA616" s="53"/>
      <c r="FB616" s="53"/>
      <c r="FC616" s="53"/>
      <c r="FD616" s="53"/>
      <c r="FE616" s="53"/>
      <c r="FF616" s="53"/>
      <c r="FG616" s="53"/>
      <c r="FH616" s="53"/>
      <c r="FI616" s="53"/>
      <c r="FJ616" s="53"/>
      <c r="FK616" s="53"/>
      <c r="FL616" s="53"/>
      <c r="FM616" s="53"/>
      <c r="FN616" s="53"/>
      <c r="FO616" s="53"/>
      <c r="FP616" s="53"/>
      <c r="FQ616" s="53"/>
      <c r="FR616" s="53"/>
      <c r="FS616" s="53"/>
      <c r="FT616" s="53"/>
      <c r="FU616" s="53"/>
      <c r="FV616" s="53"/>
      <c r="FW616" s="53"/>
      <c r="FX616" s="53"/>
      <c r="FY616" s="53"/>
      <c r="FZ616" s="53"/>
      <c r="GA616" s="53"/>
      <c r="GB616" s="53"/>
      <c r="GC616" s="53"/>
      <c r="GD616" s="53"/>
      <c r="GE616" s="53"/>
      <c r="GF616" s="53"/>
      <c r="GG616" s="53"/>
      <c r="GH616" s="53"/>
      <c r="GI616" s="53"/>
      <c r="GJ616" s="53"/>
      <c r="GK616" s="53"/>
      <c r="GL616" s="53"/>
      <c r="GM616" s="53"/>
      <c r="GN616" s="53"/>
      <c r="GO616" s="53"/>
      <c r="GP616" s="53"/>
      <c r="GQ616" s="53"/>
      <c r="GR616" s="53"/>
      <c r="GS616" s="53"/>
      <c r="GT616" s="53"/>
      <c r="GU616" s="53"/>
      <c r="GV616" s="53"/>
      <c r="GW616" s="53"/>
      <c r="GX616" s="53"/>
      <c r="GY616" s="53"/>
      <c r="GZ616" s="53"/>
      <c r="HA616" s="53"/>
      <c r="HB616" s="53"/>
      <c r="HC616" s="53"/>
      <c r="HD616" s="53"/>
      <c r="HE616" s="53"/>
      <c r="HF616" s="53"/>
      <c r="HG616" s="53"/>
      <c r="HH616" s="53"/>
      <c r="HI616" s="53"/>
      <c r="HJ616" s="53"/>
      <c r="HK616" s="53"/>
      <c r="HL616" s="53"/>
      <c r="HM616" s="53"/>
      <c r="HN616" s="53"/>
      <c r="HO616" s="53"/>
      <c r="HP616" s="53"/>
      <c r="HQ616" s="53"/>
      <c r="HR616" s="53"/>
      <c r="HS616" s="53"/>
      <c r="HT616" s="53"/>
      <c r="HU616" s="53"/>
      <c r="HV616" s="53"/>
      <c r="HW616" s="53"/>
      <c r="HX616" s="53"/>
      <c r="HY616" s="53"/>
      <c r="HZ616" s="53"/>
      <c r="IA616" s="53"/>
      <c r="IB616" s="53"/>
      <c r="IC616" s="53"/>
      <c r="ID616" s="53"/>
      <c r="IE616" s="53"/>
      <c r="IF616" s="53"/>
      <c r="IG616" s="53"/>
      <c r="IH616" s="53"/>
      <c r="II616" s="53"/>
      <c r="IJ616" s="53"/>
      <c r="IK616" s="53"/>
      <c r="IL616" s="53"/>
      <c r="IM616" s="53"/>
      <c r="IN616" s="53"/>
      <c r="IO616" s="53"/>
      <c r="IP616" s="53"/>
      <c r="IQ616" s="53"/>
      <c r="IR616" s="53"/>
      <c r="IS616" s="53"/>
      <c r="IT616" s="53"/>
      <c r="IU616" s="53"/>
    </row>
    <row r="617" spans="1:255" s="63" customFormat="1" x14ac:dyDescent="0.3">
      <c r="A617" s="55"/>
      <c r="B617" s="64"/>
      <c r="C617" s="55"/>
      <c r="D617" s="55"/>
      <c r="E617" s="59"/>
      <c r="I617" s="72"/>
      <c r="J617" s="52"/>
      <c r="K617" s="53"/>
      <c r="L617" s="53"/>
      <c r="M617" s="53"/>
      <c r="N617" s="53"/>
      <c r="O617" s="53"/>
      <c r="P617" s="53"/>
      <c r="Q617" s="53"/>
      <c r="R617" s="53"/>
      <c r="S617" s="53"/>
      <c r="T617" s="53"/>
      <c r="U617" s="53"/>
      <c r="V617" s="53"/>
      <c r="W617" s="53"/>
      <c r="X617" s="53"/>
      <c r="Y617" s="53"/>
      <c r="Z617" s="53"/>
      <c r="AA617" s="53"/>
      <c r="AB617" s="53"/>
      <c r="AC617" s="53"/>
      <c r="AD617" s="53"/>
      <c r="AE617" s="53"/>
      <c r="AF617" s="53"/>
      <c r="AG617" s="53"/>
      <c r="AH617" s="53"/>
      <c r="AI617" s="53"/>
      <c r="AJ617" s="53"/>
      <c r="AK617" s="53"/>
      <c r="AL617" s="53"/>
      <c r="AM617" s="53"/>
      <c r="AN617" s="53"/>
      <c r="AO617" s="53"/>
      <c r="AP617" s="53"/>
      <c r="AQ617" s="53"/>
      <c r="AR617" s="53"/>
      <c r="AS617" s="53"/>
      <c r="AT617" s="53"/>
      <c r="AU617" s="53"/>
      <c r="AV617" s="53"/>
      <c r="AW617" s="53"/>
      <c r="AX617" s="53"/>
      <c r="AY617" s="53"/>
      <c r="AZ617" s="53"/>
      <c r="BA617" s="53"/>
      <c r="BB617" s="53"/>
      <c r="BC617" s="53"/>
      <c r="BD617" s="53"/>
      <c r="BE617" s="53"/>
      <c r="BF617" s="53"/>
      <c r="BG617" s="53"/>
      <c r="BH617" s="53"/>
      <c r="BI617" s="53"/>
      <c r="BJ617" s="53"/>
      <c r="BK617" s="53"/>
      <c r="BL617" s="53"/>
      <c r="BM617" s="53"/>
      <c r="BN617" s="53"/>
      <c r="BO617" s="53"/>
      <c r="BP617" s="53"/>
      <c r="BQ617" s="53"/>
      <c r="BR617" s="53"/>
      <c r="BS617" s="53"/>
      <c r="BT617" s="53"/>
      <c r="BU617" s="53"/>
      <c r="BV617" s="53"/>
      <c r="BW617" s="53"/>
      <c r="BX617" s="53"/>
      <c r="BY617" s="53"/>
      <c r="BZ617" s="53"/>
      <c r="CA617" s="53"/>
      <c r="CB617" s="53"/>
      <c r="CC617" s="53"/>
      <c r="CD617" s="53"/>
      <c r="CE617" s="53"/>
      <c r="CF617" s="53"/>
      <c r="CG617" s="53"/>
      <c r="CH617" s="53"/>
      <c r="CI617" s="53"/>
      <c r="CJ617" s="53"/>
      <c r="CK617" s="53"/>
      <c r="CL617" s="53"/>
      <c r="CM617" s="53"/>
      <c r="CN617" s="53"/>
      <c r="CO617" s="53"/>
      <c r="CP617" s="53"/>
      <c r="CQ617" s="53"/>
      <c r="CR617" s="53"/>
      <c r="CS617" s="53"/>
      <c r="CT617" s="53"/>
      <c r="CU617" s="53"/>
      <c r="CV617" s="53"/>
      <c r="CW617" s="53"/>
      <c r="CX617" s="53"/>
      <c r="CY617" s="53"/>
      <c r="CZ617" s="53"/>
      <c r="DA617" s="53"/>
      <c r="DB617" s="53"/>
      <c r="DC617" s="53"/>
      <c r="DD617" s="53"/>
      <c r="DE617" s="53"/>
      <c r="DF617" s="53"/>
      <c r="DG617" s="53"/>
      <c r="DH617" s="53"/>
      <c r="DI617" s="53"/>
      <c r="DJ617" s="53"/>
      <c r="DK617" s="53"/>
      <c r="DL617" s="53"/>
      <c r="DM617" s="53"/>
      <c r="DN617" s="53"/>
      <c r="DO617" s="53"/>
      <c r="DP617" s="53"/>
      <c r="DQ617" s="53"/>
      <c r="DR617" s="53"/>
      <c r="DS617" s="53"/>
      <c r="DT617" s="53"/>
      <c r="DU617" s="53"/>
      <c r="DV617" s="53"/>
      <c r="DW617" s="53"/>
      <c r="DX617" s="53"/>
      <c r="DY617" s="53"/>
      <c r="DZ617" s="53"/>
      <c r="EA617" s="53"/>
      <c r="EB617" s="53"/>
      <c r="EC617" s="53"/>
      <c r="ED617" s="53"/>
      <c r="EE617" s="53"/>
      <c r="EF617" s="53"/>
      <c r="EG617" s="53"/>
      <c r="EH617" s="53"/>
      <c r="EI617" s="53"/>
      <c r="EJ617" s="53"/>
      <c r="EK617" s="53"/>
      <c r="EL617" s="53"/>
      <c r="EM617" s="53"/>
      <c r="EN617" s="53"/>
      <c r="EO617" s="53"/>
      <c r="EP617" s="53"/>
      <c r="EQ617" s="53"/>
      <c r="ER617" s="53"/>
      <c r="ES617" s="53"/>
      <c r="ET617" s="53"/>
      <c r="EU617" s="53"/>
      <c r="EV617" s="53"/>
      <c r="EW617" s="53"/>
      <c r="EX617" s="53"/>
      <c r="EY617" s="53"/>
      <c r="EZ617" s="53"/>
      <c r="FA617" s="53"/>
      <c r="FB617" s="53"/>
      <c r="FC617" s="53"/>
      <c r="FD617" s="53"/>
      <c r="FE617" s="53"/>
      <c r="FF617" s="53"/>
      <c r="FG617" s="53"/>
      <c r="FH617" s="53"/>
      <c r="FI617" s="53"/>
      <c r="FJ617" s="53"/>
      <c r="FK617" s="53"/>
      <c r="FL617" s="53"/>
      <c r="FM617" s="53"/>
      <c r="FN617" s="53"/>
      <c r="FO617" s="53"/>
      <c r="FP617" s="53"/>
      <c r="FQ617" s="53"/>
      <c r="FR617" s="53"/>
      <c r="FS617" s="53"/>
      <c r="FT617" s="53"/>
      <c r="FU617" s="53"/>
      <c r="FV617" s="53"/>
      <c r="FW617" s="53"/>
      <c r="FX617" s="53"/>
      <c r="FY617" s="53"/>
      <c r="FZ617" s="53"/>
      <c r="GA617" s="53"/>
      <c r="GB617" s="53"/>
      <c r="GC617" s="53"/>
      <c r="GD617" s="53"/>
      <c r="GE617" s="53"/>
      <c r="GF617" s="53"/>
      <c r="GG617" s="53"/>
      <c r="GH617" s="53"/>
      <c r="GI617" s="53"/>
      <c r="GJ617" s="53"/>
      <c r="GK617" s="53"/>
      <c r="GL617" s="53"/>
      <c r="GM617" s="53"/>
      <c r="GN617" s="53"/>
      <c r="GO617" s="53"/>
      <c r="GP617" s="53"/>
      <c r="GQ617" s="53"/>
      <c r="GR617" s="53"/>
      <c r="GS617" s="53"/>
      <c r="GT617" s="53"/>
      <c r="GU617" s="53"/>
      <c r="GV617" s="53"/>
      <c r="GW617" s="53"/>
      <c r="GX617" s="53"/>
      <c r="GY617" s="53"/>
      <c r="GZ617" s="53"/>
      <c r="HA617" s="53"/>
      <c r="HB617" s="53"/>
      <c r="HC617" s="53"/>
      <c r="HD617" s="53"/>
      <c r="HE617" s="53"/>
      <c r="HF617" s="53"/>
      <c r="HG617" s="53"/>
      <c r="HH617" s="53"/>
      <c r="HI617" s="53"/>
      <c r="HJ617" s="53"/>
      <c r="HK617" s="53"/>
      <c r="HL617" s="53"/>
      <c r="HM617" s="53"/>
      <c r="HN617" s="53"/>
      <c r="HO617" s="53"/>
      <c r="HP617" s="53"/>
      <c r="HQ617" s="53"/>
      <c r="HR617" s="53"/>
      <c r="HS617" s="53"/>
      <c r="HT617" s="53"/>
      <c r="HU617" s="53"/>
      <c r="HV617" s="53"/>
      <c r="HW617" s="53"/>
      <c r="HX617" s="53"/>
      <c r="HY617" s="53"/>
      <c r="HZ617" s="53"/>
      <c r="IA617" s="53"/>
      <c r="IB617" s="53"/>
      <c r="IC617" s="53"/>
      <c r="ID617" s="53"/>
      <c r="IE617" s="53"/>
      <c r="IF617" s="53"/>
      <c r="IG617" s="53"/>
      <c r="IH617" s="53"/>
      <c r="II617" s="53"/>
      <c r="IJ617" s="53"/>
      <c r="IK617" s="53"/>
      <c r="IL617" s="53"/>
      <c r="IM617" s="53"/>
      <c r="IN617" s="53"/>
      <c r="IO617" s="53"/>
      <c r="IP617" s="53"/>
      <c r="IQ617" s="53"/>
      <c r="IR617" s="53"/>
      <c r="IS617" s="53"/>
      <c r="IT617" s="53"/>
      <c r="IU617" s="53"/>
    </row>
    <row r="619" spans="1:255" s="63" customFormat="1" x14ac:dyDescent="0.3">
      <c r="A619" s="55"/>
      <c r="B619" s="51"/>
      <c r="C619" s="58"/>
      <c r="D619" s="58"/>
      <c r="E619" s="59"/>
      <c r="F619" s="84"/>
      <c r="I619" s="72"/>
      <c r="J619" s="52"/>
      <c r="K619" s="53"/>
      <c r="L619" s="53"/>
      <c r="M619" s="53"/>
      <c r="N619" s="53"/>
      <c r="O619" s="53"/>
      <c r="P619" s="53"/>
      <c r="Q619" s="53"/>
      <c r="R619" s="53"/>
      <c r="S619" s="53"/>
      <c r="T619" s="53"/>
      <c r="U619" s="53"/>
      <c r="V619" s="53"/>
      <c r="W619" s="53"/>
      <c r="X619" s="53"/>
      <c r="Y619" s="53"/>
      <c r="Z619" s="53"/>
      <c r="AA619" s="53"/>
      <c r="AB619" s="53"/>
      <c r="AC619" s="53"/>
      <c r="AD619" s="53"/>
      <c r="AE619" s="53"/>
      <c r="AF619" s="53"/>
      <c r="AG619" s="53"/>
      <c r="AH619" s="53"/>
      <c r="AI619" s="53"/>
      <c r="AJ619" s="53"/>
      <c r="AK619" s="53"/>
      <c r="AL619" s="53"/>
      <c r="AM619" s="53"/>
      <c r="AN619" s="53"/>
      <c r="AO619" s="53"/>
      <c r="AP619" s="53"/>
      <c r="AQ619" s="53"/>
      <c r="AR619" s="53"/>
      <c r="AS619" s="53"/>
      <c r="AT619" s="53"/>
      <c r="AU619" s="53"/>
      <c r="AV619" s="53"/>
      <c r="AW619" s="53"/>
      <c r="AX619" s="53"/>
      <c r="AY619" s="53"/>
      <c r="AZ619" s="53"/>
      <c r="BA619" s="53"/>
      <c r="BB619" s="53"/>
      <c r="BC619" s="53"/>
      <c r="BD619" s="53"/>
      <c r="BE619" s="53"/>
      <c r="BF619" s="53"/>
      <c r="BG619" s="53"/>
      <c r="BH619" s="53"/>
      <c r="BI619" s="53"/>
      <c r="BJ619" s="53"/>
      <c r="BK619" s="53"/>
      <c r="BL619" s="53"/>
      <c r="BM619" s="53"/>
      <c r="BN619" s="53"/>
      <c r="BO619" s="53"/>
      <c r="BP619" s="53"/>
      <c r="BQ619" s="53"/>
      <c r="BR619" s="53"/>
      <c r="BS619" s="53"/>
      <c r="BT619" s="53"/>
      <c r="BU619" s="53"/>
      <c r="BV619" s="53"/>
      <c r="BW619" s="53"/>
      <c r="BX619" s="53"/>
      <c r="BY619" s="53"/>
      <c r="BZ619" s="53"/>
      <c r="CA619" s="53"/>
      <c r="CB619" s="53"/>
      <c r="CC619" s="53"/>
      <c r="CD619" s="53"/>
      <c r="CE619" s="53"/>
      <c r="CF619" s="53"/>
      <c r="CG619" s="53"/>
      <c r="CH619" s="53"/>
      <c r="CI619" s="53"/>
      <c r="CJ619" s="53"/>
      <c r="CK619" s="53"/>
      <c r="CL619" s="53"/>
      <c r="CM619" s="53"/>
      <c r="CN619" s="53"/>
      <c r="CO619" s="53"/>
      <c r="CP619" s="53"/>
      <c r="CQ619" s="53"/>
      <c r="CR619" s="53"/>
      <c r="CS619" s="53"/>
      <c r="CT619" s="53"/>
      <c r="CU619" s="53"/>
      <c r="CV619" s="53"/>
      <c r="CW619" s="53"/>
      <c r="CX619" s="53"/>
      <c r="CY619" s="53"/>
      <c r="CZ619" s="53"/>
      <c r="DA619" s="53"/>
      <c r="DB619" s="53"/>
      <c r="DC619" s="53"/>
      <c r="DD619" s="53"/>
      <c r="DE619" s="53"/>
      <c r="DF619" s="53"/>
      <c r="DG619" s="53"/>
      <c r="DH619" s="53"/>
      <c r="DI619" s="53"/>
      <c r="DJ619" s="53"/>
      <c r="DK619" s="53"/>
      <c r="DL619" s="53"/>
      <c r="DM619" s="53"/>
      <c r="DN619" s="53"/>
      <c r="DO619" s="53"/>
      <c r="DP619" s="53"/>
      <c r="DQ619" s="53"/>
      <c r="DR619" s="53"/>
      <c r="DS619" s="53"/>
      <c r="DT619" s="53"/>
      <c r="DU619" s="53"/>
      <c r="DV619" s="53"/>
      <c r="DW619" s="53"/>
      <c r="DX619" s="53"/>
      <c r="DY619" s="53"/>
      <c r="DZ619" s="53"/>
      <c r="EA619" s="53"/>
      <c r="EB619" s="53"/>
      <c r="EC619" s="53"/>
      <c r="ED619" s="53"/>
      <c r="EE619" s="53"/>
      <c r="EF619" s="53"/>
      <c r="EG619" s="53"/>
      <c r="EH619" s="53"/>
      <c r="EI619" s="53"/>
      <c r="EJ619" s="53"/>
      <c r="EK619" s="53"/>
      <c r="EL619" s="53"/>
      <c r="EM619" s="53"/>
      <c r="EN619" s="53"/>
      <c r="EO619" s="53"/>
      <c r="EP619" s="53"/>
      <c r="EQ619" s="53"/>
      <c r="ER619" s="53"/>
      <c r="ES619" s="53"/>
      <c r="ET619" s="53"/>
      <c r="EU619" s="53"/>
      <c r="EV619" s="53"/>
      <c r="EW619" s="53"/>
      <c r="EX619" s="53"/>
      <c r="EY619" s="53"/>
      <c r="EZ619" s="53"/>
      <c r="FA619" s="53"/>
      <c r="FB619" s="53"/>
      <c r="FC619" s="53"/>
      <c r="FD619" s="53"/>
      <c r="FE619" s="53"/>
      <c r="FF619" s="53"/>
      <c r="FG619" s="53"/>
      <c r="FH619" s="53"/>
      <c r="FI619" s="53"/>
      <c r="FJ619" s="53"/>
      <c r="FK619" s="53"/>
      <c r="FL619" s="53"/>
      <c r="FM619" s="53"/>
      <c r="FN619" s="53"/>
      <c r="FO619" s="53"/>
      <c r="FP619" s="53"/>
      <c r="FQ619" s="53"/>
      <c r="FR619" s="53"/>
      <c r="FS619" s="53"/>
      <c r="FT619" s="53"/>
      <c r="FU619" s="53"/>
      <c r="FV619" s="53"/>
      <c r="FW619" s="53"/>
      <c r="FX619" s="53"/>
      <c r="FY619" s="53"/>
      <c r="FZ619" s="53"/>
      <c r="GA619" s="53"/>
      <c r="GB619" s="53"/>
      <c r="GC619" s="53"/>
      <c r="GD619" s="53"/>
      <c r="GE619" s="53"/>
      <c r="GF619" s="53"/>
      <c r="GG619" s="53"/>
      <c r="GH619" s="53"/>
      <c r="GI619" s="53"/>
      <c r="GJ619" s="53"/>
      <c r="GK619" s="53"/>
      <c r="GL619" s="53"/>
      <c r="GM619" s="53"/>
      <c r="GN619" s="53"/>
      <c r="GO619" s="53"/>
      <c r="GP619" s="53"/>
      <c r="GQ619" s="53"/>
      <c r="GR619" s="53"/>
      <c r="GS619" s="53"/>
      <c r="GT619" s="53"/>
      <c r="GU619" s="53"/>
      <c r="GV619" s="53"/>
      <c r="GW619" s="53"/>
      <c r="GX619" s="53"/>
      <c r="GY619" s="53"/>
      <c r="GZ619" s="53"/>
      <c r="HA619" s="53"/>
      <c r="HB619" s="53"/>
      <c r="HC619" s="53"/>
      <c r="HD619" s="53"/>
      <c r="HE619" s="53"/>
      <c r="HF619" s="53"/>
      <c r="HG619" s="53"/>
      <c r="HH619" s="53"/>
      <c r="HI619" s="53"/>
      <c r="HJ619" s="53"/>
      <c r="HK619" s="53"/>
      <c r="HL619" s="53"/>
      <c r="HM619" s="53"/>
      <c r="HN619" s="53"/>
      <c r="HO619" s="53"/>
      <c r="HP619" s="53"/>
      <c r="HQ619" s="53"/>
      <c r="HR619" s="53"/>
      <c r="HS619" s="53"/>
      <c r="HT619" s="53"/>
      <c r="HU619" s="53"/>
      <c r="HV619" s="53"/>
      <c r="HW619" s="53"/>
      <c r="HX619" s="53"/>
      <c r="HY619" s="53"/>
      <c r="HZ619" s="53"/>
      <c r="IA619" s="53"/>
      <c r="IB619" s="53"/>
      <c r="IC619" s="53"/>
      <c r="ID619" s="53"/>
      <c r="IE619" s="53"/>
      <c r="IF619" s="53"/>
      <c r="IG619" s="53"/>
      <c r="IH619" s="53"/>
      <c r="II619" s="53"/>
      <c r="IJ619" s="53"/>
      <c r="IK619" s="53"/>
      <c r="IL619" s="53"/>
      <c r="IM619" s="53"/>
      <c r="IN619" s="53"/>
      <c r="IO619" s="53"/>
      <c r="IP619" s="53"/>
      <c r="IQ619" s="53"/>
      <c r="IR619" s="53"/>
      <c r="IS619" s="53"/>
      <c r="IT619" s="53"/>
      <c r="IU619" s="53"/>
    </row>
    <row r="620" spans="1:255" s="63" customFormat="1" x14ac:dyDescent="0.3">
      <c r="A620" s="55"/>
      <c r="B620" s="51"/>
      <c r="C620" s="58"/>
      <c r="D620" s="58"/>
      <c r="E620" s="59"/>
      <c r="F620" s="84"/>
      <c r="I620" s="72"/>
      <c r="J620" s="52"/>
      <c r="K620" s="53"/>
      <c r="L620" s="53"/>
      <c r="M620" s="53"/>
      <c r="N620" s="53"/>
      <c r="O620" s="53"/>
      <c r="P620" s="53"/>
      <c r="Q620" s="53"/>
      <c r="R620" s="53"/>
      <c r="S620" s="53"/>
      <c r="T620" s="53"/>
      <c r="U620" s="53"/>
      <c r="V620" s="53"/>
      <c r="W620" s="53"/>
      <c r="X620" s="53"/>
      <c r="Y620" s="53"/>
      <c r="Z620" s="53"/>
      <c r="AA620" s="53"/>
      <c r="AB620" s="53"/>
      <c r="AC620" s="53"/>
      <c r="AD620" s="53"/>
      <c r="AE620" s="53"/>
      <c r="AF620" s="53"/>
      <c r="AG620" s="53"/>
      <c r="AH620" s="53"/>
      <c r="AI620" s="53"/>
      <c r="AJ620" s="53"/>
      <c r="AK620" s="53"/>
      <c r="AL620" s="53"/>
      <c r="AM620" s="53"/>
      <c r="AN620" s="53"/>
      <c r="AO620" s="53"/>
      <c r="AP620" s="53"/>
      <c r="AQ620" s="53"/>
      <c r="AR620" s="53"/>
      <c r="AS620" s="53"/>
      <c r="AT620" s="53"/>
      <c r="AU620" s="53"/>
      <c r="AV620" s="53"/>
      <c r="AW620" s="53"/>
      <c r="AX620" s="53"/>
      <c r="AY620" s="53"/>
      <c r="AZ620" s="53"/>
      <c r="BA620" s="53"/>
      <c r="BB620" s="53"/>
      <c r="BC620" s="53"/>
      <c r="BD620" s="53"/>
      <c r="BE620" s="53"/>
      <c r="BF620" s="53"/>
      <c r="BG620" s="53"/>
      <c r="BH620" s="53"/>
      <c r="BI620" s="53"/>
      <c r="BJ620" s="53"/>
      <c r="BK620" s="53"/>
      <c r="BL620" s="53"/>
      <c r="BM620" s="53"/>
      <c r="BN620" s="53"/>
      <c r="BO620" s="53"/>
      <c r="BP620" s="53"/>
      <c r="BQ620" s="53"/>
      <c r="BR620" s="53"/>
      <c r="BS620" s="53"/>
      <c r="BT620" s="53"/>
      <c r="BU620" s="53"/>
      <c r="BV620" s="53"/>
      <c r="BW620" s="53"/>
      <c r="BX620" s="53"/>
      <c r="BY620" s="53"/>
      <c r="BZ620" s="53"/>
      <c r="CA620" s="53"/>
      <c r="CB620" s="53"/>
      <c r="CC620" s="53"/>
      <c r="CD620" s="53"/>
      <c r="CE620" s="53"/>
      <c r="CF620" s="53"/>
      <c r="CG620" s="53"/>
      <c r="CH620" s="53"/>
      <c r="CI620" s="53"/>
      <c r="CJ620" s="53"/>
      <c r="CK620" s="53"/>
      <c r="CL620" s="53"/>
      <c r="CM620" s="53"/>
      <c r="CN620" s="53"/>
      <c r="CO620" s="53"/>
      <c r="CP620" s="53"/>
      <c r="CQ620" s="53"/>
      <c r="CR620" s="53"/>
      <c r="CS620" s="53"/>
      <c r="CT620" s="53"/>
      <c r="CU620" s="53"/>
      <c r="CV620" s="53"/>
      <c r="CW620" s="53"/>
      <c r="CX620" s="53"/>
      <c r="CY620" s="53"/>
      <c r="CZ620" s="53"/>
      <c r="DA620" s="53"/>
      <c r="DB620" s="53"/>
      <c r="DC620" s="53"/>
      <c r="DD620" s="53"/>
      <c r="DE620" s="53"/>
      <c r="DF620" s="53"/>
      <c r="DG620" s="53"/>
      <c r="DH620" s="53"/>
      <c r="DI620" s="53"/>
      <c r="DJ620" s="53"/>
      <c r="DK620" s="53"/>
      <c r="DL620" s="53"/>
      <c r="DM620" s="53"/>
      <c r="DN620" s="53"/>
      <c r="DO620" s="53"/>
      <c r="DP620" s="53"/>
      <c r="DQ620" s="53"/>
      <c r="DR620" s="53"/>
      <c r="DS620" s="53"/>
      <c r="DT620" s="53"/>
      <c r="DU620" s="53"/>
      <c r="DV620" s="53"/>
      <c r="DW620" s="53"/>
      <c r="DX620" s="53"/>
      <c r="DY620" s="53"/>
      <c r="DZ620" s="53"/>
      <c r="EA620" s="53"/>
      <c r="EB620" s="53"/>
      <c r="EC620" s="53"/>
      <c r="ED620" s="53"/>
      <c r="EE620" s="53"/>
      <c r="EF620" s="53"/>
      <c r="EG620" s="53"/>
      <c r="EH620" s="53"/>
      <c r="EI620" s="53"/>
      <c r="EJ620" s="53"/>
      <c r="EK620" s="53"/>
      <c r="EL620" s="53"/>
      <c r="EM620" s="53"/>
      <c r="EN620" s="53"/>
      <c r="EO620" s="53"/>
      <c r="EP620" s="53"/>
      <c r="EQ620" s="53"/>
      <c r="ER620" s="53"/>
      <c r="ES620" s="53"/>
      <c r="ET620" s="53"/>
      <c r="EU620" s="53"/>
      <c r="EV620" s="53"/>
      <c r="EW620" s="53"/>
      <c r="EX620" s="53"/>
      <c r="EY620" s="53"/>
      <c r="EZ620" s="53"/>
      <c r="FA620" s="53"/>
      <c r="FB620" s="53"/>
      <c r="FC620" s="53"/>
      <c r="FD620" s="53"/>
      <c r="FE620" s="53"/>
      <c r="FF620" s="53"/>
      <c r="FG620" s="53"/>
      <c r="FH620" s="53"/>
      <c r="FI620" s="53"/>
      <c r="FJ620" s="53"/>
      <c r="FK620" s="53"/>
      <c r="FL620" s="53"/>
      <c r="FM620" s="53"/>
      <c r="FN620" s="53"/>
      <c r="FO620" s="53"/>
      <c r="FP620" s="53"/>
      <c r="FQ620" s="53"/>
      <c r="FR620" s="53"/>
      <c r="FS620" s="53"/>
      <c r="FT620" s="53"/>
      <c r="FU620" s="53"/>
      <c r="FV620" s="53"/>
      <c r="FW620" s="53"/>
      <c r="FX620" s="53"/>
      <c r="FY620" s="53"/>
      <c r="FZ620" s="53"/>
      <c r="GA620" s="53"/>
      <c r="GB620" s="53"/>
      <c r="GC620" s="53"/>
      <c r="GD620" s="53"/>
      <c r="GE620" s="53"/>
      <c r="GF620" s="53"/>
      <c r="GG620" s="53"/>
      <c r="GH620" s="53"/>
      <c r="GI620" s="53"/>
      <c r="GJ620" s="53"/>
      <c r="GK620" s="53"/>
      <c r="GL620" s="53"/>
      <c r="GM620" s="53"/>
      <c r="GN620" s="53"/>
      <c r="GO620" s="53"/>
      <c r="GP620" s="53"/>
      <c r="GQ620" s="53"/>
      <c r="GR620" s="53"/>
      <c r="GS620" s="53"/>
      <c r="GT620" s="53"/>
      <c r="GU620" s="53"/>
      <c r="GV620" s="53"/>
      <c r="GW620" s="53"/>
      <c r="GX620" s="53"/>
      <c r="GY620" s="53"/>
      <c r="GZ620" s="53"/>
      <c r="HA620" s="53"/>
      <c r="HB620" s="53"/>
      <c r="HC620" s="53"/>
      <c r="HD620" s="53"/>
      <c r="HE620" s="53"/>
      <c r="HF620" s="53"/>
      <c r="HG620" s="53"/>
      <c r="HH620" s="53"/>
      <c r="HI620" s="53"/>
      <c r="HJ620" s="53"/>
      <c r="HK620" s="53"/>
      <c r="HL620" s="53"/>
      <c r="HM620" s="53"/>
      <c r="HN620" s="53"/>
      <c r="HO620" s="53"/>
      <c r="HP620" s="53"/>
      <c r="HQ620" s="53"/>
      <c r="HR620" s="53"/>
      <c r="HS620" s="53"/>
      <c r="HT620" s="53"/>
      <c r="HU620" s="53"/>
      <c r="HV620" s="53"/>
      <c r="HW620" s="53"/>
      <c r="HX620" s="53"/>
      <c r="HY620" s="53"/>
      <c r="HZ620" s="53"/>
      <c r="IA620" s="53"/>
      <c r="IB620" s="53"/>
      <c r="IC620" s="53"/>
      <c r="ID620" s="53"/>
      <c r="IE620" s="53"/>
      <c r="IF620" s="53"/>
      <c r="IG620" s="53"/>
      <c r="IH620" s="53"/>
      <c r="II620" s="53"/>
      <c r="IJ620" s="53"/>
      <c r="IK620" s="53"/>
      <c r="IL620" s="53"/>
      <c r="IM620" s="53"/>
      <c r="IN620" s="53"/>
      <c r="IO620" s="53"/>
      <c r="IP620" s="53"/>
      <c r="IQ620" s="53"/>
      <c r="IR620" s="53"/>
      <c r="IS620" s="53"/>
      <c r="IT620" s="53"/>
      <c r="IU620" s="53"/>
    </row>
    <row r="622" spans="1:255" s="63" customFormat="1" x14ac:dyDescent="0.3">
      <c r="A622" s="55"/>
      <c r="B622" s="64"/>
      <c r="C622" s="58"/>
      <c r="D622" s="58"/>
      <c r="I622" s="72"/>
      <c r="J622" s="52"/>
      <c r="K622" s="53"/>
      <c r="L622" s="53"/>
      <c r="M622" s="53"/>
      <c r="N622" s="53"/>
      <c r="O622" s="53"/>
      <c r="P622" s="53"/>
      <c r="Q622" s="53"/>
      <c r="R622" s="53"/>
      <c r="S622" s="53"/>
      <c r="T622" s="53"/>
      <c r="U622" s="53"/>
      <c r="V622" s="53"/>
      <c r="W622" s="53"/>
      <c r="X622" s="53"/>
      <c r="Y622" s="53"/>
      <c r="Z622" s="53"/>
      <c r="AA622" s="53"/>
      <c r="AB622" s="53"/>
      <c r="AC622" s="53"/>
      <c r="AD622" s="53"/>
      <c r="AE622" s="53"/>
      <c r="AF622" s="53"/>
      <c r="AG622" s="53"/>
      <c r="AH622" s="53"/>
      <c r="AI622" s="53"/>
      <c r="AJ622" s="53"/>
      <c r="AK622" s="53"/>
      <c r="AL622" s="53"/>
      <c r="AM622" s="53"/>
      <c r="AN622" s="53"/>
      <c r="AO622" s="53"/>
      <c r="AP622" s="53"/>
      <c r="AQ622" s="53"/>
      <c r="AR622" s="53"/>
      <c r="AS622" s="53"/>
      <c r="AT622" s="53"/>
      <c r="AU622" s="53"/>
      <c r="AV622" s="53"/>
      <c r="AW622" s="53"/>
      <c r="AX622" s="53"/>
      <c r="AY622" s="53"/>
      <c r="AZ622" s="53"/>
      <c r="BA622" s="53"/>
      <c r="BB622" s="53"/>
      <c r="BC622" s="53"/>
      <c r="BD622" s="53"/>
      <c r="BE622" s="53"/>
      <c r="BF622" s="53"/>
      <c r="BG622" s="53"/>
      <c r="BH622" s="53"/>
      <c r="BI622" s="53"/>
      <c r="BJ622" s="53"/>
      <c r="BK622" s="53"/>
      <c r="BL622" s="53"/>
      <c r="BM622" s="53"/>
      <c r="BN622" s="53"/>
      <c r="BO622" s="53"/>
      <c r="BP622" s="53"/>
      <c r="BQ622" s="53"/>
      <c r="BR622" s="53"/>
      <c r="BS622" s="53"/>
      <c r="BT622" s="53"/>
      <c r="BU622" s="53"/>
      <c r="BV622" s="53"/>
      <c r="BW622" s="53"/>
      <c r="BX622" s="53"/>
      <c r="BY622" s="53"/>
      <c r="BZ622" s="53"/>
      <c r="CA622" s="53"/>
      <c r="CB622" s="53"/>
      <c r="CC622" s="53"/>
      <c r="CD622" s="53"/>
      <c r="CE622" s="53"/>
      <c r="CF622" s="53"/>
      <c r="CG622" s="53"/>
      <c r="CH622" s="53"/>
      <c r="CI622" s="53"/>
      <c r="CJ622" s="53"/>
      <c r="CK622" s="53"/>
      <c r="CL622" s="53"/>
      <c r="CM622" s="53"/>
      <c r="CN622" s="53"/>
      <c r="CO622" s="53"/>
      <c r="CP622" s="53"/>
      <c r="CQ622" s="53"/>
      <c r="CR622" s="53"/>
      <c r="CS622" s="53"/>
      <c r="CT622" s="53"/>
      <c r="CU622" s="53"/>
      <c r="CV622" s="53"/>
      <c r="CW622" s="53"/>
      <c r="CX622" s="53"/>
      <c r="CY622" s="53"/>
      <c r="CZ622" s="53"/>
      <c r="DA622" s="53"/>
      <c r="DB622" s="53"/>
      <c r="DC622" s="53"/>
      <c r="DD622" s="53"/>
      <c r="DE622" s="53"/>
      <c r="DF622" s="53"/>
      <c r="DG622" s="53"/>
      <c r="DH622" s="53"/>
      <c r="DI622" s="53"/>
      <c r="DJ622" s="53"/>
      <c r="DK622" s="53"/>
      <c r="DL622" s="53"/>
      <c r="DM622" s="53"/>
      <c r="DN622" s="53"/>
      <c r="DO622" s="53"/>
      <c r="DP622" s="53"/>
      <c r="DQ622" s="53"/>
      <c r="DR622" s="53"/>
      <c r="DS622" s="53"/>
      <c r="DT622" s="53"/>
      <c r="DU622" s="53"/>
      <c r="DV622" s="53"/>
      <c r="DW622" s="53"/>
      <c r="DX622" s="53"/>
      <c r="DY622" s="53"/>
      <c r="DZ622" s="53"/>
      <c r="EA622" s="53"/>
      <c r="EB622" s="53"/>
      <c r="EC622" s="53"/>
      <c r="ED622" s="53"/>
      <c r="EE622" s="53"/>
      <c r="EF622" s="53"/>
      <c r="EG622" s="53"/>
      <c r="EH622" s="53"/>
      <c r="EI622" s="53"/>
      <c r="EJ622" s="53"/>
      <c r="EK622" s="53"/>
      <c r="EL622" s="53"/>
      <c r="EM622" s="53"/>
      <c r="EN622" s="53"/>
      <c r="EO622" s="53"/>
      <c r="EP622" s="53"/>
      <c r="EQ622" s="53"/>
      <c r="ER622" s="53"/>
      <c r="ES622" s="53"/>
      <c r="ET622" s="53"/>
      <c r="EU622" s="53"/>
      <c r="EV622" s="53"/>
      <c r="EW622" s="53"/>
      <c r="EX622" s="53"/>
      <c r="EY622" s="53"/>
      <c r="EZ622" s="53"/>
      <c r="FA622" s="53"/>
      <c r="FB622" s="53"/>
      <c r="FC622" s="53"/>
      <c r="FD622" s="53"/>
      <c r="FE622" s="53"/>
      <c r="FF622" s="53"/>
      <c r="FG622" s="53"/>
      <c r="FH622" s="53"/>
      <c r="FI622" s="53"/>
      <c r="FJ622" s="53"/>
      <c r="FK622" s="53"/>
      <c r="FL622" s="53"/>
      <c r="FM622" s="53"/>
      <c r="FN622" s="53"/>
      <c r="FO622" s="53"/>
      <c r="FP622" s="53"/>
      <c r="FQ622" s="53"/>
      <c r="FR622" s="53"/>
      <c r="FS622" s="53"/>
      <c r="FT622" s="53"/>
      <c r="FU622" s="53"/>
      <c r="FV622" s="53"/>
      <c r="FW622" s="53"/>
      <c r="FX622" s="53"/>
      <c r="FY622" s="53"/>
      <c r="FZ622" s="53"/>
      <c r="GA622" s="53"/>
      <c r="GB622" s="53"/>
      <c r="GC622" s="53"/>
      <c r="GD622" s="53"/>
      <c r="GE622" s="53"/>
      <c r="GF622" s="53"/>
      <c r="GG622" s="53"/>
      <c r="GH622" s="53"/>
      <c r="GI622" s="53"/>
      <c r="GJ622" s="53"/>
      <c r="GK622" s="53"/>
      <c r="GL622" s="53"/>
      <c r="GM622" s="53"/>
      <c r="GN622" s="53"/>
      <c r="GO622" s="53"/>
      <c r="GP622" s="53"/>
      <c r="GQ622" s="53"/>
      <c r="GR622" s="53"/>
      <c r="GS622" s="53"/>
      <c r="GT622" s="53"/>
      <c r="GU622" s="53"/>
      <c r="GV622" s="53"/>
      <c r="GW622" s="53"/>
      <c r="GX622" s="53"/>
      <c r="GY622" s="53"/>
      <c r="GZ622" s="53"/>
      <c r="HA622" s="53"/>
      <c r="HB622" s="53"/>
      <c r="HC622" s="53"/>
      <c r="HD622" s="53"/>
      <c r="HE622" s="53"/>
      <c r="HF622" s="53"/>
      <c r="HG622" s="53"/>
      <c r="HH622" s="53"/>
      <c r="HI622" s="53"/>
      <c r="HJ622" s="53"/>
      <c r="HK622" s="53"/>
      <c r="HL622" s="53"/>
      <c r="HM622" s="53"/>
      <c r="HN622" s="53"/>
      <c r="HO622" s="53"/>
      <c r="HP622" s="53"/>
      <c r="HQ622" s="53"/>
      <c r="HR622" s="53"/>
      <c r="HS622" s="53"/>
      <c r="HT622" s="53"/>
      <c r="HU622" s="53"/>
      <c r="HV622" s="53"/>
      <c r="HW622" s="53"/>
      <c r="HX622" s="53"/>
      <c r="HY622" s="53"/>
      <c r="HZ622" s="53"/>
      <c r="IA622" s="53"/>
      <c r="IB622" s="53"/>
      <c r="IC622" s="53"/>
      <c r="ID622" s="53"/>
      <c r="IE622" s="53"/>
      <c r="IF622" s="53"/>
      <c r="IG622" s="53"/>
      <c r="IH622" s="53"/>
      <c r="II622" s="53"/>
      <c r="IJ622" s="53"/>
      <c r="IK622" s="53"/>
      <c r="IL622" s="53"/>
      <c r="IM622" s="53"/>
      <c r="IN622" s="53"/>
      <c r="IO622" s="53"/>
      <c r="IP622" s="53"/>
      <c r="IQ622" s="53"/>
      <c r="IR622" s="53"/>
      <c r="IS622" s="53"/>
      <c r="IT622" s="53"/>
      <c r="IU622" s="53"/>
    </row>
    <row r="623" spans="1:255" s="63" customFormat="1" x14ac:dyDescent="0.3">
      <c r="A623" s="55"/>
      <c r="B623" s="51"/>
      <c r="C623" s="58"/>
      <c r="D623" s="58"/>
      <c r="I623" s="72"/>
      <c r="J623" s="52"/>
      <c r="K623" s="53"/>
      <c r="L623" s="53"/>
      <c r="M623" s="53"/>
      <c r="N623" s="53"/>
      <c r="O623" s="53"/>
      <c r="P623" s="53"/>
      <c r="Q623" s="53"/>
      <c r="R623" s="53"/>
      <c r="S623" s="53"/>
      <c r="T623" s="53"/>
      <c r="U623" s="53"/>
      <c r="V623" s="53"/>
      <c r="W623" s="53"/>
      <c r="X623" s="53"/>
      <c r="Y623" s="53"/>
      <c r="Z623" s="53"/>
      <c r="AA623" s="53"/>
      <c r="AB623" s="53"/>
      <c r="AC623" s="53"/>
      <c r="AD623" s="53"/>
      <c r="AE623" s="53"/>
      <c r="AF623" s="53"/>
      <c r="AG623" s="53"/>
      <c r="AH623" s="53"/>
      <c r="AI623" s="53"/>
      <c r="AJ623" s="53"/>
      <c r="AK623" s="53"/>
      <c r="AL623" s="53"/>
      <c r="AM623" s="53"/>
      <c r="AN623" s="53"/>
      <c r="AO623" s="53"/>
      <c r="AP623" s="53"/>
      <c r="AQ623" s="53"/>
      <c r="AR623" s="53"/>
      <c r="AS623" s="53"/>
      <c r="AT623" s="53"/>
      <c r="AU623" s="53"/>
      <c r="AV623" s="53"/>
      <c r="AW623" s="53"/>
      <c r="AX623" s="53"/>
      <c r="AY623" s="53"/>
      <c r="AZ623" s="53"/>
      <c r="BA623" s="53"/>
      <c r="BB623" s="53"/>
      <c r="BC623" s="53"/>
      <c r="BD623" s="53"/>
      <c r="BE623" s="53"/>
      <c r="BF623" s="53"/>
      <c r="BG623" s="53"/>
      <c r="BH623" s="53"/>
      <c r="BI623" s="53"/>
      <c r="BJ623" s="53"/>
      <c r="BK623" s="53"/>
      <c r="BL623" s="53"/>
      <c r="BM623" s="53"/>
      <c r="BN623" s="53"/>
      <c r="BO623" s="53"/>
      <c r="BP623" s="53"/>
      <c r="BQ623" s="53"/>
      <c r="BR623" s="53"/>
      <c r="BS623" s="53"/>
      <c r="BT623" s="53"/>
      <c r="BU623" s="53"/>
      <c r="BV623" s="53"/>
      <c r="BW623" s="53"/>
      <c r="BX623" s="53"/>
      <c r="BY623" s="53"/>
      <c r="BZ623" s="53"/>
      <c r="CA623" s="53"/>
      <c r="CB623" s="53"/>
      <c r="CC623" s="53"/>
      <c r="CD623" s="53"/>
      <c r="CE623" s="53"/>
      <c r="CF623" s="53"/>
      <c r="CG623" s="53"/>
      <c r="CH623" s="53"/>
      <c r="CI623" s="53"/>
      <c r="CJ623" s="53"/>
      <c r="CK623" s="53"/>
      <c r="CL623" s="53"/>
      <c r="CM623" s="53"/>
      <c r="CN623" s="53"/>
      <c r="CO623" s="53"/>
      <c r="CP623" s="53"/>
      <c r="CQ623" s="53"/>
      <c r="CR623" s="53"/>
      <c r="CS623" s="53"/>
      <c r="CT623" s="53"/>
      <c r="CU623" s="53"/>
      <c r="CV623" s="53"/>
      <c r="CW623" s="53"/>
      <c r="CX623" s="53"/>
      <c r="CY623" s="53"/>
      <c r="CZ623" s="53"/>
      <c r="DA623" s="53"/>
      <c r="DB623" s="53"/>
      <c r="DC623" s="53"/>
      <c r="DD623" s="53"/>
      <c r="DE623" s="53"/>
      <c r="DF623" s="53"/>
      <c r="DG623" s="53"/>
      <c r="DH623" s="53"/>
      <c r="DI623" s="53"/>
      <c r="DJ623" s="53"/>
      <c r="DK623" s="53"/>
      <c r="DL623" s="53"/>
      <c r="DM623" s="53"/>
      <c r="DN623" s="53"/>
      <c r="DO623" s="53"/>
      <c r="DP623" s="53"/>
      <c r="DQ623" s="53"/>
      <c r="DR623" s="53"/>
      <c r="DS623" s="53"/>
      <c r="DT623" s="53"/>
      <c r="DU623" s="53"/>
      <c r="DV623" s="53"/>
      <c r="DW623" s="53"/>
      <c r="DX623" s="53"/>
      <c r="DY623" s="53"/>
      <c r="DZ623" s="53"/>
      <c r="EA623" s="53"/>
      <c r="EB623" s="53"/>
      <c r="EC623" s="53"/>
      <c r="ED623" s="53"/>
      <c r="EE623" s="53"/>
      <c r="EF623" s="53"/>
      <c r="EG623" s="53"/>
      <c r="EH623" s="53"/>
      <c r="EI623" s="53"/>
      <c r="EJ623" s="53"/>
      <c r="EK623" s="53"/>
      <c r="EL623" s="53"/>
      <c r="EM623" s="53"/>
      <c r="EN623" s="53"/>
      <c r="EO623" s="53"/>
      <c r="EP623" s="53"/>
      <c r="EQ623" s="53"/>
      <c r="ER623" s="53"/>
      <c r="ES623" s="53"/>
      <c r="ET623" s="53"/>
      <c r="EU623" s="53"/>
      <c r="EV623" s="53"/>
      <c r="EW623" s="53"/>
      <c r="EX623" s="53"/>
      <c r="EY623" s="53"/>
      <c r="EZ623" s="53"/>
      <c r="FA623" s="53"/>
      <c r="FB623" s="53"/>
      <c r="FC623" s="53"/>
      <c r="FD623" s="53"/>
      <c r="FE623" s="53"/>
      <c r="FF623" s="53"/>
      <c r="FG623" s="53"/>
      <c r="FH623" s="53"/>
      <c r="FI623" s="53"/>
      <c r="FJ623" s="53"/>
      <c r="FK623" s="53"/>
      <c r="FL623" s="53"/>
      <c r="FM623" s="53"/>
      <c r="FN623" s="53"/>
      <c r="FO623" s="53"/>
      <c r="FP623" s="53"/>
      <c r="FQ623" s="53"/>
      <c r="FR623" s="53"/>
      <c r="FS623" s="53"/>
      <c r="FT623" s="53"/>
      <c r="FU623" s="53"/>
      <c r="FV623" s="53"/>
      <c r="FW623" s="53"/>
      <c r="FX623" s="53"/>
      <c r="FY623" s="53"/>
      <c r="FZ623" s="53"/>
      <c r="GA623" s="53"/>
      <c r="GB623" s="53"/>
      <c r="GC623" s="53"/>
      <c r="GD623" s="53"/>
      <c r="GE623" s="53"/>
      <c r="GF623" s="53"/>
      <c r="GG623" s="53"/>
      <c r="GH623" s="53"/>
      <c r="GI623" s="53"/>
      <c r="GJ623" s="53"/>
      <c r="GK623" s="53"/>
      <c r="GL623" s="53"/>
      <c r="GM623" s="53"/>
      <c r="GN623" s="53"/>
      <c r="GO623" s="53"/>
      <c r="GP623" s="53"/>
      <c r="GQ623" s="53"/>
      <c r="GR623" s="53"/>
      <c r="GS623" s="53"/>
      <c r="GT623" s="53"/>
      <c r="GU623" s="53"/>
      <c r="GV623" s="53"/>
      <c r="GW623" s="53"/>
      <c r="GX623" s="53"/>
      <c r="GY623" s="53"/>
      <c r="GZ623" s="53"/>
      <c r="HA623" s="53"/>
      <c r="HB623" s="53"/>
      <c r="HC623" s="53"/>
      <c r="HD623" s="53"/>
      <c r="HE623" s="53"/>
      <c r="HF623" s="53"/>
      <c r="HG623" s="53"/>
      <c r="HH623" s="53"/>
      <c r="HI623" s="53"/>
      <c r="HJ623" s="53"/>
      <c r="HK623" s="53"/>
      <c r="HL623" s="53"/>
      <c r="HM623" s="53"/>
      <c r="HN623" s="53"/>
      <c r="HO623" s="53"/>
      <c r="HP623" s="53"/>
      <c r="HQ623" s="53"/>
      <c r="HR623" s="53"/>
      <c r="HS623" s="53"/>
      <c r="HT623" s="53"/>
      <c r="HU623" s="53"/>
      <c r="HV623" s="53"/>
      <c r="HW623" s="53"/>
      <c r="HX623" s="53"/>
      <c r="HY623" s="53"/>
      <c r="HZ623" s="53"/>
      <c r="IA623" s="53"/>
      <c r="IB623" s="53"/>
      <c r="IC623" s="53"/>
      <c r="ID623" s="53"/>
      <c r="IE623" s="53"/>
      <c r="IF623" s="53"/>
      <c r="IG623" s="53"/>
      <c r="IH623" s="53"/>
      <c r="II623" s="53"/>
      <c r="IJ623" s="53"/>
      <c r="IK623" s="53"/>
      <c r="IL623" s="53"/>
      <c r="IM623" s="53"/>
      <c r="IN623" s="53"/>
      <c r="IO623" s="53"/>
      <c r="IP623" s="53"/>
      <c r="IQ623" s="53"/>
      <c r="IR623" s="53"/>
      <c r="IS623" s="53"/>
      <c r="IT623" s="53"/>
      <c r="IU623" s="53"/>
    </row>
    <row r="625" spans="1:255" s="63" customFormat="1" x14ac:dyDescent="0.3">
      <c r="A625" s="55"/>
      <c r="B625" s="51"/>
      <c r="C625" s="58"/>
      <c r="D625" s="58"/>
      <c r="I625" s="72"/>
      <c r="J625" s="52"/>
      <c r="K625" s="53"/>
      <c r="L625" s="53"/>
      <c r="M625" s="53"/>
      <c r="N625" s="53"/>
      <c r="O625" s="53"/>
      <c r="P625" s="53"/>
      <c r="Q625" s="53"/>
      <c r="R625" s="53"/>
      <c r="S625" s="53"/>
      <c r="T625" s="53"/>
      <c r="U625" s="53"/>
      <c r="V625" s="53"/>
      <c r="W625" s="53"/>
      <c r="X625" s="53"/>
      <c r="Y625" s="53"/>
      <c r="Z625" s="53"/>
      <c r="AA625" s="53"/>
      <c r="AB625" s="53"/>
      <c r="AC625" s="53"/>
      <c r="AD625" s="53"/>
      <c r="AE625" s="53"/>
      <c r="AF625" s="53"/>
      <c r="AG625" s="53"/>
      <c r="AH625" s="53"/>
      <c r="AI625" s="53"/>
      <c r="AJ625" s="53"/>
      <c r="AK625" s="53"/>
      <c r="AL625" s="53"/>
      <c r="AM625" s="53"/>
      <c r="AN625" s="53"/>
      <c r="AO625" s="53"/>
      <c r="AP625" s="53"/>
      <c r="AQ625" s="53"/>
      <c r="AR625" s="53"/>
      <c r="AS625" s="53"/>
      <c r="AT625" s="53"/>
      <c r="AU625" s="53"/>
      <c r="AV625" s="53"/>
      <c r="AW625" s="53"/>
      <c r="AX625" s="53"/>
      <c r="AY625" s="53"/>
      <c r="AZ625" s="53"/>
      <c r="BA625" s="53"/>
      <c r="BB625" s="53"/>
      <c r="BC625" s="53"/>
      <c r="BD625" s="53"/>
      <c r="BE625" s="53"/>
      <c r="BF625" s="53"/>
      <c r="BG625" s="53"/>
      <c r="BH625" s="53"/>
      <c r="BI625" s="53"/>
      <c r="BJ625" s="53"/>
      <c r="BK625" s="53"/>
      <c r="BL625" s="53"/>
      <c r="BM625" s="53"/>
      <c r="BN625" s="53"/>
      <c r="BO625" s="53"/>
      <c r="BP625" s="53"/>
      <c r="BQ625" s="53"/>
      <c r="BR625" s="53"/>
      <c r="BS625" s="53"/>
      <c r="BT625" s="53"/>
      <c r="BU625" s="53"/>
      <c r="BV625" s="53"/>
      <c r="BW625" s="53"/>
      <c r="BX625" s="53"/>
      <c r="BY625" s="53"/>
      <c r="BZ625" s="53"/>
      <c r="CA625" s="53"/>
      <c r="CB625" s="53"/>
      <c r="CC625" s="53"/>
      <c r="CD625" s="53"/>
      <c r="CE625" s="53"/>
      <c r="CF625" s="53"/>
      <c r="CG625" s="53"/>
      <c r="CH625" s="53"/>
      <c r="CI625" s="53"/>
      <c r="CJ625" s="53"/>
      <c r="CK625" s="53"/>
      <c r="CL625" s="53"/>
      <c r="CM625" s="53"/>
      <c r="CN625" s="53"/>
      <c r="CO625" s="53"/>
      <c r="CP625" s="53"/>
      <c r="CQ625" s="53"/>
      <c r="CR625" s="53"/>
      <c r="CS625" s="53"/>
      <c r="CT625" s="53"/>
      <c r="CU625" s="53"/>
      <c r="CV625" s="53"/>
      <c r="CW625" s="53"/>
      <c r="CX625" s="53"/>
      <c r="CY625" s="53"/>
      <c r="CZ625" s="53"/>
      <c r="DA625" s="53"/>
      <c r="DB625" s="53"/>
      <c r="DC625" s="53"/>
      <c r="DD625" s="53"/>
      <c r="DE625" s="53"/>
      <c r="DF625" s="53"/>
      <c r="DG625" s="53"/>
      <c r="DH625" s="53"/>
      <c r="DI625" s="53"/>
      <c r="DJ625" s="53"/>
      <c r="DK625" s="53"/>
      <c r="DL625" s="53"/>
      <c r="DM625" s="53"/>
      <c r="DN625" s="53"/>
      <c r="DO625" s="53"/>
      <c r="DP625" s="53"/>
      <c r="DQ625" s="53"/>
      <c r="DR625" s="53"/>
      <c r="DS625" s="53"/>
      <c r="DT625" s="53"/>
      <c r="DU625" s="53"/>
      <c r="DV625" s="53"/>
      <c r="DW625" s="53"/>
      <c r="DX625" s="53"/>
      <c r="DY625" s="53"/>
      <c r="DZ625" s="53"/>
      <c r="EA625" s="53"/>
      <c r="EB625" s="53"/>
      <c r="EC625" s="53"/>
      <c r="ED625" s="53"/>
      <c r="EE625" s="53"/>
      <c r="EF625" s="53"/>
      <c r="EG625" s="53"/>
      <c r="EH625" s="53"/>
      <c r="EI625" s="53"/>
      <c r="EJ625" s="53"/>
      <c r="EK625" s="53"/>
      <c r="EL625" s="53"/>
      <c r="EM625" s="53"/>
      <c r="EN625" s="53"/>
      <c r="EO625" s="53"/>
      <c r="EP625" s="53"/>
      <c r="EQ625" s="53"/>
      <c r="ER625" s="53"/>
      <c r="ES625" s="53"/>
      <c r="ET625" s="53"/>
      <c r="EU625" s="53"/>
      <c r="EV625" s="53"/>
      <c r="EW625" s="53"/>
      <c r="EX625" s="53"/>
      <c r="EY625" s="53"/>
      <c r="EZ625" s="53"/>
      <c r="FA625" s="53"/>
      <c r="FB625" s="53"/>
      <c r="FC625" s="53"/>
      <c r="FD625" s="53"/>
      <c r="FE625" s="53"/>
      <c r="FF625" s="53"/>
      <c r="FG625" s="53"/>
      <c r="FH625" s="53"/>
      <c r="FI625" s="53"/>
      <c r="FJ625" s="53"/>
      <c r="FK625" s="53"/>
      <c r="FL625" s="53"/>
      <c r="FM625" s="53"/>
      <c r="FN625" s="53"/>
      <c r="FO625" s="53"/>
      <c r="FP625" s="53"/>
      <c r="FQ625" s="53"/>
      <c r="FR625" s="53"/>
      <c r="FS625" s="53"/>
      <c r="FT625" s="53"/>
      <c r="FU625" s="53"/>
      <c r="FV625" s="53"/>
      <c r="FW625" s="53"/>
      <c r="FX625" s="53"/>
      <c r="FY625" s="53"/>
      <c r="FZ625" s="53"/>
      <c r="GA625" s="53"/>
      <c r="GB625" s="53"/>
      <c r="GC625" s="53"/>
      <c r="GD625" s="53"/>
      <c r="GE625" s="53"/>
      <c r="GF625" s="53"/>
      <c r="GG625" s="53"/>
      <c r="GH625" s="53"/>
      <c r="GI625" s="53"/>
      <c r="GJ625" s="53"/>
      <c r="GK625" s="53"/>
      <c r="GL625" s="53"/>
      <c r="GM625" s="53"/>
      <c r="GN625" s="53"/>
      <c r="GO625" s="53"/>
      <c r="GP625" s="53"/>
      <c r="GQ625" s="53"/>
      <c r="GR625" s="53"/>
      <c r="GS625" s="53"/>
      <c r="GT625" s="53"/>
      <c r="GU625" s="53"/>
      <c r="GV625" s="53"/>
      <c r="GW625" s="53"/>
      <c r="GX625" s="53"/>
      <c r="GY625" s="53"/>
      <c r="GZ625" s="53"/>
      <c r="HA625" s="53"/>
      <c r="HB625" s="53"/>
      <c r="HC625" s="53"/>
      <c r="HD625" s="53"/>
      <c r="HE625" s="53"/>
      <c r="HF625" s="53"/>
      <c r="HG625" s="53"/>
      <c r="HH625" s="53"/>
      <c r="HI625" s="53"/>
      <c r="HJ625" s="53"/>
      <c r="HK625" s="53"/>
      <c r="HL625" s="53"/>
      <c r="HM625" s="53"/>
      <c r="HN625" s="53"/>
      <c r="HO625" s="53"/>
      <c r="HP625" s="53"/>
      <c r="HQ625" s="53"/>
      <c r="HR625" s="53"/>
      <c r="HS625" s="53"/>
      <c r="HT625" s="53"/>
      <c r="HU625" s="53"/>
      <c r="HV625" s="53"/>
      <c r="HW625" s="53"/>
      <c r="HX625" s="53"/>
      <c r="HY625" s="53"/>
      <c r="HZ625" s="53"/>
      <c r="IA625" s="53"/>
      <c r="IB625" s="53"/>
      <c r="IC625" s="53"/>
      <c r="ID625" s="53"/>
      <c r="IE625" s="53"/>
      <c r="IF625" s="53"/>
      <c r="IG625" s="53"/>
      <c r="IH625" s="53"/>
      <c r="II625" s="53"/>
      <c r="IJ625" s="53"/>
      <c r="IK625" s="53"/>
      <c r="IL625" s="53"/>
      <c r="IM625" s="53"/>
      <c r="IN625" s="53"/>
      <c r="IO625" s="53"/>
      <c r="IP625" s="53"/>
      <c r="IQ625" s="53"/>
      <c r="IR625" s="53"/>
      <c r="IS625" s="53"/>
      <c r="IT625" s="53"/>
      <c r="IU625" s="53"/>
    </row>
    <row r="626" spans="1:255" s="63" customFormat="1" x14ac:dyDescent="0.3">
      <c r="A626" s="55"/>
      <c r="B626" s="51"/>
      <c r="C626" s="58"/>
      <c r="D626" s="58"/>
      <c r="I626" s="72"/>
      <c r="J626" s="52"/>
      <c r="K626" s="53"/>
      <c r="L626" s="53"/>
      <c r="M626" s="53"/>
      <c r="N626" s="53"/>
      <c r="O626" s="53"/>
      <c r="P626" s="53"/>
      <c r="Q626" s="53"/>
      <c r="R626" s="53"/>
      <c r="S626" s="53"/>
      <c r="T626" s="53"/>
      <c r="U626" s="53"/>
      <c r="V626" s="53"/>
      <c r="W626" s="53"/>
      <c r="X626" s="53"/>
      <c r="Y626" s="53"/>
      <c r="Z626" s="53"/>
      <c r="AA626" s="53"/>
      <c r="AB626" s="53"/>
      <c r="AC626" s="53"/>
      <c r="AD626" s="53"/>
      <c r="AE626" s="53"/>
      <c r="AF626" s="53"/>
      <c r="AG626" s="53"/>
      <c r="AH626" s="53"/>
      <c r="AI626" s="53"/>
      <c r="AJ626" s="53"/>
      <c r="AK626" s="53"/>
      <c r="AL626" s="53"/>
      <c r="AM626" s="53"/>
      <c r="AN626" s="53"/>
      <c r="AO626" s="53"/>
      <c r="AP626" s="53"/>
      <c r="AQ626" s="53"/>
      <c r="AR626" s="53"/>
      <c r="AS626" s="53"/>
      <c r="AT626" s="53"/>
      <c r="AU626" s="53"/>
      <c r="AV626" s="53"/>
      <c r="AW626" s="53"/>
      <c r="AX626" s="53"/>
      <c r="AY626" s="53"/>
      <c r="AZ626" s="53"/>
      <c r="BA626" s="53"/>
      <c r="BB626" s="53"/>
      <c r="BC626" s="53"/>
      <c r="BD626" s="53"/>
      <c r="BE626" s="53"/>
      <c r="BF626" s="53"/>
      <c r="BG626" s="53"/>
      <c r="BH626" s="53"/>
      <c r="BI626" s="53"/>
      <c r="BJ626" s="53"/>
      <c r="BK626" s="53"/>
      <c r="BL626" s="53"/>
      <c r="BM626" s="53"/>
      <c r="BN626" s="53"/>
      <c r="BO626" s="53"/>
      <c r="BP626" s="53"/>
      <c r="BQ626" s="53"/>
      <c r="BR626" s="53"/>
      <c r="BS626" s="53"/>
      <c r="BT626" s="53"/>
      <c r="BU626" s="53"/>
      <c r="BV626" s="53"/>
      <c r="BW626" s="53"/>
      <c r="BX626" s="53"/>
      <c r="BY626" s="53"/>
      <c r="BZ626" s="53"/>
      <c r="CA626" s="53"/>
      <c r="CB626" s="53"/>
      <c r="CC626" s="53"/>
      <c r="CD626" s="53"/>
      <c r="CE626" s="53"/>
      <c r="CF626" s="53"/>
      <c r="CG626" s="53"/>
      <c r="CH626" s="53"/>
      <c r="CI626" s="53"/>
      <c r="CJ626" s="53"/>
      <c r="CK626" s="53"/>
      <c r="CL626" s="53"/>
      <c r="CM626" s="53"/>
      <c r="CN626" s="53"/>
      <c r="CO626" s="53"/>
      <c r="CP626" s="53"/>
      <c r="CQ626" s="53"/>
      <c r="CR626" s="53"/>
      <c r="CS626" s="53"/>
      <c r="CT626" s="53"/>
      <c r="CU626" s="53"/>
      <c r="CV626" s="53"/>
      <c r="CW626" s="53"/>
      <c r="CX626" s="53"/>
      <c r="CY626" s="53"/>
      <c r="CZ626" s="53"/>
      <c r="DA626" s="53"/>
      <c r="DB626" s="53"/>
      <c r="DC626" s="53"/>
      <c r="DD626" s="53"/>
      <c r="DE626" s="53"/>
      <c r="DF626" s="53"/>
      <c r="DG626" s="53"/>
      <c r="DH626" s="53"/>
      <c r="DI626" s="53"/>
      <c r="DJ626" s="53"/>
      <c r="DK626" s="53"/>
      <c r="DL626" s="53"/>
      <c r="DM626" s="53"/>
      <c r="DN626" s="53"/>
      <c r="DO626" s="53"/>
      <c r="DP626" s="53"/>
      <c r="DQ626" s="53"/>
      <c r="DR626" s="53"/>
      <c r="DS626" s="53"/>
      <c r="DT626" s="53"/>
      <c r="DU626" s="53"/>
      <c r="DV626" s="53"/>
      <c r="DW626" s="53"/>
      <c r="DX626" s="53"/>
      <c r="DY626" s="53"/>
      <c r="DZ626" s="53"/>
      <c r="EA626" s="53"/>
      <c r="EB626" s="53"/>
      <c r="EC626" s="53"/>
      <c r="ED626" s="53"/>
      <c r="EE626" s="53"/>
      <c r="EF626" s="53"/>
      <c r="EG626" s="53"/>
      <c r="EH626" s="53"/>
      <c r="EI626" s="53"/>
      <c r="EJ626" s="53"/>
      <c r="EK626" s="53"/>
      <c r="EL626" s="53"/>
      <c r="EM626" s="53"/>
      <c r="EN626" s="53"/>
      <c r="EO626" s="53"/>
      <c r="EP626" s="53"/>
      <c r="EQ626" s="53"/>
      <c r="ER626" s="53"/>
      <c r="ES626" s="53"/>
      <c r="ET626" s="53"/>
      <c r="EU626" s="53"/>
      <c r="EV626" s="53"/>
      <c r="EW626" s="53"/>
      <c r="EX626" s="53"/>
      <c r="EY626" s="53"/>
      <c r="EZ626" s="53"/>
      <c r="FA626" s="53"/>
      <c r="FB626" s="53"/>
      <c r="FC626" s="53"/>
      <c r="FD626" s="53"/>
      <c r="FE626" s="53"/>
      <c r="FF626" s="53"/>
      <c r="FG626" s="53"/>
      <c r="FH626" s="53"/>
      <c r="FI626" s="53"/>
      <c r="FJ626" s="53"/>
      <c r="FK626" s="53"/>
      <c r="FL626" s="53"/>
      <c r="FM626" s="53"/>
      <c r="FN626" s="53"/>
      <c r="FO626" s="53"/>
      <c r="FP626" s="53"/>
      <c r="FQ626" s="53"/>
      <c r="FR626" s="53"/>
      <c r="FS626" s="53"/>
      <c r="FT626" s="53"/>
      <c r="FU626" s="53"/>
      <c r="FV626" s="53"/>
      <c r="FW626" s="53"/>
      <c r="FX626" s="53"/>
      <c r="FY626" s="53"/>
      <c r="FZ626" s="53"/>
      <c r="GA626" s="53"/>
      <c r="GB626" s="53"/>
      <c r="GC626" s="53"/>
      <c r="GD626" s="53"/>
      <c r="GE626" s="53"/>
      <c r="GF626" s="53"/>
      <c r="GG626" s="53"/>
      <c r="GH626" s="53"/>
      <c r="GI626" s="53"/>
      <c r="GJ626" s="53"/>
      <c r="GK626" s="53"/>
      <c r="GL626" s="53"/>
      <c r="GM626" s="53"/>
      <c r="GN626" s="53"/>
      <c r="GO626" s="53"/>
      <c r="GP626" s="53"/>
      <c r="GQ626" s="53"/>
      <c r="GR626" s="53"/>
      <c r="GS626" s="53"/>
      <c r="GT626" s="53"/>
      <c r="GU626" s="53"/>
      <c r="GV626" s="53"/>
      <c r="GW626" s="53"/>
      <c r="GX626" s="53"/>
      <c r="GY626" s="53"/>
      <c r="GZ626" s="53"/>
      <c r="HA626" s="53"/>
      <c r="HB626" s="53"/>
      <c r="HC626" s="53"/>
      <c r="HD626" s="53"/>
      <c r="HE626" s="53"/>
      <c r="HF626" s="53"/>
      <c r="HG626" s="53"/>
      <c r="HH626" s="53"/>
      <c r="HI626" s="53"/>
      <c r="HJ626" s="53"/>
      <c r="HK626" s="53"/>
      <c r="HL626" s="53"/>
      <c r="HM626" s="53"/>
      <c r="HN626" s="53"/>
      <c r="HO626" s="53"/>
      <c r="HP626" s="53"/>
      <c r="HQ626" s="53"/>
      <c r="HR626" s="53"/>
      <c r="HS626" s="53"/>
      <c r="HT626" s="53"/>
      <c r="HU626" s="53"/>
      <c r="HV626" s="53"/>
      <c r="HW626" s="53"/>
      <c r="HX626" s="53"/>
      <c r="HY626" s="53"/>
      <c r="HZ626" s="53"/>
      <c r="IA626" s="53"/>
      <c r="IB626" s="53"/>
      <c r="IC626" s="53"/>
      <c r="ID626" s="53"/>
      <c r="IE626" s="53"/>
      <c r="IF626" s="53"/>
      <c r="IG626" s="53"/>
      <c r="IH626" s="53"/>
      <c r="II626" s="53"/>
      <c r="IJ626" s="53"/>
      <c r="IK626" s="53"/>
      <c r="IL626" s="53"/>
      <c r="IM626" s="53"/>
      <c r="IN626" s="53"/>
      <c r="IO626" s="53"/>
      <c r="IP626" s="53"/>
      <c r="IQ626" s="53"/>
      <c r="IR626" s="53"/>
      <c r="IS626" s="53"/>
      <c r="IT626" s="53"/>
      <c r="IU626" s="53"/>
    </row>
  </sheetData>
  <mergeCells count="84">
    <mergeCell ref="B482:H482"/>
    <mergeCell ref="B485:H485"/>
    <mergeCell ref="B488:H488"/>
    <mergeCell ref="B491:H491"/>
    <mergeCell ref="B457:H457"/>
    <mergeCell ref="B464:H464"/>
    <mergeCell ref="B469:H469"/>
    <mergeCell ref="B474:H474"/>
    <mergeCell ref="B479:H479"/>
    <mergeCell ref="C250:D250"/>
    <mergeCell ref="C251:D251"/>
    <mergeCell ref="C243:D243"/>
    <mergeCell ref="C244:D244"/>
    <mergeCell ref="C245:D245"/>
    <mergeCell ref="C249:D249"/>
    <mergeCell ref="I7:I8"/>
    <mergeCell ref="B9:H9"/>
    <mergeCell ref="A7:A8"/>
    <mergeCell ref="B7:B8"/>
    <mergeCell ref="C7:D8"/>
    <mergeCell ref="E7:G7"/>
    <mergeCell ref="H7:H8"/>
    <mergeCell ref="A1:I1"/>
    <mergeCell ref="A2:I2"/>
    <mergeCell ref="A3:I3"/>
    <mergeCell ref="A4:I5"/>
    <mergeCell ref="A6:I6"/>
    <mergeCell ref="B240:H240"/>
    <mergeCell ref="B254:H254"/>
    <mergeCell ref="B260:H260"/>
    <mergeCell ref="B48:H48"/>
    <mergeCell ref="B60:H60"/>
    <mergeCell ref="B74:H74"/>
    <mergeCell ref="B199:H199"/>
    <mergeCell ref="B224:H224"/>
    <mergeCell ref="B111:H111"/>
    <mergeCell ref="B143:H143"/>
    <mergeCell ref="B150:H150"/>
    <mergeCell ref="B167:H167"/>
    <mergeCell ref="B151:H151"/>
    <mergeCell ref="B158:H158"/>
    <mergeCell ref="B168:H168"/>
    <mergeCell ref="B177:H177"/>
    <mergeCell ref="C358:D358"/>
    <mergeCell ref="C335:D335"/>
    <mergeCell ref="B266:H266"/>
    <mergeCell ref="B272:H272"/>
    <mergeCell ref="B275:H275"/>
    <mergeCell ref="B276:H276"/>
    <mergeCell ref="B280:H280"/>
    <mergeCell ref="B299:H299"/>
    <mergeCell ref="B290:H290"/>
    <mergeCell ref="H496:I496"/>
    <mergeCell ref="B496:G496"/>
    <mergeCell ref="B495:G495"/>
    <mergeCell ref="H495:I495"/>
    <mergeCell ref="B494:G494"/>
    <mergeCell ref="H494:I494"/>
    <mergeCell ref="H497:I497"/>
    <mergeCell ref="H499:I499"/>
    <mergeCell ref="H500:I500"/>
    <mergeCell ref="H501:I501"/>
    <mergeCell ref="B497:G497"/>
    <mergeCell ref="B499:G499"/>
    <mergeCell ref="B500:G500"/>
    <mergeCell ref="B501:G501"/>
    <mergeCell ref="B498:G498"/>
    <mergeCell ref="H498:I498"/>
    <mergeCell ref="B193:H193"/>
    <mergeCell ref="B437:H437"/>
    <mergeCell ref="B440:H440"/>
    <mergeCell ref="B444:H444"/>
    <mergeCell ref="B448:H448"/>
    <mergeCell ref="B428:H428"/>
    <mergeCell ref="B419:H419"/>
    <mergeCell ref="B422:H422"/>
    <mergeCell ref="B425:H425"/>
    <mergeCell ref="B431:H431"/>
    <mergeCell ref="B434:H434"/>
    <mergeCell ref="B284:H284"/>
    <mergeCell ref="B296:H296"/>
    <mergeCell ref="B302:H302"/>
    <mergeCell ref="B399:H399"/>
    <mergeCell ref="B411:H411"/>
  </mergeCells>
  <printOptions horizontalCentered="1"/>
  <pageMargins left="0.7" right="0.7" top="0.7" bottom="0.5" header="0.3" footer="0.3"/>
  <pageSetup paperSize="9" orientation="portrait" r:id="rId1"/>
  <headerFooter>
    <oddHeader>Page &amp;P</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N116"/>
  <sheetViews>
    <sheetView view="pageBreakPreview" topLeftCell="A52" zoomScaleNormal="100" zoomScaleSheetLayoutView="100" workbookViewId="0">
      <selection activeCell="E56" sqref="E56:E57"/>
    </sheetView>
  </sheetViews>
  <sheetFormatPr defaultColWidth="8.81640625" defaultRowHeight="15.6" x14ac:dyDescent="0.3"/>
  <cols>
    <col min="1" max="1" width="3.6328125" style="170" customWidth="1"/>
    <col min="2" max="2" width="7.36328125" style="100" customWidth="1"/>
    <col min="3" max="3" width="38" style="101" customWidth="1"/>
    <col min="4" max="4" width="12.08984375" style="100" customWidth="1"/>
    <col min="5" max="5" width="5.6328125" style="101" customWidth="1"/>
    <col min="6" max="6" width="8.81640625" style="99" customWidth="1"/>
    <col min="7" max="7" width="8.81640625" style="99"/>
    <col min="8" max="8" width="9.6328125" style="99" bestFit="1" customWidth="1"/>
    <col min="9" max="16384" width="8.81640625" style="99"/>
  </cols>
  <sheetData>
    <row r="1" spans="1:248" s="2" customFormat="1" x14ac:dyDescent="0.3">
      <c r="A1" s="232" t="str">
        <f>Detailed!A1</f>
        <v>TAMILNADU  POLICE  HOUSING  CORPORATION  LIMITED.,</v>
      </c>
      <c r="B1" s="232"/>
      <c r="C1" s="232"/>
      <c r="D1" s="232"/>
      <c r="E1" s="232"/>
      <c r="F1" s="232"/>
      <c r="G1" s="12"/>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row>
    <row r="2" spans="1:248" s="2" customFormat="1" x14ac:dyDescent="0.3">
      <c r="A2" s="232" t="str">
        <f>Detailed!A2</f>
        <v>TRICHY DIVISION,  TRICHY.</v>
      </c>
      <c r="B2" s="232"/>
      <c r="C2" s="232"/>
      <c r="D2" s="232"/>
      <c r="E2" s="232"/>
      <c r="F2" s="232"/>
      <c r="G2" s="12"/>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row>
    <row r="3" spans="1:248" s="2" customFormat="1" x14ac:dyDescent="0.3">
      <c r="A3" s="234" t="str">
        <f>Detailed!A3</f>
        <v xml:space="preserve">NAME OF WORK:   </v>
      </c>
      <c r="B3" s="234"/>
      <c r="C3" s="234"/>
      <c r="D3" s="234"/>
      <c r="E3" s="234"/>
      <c r="F3" s="234"/>
      <c r="G3" s="234"/>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row>
    <row r="4" spans="1:248" s="2" customFormat="1" ht="34.950000000000003" customHeight="1" x14ac:dyDescent="0.3">
      <c r="A4" s="235" t="str">
        <f>Detailed!A4</f>
        <v>Special Repair works to 1 No. of SI and 20 Nos. of PC/HC quarters at Vattathikottai in Thanjavur District for the year 2021 - 2022.</v>
      </c>
      <c r="B4" s="235"/>
      <c r="C4" s="235"/>
      <c r="D4" s="235"/>
      <c r="E4" s="235"/>
      <c r="F4" s="235"/>
      <c r="G4" s="3"/>
      <c r="H4" s="3"/>
      <c r="I4" s="3"/>
      <c r="J4" s="3"/>
      <c r="K4" s="3"/>
      <c r="L4" s="3"/>
      <c r="M4" s="3"/>
      <c r="N4" s="3"/>
      <c r="O4" s="3"/>
      <c r="P4" s="3"/>
      <c r="Q4" s="3"/>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row>
    <row r="5" spans="1:248" s="2" customFormat="1" ht="10.199999999999999" customHeight="1" x14ac:dyDescent="0.3">
      <c r="A5" s="155"/>
      <c r="B5" s="47"/>
      <c r="C5" s="48"/>
      <c r="D5" s="47"/>
      <c r="E5" s="48"/>
      <c r="F5" s="3"/>
      <c r="G5" s="3"/>
      <c r="H5" s="3"/>
      <c r="I5" s="3"/>
      <c r="J5" s="3"/>
      <c r="K5" s="3"/>
      <c r="L5" s="3"/>
      <c r="M5" s="3"/>
      <c r="N5" s="3"/>
      <c r="O5" s="3"/>
      <c r="P5" s="3"/>
      <c r="Q5" s="3"/>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row>
    <row r="6" spans="1:248" s="2" customFormat="1" ht="18" customHeight="1" x14ac:dyDescent="0.3">
      <c r="A6" s="236" t="s">
        <v>122</v>
      </c>
      <c r="B6" s="236"/>
      <c r="C6" s="236"/>
      <c r="D6" s="236"/>
      <c r="E6" s="236"/>
      <c r="F6" s="236"/>
      <c r="G6" s="12"/>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row>
    <row r="7" spans="1:248" ht="34.950000000000003" customHeight="1" x14ac:dyDescent="0.3">
      <c r="A7" s="157" t="s">
        <v>125</v>
      </c>
      <c r="B7" s="158" t="s">
        <v>123</v>
      </c>
      <c r="C7" s="158" t="s">
        <v>124</v>
      </c>
      <c r="D7" s="158" t="s">
        <v>120</v>
      </c>
      <c r="E7" s="158" t="s">
        <v>6</v>
      </c>
      <c r="F7" s="171" t="s">
        <v>121</v>
      </c>
    </row>
    <row r="8" spans="1:248" ht="19.95" customHeight="1" x14ac:dyDescent="0.3">
      <c r="A8" s="218">
        <f>Detailed!A9</f>
        <v>1</v>
      </c>
      <c r="B8" s="216">
        <f>Detailed!H47</f>
        <v>184.1</v>
      </c>
      <c r="C8" s="220" t="str">
        <f>Detailed!B9</f>
        <v>Cleaning and removal of cement plastering etc., all complete.</v>
      </c>
      <c r="D8" s="134">
        <v>6.65</v>
      </c>
      <c r="E8" s="153" t="str">
        <f>Detailed!I47</f>
        <v>Sqm</v>
      </c>
      <c r="F8" s="247">
        <f t="shared" ref="F8:F14" si="0">B8*D8</f>
        <v>1224.2650000000001</v>
      </c>
    </row>
    <row r="9" spans="1:248" ht="30" customHeight="1" x14ac:dyDescent="0.3">
      <c r="A9" s="219"/>
      <c r="B9" s="217"/>
      <c r="C9" s="221"/>
      <c r="D9" s="245" t="s">
        <v>307</v>
      </c>
      <c r="E9" s="246"/>
      <c r="F9" s="248"/>
    </row>
    <row r="10" spans="1:248" ht="113.4" customHeight="1" x14ac:dyDescent="0.3">
      <c r="A10" s="4">
        <f>Detailed!A48</f>
        <v>2</v>
      </c>
      <c r="B10" s="27">
        <f>Detailed!H59</f>
        <v>430.8</v>
      </c>
      <c r="C10" s="151" t="str">
        <f>Detailed!B48</f>
        <v>Painting the old wood work with One coats of approved first class synthetic enamel ready mixed paint of approved quality and shade, the paint should be supplied by the contractor at his own cost (the quality and the shade of paint should be got approved by the executive engineer before use) complying with relevant standard specifications.</v>
      </c>
      <c r="D10" s="8">
        <f>[1]Data!$K$3216</f>
        <v>88.28</v>
      </c>
      <c r="E10" s="153" t="str">
        <f>Detailed!I59</f>
        <v>Sqm</v>
      </c>
      <c r="F10" s="20">
        <f t="shared" si="0"/>
        <v>38031.024000000005</v>
      </c>
    </row>
    <row r="11" spans="1:248" ht="150" customHeight="1" x14ac:dyDescent="0.3">
      <c r="A11" s="4">
        <f>Detailed!A60</f>
        <v>3</v>
      </c>
      <c r="B11" s="27">
        <f>Detailed!H73</f>
        <v>189</v>
      </c>
      <c r="C11" s="151" t="str">
        <f>Detailed!B60</f>
        <v>Painting the old iron work and other similar works such as PVC/ASTM pipes, kerb stone and grills with two coats of approved first class synthetic enamel ready mixed paint including thorugh scrapping with approved quality and brand, the paint should be  supplied by the contractor at his own cost (the quality and the brand of paint should be got approved by the executive engineer before use) complying with relevant standard specification.</v>
      </c>
      <c r="D11" s="8">
        <f>[1]Data!$K$3247</f>
        <v>125.87</v>
      </c>
      <c r="E11" s="153" t="str">
        <f>Detailed!I73</f>
        <v>Sqm</v>
      </c>
      <c r="F11" s="20">
        <f t="shared" si="0"/>
        <v>23789.43</v>
      </c>
    </row>
    <row r="12" spans="1:248" ht="34.950000000000003" customHeight="1" x14ac:dyDescent="0.3">
      <c r="A12" s="4">
        <f>Detailed!A74</f>
        <v>4</v>
      </c>
      <c r="B12" s="27">
        <f>Detailed!H110</f>
        <v>790.5</v>
      </c>
      <c r="C12" s="151" t="str">
        <f>Detailed!B74</f>
        <v>White washing one coat using clean shell lime including scoffolding etc all complete.</v>
      </c>
      <c r="D12" s="8">
        <f>[1]Data!$R$384</f>
        <v>19.96</v>
      </c>
      <c r="E12" s="153" t="str">
        <f>Detailed!I110</f>
        <v>Sqm</v>
      </c>
      <c r="F12" s="20">
        <f t="shared" si="0"/>
        <v>15778.380000000001</v>
      </c>
    </row>
    <row r="13" spans="1:248" ht="116.4" customHeight="1" x14ac:dyDescent="0.3">
      <c r="A13" s="4">
        <f>Detailed!A111</f>
        <v>5</v>
      </c>
      <c r="B13" s="27">
        <f>Detailed!H142</f>
        <v>1720.3</v>
      </c>
      <c r="C13" s="151" t="str">
        <f>Detailed!B111</f>
        <v>Painting the Old walls with Two coats of approved best ready mixed plastic emulsion paint in  cement plastered wall surfaces and ceiling including cost of plastic emulsion paint, putty, brushers etc., all complete and as directed by the departmental officers (the emulsion paint and its shade should be got approved from the executive engineer before using)</v>
      </c>
      <c r="D13" s="8">
        <f>[1]Data!$K$3358</f>
        <v>148.26</v>
      </c>
      <c r="E13" s="153" t="str">
        <f>Detailed!I142</f>
        <v>Sqm</v>
      </c>
      <c r="F13" s="20">
        <f t="shared" si="0"/>
        <v>255051.67799999999</v>
      </c>
    </row>
    <row r="14" spans="1:248" ht="171" customHeight="1" x14ac:dyDescent="0.3">
      <c r="A14" s="4">
        <f>Detailed!A143</f>
        <v>6</v>
      </c>
      <c r="B14" s="27">
        <f>Detailed!H149</f>
        <v>72.900000000000006</v>
      </c>
      <c r="C14" s="151" t="str">
        <f>Detailed!B143</f>
        <v>Supplying and fixing of 110mm dia PVC SWR pipe with ISI mark confirming to IS 13952:1992- type 'A  for rain water down fall pipe  with relevant specials such as gratings, shoes, bends, offsets confirming to is 14735 including  jointing with seal ring confirming is 5382 with leaving a gap about 10mm to allow thermal expansion with necessary  clamps, teak wood plugs, etc., of approved quality and including fixing C.I. gratings at the junction of parapet and floor or roof slab etc., including finishing etc., complete complying with relevant standard specifications.</v>
      </c>
      <c r="D14" s="8">
        <f>'[1]Main &amp; Dev. work'!$C$651</f>
        <v>321.74</v>
      </c>
      <c r="E14" s="153" t="str">
        <f>Detailed!I149</f>
        <v>Rmt</v>
      </c>
      <c r="F14" s="20">
        <f t="shared" si="0"/>
        <v>23454.846000000001</v>
      </c>
    </row>
    <row r="15" spans="1:248" ht="159.6" customHeight="1" x14ac:dyDescent="0.3">
      <c r="A15" s="4">
        <f>Detailed!A150</f>
        <v>7</v>
      </c>
      <c r="B15" s="27"/>
      <c r="C15" s="151" t="str">
        <f>Detailed!B150</f>
        <v>Supplying and fixing the following dia PVC (SWR) pipe with ISI mark confirming to IS 13952:1992- type 'B' for soil line with relevant specials confirming to IS 14735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v>
      </c>
      <c r="D15" s="8"/>
      <c r="E15" s="153"/>
      <c r="F15" s="20"/>
    </row>
    <row r="16" spans="1:248" ht="34.950000000000003" customHeight="1" x14ac:dyDescent="0.3">
      <c r="A16" s="4"/>
      <c r="B16" s="27">
        <f>Detailed!H157</f>
        <v>67</v>
      </c>
      <c r="C16" s="151" t="str">
        <f>Detailed!B151</f>
        <v>(a)110mm dia PVC SWR pipe including all required PVC specials etc., all complete.,</v>
      </c>
      <c r="D16" s="8">
        <f>'[1]Main &amp; Dev. work'!$C$660</f>
        <v>657.29</v>
      </c>
      <c r="E16" s="153" t="str">
        <f>Detailed!I157</f>
        <v>Rmt</v>
      </c>
      <c r="F16" s="20">
        <f>B16*D16</f>
        <v>44038.43</v>
      </c>
    </row>
    <row r="17" spans="1:6" ht="34.950000000000003" customHeight="1" x14ac:dyDescent="0.3">
      <c r="A17" s="4"/>
      <c r="B17" s="27">
        <f>Detailed!H166</f>
        <v>108</v>
      </c>
      <c r="C17" s="151" t="str">
        <f>Detailed!B158</f>
        <v>(b) 75mm dia PVC SWR pipe including all required PVC specials etc., all complete.,</v>
      </c>
      <c r="D17" s="8">
        <f>'[1]Main &amp; Dev. work'!$C$661</f>
        <v>541.41999999999996</v>
      </c>
      <c r="E17" s="153" t="str">
        <f>Detailed!I166</f>
        <v>Rmt</v>
      </c>
      <c r="F17" s="20">
        <f>B17*D17</f>
        <v>58473.359999999993</v>
      </c>
    </row>
    <row r="18" spans="1:6" ht="39.6" customHeight="1" x14ac:dyDescent="0.3">
      <c r="A18" s="4">
        <f>Detailed!A167</f>
        <v>8</v>
      </c>
      <c r="B18" s="27"/>
      <c r="C18" s="151" t="str">
        <f>Detailed!B167</f>
        <v xml:space="preserve">Supply ,laying &amp; jointing the following pipes as per ASTM D 1785 of schedule 40 with  UPVC Specials </v>
      </c>
      <c r="D18" s="8"/>
      <c r="E18" s="153"/>
      <c r="F18" s="20"/>
    </row>
    <row r="19" spans="1:6" ht="49.95" customHeight="1" x14ac:dyDescent="0.3">
      <c r="A19" s="4"/>
      <c r="B19" s="27">
        <f>Detailed!H176</f>
        <v>225</v>
      </c>
      <c r="C19" s="151" t="str">
        <f>Detailed!B168</f>
        <v xml:space="preserve">a) 32 mm dia  Supply ,laying &amp; jointing the following pipes as per ASTM D 1785 of schedule 40 with  UPVC Specials </v>
      </c>
      <c r="D19" s="8">
        <f>'[1]Main &amp; Dev. work'!$C$376</f>
        <v>227.05</v>
      </c>
      <c r="E19" s="153" t="str">
        <f>Detailed!I176</f>
        <v>Rmt</v>
      </c>
      <c r="F19" s="20">
        <f t="shared" ref="F19:F28" si="1">B19*D19</f>
        <v>51086.25</v>
      </c>
    </row>
    <row r="20" spans="1:6" ht="49.95" customHeight="1" x14ac:dyDescent="0.3">
      <c r="A20" s="4"/>
      <c r="B20" s="27">
        <f>Detailed!H192</f>
        <v>265.60000000000002</v>
      </c>
      <c r="C20" s="151" t="str">
        <f>Detailed!B177</f>
        <v xml:space="preserve">b) 25 mm dia  Supply ,laying &amp; jointing the following pipes as per ASTM D 1785 of schedule 40 with  UPVC Specials </v>
      </c>
      <c r="D20" s="8">
        <f>'[1]Main &amp; Dev. work'!$C$377</f>
        <v>209.81</v>
      </c>
      <c r="E20" s="153" t="str">
        <f>Detailed!I192</f>
        <v>Rmt</v>
      </c>
      <c r="F20" s="20">
        <f t="shared" si="1"/>
        <v>55725.536000000007</v>
      </c>
    </row>
    <row r="21" spans="1:6" ht="34.950000000000003" customHeight="1" x14ac:dyDescent="0.3">
      <c r="A21" s="4"/>
      <c r="B21" s="27">
        <f>Detailed!H198</f>
        <v>126</v>
      </c>
      <c r="C21" s="151" t="str">
        <f>Detailed!B193</f>
        <v>c) 20mm dia PVC water supply ASTM pipe (fully consealed in walls)</v>
      </c>
      <c r="D21" s="8">
        <f>'[1]Main &amp; Dev. work'!$C$378</f>
        <v>205.03</v>
      </c>
      <c r="E21" s="153" t="str">
        <f>Detailed!I198</f>
        <v>Rmt</v>
      </c>
      <c r="F21" s="20">
        <f t="shared" si="1"/>
        <v>25833.78</v>
      </c>
    </row>
    <row r="22" spans="1:6" ht="94.95" customHeight="1" x14ac:dyDescent="0.3">
      <c r="A22" s="4">
        <f>Detailed!A199</f>
        <v>9</v>
      </c>
      <c r="B22" s="27">
        <f>Detailed!H223</f>
        <v>116.3</v>
      </c>
      <c r="C22" s="151" t="str">
        <f>Detailed!B199</f>
        <v>Plastering with CM 1:5 (one of cement and five of sand) 12mm thick finished with  neat cement including providing band cornice, ceiling cornice, curing, scaffolding  etc., complete in all respects and complying with relevant standard specifications.</v>
      </c>
      <c r="D22" s="8">
        <f>'[1]Main &amp; Dev. work'!$C$342</f>
        <v>224.97</v>
      </c>
      <c r="E22" s="153" t="str">
        <f>Detailed!I223</f>
        <v>Sqm</v>
      </c>
      <c r="F22" s="20">
        <f t="shared" si="1"/>
        <v>26164.010999999999</v>
      </c>
    </row>
    <row r="23" spans="1:6" ht="94.95" customHeight="1" x14ac:dyDescent="0.3">
      <c r="A23" s="4">
        <f>Detailed!A224</f>
        <v>10</v>
      </c>
      <c r="B23" s="27">
        <f>Detailed!H239</f>
        <v>75.3</v>
      </c>
      <c r="C23" s="151" t="str">
        <f>Detailed!B224</f>
        <v>Special ceiling plastering in cement mortar 1:3 (one of cement and three of sand)  10mm thick for bottom of roof, stair waist, landing and sunshades in all floors finished with neat cement including hacking the areas, providing band cornice, scaffolding curing etc., complete.</v>
      </c>
      <c r="D23" s="8">
        <f>'[1]Main &amp; Dev. work'!$C$344</f>
        <v>255.43</v>
      </c>
      <c r="E23" s="153" t="str">
        <f>Detailed!I239</f>
        <v>Sqm</v>
      </c>
      <c r="F23" s="20">
        <f t="shared" si="1"/>
        <v>19233.879000000001</v>
      </c>
    </row>
    <row r="24" spans="1:6" ht="133.19999999999999" customHeight="1" x14ac:dyDescent="0.3">
      <c r="A24" s="4">
        <f>Detailed!A240</f>
        <v>11</v>
      </c>
      <c r="B24" s="27">
        <f>Detailed!H253</f>
        <v>117</v>
      </c>
      <c r="C24" s="151" t="str">
        <f>Detailed!B240</f>
        <v>Supplying and fixing of 4mm thick pin headed glass panels with aluminium anodized 'U'  shape beeding of size 12x12 mm with 107 gram in average weight for 1 m length with aluminium bolts and nuts for the shutters of the steel windows already supplied to suit all the size and as directed by the departmental officers.(The quality of glass and aluminium beeding should be got approved from the executive engineer before use)</v>
      </c>
      <c r="D24" s="8">
        <f>'[1]Main &amp; Dev. work'!$C$618</f>
        <v>708.1</v>
      </c>
      <c r="E24" s="153" t="str">
        <f>Detailed!I253</f>
        <v>Sqm</v>
      </c>
      <c r="F24" s="20">
        <f t="shared" si="1"/>
        <v>82847.7</v>
      </c>
    </row>
    <row r="25" spans="1:6" ht="97.2" customHeight="1" x14ac:dyDescent="0.3">
      <c r="A25" s="4">
        <f>Detailed!A254</f>
        <v>12</v>
      </c>
      <c r="B25" s="27">
        <f>Detailed!H259</f>
        <v>21</v>
      </c>
      <c r="C25" s="151" t="str">
        <f>Detailed!B254</f>
        <v>Supplying and fixing of half turn brass core CP short body tap of 15mm dia of best quality including cost of half turn CP tap with required specials and labour for fixing etc., all complete and as directed by the departmental officers. (the quality and brand should be got approved from the executive engineer before use)</v>
      </c>
      <c r="D25" s="8">
        <f>'[1]Main &amp; Dev. work'!$C$884</f>
        <v>467</v>
      </c>
      <c r="E25" s="153" t="str">
        <f>Detailed!I259</f>
        <v>Nos.</v>
      </c>
      <c r="F25" s="20">
        <f t="shared" si="1"/>
        <v>9807</v>
      </c>
    </row>
    <row r="26" spans="1:6" ht="98.4" customHeight="1" x14ac:dyDescent="0.3">
      <c r="A26" s="4">
        <f>Detailed!A260</f>
        <v>13</v>
      </c>
      <c r="B26" s="27">
        <f>Detailed!H265</f>
        <v>42</v>
      </c>
      <c r="C26" s="151" t="str">
        <f>Detailed!B260</f>
        <v>Supplying and fixing of half turn brass core CP long body tap of 15mm dia of best quality including cost of half turn CP tap with required specials and labour for fixing etc., all complete and as directed by the departmental officers. (The quality and brand should be got approved from the executive engineer before use)</v>
      </c>
      <c r="D26" s="8">
        <f>'[1]Main &amp; Dev. work'!$C$885</f>
        <v>419</v>
      </c>
      <c r="E26" s="153" t="str">
        <f>Detailed!I265</f>
        <v>Nos.</v>
      </c>
      <c r="F26" s="20">
        <f t="shared" si="1"/>
        <v>17598</v>
      </c>
    </row>
    <row r="27" spans="1:6" ht="101.4" customHeight="1" x14ac:dyDescent="0.3">
      <c r="A27" s="4">
        <f>Detailed!A266</f>
        <v>14</v>
      </c>
      <c r="B27" s="27">
        <f>Detailed!H271</f>
        <v>22.5</v>
      </c>
      <c r="C27" s="151" t="str">
        <f>Detailed!B266</f>
        <v>Finishing the top of flooring in CM 1:4 (one of cement and four of sand) 20mm thick including surface rendered smooth including providing proper slopes, thread lining, curing and 150mm wide skirting alround with the same cement mortar etc., complete in all respects.</v>
      </c>
      <c r="D27" s="8">
        <f>'[1]Main &amp; Dev. work'!$C$331</f>
        <v>455.32</v>
      </c>
      <c r="E27" s="153" t="str">
        <f>Detailed!I271</f>
        <v>Sqm</v>
      </c>
      <c r="F27" s="20">
        <f t="shared" si="1"/>
        <v>10244.700000000001</v>
      </c>
    </row>
    <row r="28" spans="1:6" ht="113.4" customHeight="1" x14ac:dyDescent="0.3">
      <c r="A28" s="4">
        <f>Detailed!A272</f>
        <v>15</v>
      </c>
      <c r="B28" s="27">
        <f>Detailed!H274</f>
        <v>6</v>
      </c>
      <c r="C28" s="151" t="str">
        <f>Detailed!B272</f>
        <v>Finishing the top of flooring with cement concrete 1:3 (one of cement and three of blue granite chips of size 10mm and below) 20mm thick Ellis pattern flooring (no sand) and surface rendered smooth including 50mm wide skirting, providing proper slopes, thread lining, curing etc., complete in all floors complying with relevant standard specifications.</v>
      </c>
      <c r="D28" s="8">
        <f>'[1]Main &amp; Dev. work'!$C$337</f>
        <v>405.49</v>
      </c>
      <c r="E28" s="153" t="str">
        <f>Detailed!I274</f>
        <v>Sqm</v>
      </c>
      <c r="F28" s="20">
        <f t="shared" si="1"/>
        <v>2432.94</v>
      </c>
    </row>
    <row r="29" spans="1:6" ht="49.95" customHeight="1" x14ac:dyDescent="0.3">
      <c r="A29" s="4">
        <f>Detailed!A275</f>
        <v>16</v>
      </c>
      <c r="B29" s="27"/>
      <c r="C29" s="151" t="str">
        <f>Detailed!B275</f>
        <v>Wiring with 1.5 sqmm PVC insulated single core multi strand fire retardant flexible copper cable with ISI mark confirming IS:694:1990. (open wiring)</v>
      </c>
      <c r="D29" s="8"/>
      <c r="E29" s="153"/>
      <c r="F29" s="20"/>
    </row>
    <row r="30" spans="1:6" ht="30" customHeight="1" x14ac:dyDescent="0.3">
      <c r="A30" s="152"/>
      <c r="B30" s="27">
        <f>Detailed!H279</f>
        <v>108</v>
      </c>
      <c r="C30" s="151" t="str">
        <f>Detailed!B276</f>
        <v>a) Light point with ceiling rose</v>
      </c>
      <c r="D30" s="8">
        <f>[1]Elec.Data!$K$3815</f>
        <v>830.11</v>
      </c>
      <c r="E30" s="153" t="str">
        <f>Detailed!I279</f>
        <v>Nos</v>
      </c>
      <c r="F30" s="20">
        <f t="shared" ref="F30:F40" si="2">B30*D30</f>
        <v>89651.88</v>
      </c>
    </row>
    <row r="31" spans="1:6" ht="30" customHeight="1" x14ac:dyDescent="0.3">
      <c r="A31" s="152"/>
      <c r="B31" s="27">
        <f>Detailed!H283</f>
        <v>85</v>
      </c>
      <c r="C31" s="151" t="str">
        <f>Detailed!B280</f>
        <v>b) Light point without ceiling rose</v>
      </c>
      <c r="D31" s="8">
        <f>[1]Elec.Data!$K$3841</f>
        <v>833.16</v>
      </c>
      <c r="E31" s="153" t="str">
        <f>Detailed!I283</f>
        <v>Nos</v>
      </c>
      <c r="F31" s="20">
        <f t="shared" si="2"/>
        <v>70818.599999999991</v>
      </c>
    </row>
    <row r="32" spans="1:6" ht="41.4" customHeight="1" x14ac:dyDescent="0.3">
      <c r="A32" s="218">
        <f>Detailed!A284</f>
        <v>17</v>
      </c>
      <c r="B32" s="249">
        <f>Detailed!H289</f>
        <v>567</v>
      </c>
      <c r="C32" s="220" t="str">
        <f>Detailed!B284</f>
        <v>Supplying and laying 2 core 10 sqmm PVC armound aluminium LTUG cable above ground level on wall and post including cost of cable charges connections etc all complete..</v>
      </c>
      <c r="D32" s="135">
        <v>110.4</v>
      </c>
      <c r="E32" s="20" t="str">
        <f>Detailed!I289</f>
        <v>Rmt</v>
      </c>
      <c r="F32" s="247">
        <f t="shared" si="2"/>
        <v>62596.800000000003</v>
      </c>
    </row>
    <row r="33" spans="1:7" ht="40.799999999999997" customHeight="1" x14ac:dyDescent="0.3">
      <c r="A33" s="219"/>
      <c r="B33" s="250"/>
      <c r="C33" s="221"/>
      <c r="D33" s="245" t="s">
        <v>316</v>
      </c>
      <c r="E33" s="246"/>
      <c r="F33" s="248"/>
    </row>
    <row r="34" spans="1:7" ht="55.2" customHeight="1" x14ac:dyDescent="0.3">
      <c r="A34" s="4">
        <f>Detailed!A290</f>
        <v>18</v>
      </c>
      <c r="B34" s="27">
        <f>Detailed!H295</f>
        <v>567</v>
      </c>
      <c r="C34" s="151" t="str">
        <f>Detailed!B290</f>
        <v>Labour charges for 2 core 10 sqmm PVC armound aluminium LTUG cable above ground level on wall etc all complete..</v>
      </c>
      <c r="D34" s="8">
        <f>[1]Elec.Data!$K$3584</f>
        <v>150.69</v>
      </c>
      <c r="E34" s="153" t="str">
        <f>Detailed!I295</f>
        <v>Rmt</v>
      </c>
      <c r="F34" s="20">
        <f t="shared" si="2"/>
        <v>85441.23</v>
      </c>
    </row>
    <row r="35" spans="1:7" ht="57.6" customHeight="1" x14ac:dyDescent="0.3">
      <c r="A35" s="218">
        <f>Detailed!A296</f>
        <v>19</v>
      </c>
      <c r="B35" s="249">
        <f>Detailed!H298</f>
        <v>30</v>
      </c>
      <c r="C35" s="220" t="str">
        <f>Detailed!B296</f>
        <v>Supplying of 3.5 core 25 sqmm. PVC armoured LTUG cable(Aluminium UG Cable 1100V Grade) with ISI mark) including cost of cable and conveying to the site of work etc all complete complying with relevant standard specifications and as directed by the departmental officers</v>
      </c>
      <c r="D35" s="136">
        <v>205.2</v>
      </c>
      <c r="E35" s="153" t="str">
        <f>Detailed!I298</f>
        <v>Rmt</v>
      </c>
      <c r="F35" s="247">
        <f t="shared" si="2"/>
        <v>6156</v>
      </c>
    </row>
    <row r="36" spans="1:7" ht="49.2" customHeight="1" x14ac:dyDescent="0.3">
      <c r="A36" s="219"/>
      <c r="B36" s="250"/>
      <c r="C36" s="221"/>
      <c r="D36" s="245" t="s">
        <v>317</v>
      </c>
      <c r="E36" s="246"/>
      <c r="F36" s="248"/>
    </row>
    <row r="37" spans="1:7" ht="49.95" customHeight="1" x14ac:dyDescent="0.3">
      <c r="A37" s="4">
        <f>Detailed!A299</f>
        <v>20</v>
      </c>
      <c r="B37" s="27">
        <f>Detailed!H301</f>
        <v>30</v>
      </c>
      <c r="C37" s="151" t="str">
        <f>Detailed!B299</f>
        <v>Labour charges for 3.5 core 25 sqmm. PVC armoured LTUG cable(Aluminium UG Cable 1100V Grade) with ISI mark) etc all complete</v>
      </c>
      <c r="D37" s="8">
        <f>[1]Elec.Data!$K$3584</f>
        <v>150.69</v>
      </c>
      <c r="E37" s="153" t="str">
        <f>Detailed!I301</f>
        <v>Rmt</v>
      </c>
      <c r="F37" s="20">
        <f t="shared" ref="F37" si="3">B37*D37</f>
        <v>4520.7</v>
      </c>
    </row>
    <row r="38" spans="1:7" ht="135" customHeight="1" x14ac:dyDescent="0.3">
      <c r="A38" s="4">
        <f>Detailed!A302</f>
        <v>21</v>
      </c>
      <c r="B38" s="27">
        <f>Detailed!H398</f>
        <v>3154.5</v>
      </c>
      <c r="C38" s="151" t="str">
        <f>Detailed!B302</f>
        <v>Painting the Old walls with two coats of Oil Bound Distemper over the existing primer coat of white cement of approved brand over new cement plastered wall surfaces including cost of paints, putty, brushes, watering, curing, etc., all complete as directed by the departmental officers (paints and its shade shall be got approved from the executive engineer before use)</v>
      </c>
      <c r="D38" s="8">
        <f>Data!F366</f>
        <v>113.08539999999998</v>
      </c>
      <c r="E38" s="153" t="str">
        <f>Detailed!I398</f>
        <v>Sqm</v>
      </c>
      <c r="F38" s="20">
        <f t="shared" si="2"/>
        <v>356727.89429999993</v>
      </c>
    </row>
    <row r="39" spans="1:7" ht="80.400000000000006" customHeight="1" x14ac:dyDescent="0.3">
      <c r="A39" s="4">
        <f>Detailed!A399</f>
        <v>22</v>
      </c>
      <c r="B39" s="27">
        <f>Detailed!H410</f>
        <v>400.7</v>
      </c>
      <c r="C39" s="151" t="str">
        <f>Detailed!B399</f>
        <v>Finishing the top of roof with one course of hydraulic pressed tiles of approved superior quality of size 23cmx23cmx20mm thick laid over weathering course in cm 1:3 (one of cement and three of sand) 12mm thick etc., all complete.</v>
      </c>
      <c r="D39" s="8">
        <f>'[1]Main &amp; Dev. work'!$C$340</f>
        <v>1083.23</v>
      </c>
      <c r="E39" s="153" t="str">
        <f>Detailed!I410</f>
        <v>Sqm</v>
      </c>
      <c r="F39" s="20">
        <f t="shared" si="2"/>
        <v>434050.261</v>
      </c>
    </row>
    <row r="40" spans="1:7" ht="24" customHeight="1" x14ac:dyDescent="0.3">
      <c r="A40" s="4">
        <f>Detailed!A411</f>
        <v>23</v>
      </c>
      <c r="B40" s="27">
        <f>Detailed!H418</f>
        <v>514.5</v>
      </c>
      <c r="C40" s="151" t="str">
        <f>Detailed!B411</f>
        <v>Mild Steel Window Grills</v>
      </c>
      <c r="D40" s="8">
        <f>'[1]Main &amp; Dev. work'!$C$353</f>
        <v>62.6</v>
      </c>
      <c r="E40" s="153" t="str">
        <f>Detailed!I417</f>
        <v>Sqm</v>
      </c>
      <c r="F40" s="20">
        <f t="shared" si="2"/>
        <v>32207.7</v>
      </c>
    </row>
    <row r="41" spans="1:7" ht="30" customHeight="1" x14ac:dyDescent="0.3">
      <c r="A41" s="218">
        <f>Detailed!A419</f>
        <v>24</v>
      </c>
      <c r="B41" s="216">
        <f>Detailed!H421</f>
        <v>1</v>
      </c>
      <c r="C41" s="220" t="str">
        <f>Detailed!B419</f>
        <v>Supply and delivery of 2 HP Single phase mono block pumpset with gun metal/bronze impeller suitable capacity with ISI mark &amp; stand by etc., all complete.</v>
      </c>
      <c r="D41" s="159">
        <v>12495</v>
      </c>
      <c r="E41" s="222" t="str">
        <f>Detailed!I421</f>
        <v>No.</v>
      </c>
      <c r="F41" s="224">
        <f>B41*D41</f>
        <v>12495</v>
      </c>
    </row>
    <row r="42" spans="1:7" ht="30" customHeight="1" x14ac:dyDescent="0.3">
      <c r="A42" s="219"/>
      <c r="B42" s="217"/>
      <c r="C42" s="221"/>
      <c r="D42" s="160" t="s">
        <v>270</v>
      </c>
      <c r="E42" s="223"/>
      <c r="F42" s="225"/>
    </row>
    <row r="43" spans="1:7" ht="30" customHeight="1" x14ac:dyDescent="0.3">
      <c r="A43" s="218">
        <f>Detailed!A422</f>
        <v>25</v>
      </c>
      <c r="B43" s="216">
        <f>Detailed!H424</f>
        <v>1</v>
      </c>
      <c r="C43" s="220" t="str">
        <f>Detailed!B422</f>
        <v>Supply and delivery of 2 HP Single phase Submersible pumpset with gun metal/bronze impeller suitable capacity with ISI mark etc., all complete.</v>
      </c>
      <c r="D43" s="159">
        <v>33961</v>
      </c>
      <c r="E43" s="222" t="str">
        <f>Detailed!I424</f>
        <v>No.</v>
      </c>
      <c r="F43" s="224">
        <f>B43*D43</f>
        <v>33961</v>
      </c>
    </row>
    <row r="44" spans="1:7" ht="28.95" customHeight="1" x14ac:dyDescent="0.3">
      <c r="A44" s="219"/>
      <c r="B44" s="217"/>
      <c r="C44" s="221"/>
      <c r="D44" s="160" t="s">
        <v>313</v>
      </c>
      <c r="E44" s="223"/>
      <c r="F44" s="225"/>
    </row>
    <row r="45" spans="1:7" ht="19.95" customHeight="1" x14ac:dyDescent="0.3">
      <c r="A45" s="218">
        <f>Detailed!A425</f>
        <v>26</v>
      </c>
      <c r="B45" s="216">
        <f>Detailed!H427</f>
        <v>1</v>
      </c>
      <c r="C45" s="220" t="str">
        <f>Detailed!B425</f>
        <v>Supply and delivery of single phase panel board DOL STARETER with 2 level guard and autostart etc., all complete</v>
      </c>
      <c r="D45" s="159">
        <v>5249</v>
      </c>
      <c r="E45" s="222" t="str">
        <f>Detailed!I427</f>
        <v>No</v>
      </c>
      <c r="F45" s="224">
        <f>B45*D45</f>
        <v>5249</v>
      </c>
    </row>
    <row r="46" spans="1:7" ht="28.95" customHeight="1" x14ac:dyDescent="0.3">
      <c r="A46" s="219"/>
      <c r="B46" s="217"/>
      <c r="C46" s="221"/>
      <c r="D46" s="160" t="s">
        <v>314</v>
      </c>
      <c r="E46" s="223"/>
      <c r="F46" s="225"/>
    </row>
    <row r="47" spans="1:7" s="162" customFormat="1" ht="19.95" customHeight="1" x14ac:dyDescent="0.3">
      <c r="A47" s="237">
        <f>Detailed!A428</f>
        <v>27</v>
      </c>
      <c r="B47" s="239">
        <f>Detailed!H430</f>
        <v>1</v>
      </c>
      <c r="C47" s="241" t="str">
        <f>Detailed!B428</f>
        <v>Supply and delivery of M.S. control panel board 1 No. with level guard and auto start etc., all complete.( 2HP)</v>
      </c>
      <c r="D47" s="159">
        <v>13802</v>
      </c>
      <c r="E47" s="243" t="str">
        <f>Detailed!I430</f>
        <v>No</v>
      </c>
      <c r="F47" s="224">
        <f>B47*D47</f>
        <v>13802</v>
      </c>
      <c r="G47" s="161"/>
    </row>
    <row r="48" spans="1:7" s="162" customFormat="1" ht="28.95" customHeight="1" x14ac:dyDescent="0.3">
      <c r="A48" s="238"/>
      <c r="B48" s="240"/>
      <c r="C48" s="242"/>
      <c r="D48" s="160" t="s">
        <v>315</v>
      </c>
      <c r="E48" s="244"/>
      <c r="F48" s="225"/>
      <c r="G48" s="161"/>
    </row>
    <row r="49" spans="1:6" ht="19.95" customHeight="1" x14ac:dyDescent="0.3">
      <c r="A49" s="218">
        <f>Detailed!A431</f>
        <v>28</v>
      </c>
      <c r="B49" s="216">
        <f>Detailed!H433</f>
        <v>1</v>
      </c>
      <c r="C49" s="220" t="str">
        <f>Detailed!B431</f>
        <v>Labour charge for erection of Mono block pumpset in borewell fixing of suction pipe and foot valve up to required depth.</v>
      </c>
      <c r="D49" s="159">
        <v>7391.8</v>
      </c>
      <c r="E49" s="222" t="str">
        <f>Detailed!I433</f>
        <v>No</v>
      </c>
      <c r="F49" s="224">
        <f>B49*D49</f>
        <v>7391.8</v>
      </c>
    </row>
    <row r="50" spans="1:6" ht="28.95" customHeight="1" x14ac:dyDescent="0.3">
      <c r="A50" s="219"/>
      <c r="B50" s="217"/>
      <c r="C50" s="221"/>
      <c r="D50" s="160" t="s">
        <v>311</v>
      </c>
      <c r="E50" s="223"/>
      <c r="F50" s="225"/>
    </row>
    <row r="51" spans="1:6" ht="19.95" customHeight="1" x14ac:dyDescent="0.3">
      <c r="A51" s="218">
        <f>Detailed!A434</f>
        <v>29</v>
      </c>
      <c r="B51" s="216">
        <f>Detailed!H436</f>
        <v>1</v>
      </c>
      <c r="C51" s="220" t="str">
        <f>Detailed!B434</f>
        <v>Labour charges for the erection of submersible pumpset in borewell including fixing and jointing submersible cable etc., all complete.</v>
      </c>
      <c r="D51" s="159">
        <v>10051.1</v>
      </c>
      <c r="E51" s="222" t="str">
        <f>Detailed!I436</f>
        <v>No</v>
      </c>
      <c r="F51" s="224">
        <f>B51*D51</f>
        <v>10051.1</v>
      </c>
    </row>
    <row r="52" spans="1:6" ht="28.95" customHeight="1" x14ac:dyDescent="0.3">
      <c r="A52" s="219"/>
      <c r="B52" s="217"/>
      <c r="C52" s="221"/>
      <c r="D52" s="160" t="s">
        <v>312</v>
      </c>
      <c r="E52" s="223"/>
      <c r="F52" s="225"/>
    </row>
    <row r="53" spans="1:6" ht="19.95" customHeight="1" x14ac:dyDescent="0.3">
      <c r="A53" s="218">
        <f>Detailed!A437</f>
        <v>30</v>
      </c>
      <c r="B53" s="216">
        <f>Detailed!H439</f>
        <v>20</v>
      </c>
      <c r="C53" s="220" t="str">
        <f>Detailed!B437</f>
        <v xml:space="preserve">Supply and delivery of 32mm dia. UPVC pipes of approved superior quality with ISI mark etc., all complete. </v>
      </c>
      <c r="D53" s="159">
        <v>114.8</v>
      </c>
      <c r="E53" s="222" t="str">
        <f>Detailed!I439</f>
        <v>Rmt</v>
      </c>
      <c r="F53" s="224">
        <f>B53*D53</f>
        <v>2296</v>
      </c>
    </row>
    <row r="54" spans="1:6" ht="30" customHeight="1" x14ac:dyDescent="0.3">
      <c r="A54" s="219"/>
      <c r="B54" s="217"/>
      <c r="C54" s="221"/>
      <c r="D54" s="160" t="s">
        <v>308</v>
      </c>
      <c r="E54" s="223"/>
      <c r="F54" s="225"/>
    </row>
    <row r="55" spans="1:6" ht="49.95" customHeight="1" x14ac:dyDescent="0.3">
      <c r="A55" s="4">
        <f>Detailed!A440</f>
        <v>31</v>
      </c>
      <c r="B55" s="27"/>
      <c r="C55" s="163" t="str">
        <f>Detailed!B440</f>
        <v>Supply and delivery of following dia. G.I pipes and G.I specials of approved superior quality with ISI mark etc., all complete.</v>
      </c>
      <c r="D55" s="152"/>
      <c r="E55" s="153"/>
      <c r="F55" s="20"/>
    </row>
    <row r="56" spans="1:6" x14ac:dyDescent="0.3">
      <c r="A56" s="218"/>
      <c r="B56" s="216">
        <f>Detailed!H443</f>
        <v>4</v>
      </c>
      <c r="C56" s="220" t="str">
        <f>Detailed!B441</f>
        <v xml:space="preserve">a) 50mm dia. G.I pipe type 'B' class </v>
      </c>
      <c r="D56" s="159">
        <v>209</v>
      </c>
      <c r="E56" s="222" t="str">
        <f>Detailed!I443</f>
        <v>Rmt</v>
      </c>
      <c r="F56" s="224">
        <f>B56*D56</f>
        <v>836</v>
      </c>
    </row>
    <row r="57" spans="1:6" ht="30" customHeight="1" x14ac:dyDescent="0.3">
      <c r="A57" s="219"/>
      <c r="B57" s="217"/>
      <c r="C57" s="221"/>
      <c r="D57" s="160" t="s">
        <v>306</v>
      </c>
      <c r="E57" s="223"/>
      <c r="F57" s="225"/>
    </row>
    <row r="58" spans="1:6" ht="49.95" customHeight="1" x14ac:dyDescent="0.3">
      <c r="A58" s="4">
        <f>Detailed!A444</f>
        <v>32</v>
      </c>
      <c r="B58" s="27"/>
      <c r="C58" s="163" t="str">
        <f>Detailed!B444</f>
        <v>Labour charge for PVC /G.I pipe to trench and laying to proper grade and alignment jointing with specials with cement paste etc., all complete</v>
      </c>
      <c r="D58" s="152"/>
      <c r="E58" s="153"/>
      <c r="F58" s="20"/>
    </row>
    <row r="59" spans="1:6" ht="19.95" customHeight="1" x14ac:dyDescent="0.3">
      <c r="A59" s="218"/>
      <c r="B59" s="216">
        <f>Detailed!H447</f>
        <v>4</v>
      </c>
      <c r="C59" s="220" t="s">
        <v>310</v>
      </c>
      <c r="D59" s="164">
        <f>17.4+190.79+26.41</f>
        <v>234.6</v>
      </c>
      <c r="E59" s="222" t="str">
        <f>Detailed!I447</f>
        <v>Rmt</v>
      </c>
      <c r="F59" s="224">
        <f>B59*D59</f>
        <v>938.4</v>
      </c>
    </row>
    <row r="60" spans="1:6" ht="30" customHeight="1" x14ac:dyDescent="0.3">
      <c r="A60" s="219"/>
      <c r="B60" s="217"/>
      <c r="C60" s="221"/>
      <c r="D60" s="160" t="s">
        <v>309</v>
      </c>
      <c r="E60" s="223"/>
      <c r="F60" s="225"/>
    </row>
    <row r="61" spans="1:6" ht="34.950000000000003" customHeight="1" x14ac:dyDescent="0.3">
      <c r="A61" s="4">
        <f>Detailed!A448</f>
        <v>33</v>
      </c>
      <c r="B61" s="27"/>
      <c r="C61" s="163" t="str">
        <f>Detailed!B448</f>
        <v>Rain water harvesting using defunct borewell and providing perforated cover slab</v>
      </c>
      <c r="D61" s="8"/>
      <c r="E61" s="153"/>
      <c r="F61" s="20"/>
    </row>
    <row r="62" spans="1:6" ht="25.2" customHeight="1" x14ac:dyDescent="0.3">
      <c r="A62" s="4"/>
      <c r="B62" s="27">
        <f>Detailed!H453</f>
        <v>9</v>
      </c>
      <c r="C62" s="163" t="str">
        <f>Detailed!B449</f>
        <v>a) Providing pit</v>
      </c>
      <c r="D62" s="8">
        <f>'[1]Main &amp; Dev. work'!$C$687</f>
        <v>2066.4899999999998</v>
      </c>
      <c r="E62" s="153" t="str">
        <f>Detailed!I453</f>
        <v>Nos</v>
      </c>
      <c r="F62" s="20">
        <f t="shared" ref="F62:F74" si="4">B62*D62</f>
        <v>18598.409999999996</v>
      </c>
    </row>
    <row r="63" spans="1:6" ht="25.2" customHeight="1" x14ac:dyDescent="0.3">
      <c r="A63" s="4"/>
      <c r="B63" s="27">
        <f>Detailed!H456</f>
        <v>36</v>
      </c>
      <c r="C63" s="163" t="str">
        <f>Detailed!B454</f>
        <v>b) Augering 30cm dia.</v>
      </c>
      <c r="D63" s="8">
        <f>'[1]Main &amp; Dev. work'!$C$688</f>
        <v>460.82</v>
      </c>
      <c r="E63" s="153" t="str">
        <f>Detailed!I456</f>
        <v>Rmt</v>
      </c>
      <c r="F63" s="20">
        <f t="shared" si="4"/>
        <v>16589.52</v>
      </c>
    </row>
    <row r="64" spans="1:6" ht="160.05000000000001" customHeight="1" x14ac:dyDescent="0.3">
      <c r="A64" s="4">
        <f>Detailed!A457</f>
        <v>34</v>
      </c>
      <c r="B64" s="27"/>
      <c r="C64" s="151" t="str">
        <f>Detailed!B457</f>
        <v>Supplying and fixing the following dia  Non Pressure pipe of SN8 SDR 34 with ISI mark confirming toIS 15328/2003 for soil line with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v>
      </c>
      <c r="D64" s="8"/>
      <c r="E64" s="153"/>
      <c r="F64" s="20"/>
    </row>
    <row r="65" spans="1:6" ht="25.2" customHeight="1" x14ac:dyDescent="0.3">
      <c r="A65" s="4"/>
      <c r="B65" s="27">
        <f>Detailed!H460</f>
        <v>15</v>
      </c>
      <c r="C65" s="151" t="str">
        <f>Detailed!B458</f>
        <v>a) 110 mm UPVC Non Pressure  pipe</v>
      </c>
      <c r="D65" s="8">
        <f>'[1]Main &amp; Dev. work'!$C$849</f>
        <v>444.77</v>
      </c>
      <c r="E65" s="153" t="str">
        <f>Detailed!I460</f>
        <v>Rmt</v>
      </c>
      <c r="F65" s="20">
        <f t="shared" si="4"/>
        <v>6671.5499999999993</v>
      </c>
    </row>
    <row r="66" spans="1:6" ht="25.2" customHeight="1" x14ac:dyDescent="0.3">
      <c r="A66" s="4"/>
      <c r="B66" s="27">
        <f>Detailed!H463</f>
        <v>15</v>
      </c>
      <c r="C66" s="151" t="str">
        <f>Detailed!B461</f>
        <v>a) 160 mm UPVC Non Pressure  pipe</v>
      </c>
      <c r="D66" s="8">
        <f>'[1]Main &amp; Dev. work'!$C$850</f>
        <v>755.84</v>
      </c>
      <c r="E66" s="153" t="str">
        <f>Detailed!I463</f>
        <v>Rmt</v>
      </c>
      <c r="F66" s="20">
        <f t="shared" si="4"/>
        <v>11337.6</v>
      </c>
    </row>
    <row r="67" spans="1:6" ht="117" customHeight="1" x14ac:dyDescent="0.3">
      <c r="A67" s="4">
        <f>Detailed!A464</f>
        <v>35</v>
      </c>
      <c r="B67" s="27">
        <f>Detailed!H468</f>
        <v>44</v>
      </c>
      <c r="C67" s="151" t="str">
        <f>Detailed!B464</f>
        <v>Supplying and fixing of  4"18 watts Crystal  LED tube light fittings on teak wood round blocks of 75mm dia 40mm deep suspended from ceiling or mounted on the wall including cost of all materials and labour for fixing in position and as directed by the departmental officers. (The entire fittings should be got approved from the executive  engineer before use) PWD SR P-114</v>
      </c>
      <c r="D67" s="8">
        <f>'[1]Main &amp; Dev. work'!$C$925</f>
        <v>665</v>
      </c>
      <c r="E67" s="153" t="str">
        <f>Detailed!I468</f>
        <v>Nos</v>
      </c>
      <c r="F67" s="20">
        <f t="shared" si="4"/>
        <v>29260</v>
      </c>
    </row>
    <row r="68" spans="1:6" ht="79.8" customHeight="1" x14ac:dyDescent="0.3">
      <c r="A68" s="4">
        <f>Detailed!A469</f>
        <v>36</v>
      </c>
      <c r="B68" s="27">
        <f>Detailed!H473</f>
        <v>85</v>
      </c>
      <c r="C68" s="151" t="str">
        <f>Detailed!B469</f>
        <v xml:space="preserve">Supplying and fixing of 9W LED Bulb and fixing the bulb including cost of all materials and labour for fixing in position and as directed by the departmental officers. (The entire fittings should be got approved from the executive  engineer before use) </v>
      </c>
      <c r="D68" s="8">
        <f>'[1]Main &amp; Dev. work'!$C$1000</f>
        <v>134</v>
      </c>
      <c r="E68" s="153" t="str">
        <f>Detailed!I473</f>
        <v>Nos</v>
      </c>
      <c r="F68" s="20">
        <f t="shared" si="4"/>
        <v>11390</v>
      </c>
    </row>
    <row r="69" spans="1:6" ht="61.2" customHeight="1" x14ac:dyDescent="0.3">
      <c r="A69" s="4">
        <f>Detailed!A474</f>
        <v>37</v>
      </c>
      <c r="B69" s="27">
        <f>Detailed!H478</f>
        <v>23</v>
      </c>
      <c r="C69" s="151" t="str">
        <f>Detailed!B474</f>
        <v>Wiring with 1.5 sqmm PVC insulated single core multi strand fire retardant flexible copper cable with ISI mark confirming IS: 694:1990 for Fan point. (Except pipe only for wiring)</v>
      </c>
      <c r="D69" s="8">
        <f>Data!F499</f>
        <v>1168.19</v>
      </c>
      <c r="E69" s="153" t="str">
        <f>Detailed!I478</f>
        <v>Nos</v>
      </c>
      <c r="F69" s="20">
        <f t="shared" si="4"/>
        <v>26868.370000000003</v>
      </c>
    </row>
    <row r="70" spans="1:6" ht="115.05" customHeight="1" x14ac:dyDescent="0.3">
      <c r="A70" s="4">
        <f>Detailed!A479</f>
        <v>38</v>
      </c>
      <c r="B70" s="27">
        <f>Detailed!H481</f>
        <v>1</v>
      </c>
      <c r="C70" s="151" t="str">
        <f>Detailed!B479</f>
        <v>Supplying and fixing of porcelin wash hand basin (White), superior variety of size 550x400mm with all accessories such as powder coated cast iron brackets, 32mm dia c.p. waste coupling, rubber plug and aluminium chain, 32mm dia 'B' class G.I. PVC waste pipe, angle valve, 15mm dia nylon connection, 15mm dia brass nipples etc., all complete.</v>
      </c>
      <c r="D70" s="8">
        <f>'[1]Main &amp; Dev. work'!$C$655</f>
        <v>3105.82</v>
      </c>
      <c r="E70" s="153" t="str">
        <f>Detailed!I481</f>
        <v>No</v>
      </c>
      <c r="F70" s="20">
        <f t="shared" si="4"/>
        <v>3105.82</v>
      </c>
    </row>
    <row r="71" spans="1:6" ht="40.049999999999997" customHeight="1" x14ac:dyDescent="0.3">
      <c r="A71" s="4">
        <f>Detailed!A482</f>
        <v>39</v>
      </c>
      <c r="B71" s="27">
        <f>Detailed!H484</f>
        <v>1</v>
      </c>
      <c r="C71" s="151" t="str">
        <f>Detailed!B482</f>
        <v xml:space="preserve">S &amp; F of Indian Water closet white glazed (Oriya type) of size 580 x 440mm  - in G.F.  </v>
      </c>
      <c r="D71" s="8">
        <f>'[1]Main &amp; Dev. work'!$C$857</f>
        <v>3060.79</v>
      </c>
      <c r="E71" s="153" t="str">
        <f>Detailed!I484</f>
        <v>No</v>
      </c>
      <c r="F71" s="20">
        <f t="shared" si="4"/>
        <v>3060.79</v>
      </c>
    </row>
    <row r="72" spans="1:6" ht="40.049999999999997" customHeight="1" x14ac:dyDescent="0.3">
      <c r="A72" s="4">
        <f>Detailed!A485</f>
        <v>40</v>
      </c>
      <c r="B72" s="27">
        <f>Detailed!H487</f>
        <v>1</v>
      </c>
      <c r="C72" s="151" t="str">
        <f>Detailed!B485</f>
        <v xml:space="preserve">S &amp; F of Indian Water closet white glazed (Oriya type) of size 580 x 440mm  - Other than  G.F.  </v>
      </c>
      <c r="D72" s="8">
        <f>'[1]Main &amp; Dev. work'!$C$858</f>
        <v>4879.5600000000004</v>
      </c>
      <c r="E72" s="153" t="str">
        <f>Detailed!I487</f>
        <v>No</v>
      </c>
      <c r="F72" s="20">
        <f t="shared" si="4"/>
        <v>4879.5600000000004</v>
      </c>
    </row>
    <row r="73" spans="1:6" ht="64.95" customHeight="1" x14ac:dyDescent="0.3">
      <c r="A73" s="4">
        <f>Detailed!A488</f>
        <v>41</v>
      </c>
      <c r="B73" s="27">
        <f>Detailed!H490</f>
        <v>3</v>
      </c>
      <c r="C73" s="151" t="str">
        <f>Detailed!B488</f>
        <v>Supplying and fixing of water tight bulk head fittings with guard, suitable for 60/100 watts including necessary connections, cost of materials etc., all complete.</v>
      </c>
      <c r="D73" s="8">
        <f>'[1]Main &amp; Dev. work'!$C$926</f>
        <v>462</v>
      </c>
      <c r="E73" s="153" t="str">
        <f>Detailed!I490</f>
        <v>Nos</v>
      </c>
      <c r="F73" s="20">
        <f t="shared" si="4"/>
        <v>1386</v>
      </c>
    </row>
    <row r="74" spans="1:6" ht="49.95" customHeight="1" x14ac:dyDescent="0.3">
      <c r="A74" s="4">
        <f>Detailed!A491</f>
        <v>42</v>
      </c>
      <c r="B74" s="27">
        <f>Detailed!H493</f>
        <v>3</v>
      </c>
      <c r="C74" s="151" t="str">
        <f>Detailed!B491</f>
        <v xml:space="preserve">Supply and fixing of 25 W LED Street light fitting including all labour charges for LED street light fittings etc., all complete </v>
      </c>
      <c r="D74" s="8">
        <f>'[1]Main &amp; Dev. work'!$C$927</f>
        <v>3190</v>
      </c>
      <c r="E74" s="153" t="str">
        <f>Detailed!I493</f>
        <v>Nos</v>
      </c>
      <c r="F74" s="20">
        <f t="shared" si="4"/>
        <v>9570</v>
      </c>
    </row>
    <row r="75" spans="1:6" ht="24" customHeight="1" x14ac:dyDescent="0.3">
      <c r="A75" s="4"/>
      <c r="B75" s="5"/>
      <c r="C75" s="154" t="s">
        <v>147</v>
      </c>
      <c r="D75" s="233"/>
      <c r="E75" s="233"/>
      <c r="F75" s="172">
        <f>SUM(F8:F74)</f>
        <v>2132724.1942999996</v>
      </c>
    </row>
    <row r="76" spans="1:6" ht="24" customHeight="1" x14ac:dyDescent="0.3">
      <c r="A76" s="4">
        <f>Detailed!A494</f>
        <v>43</v>
      </c>
      <c r="B76" s="5"/>
      <c r="C76" s="7" t="str">
        <f>Detailed!B494</f>
        <v>Provision for GST @ 12.00%</v>
      </c>
      <c r="D76" s="226"/>
      <c r="E76" s="227"/>
      <c r="F76" s="32">
        <f>F75*12/100</f>
        <v>255926.90331599995</v>
      </c>
    </row>
    <row r="77" spans="1:6" ht="24" customHeight="1" x14ac:dyDescent="0.3">
      <c r="A77" s="4"/>
      <c r="B77" s="5"/>
      <c r="C77" s="154" t="s">
        <v>148</v>
      </c>
      <c r="D77" s="230"/>
      <c r="E77" s="231"/>
      <c r="F77" s="172">
        <f>SUM(F75:F76)</f>
        <v>2388651.0976159996</v>
      </c>
    </row>
    <row r="78" spans="1:6" ht="24" customHeight="1" x14ac:dyDescent="0.3">
      <c r="A78" s="4">
        <f>Detailed!A495</f>
        <v>44</v>
      </c>
      <c r="B78" s="6" t="s">
        <v>94</v>
      </c>
      <c r="C78" s="7" t="str">
        <f>Detailed!B495</f>
        <v>Provision for EB Service connection charges</v>
      </c>
      <c r="D78" s="226" t="s">
        <v>94</v>
      </c>
      <c r="E78" s="227"/>
      <c r="F78" s="32">
        <v>35000</v>
      </c>
    </row>
    <row r="79" spans="1:6" ht="24" customHeight="1" x14ac:dyDescent="0.3">
      <c r="A79" s="4">
        <f>Detailed!A496</f>
        <v>45</v>
      </c>
      <c r="B79" s="6" t="s">
        <v>94</v>
      </c>
      <c r="C79" s="7" t="str">
        <f>Detailed!B496</f>
        <v>Door &amp; Window repair works</v>
      </c>
      <c r="D79" s="226" t="s">
        <v>94</v>
      </c>
      <c r="E79" s="227"/>
      <c r="F79" s="32">
        <v>27400</v>
      </c>
    </row>
    <row r="80" spans="1:6" ht="24" customHeight="1" x14ac:dyDescent="0.3">
      <c r="A80" s="4">
        <f>Detailed!A497</f>
        <v>46</v>
      </c>
      <c r="B80" s="6" t="s">
        <v>94</v>
      </c>
      <c r="C80" s="50" t="str">
        <f>Detailed!B497</f>
        <v>Septic tank &amp; Surrounding area cleaning</v>
      </c>
      <c r="D80" s="226" t="s">
        <v>94</v>
      </c>
      <c r="E80" s="227"/>
      <c r="F80" s="32">
        <v>10000</v>
      </c>
    </row>
    <row r="81" spans="1:8" ht="34.950000000000003" customHeight="1" x14ac:dyDescent="0.3">
      <c r="A81" s="4">
        <f>Detailed!A498</f>
        <v>47</v>
      </c>
      <c r="B81" s="6" t="str">
        <f>Detailed!H498</f>
        <v>L.S</v>
      </c>
      <c r="C81" s="176" t="str">
        <f>Detailed!B498</f>
        <v>Provision for Chemical treatment for Roof slab and Water tank</v>
      </c>
      <c r="D81" s="226" t="str">
        <f>Detailed!H498</f>
        <v>L.S</v>
      </c>
      <c r="E81" s="227"/>
      <c r="F81" s="32">
        <v>40000</v>
      </c>
    </row>
    <row r="82" spans="1:8" ht="24" customHeight="1" x14ac:dyDescent="0.3">
      <c r="A82" s="4"/>
      <c r="B82" s="6"/>
      <c r="C82" s="154" t="s">
        <v>200</v>
      </c>
      <c r="D82" s="230"/>
      <c r="E82" s="231"/>
      <c r="F82" s="172">
        <f>SUM(F77:F81)</f>
        <v>2501051.0976159996</v>
      </c>
    </row>
    <row r="83" spans="1:8" ht="24" customHeight="1" x14ac:dyDescent="0.3">
      <c r="A83" s="4">
        <f>Detailed!A499</f>
        <v>48</v>
      </c>
      <c r="B83" s="6" t="str">
        <f>Detailed!H499</f>
        <v>L.S</v>
      </c>
      <c r="C83" s="50" t="str">
        <f>Detailed!B499</f>
        <v>Labour welfare fund @ 1.00%</v>
      </c>
      <c r="D83" s="226" t="str">
        <f>Detailed!H499</f>
        <v>L.S</v>
      </c>
      <c r="E83" s="227"/>
      <c r="F83" s="32">
        <f>F82*1/100</f>
        <v>25010.510976159996</v>
      </c>
    </row>
    <row r="84" spans="1:8" ht="34.950000000000003" customHeight="1" x14ac:dyDescent="0.3">
      <c r="A84" s="4">
        <f>Detailed!A500</f>
        <v>49</v>
      </c>
      <c r="B84" s="6" t="str">
        <f>Detailed!H500</f>
        <v>L.S</v>
      </c>
      <c r="C84" s="151" t="str">
        <f>Detailed!B500</f>
        <v>Provision for Petty Supervision, Contingencies &amp; Unforseen items @ 2.50%</v>
      </c>
      <c r="D84" s="226" t="str">
        <f>Detailed!H500</f>
        <v>L.S</v>
      </c>
      <c r="E84" s="227"/>
      <c r="F84" s="32">
        <f>F82*2.5/100</f>
        <v>62526.277440399994</v>
      </c>
    </row>
    <row r="85" spans="1:8" ht="24" customHeight="1" x14ac:dyDescent="0.3">
      <c r="A85" s="4">
        <f>Detailed!A501</f>
        <v>50</v>
      </c>
      <c r="B85" s="6" t="str">
        <f>Detailed!H501</f>
        <v>L.S</v>
      </c>
      <c r="C85" s="7" t="str">
        <f>Detailed!B501</f>
        <v>Provision for Supervision charges @ 7.50%</v>
      </c>
      <c r="D85" s="226" t="str">
        <f>Detailed!H501</f>
        <v>L.S</v>
      </c>
      <c r="E85" s="227"/>
      <c r="F85" s="32">
        <f>F82*7.5/100+33.28</f>
        <v>187612.11232119997</v>
      </c>
    </row>
    <row r="86" spans="1:8" ht="24" customHeight="1" x14ac:dyDescent="0.3">
      <c r="A86" s="4"/>
      <c r="B86" s="8"/>
      <c r="C86" s="156" t="s">
        <v>149</v>
      </c>
      <c r="D86" s="228"/>
      <c r="E86" s="229"/>
      <c r="F86" s="173">
        <f>SUM(F82:F85)</f>
        <v>2776199.9983537593</v>
      </c>
      <c r="G86" s="165"/>
    </row>
    <row r="87" spans="1:8" ht="24" customHeight="1" x14ac:dyDescent="0.3">
      <c r="A87" s="9"/>
      <c r="B87" s="10"/>
      <c r="C87" s="49"/>
      <c r="D87" s="11" t="s">
        <v>150</v>
      </c>
      <c r="E87" s="137">
        <f>F86/100000</f>
        <v>27.761999983537592</v>
      </c>
      <c r="F87" s="174" t="s">
        <v>151</v>
      </c>
      <c r="G87" s="165">
        <v>27.762</v>
      </c>
      <c r="H87" s="166">
        <f>E87-G87</f>
        <v>-1.6462408325423894E-8</v>
      </c>
    </row>
    <row r="88" spans="1:8" x14ac:dyDescent="0.3">
      <c r="A88" s="167"/>
      <c r="B88" s="168"/>
      <c r="C88" s="169"/>
      <c r="D88" s="168"/>
      <c r="E88" s="169"/>
      <c r="F88" s="2"/>
    </row>
    <row r="89" spans="1:8" x14ac:dyDescent="0.3">
      <c r="A89" s="167"/>
      <c r="B89" s="168"/>
      <c r="C89" s="169"/>
      <c r="D89" s="168"/>
      <c r="E89" s="169"/>
      <c r="F89" s="2"/>
      <c r="H89" s="99">
        <f>H87*100000</f>
        <v>-1.6462408325423894E-3</v>
      </c>
    </row>
    <row r="90" spans="1:8" x14ac:dyDescent="0.3">
      <c r="A90" s="167"/>
      <c r="B90" s="168"/>
      <c r="C90" s="169"/>
      <c r="D90" s="168"/>
      <c r="E90" s="169"/>
      <c r="F90" s="2"/>
    </row>
    <row r="91" spans="1:8" x14ac:dyDescent="0.3">
      <c r="A91" s="167"/>
      <c r="B91" s="168"/>
      <c r="C91" s="169"/>
      <c r="D91" s="168"/>
      <c r="E91" s="169"/>
      <c r="F91" s="2"/>
    </row>
    <row r="92" spans="1:8" x14ac:dyDescent="0.3">
      <c r="A92" s="167"/>
      <c r="B92" s="168"/>
      <c r="C92" s="169"/>
      <c r="D92" s="168"/>
      <c r="E92" s="169"/>
      <c r="F92" s="2"/>
    </row>
    <row r="93" spans="1:8" x14ac:dyDescent="0.3">
      <c r="A93" s="167"/>
      <c r="B93" s="168"/>
      <c r="C93" s="169"/>
      <c r="D93" s="168"/>
      <c r="E93" s="169"/>
      <c r="F93" s="2"/>
    </row>
    <row r="94" spans="1:8" x14ac:dyDescent="0.3">
      <c r="A94" s="167"/>
      <c r="B94" s="168"/>
      <c r="C94" s="169"/>
      <c r="D94" s="168"/>
      <c r="E94" s="169"/>
      <c r="F94" s="2"/>
    </row>
    <row r="95" spans="1:8" x14ac:dyDescent="0.3">
      <c r="A95" s="167"/>
      <c r="B95" s="168"/>
      <c r="C95" s="169"/>
      <c r="D95" s="168"/>
      <c r="E95" s="169"/>
      <c r="F95" s="2"/>
    </row>
    <row r="96" spans="1:8" x14ac:dyDescent="0.3">
      <c r="A96" s="167"/>
      <c r="B96" s="168"/>
      <c r="C96" s="169"/>
      <c r="D96" s="168"/>
      <c r="E96" s="169"/>
      <c r="F96" s="2"/>
    </row>
    <row r="97" spans="1:6" x14ac:dyDescent="0.3">
      <c r="A97" s="167"/>
      <c r="B97" s="168"/>
      <c r="C97" s="169"/>
      <c r="D97" s="168"/>
      <c r="E97" s="169"/>
      <c r="F97" s="2"/>
    </row>
    <row r="98" spans="1:6" x14ac:dyDescent="0.3">
      <c r="A98" s="167"/>
      <c r="B98" s="168"/>
      <c r="C98" s="169"/>
      <c r="D98" s="168"/>
      <c r="E98" s="169"/>
      <c r="F98" s="2"/>
    </row>
    <row r="99" spans="1:6" x14ac:dyDescent="0.3">
      <c r="A99" s="167"/>
      <c r="B99" s="168"/>
      <c r="C99" s="169"/>
      <c r="D99" s="168"/>
      <c r="E99" s="169"/>
      <c r="F99" s="2"/>
    </row>
    <row r="100" spans="1:6" x14ac:dyDescent="0.3">
      <c r="A100" s="167"/>
      <c r="B100" s="168"/>
      <c r="C100" s="169"/>
      <c r="D100" s="168"/>
      <c r="E100" s="169"/>
      <c r="F100" s="2"/>
    </row>
    <row r="101" spans="1:6" x14ac:dyDescent="0.3">
      <c r="A101" s="167"/>
      <c r="B101" s="168"/>
      <c r="C101" s="169"/>
      <c r="D101" s="168"/>
      <c r="E101" s="169"/>
      <c r="F101" s="2"/>
    </row>
    <row r="102" spans="1:6" x14ac:dyDescent="0.3">
      <c r="A102" s="167"/>
      <c r="B102" s="168"/>
      <c r="C102" s="169"/>
      <c r="D102" s="168"/>
      <c r="E102" s="169"/>
      <c r="F102" s="2"/>
    </row>
    <row r="103" spans="1:6" x14ac:dyDescent="0.3">
      <c r="A103" s="167"/>
      <c r="B103" s="168"/>
      <c r="C103" s="169"/>
      <c r="D103" s="168"/>
      <c r="E103" s="169"/>
      <c r="F103" s="2"/>
    </row>
    <row r="104" spans="1:6" x14ac:dyDescent="0.3">
      <c r="A104" s="167"/>
      <c r="B104" s="168"/>
      <c r="C104" s="169"/>
      <c r="D104" s="168"/>
      <c r="E104" s="169"/>
      <c r="F104" s="2"/>
    </row>
    <row r="105" spans="1:6" x14ac:dyDescent="0.3">
      <c r="A105" s="167"/>
      <c r="B105" s="168"/>
      <c r="C105" s="169"/>
      <c r="D105" s="168"/>
      <c r="E105" s="169"/>
      <c r="F105" s="2"/>
    </row>
    <row r="106" spans="1:6" x14ac:dyDescent="0.3">
      <c r="A106" s="167"/>
      <c r="B106" s="168"/>
      <c r="C106" s="169"/>
      <c r="D106" s="168"/>
      <c r="E106" s="169"/>
      <c r="F106" s="2"/>
    </row>
    <row r="107" spans="1:6" x14ac:dyDescent="0.3">
      <c r="A107" s="167"/>
      <c r="B107" s="168"/>
      <c r="C107" s="169"/>
      <c r="D107" s="168"/>
      <c r="E107" s="169"/>
      <c r="F107" s="2"/>
    </row>
    <row r="108" spans="1:6" x14ac:dyDescent="0.3">
      <c r="A108" s="167"/>
      <c r="B108" s="168"/>
      <c r="C108" s="169"/>
      <c r="D108" s="168"/>
      <c r="E108" s="169"/>
      <c r="F108" s="2"/>
    </row>
    <row r="109" spans="1:6" x14ac:dyDescent="0.3">
      <c r="A109" s="167"/>
      <c r="B109" s="168"/>
      <c r="C109" s="169"/>
      <c r="D109" s="168"/>
      <c r="E109" s="169"/>
      <c r="F109" s="2"/>
    </row>
    <row r="110" spans="1:6" x14ac:dyDescent="0.3">
      <c r="A110" s="167"/>
      <c r="B110" s="168"/>
      <c r="C110" s="169"/>
      <c r="D110" s="168"/>
      <c r="E110" s="169"/>
      <c r="F110" s="2"/>
    </row>
    <row r="111" spans="1:6" x14ac:dyDescent="0.3">
      <c r="A111" s="167"/>
      <c r="B111" s="168"/>
      <c r="C111" s="169"/>
      <c r="D111" s="168"/>
      <c r="E111" s="169"/>
      <c r="F111" s="2"/>
    </row>
    <row r="112" spans="1:6" x14ac:dyDescent="0.3">
      <c r="A112" s="167"/>
      <c r="B112" s="168"/>
      <c r="C112" s="169"/>
      <c r="D112" s="168"/>
      <c r="E112" s="169"/>
      <c r="F112" s="2"/>
    </row>
    <row r="113" spans="1:7" x14ac:dyDescent="0.3">
      <c r="A113" s="167"/>
      <c r="B113" s="168"/>
      <c r="C113" s="169"/>
      <c r="D113" s="168"/>
      <c r="E113" s="169"/>
      <c r="F113" s="2"/>
    </row>
    <row r="114" spans="1:7" x14ac:dyDescent="0.3">
      <c r="A114" s="167"/>
      <c r="B114" s="168"/>
      <c r="C114" s="169"/>
      <c r="D114" s="168"/>
      <c r="E114" s="169"/>
      <c r="F114" s="2"/>
    </row>
    <row r="115" spans="1:7" x14ac:dyDescent="0.3">
      <c r="A115" s="167"/>
      <c r="B115" s="168"/>
      <c r="C115" s="169"/>
      <c r="D115" s="168"/>
      <c r="E115" s="169"/>
      <c r="F115" s="2"/>
      <c r="G115" s="2"/>
    </row>
    <row r="116" spans="1:7" x14ac:dyDescent="0.3">
      <c r="A116" s="167"/>
      <c r="B116" s="168"/>
      <c r="C116" s="169"/>
      <c r="D116" s="168"/>
      <c r="E116" s="169"/>
      <c r="F116" s="2"/>
      <c r="G116" s="2"/>
    </row>
  </sheetData>
  <mergeCells count="77">
    <mergeCell ref="D36:E36"/>
    <mergeCell ref="F35:F36"/>
    <mergeCell ref="C35:C36"/>
    <mergeCell ref="B35:B36"/>
    <mergeCell ref="A35:A36"/>
    <mergeCell ref="F32:F33"/>
    <mergeCell ref="C32:C33"/>
    <mergeCell ref="A32:A33"/>
    <mergeCell ref="B32:B33"/>
    <mergeCell ref="D33:E33"/>
    <mergeCell ref="A8:A9"/>
    <mergeCell ref="B8:B9"/>
    <mergeCell ref="C8:C9"/>
    <mergeCell ref="D9:E9"/>
    <mergeCell ref="F8:F9"/>
    <mergeCell ref="A1:F1"/>
    <mergeCell ref="A2:F2"/>
    <mergeCell ref="D75:E75"/>
    <mergeCell ref="D76:E76"/>
    <mergeCell ref="D77:E77"/>
    <mergeCell ref="A3:G3"/>
    <mergeCell ref="A4:F4"/>
    <mergeCell ref="A6:F6"/>
    <mergeCell ref="A47:A48"/>
    <mergeCell ref="B47:B48"/>
    <mergeCell ref="C47:C48"/>
    <mergeCell ref="E47:E48"/>
    <mergeCell ref="F47:F48"/>
    <mergeCell ref="A41:A42"/>
    <mergeCell ref="B41:B42"/>
    <mergeCell ref="C41:C42"/>
    <mergeCell ref="D85:E85"/>
    <mergeCell ref="D86:E86"/>
    <mergeCell ref="D78:E78"/>
    <mergeCell ref="D79:E79"/>
    <mergeCell ref="D80:E80"/>
    <mergeCell ref="D83:E83"/>
    <mergeCell ref="D84:E84"/>
    <mergeCell ref="D82:E82"/>
    <mergeCell ref="D81:E81"/>
    <mergeCell ref="E41:E42"/>
    <mergeCell ref="F41:F42"/>
    <mergeCell ref="A43:A44"/>
    <mergeCell ref="B43:B44"/>
    <mergeCell ref="C43:C44"/>
    <mergeCell ref="E43:E44"/>
    <mergeCell ref="F43:F44"/>
    <mergeCell ref="A45:A46"/>
    <mergeCell ref="B45:B46"/>
    <mergeCell ref="C45:C46"/>
    <mergeCell ref="E45:E46"/>
    <mergeCell ref="F45:F46"/>
    <mergeCell ref="A49:A50"/>
    <mergeCell ref="B49:B50"/>
    <mergeCell ref="C49:C50"/>
    <mergeCell ref="E49:E50"/>
    <mergeCell ref="F49:F50"/>
    <mergeCell ref="A51:A52"/>
    <mergeCell ref="B51:B52"/>
    <mergeCell ref="C51:C52"/>
    <mergeCell ref="E51:E52"/>
    <mergeCell ref="F51:F52"/>
    <mergeCell ref="A53:A54"/>
    <mergeCell ref="B53:B54"/>
    <mergeCell ref="C53:C54"/>
    <mergeCell ref="E53:E54"/>
    <mergeCell ref="F53:F54"/>
    <mergeCell ref="A56:A57"/>
    <mergeCell ref="B56:B57"/>
    <mergeCell ref="C56:C57"/>
    <mergeCell ref="E56:E57"/>
    <mergeCell ref="F56:F57"/>
    <mergeCell ref="B59:B60"/>
    <mergeCell ref="A59:A60"/>
    <mergeCell ref="C59:C60"/>
    <mergeCell ref="E59:E60"/>
    <mergeCell ref="F59:F60"/>
  </mergeCells>
  <pageMargins left="0.6" right="0.6" top="0.7" bottom="0.4" header="0.3" footer="0.3"/>
  <pageSetup paperSize="9" orientation="portrait" r:id="rId1"/>
  <headerFooter>
    <oddHeader>Page &amp;P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9"/>
  <sheetViews>
    <sheetView topLeftCell="A498" workbookViewId="0">
      <selection activeCell="F503" sqref="F503"/>
    </sheetView>
  </sheetViews>
  <sheetFormatPr defaultColWidth="8" defaultRowHeight="15.6" x14ac:dyDescent="0.3"/>
  <cols>
    <col min="1" max="1" width="7.36328125" style="100" customWidth="1"/>
    <col min="2" max="2" width="7.26953125" style="101" customWidth="1"/>
    <col min="3" max="3" width="33.26953125" style="101" customWidth="1"/>
    <col min="4" max="4" width="8.453125" style="99" customWidth="1"/>
    <col min="5" max="5" width="8.08984375" style="101" customWidth="1"/>
    <col min="6" max="6" width="8.81640625" style="102" customWidth="1"/>
    <col min="7" max="16384" width="8" style="99"/>
  </cols>
  <sheetData>
    <row r="1" spans="1:6" x14ac:dyDescent="0.3">
      <c r="A1" s="255" t="s">
        <v>202</v>
      </c>
      <c r="B1" s="255"/>
      <c r="C1" s="255"/>
      <c r="D1" s="255"/>
      <c r="E1" s="255"/>
      <c r="F1" s="255"/>
    </row>
    <row r="2" spans="1:6" x14ac:dyDescent="0.3">
      <c r="A2" s="256"/>
      <c r="B2" s="256"/>
      <c r="C2" s="256"/>
      <c r="D2" s="256"/>
      <c r="E2" s="256"/>
      <c r="F2" s="256"/>
    </row>
    <row r="3" spans="1:6" ht="40.049999999999997" customHeight="1" x14ac:dyDescent="0.3">
      <c r="A3" s="257" t="str">
        <f>Detailed!A4</f>
        <v>Special Repair works to 1 No. of SI and 20 Nos. of PC/HC quarters at Vattathikottai in Thanjavur District for the year 2021 - 2022.</v>
      </c>
      <c r="B3" s="257"/>
      <c r="C3" s="257"/>
      <c r="D3" s="257"/>
      <c r="E3" s="257"/>
      <c r="F3" s="257"/>
    </row>
    <row r="5" spans="1:6" x14ac:dyDescent="0.3">
      <c r="A5" s="95">
        <f>[1]Data!F7</f>
        <v>0</v>
      </c>
      <c r="B5" s="88" t="str">
        <f>[1]Data!G7</f>
        <v>*</v>
      </c>
      <c r="C5" s="131" t="str">
        <f>[1]Data!H7</f>
        <v>CEMENT MORTAR(1:1.5)</v>
      </c>
      <c r="D5" s="87">
        <f>[1]Data!I7</f>
        <v>0</v>
      </c>
      <c r="E5" s="90">
        <f>[1]Data!J7</f>
        <v>0</v>
      </c>
      <c r="F5" s="87">
        <f>[1]Data!K7</f>
        <v>0</v>
      </c>
    </row>
    <row r="6" spans="1:6" x14ac:dyDescent="0.3">
      <c r="A6" s="95">
        <f>[1]Data!F8</f>
        <v>0</v>
      </c>
      <c r="B6" s="87">
        <f>[1]Data!G8</f>
        <v>0</v>
      </c>
      <c r="C6" s="91" t="str">
        <f>[1]Data!H8</f>
        <v>-</v>
      </c>
      <c r="D6" s="87">
        <f>[1]Data!I8</f>
        <v>0</v>
      </c>
      <c r="E6" s="90">
        <f>[1]Data!J8</f>
        <v>0</v>
      </c>
      <c r="F6" s="87">
        <f>[1]Data!K8</f>
        <v>0</v>
      </c>
    </row>
    <row r="7" spans="1:6" x14ac:dyDescent="0.3">
      <c r="A7" s="97">
        <f>[1]Data!F9</f>
        <v>0.96</v>
      </c>
      <c r="B7" s="88" t="str">
        <f>[1]Data!G9</f>
        <v>M.T</v>
      </c>
      <c r="C7" s="89" t="str">
        <f>[1]Data!H9</f>
        <v>CEMENT</v>
      </c>
      <c r="D7" s="88">
        <f>[1]Data!I9</f>
        <v>5960</v>
      </c>
      <c r="E7" s="89" t="str">
        <f>[1]Data!J9</f>
        <v>M.T</v>
      </c>
      <c r="F7" s="88">
        <f>[1]Data!K9</f>
        <v>5721.6</v>
      </c>
    </row>
    <row r="8" spans="1:6" x14ac:dyDescent="0.3">
      <c r="A8" s="97">
        <f>[1]Data!F10</f>
        <v>1</v>
      </c>
      <c r="B8" s="88" t="str">
        <f>[1]Data!G10</f>
        <v>CUM</v>
      </c>
      <c r="C8" s="89" t="str">
        <f>[1]Data!H10</f>
        <v>SAND</v>
      </c>
      <c r="D8" s="88">
        <f>[1]Data!I10</f>
        <v>1858.13</v>
      </c>
      <c r="E8" s="89" t="str">
        <f>[1]Data!J10</f>
        <v>CUM</v>
      </c>
      <c r="F8" s="88">
        <f>[1]Data!K10</f>
        <v>1858.13</v>
      </c>
    </row>
    <row r="9" spans="1:6" x14ac:dyDescent="0.3">
      <c r="A9" s="97">
        <f>[1]Data!F11</f>
        <v>1</v>
      </c>
      <c r="B9" s="88" t="str">
        <f>[1]Data!G11</f>
        <v>CUM</v>
      </c>
      <c r="C9" s="89" t="str">
        <f>[1]Data!H11</f>
        <v>MIXING OF MORTAR</v>
      </c>
      <c r="D9" s="88">
        <f>[1]Data!I11</f>
        <v>100</v>
      </c>
      <c r="E9" s="89" t="str">
        <f>[1]Data!J11</f>
        <v>CUM</v>
      </c>
      <c r="F9" s="88">
        <f>[1]Data!K11</f>
        <v>100</v>
      </c>
    </row>
    <row r="10" spans="1:6" x14ac:dyDescent="0.3">
      <c r="A10" s="95">
        <f>[1]Data!F12</f>
        <v>0</v>
      </c>
      <c r="B10" s="88" t="str">
        <f>[1]Data!G12</f>
        <v>L.S</v>
      </c>
      <c r="C10" s="89" t="str">
        <f>[1]Data!H12</f>
        <v>SUNDRIES</v>
      </c>
      <c r="D10" s="89" t="str">
        <f>[1]Data!I12</f>
        <v xml:space="preserve"> </v>
      </c>
      <c r="E10" s="89" t="str">
        <f>[1]Data!J12</f>
        <v>L.S</v>
      </c>
      <c r="F10" s="88">
        <f>[1]Data!K12</f>
        <v>0</v>
      </c>
    </row>
    <row r="11" spans="1:6" x14ac:dyDescent="0.3">
      <c r="A11" s="95">
        <f>[1]Data!F13</f>
        <v>0</v>
      </c>
      <c r="B11" s="87">
        <f>[1]Data!G13</f>
        <v>0</v>
      </c>
      <c r="C11" s="87">
        <f>[1]Data!H13</f>
        <v>0</v>
      </c>
      <c r="D11" s="87">
        <f>[1]Data!I13</f>
        <v>0</v>
      </c>
      <c r="E11" s="90">
        <f>[1]Data!J13</f>
        <v>0</v>
      </c>
      <c r="F11" s="91" t="str">
        <f>[1]Data!K13</f>
        <v>-</v>
      </c>
    </row>
    <row r="12" spans="1:6" x14ac:dyDescent="0.3">
      <c r="A12" s="95">
        <f>[1]Data!F14</f>
        <v>0</v>
      </c>
      <c r="B12" s="87">
        <f>[1]Data!G14</f>
        <v>0</v>
      </c>
      <c r="C12" s="89" t="str">
        <f>[1]Data!H14</f>
        <v>TOTAL FOR 1 CUM</v>
      </c>
      <c r="D12" s="87">
        <f>[1]Data!I14</f>
        <v>0</v>
      </c>
      <c r="E12" s="90">
        <f>[1]Data!J14</f>
        <v>0</v>
      </c>
      <c r="F12" s="92">
        <f>[1]Data!K14</f>
        <v>7679.73</v>
      </c>
    </row>
    <row r="13" spans="1:6" x14ac:dyDescent="0.3">
      <c r="A13" s="95">
        <f>[1]Data!F15</f>
        <v>0</v>
      </c>
      <c r="B13" s="87">
        <f>[1]Data!G15</f>
        <v>0</v>
      </c>
      <c r="C13" s="87">
        <f>[1]Data!H15</f>
        <v>0</v>
      </c>
      <c r="D13" s="87">
        <f>[1]Data!I15</f>
        <v>0</v>
      </c>
      <c r="E13" s="90">
        <f>[1]Data!J15</f>
        <v>0</v>
      </c>
      <c r="F13" s="91" t="str">
        <f>[1]Data!K15</f>
        <v>-</v>
      </c>
    </row>
    <row r="14" spans="1:6" x14ac:dyDescent="0.3">
      <c r="A14" s="95">
        <f>[1]Data!F16</f>
        <v>0</v>
      </c>
      <c r="B14" s="88" t="str">
        <f>[1]Data!G16</f>
        <v>*</v>
      </c>
      <c r="C14" s="131" t="str">
        <f>[1]Data!H16</f>
        <v>CEMENT MORTAR(1:2)</v>
      </c>
      <c r="D14" s="87">
        <f>[1]Data!I16</f>
        <v>0</v>
      </c>
      <c r="E14" s="90">
        <f>[1]Data!J16</f>
        <v>0</v>
      </c>
      <c r="F14" s="87">
        <f>[1]Data!K16</f>
        <v>0</v>
      </c>
    </row>
    <row r="15" spans="1:6" x14ac:dyDescent="0.3">
      <c r="A15" s="95">
        <f>[1]Data!F17</f>
        <v>0</v>
      </c>
      <c r="B15" s="87">
        <f>[1]Data!G17</f>
        <v>0</v>
      </c>
      <c r="C15" s="91" t="str">
        <f>[1]Data!H17</f>
        <v>-</v>
      </c>
      <c r="D15" s="87">
        <f>[1]Data!I17</f>
        <v>0</v>
      </c>
      <c r="E15" s="90">
        <f>[1]Data!J17</f>
        <v>0</v>
      </c>
      <c r="F15" s="87">
        <f>[1]Data!K17</f>
        <v>0</v>
      </c>
    </row>
    <row r="16" spans="1:6" x14ac:dyDescent="0.3">
      <c r="A16" s="97">
        <f>[1]Data!F18</f>
        <v>0.72</v>
      </c>
      <c r="B16" s="88" t="str">
        <f>[1]Data!G18</f>
        <v>M.T</v>
      </c>
      <c r="C16" s="89" t="str">
        <f>[1]Data!H18</f>
        <v>CEMENT</v>
      </c>
      <c r="D16" s="88">
        <f>[1]Data!I18</f>
        <v>5960</v>
      </c>
      <c r="E16" s="89" t="str">
        <f>[1]Data!J18</f>
        <v>M.T</v>
      </c>
      <c r="F16" s="88">
        <f>[1]Data!K18</f>
        <v>4291.2</v>
      </c>
    </row>
    <row r="17" spans="1:6" x14ac:dyDescent="0.3">
      <c r="A17" s="97">
        <f>[1]Data!F19</f>
        <v>1</v>
      </c>
      <c r="B17" s="88" t="str">
        <f>[1]Data!G19</f>
        <v>CUM</v>
      </c>
      <c r="C17" s="89" t="str">
        <f>[1]Data!H19</f>
        <v>SAND</v>
      </c>
      <c r="D17" s="88">
        <f>[1]Data!I19</f>
        <v>1858.13</v>
      </c>
      <c r="E17" s="89" t="str">
        <f>[1]Data!J19</f>
        <v>CUM</v>
      </c>
      <c r="F17" s="88">
        <f>[1]Data!K19</f>
        <v>1858.13</v>
      </c>
    </row>
    <row r="18" spans="1:6" x14ac:dyDescent="0.3">
      <c r="A18" s="97">
        <f>[1]Data!F20</f>
        <v>1</v>
      </c>
      <c r="B18" s="88" t="str">
        <f>[1]Data!G20</f>
        <v>CUM</v>
      </c>
      <c r="C18" s="89" t="str">
        <f>[1]Data!H20</f>
        <v>MIXING OF MORTAR</v>
      </c>
      <c r="D18" s="88">
        <f>[1]Data!I20</f>
        <v>100</v>
      </c>
      <c r="E18" s="89" t="str">
        <f>[1]Data!J20</f>
        <v>CUM</v>
      </c>
      <c r="F18" s="88">
        <f>[1]Data!K20</f>
        <v>100</v>
      </c>
    </row>
    <row r="19" spans="1:6" x14ac:dyDescent="0.3">
      <c r="A19" s="95">
        <f>[1]Data!F21</f>
        <v>0</v>
      </c>
      <c r="B19" s="88" t="str">
        <f>[1]Data!G21</f>
        <v>L.S</v>
      </c>
      <c r="C19" s="89" t="str">
        <f>[1]Data!H21</f>
        <v>SUNDRIES</v>
      </c>
      <c r="D19" s="89" t="str">
        <f>[1]Data!I21</f>
        <v xml:space="preserve"> </v>
      </c>
      <c r="E19" s="89" t="str">
        <f>[1]Data!J21</f>
        <v>L.S</v>
      </c>
      <c r="F19" s="88">
        <f>[1]Data!K21</f>
        <v>0</v>
      </c>
    </row>
    <row r="20" spans="1:6" x14ac:dyDescent="0.3">
      <c r="A20" s="95">
        <f>[1]Data!F22</f>
        <v>0</v>
      </c>
      <c r="B20" s="87">
        <f>[1]Data!G22</f>
        <v>0</v>
      </c>
      <c r="C20" s="87">
        <f>[1]Data!H22</f>
        <v>0</v>
      </c>
      <c r="D20" s="87">
        <f>[1]Data!I22</f>
        <v>0</v>
      </c>
      <c r="E20" s="90">
        <f>[1]Data!J22</f>
        <v>0</v>
      </c>
      <c r="F20" s="91" t="str">
        <f>[1]Data!K22</f>
        <v>-</v>
      </c>
    </row>
    <row r="21" spans="1:6" x14ac:dyDescent="0.3">
      <c r="A21" s="95">
        <f>[1]Data!F23</f>
        <v>0</v>
      </c>
      <c r="B21" s="87">
        <f>[1]Data!G23</f>
        <v>0</v>
      </c>
      <c r="C21" s="89" t="str">
        <f>[1]Data!H23</f>
        <v>TOTAL FOR 1 CUM</v>
      </c>
      <c r="D21" s="87">
        <f>[1]Data!I23</f>
        <v>0</v>
      </c>
      <c r="E21" s="90">
        <f>[1]Data!J23</f>
        <v>0</v>
      </c>
      <c r="F21" s="92">
        <f>[1]Data!K23</f>
        <v>6249.33</v>
      </c>
    </row>
    <row r="22" spans="1:6" x14ac:dyDescent="0.3">
      <c r="A22" s="95">
        <f>[1]Data!F24</f>
        <v>0</v>
      </c>
      <c r="B22" s="87">
        <f>[1]Data!G24</f>
        <v>0</v>
      </c>
      <c r="C22" s="87">
        <f>[1]Data!H24</f>
        <v>0</v>
      </c>
      <c r="D22" s="87">
        <f>[1]Data!I24</f>
        <v>0</v>
      </c>
      <c r="E22" s="90">
        <f>[1]Data!J24</f>
        <v>0</v>
      </c>
      <c r="F22" s="91" t="str">
        <f>[1]Data!K24</f>
        <v>-</v>
      </c>
    </row>
    <row r="23" spans="1:6" x14ac:dyDescent="0.3">
      <c r="A23" s="95">
        <f>[1]Data!F25</f>
        <v>0</v>
      </c>
      <c r="B23" s="88" t="str">
        <f>[1]Data!G25</f>
        <v>*</v>
      </c>
      <c r="C23" s="131" t="str">
        <f>[1]Data!H25</f>
        <v>CEMENT MORTAR(1:3)</v>
      </c>
      <c r="D23" s="87">
        <f>[1]Data!I25</f>
        <v>0</v>
      </c>
      <c r="E23" s="90">
        <f>[1]Data!J25</f>
        <v>0</v>
      </c>
      <c r="F23" s="87">
        <f>[1]Data!K25</f>
        <v>0</v>
      </c>
    </row>
    <row r="24" spans="1:6" x14ac:dyDescent="0.3">
      <c r="A24" s="95">
        <f>[1]Data!F26</f>
        <v>0</v>
      </c>
      <c r="B24" s="87">
        <f>[1]Data!G26</f>
        <v>0</v>
      </c>
      <c r="C24" s="91" t="str">
        <f>[1]Data!H26</f>
        <v>-</v>
      </c>
      <c r="D24" s="87">
        <f>[1]Data!I26</f>
        <v>0</v>
      </c>
      <c r="E24" s="90">
        <f>[1]Data!J26</f>
        <v>0</v>
      </c>
      <c r="F24" s="87">
        <f>[1]Data!K26</f>
        <v>0</v>
      </c>
    </row>
    <row r="25" spans="1:6" x14ac:dyDescent="0.3">
      <c r="A25" s="97">
        <f>[1]Data!F27</f>
        <v>0.48</v>
      </c>
      <c r="B25" s="88" t="str">
        <f>[1]Data!G27</f>
        <v>M.T</v>
      </c>
      <c r="C25" s="89" t="str">
        <f>[1]Data!H27</f>
        <v>CEMENT</v>
      </c>
      <c r="D25" s="88">
        <f>[1]Data!I27</f>
        <v>5960</v>
      </c>
      <c r="E25" s="89" t="str">
        <f>[1]Data!J27</f>
        <v>M.T</v>
      </c>
      <c r="F25" s="88">
        <f>[1]Data!K27</f>
        <v>2860.8</v>
      </c>
    </row>
    <row r="26" spans="1:6" x14ac:dyDescent="0.3">
      <c r="A26" s="97">
        <f>[1]Data!F28</f>
        <v>1</v>
      </c>
      <c r="B26" s="88" t="str">
        <f>[1]Data!G28</f>
        <v>CUM</v>
      </c>
      <c r="C26" s="89" t="str">
        <f>[1]Data!H28</f>
        <v>SAND</v>
      </c>
      <c r="D26" s="88">
        <f>[1]Data!I28</f>
        <v>1858.13</v>
      </c>
      <c r="E26" s="89" t="str">
        <f>[1]Data!J28</f>
        <v>CUM</v>
      </c>
      <c r="F26" s="88">
        <f>[1]Data!K28</f>
        <v>1858.13</v>
      </c>
    </row>
    <row r="27" spans="1:6" x14ac:dyDescent="0.3">
      <c r="A27" s="97">
        <f>[1]Data!F29</f>
        <v>1</v>
      </c>
      <c r="B27" s="88" t="str">
        <f>[1]Data!G29</f>
        <v>CUM</v>
      </c>
      <c r="C27" s="89" t="str">
        <f>[1]Data!H29</f>
        <v>MIXING OF MORTAR</v>
      </c>
      <c r="D27" s="88">
        <f>[1]Data!I29</f>
        <v>100</v>
      </c>
      <c r="E27" s="89" t="str">
        <f>[1]Data!J29</f>
        <v>CUM</v>
      </c>
      <c r="F27" s="88">
        <f>[1]Data!K29</f>
        <v>100</v>
      </c>
    </row>
    <row r="28" spans="1:6" x14ac:dyDescent="0.3">
      <c r="A28" s="95">
        <f>[1]Data!F30</f>
        <v>0</v>
      </c>
      <c r="B28" s="88" t="str">
        <f>[1]Data!G30</f>
        <v>L.S</v>
      </c>
      <c r="C28" s="89" t="str">
        <f>[1]Data!H30</f>
        <v>SUNDRIES</v>
      </c>
      <c r="D28" s="89" t="str">
        <f>[1]Data!I30</f>
        <v xml:space="preserve"> </v>
      </c>
      <c r="E28" s="89" t="str">
        <f>[1]Data!J30</f>
        <v>L.S</v>
      </c>
      <c r="F28" s="88">
        <f>[1]Data!K30</f>
        <v>0</v>
      </c>
    </row>
    <row r="29" spans="1:6" x14ac:dyDescent="0.3">
      <c r="A29" s="95">
        <f>[1]Data!F31</f>
        <v>0</v>
      </c>
      <c r="B29" s="87">
        <f>[1]Data!G31</f>
        <v>0</v>
      </c>
      <c r="C29" s="87">
        <f>[1]Data!H31</f>
        <v>0</v>
      </c>
      <c r="D29" s="87">
        <f>[1]Data!I31</f>
        <v>0</v>
      </c>
      <c r="E29" s="90">
        <f>[1]Data!J31</f>
        <v>0</v>
      </c>
      <c r="F29" s="91" t="str">
        <f>[1]Data!K31</f>
        <v>-</v>
      </c>
    </row>
    <row r="30" spans="1:6" x14ac:dyDescent="0.3">
      <c r="A30" s="95">
        <f>[1]Data!F32</f>
        <v>0</v>
      </c>
      <c r="B30" s="87">
        <f>[1]Data!G32</f>
        <v>0</v>
      </c>
      <c r="C30" s="89" t="str">
        <f>[1]Data!H32</f>
        <v>TOTAL FOR 1 CUM</v>
      </c>
      <c r="D30" s="87">
        <f>[1]Data!I32</f>
        <v>0</v>
      </c>
      <c r="E30" s="90">
        <f>[1]Data!J32</f>
        <v>0</v>
      </c>
      <c r="F30" s="92">
        <f>[1]Data!K32</f>
        <v>4818.93</v>
      </c>
    </row>
    <row r="31" spans="1:6" x14ac:dyDescent="0.3">
      <c r="A31" s="95">
        <f>[1]Data!F33</f>
        <v>0</v>
      </c>
      <c r="B31" s="87">
        <f>[1]Data!G33</f>
        <v>0</v>
      </c>
      <c r="C31" s="87">
        <f>[1]Data!H33</f>
        <v>0</v>
      </c>
      <c r="D31" s="87">
        <f>[1]Data!I33</f>
        <v>0</v>
      </c>
      <c r="E31" s="90">
        <f>[1]Data!J33</f>
        <v>0</v>
      </c>
      <c r="F31" s="91" t="str">
        <f>[1]Data!K33</f>
        <v>-</v>
      </c>
    </row>
    <row r="32" spans="1:6" x14ac:dyDescent="0.3">
      <c r="A32" s="95">
        <f>[1]Data!F34</f>
        <v>0</v>
      </c>
      <c r="B32" s="88" t="str">
        <f>[1]Data!G34</f>
        <v>*</v>
      </c>
      <c r="C32" s="131" t="str">
        <f>[1]Data!H34</f>
        <v>CEMENT MORTAR(1:4)</v>
      </c>
      <c r="D32" s="87">
        <f>[1]Data!I34</f>
        <v>0</v>
      </c>
      <c r="E32" s="90">
        <f>[1]Data!J34</f>
        <v>0</v>
      </c>
      <c r="F32" s="87">
        <f>[1]Data!K34</f>
        <v>0</v>
      </c>
    </row>
    <row r="33" spans="1:6" x14ac:dyDescent="0.3">
      <c r="A33" s="97">
        <f>[1]Data!F35</f>
        <v>0.36</v>
      </c>
      <c r="B33" s="88" t="str">
        <f>[1]Data!G35</f>
        <v>M.T</v>
      </c>
      <c r="C33" s="89" t="str">
        <f>[1]Data!H35</f>
        <v>CEMENT</v>
      </c>
      <c r="D33" s="88">
        <f>[1]Data!I35</f>
        <v>5960</v>
      </c>
      <c r="E33" s="89" t="str">
        <f>[1]Data!J35</f>
        <v>M.T</v>
      </c>
      <c r="F33" s="88">
        <f>[1]Data!K35</f>
        <v>2145.6</v>
      </c>
    </row>
    <row r="34" spans="1:6" x14ac:dyDescent="0.3">
      <c r="A34" s="97">
        <f>[1]Data!F36</f>
        <v>1</v>
      </c>
      <c r="B34" s="88" t="str">
        <f>[1]Data!G36</f>
        <v>CUM</v>
      </c>
      <c r="C34" s="89" t="str">
        <f>[1]Data!H36</f>
        <v>SAND</v>
      </c>
      <c r="D34" s="88">
        <f>[1]Data!I36</f>
        <v>1858.13</v>
      </c>
      <c r="E34" s="89" t="str">
        <f>[1]Data!J36</f>
        <v>CUM</v>
      </c>
      <c r="F34" s="88">
        <f>[1]Data!K36</f>
        <v>1858.13</v>
      </c>
    </row>
    <row r="35" spans="1:6" x14ac:dyDescent="0.3">
      <c r="A35" s="97">
        <f>[1]Data!F37</f>
        <v>1</v>
      </c>
      <c r="B35" s="88" t="str">
        <f>[1]Data!G37</f>
        <v>CUM</v>
      </c>
      <c r="C35" s="89" t="str">
        <f>[1]Data!H37</f>
        <v>MIXING OF MORTAR</v>
      </c>
      <c r="D35" s="88">
        <f>[1]Data!I37</f>
        <v>100</v>
      </c>
      <c r="E35" s="89" t="str">
        <f>[1]Data!J37</f>
        <v>CUM</v>
      </c>
      <c r="F35" s="88">
        <f>[1]Data!K37</f>
        <v>100</v>
      </c>
    </row>
    <row r="36" spans="1:6" x14ac:dyDescent="0.3">
      <c r="A36" s="95">
        <f>[1]Data!F38</f>
        <v>0</v>
      </c>
      <c r="B36" s="88" t="str">
        <f>[1]Data!G38</f>
        <v>L.S</v>
      </c>
      <c r="C36" s="89" t="str">
        <f>[1]Data!H38</f>
        <v>SUNDRIES</v>
      </c>
      <c r="D36" s="89" t="str">
        <f>[1]Data!I38</f>
        <v xml:space="preserve"> </v>
      </c>
      <c r="E36" s="89" t="str">
        <f>[1]Data!J38</f>
        <v>L.S</v>
      </c>
      <c r="F36" s="88">
        <f>[1]Data!K38</f>
        <v>0</v>
      </c>
    </row>
    <row r="37" spans="1:6" x14ac:dyDescent="0.3">
      <c r="A37" s="95">
        <f>[1]Data!F39</f>
        <v>0</v>
      </c>
      <c r="B37" s="87">
        <f>[1]Data!G39</f>
        <v>0</v>
      </c>
      <c r="C37" s="87">
        <f>[1]Data!H39</f>
        <v>0</v>
      </c>
      <c r="D37" s="87">
        <f>[1]Data!I39</f>
        <v>0</v>
      </c>
      <c r="E37" s="90">
        <f>[1]Data!J39</f>
        <v>0</v>
      </c>
      <c r="F37" s="91" t="str">
        <f>[1]Data!K39</f>
        <v>-</v>
      </c>
    </row>
    <row r="38" spans="1:6" x14ac:dyDescent="0.3">
      <c r="A38" s="95">
        <f>[1]Data!F40</f>
        <v>0</v>
      </c>
      <c r="B38" s="87">
        <f>[1]Data!G40</f>
        <v>0</v>
      </c>
      <c r="C38" s="89" t="str">
        <f>[1]Data!H40</f>
        <v>TOTAL FOR 1 CUM</v>
      </c>
      <c r="D38" s="87">
        <f>[1]Data!I40</f>
        <v>0</v>
      </c>
      <c r="E38" s="90">
        <f>[1]Data!J40</f>
        <v>0</v>
      </c>
      <c r="F38" s="92">
        <f>[1]Data!K40</f>
        <v>4103.7299999999996</v>
      </c>
    </row>
    <row r="39" spans="1:6" x14ac:dyDescent="0.3">
      <c r="A39" s="95">
        <f>[1]Data!F41</f>
        <v>0</v>
      </c>
      <c r="B39" s="87">
        <f>[1]Data!G41</f>
        <v>0</v>
      </c>
      <c r="C39" s="87">
        <f>[1]Data!H41</f>
        <v>0</v>
      </c>
      <c r="D39" s="87">
        <f>[1]Data!I41</f>
        <v>0</v>
      </c>
      <c r="E39" s="90">
        <f>[1]Data!J41</f>
        <v>0</v>
      </c>
      <c r="F39" s="91" t="str">
        <f>[1]Data!K41</f>
        <v>-</v>
      </c>
    </row>
    <row r="40" spans="1:6" x14ac:dyDescent="0.3">
      <c r="A40" s="95">
        <f>[1]Data!F42</f>
        <v>0</v>
      </c>
      <c r="B40" s="88" t="str">
        <f>[1]Data!G42</f>
        <v>*</v>
      </c>
      <c r="C40" s="131" t="str">
        <f>[1]Data!H42</f>
        <v>CEMENT MORTAR(1:5)</v>
      </c>
      <c r="D40" s="87">
        <f>[1]Data!I42</f>
        <v>0</v>
      </c>
      <c r="E40" s="90">
        <f>[1]Data!J42</f>
        <v>0</v>
      </c>
      <c r="F40" s="87">
        <f>[1]Data!K42</f>
        <v>0</v>
      </c>
    </row>
    <row r="41" spans="1:6" x14ac:dyDescent="0.3">
      <c r="A41" s="95">
        <f>[1]Data!F43</f>
        <v>0</v>
      </c>
      <c r="B41" s="87">
        <f>[1]Data!G43</f>
        <v>0</v>
      </c>
      <c r="C41" s="91" t="str">
        <f>[1]Data!H43</f>
        <v>-</v>
      </c>
      <c r="D41" s="87">
        <f>[1]Data!I43</f>
        <v>0</v>
      </c>
      <c r="E41" s="90">
        <f>[1]Data!J43</f>
        <v>0</v>
      </c>
      <c r="F41" s="87">
        <f>[1]Data!K43</f>
        <v>0</v>
      </c>
    </row>
    <row r="42" spans="1:6" x14ac:dyDescent="0.3">
      <c r="A42" s="97">
        <f>[1]Data!F44</f>
        <v>0.28799999999999998</v>
      </c>
      <c r="B42" s="88" t="str">
        <f>[1]Data!G44</f>
        <v>M.T</v>
      </c>
      <c r="C42" s="89" t="str">
        <f>[1]Data!H44</f>
        <v>CEMENT</v>
      </c>
      <c r="D42" s="88">
        <f>[1]Data!I44</f>
        <v>5960</v>
      </c>
      <c r="E42" s="89" t="str">
        <f>[1]Data!J44</f>
        <v>M.T</v>
      </c>
      <c r="F42" s="88">
        <f>[1]Data!K44</f>
        <v>1716.48</v>
      </c>
    </row>
    <row r="43" spans="1:6" x14ac:dyDescent="0.3">
      <c r="A43" s="97">
        <f>[1]Data!F45</f>
        <v>1</v>
      </c>
      <c r="B43" s="88" t="str">
        <f>[1]Data!G45</f>
        <v>CUM</v>
      </c>
      <c r="C43" s="89" t="str">
        <f>[1]Data!H45</f>
        <v>SAND</v>
      </c>
      <c r="D43" s="88">
        <f>[1]Data!I45</f>
        <v>1858.13</v>
      </c>
      <c r="E43" s="89" t="str">
        <f>[1]Data!J45</f>
        <v>CUM</v>
      </c>
      <c r="F43" s="88">
        <f>[1]Data!K45</f>
        <v>1858.13</v>
      </c>
    </row>
    <row r="44" spans="1:6" x14ac:dyDescent="0.3">
      <c r="A44" s="97">
        <f>[1]Data!F46</f>
        <v>1</v>
      </c>
      <c r="B44" s="88" t="str">
        <f>[1]Data!G46</f>
        <v>CUM</v>
      </c>
      <c r="C44" s="89" t="str">
        <f>[1]Data!H46</f>
        <v>MIXING OF MORTAR</v>
      </c>
      <c r="D44" s="88">
        <f>[1]Data!I46</f>
        <v>100</v>
      </c>
      <c r="E44" s="89" t="str">
        <f>[1]Data!J46</f>
        <v>CUM</v>
      </c>
      <c r="F44" s="88">
        <f>[1]Data!K46</f>
        <v>100</v>
      </c>
    </row>
    <row r="45" spans="1:6" x14ac:dyDescent="0.3">
      <c r="A45" s="95">
        <f>[1]Data!F47</f>
        <v>0</v>
      </c>
      <c r="B45" s="88" t="str">
        <f>[1]Data!G47</f>
        <v>L.S</v>
      </c>
      <c r="C45" s="89" t="str">
        <f>[1]Data!H47</f>
        <v>SUNDRIES</v>
      </c>
      <c r="D45" s="89" t="str">
        <f>[1]Data!I47</f>
        <v xml:space="preserve"> </v>
      </c>
      <c r="E45" s="89" t="str">
        <f>[1]Data!J47</f>
        <v>L.S</v>
      </c>
      <c r="F45" s="88">
        <f>[1]Data!K47</f>
        <v>0</v>
      </c>
    </row>
    <row r="46" spans="1:6" x14ac:dyDescent="0.3">
      <c r="A46" s="95">
        <f>[1]Data!F48</f>
        <v>0</v>
      </c>
      <c r="B46" s="87">
        <f>[1]Data!G48</f>
        <v>0</v>
      </c>
      <c r="C46" s="87">
        <f>[1]Data!H48</f>
        <v>0</v>
      </c>
      <c r="D46" s="87">
        <f>[1]Data!I48</f>
        <v>0</v>
      </c>
      <c r="E46" s="90">
        <f>[1]Data!J48</f>
        <v>0</v>
      </c>
      <c r="F46" s="91" t="str">
        <f>[1]Data!K48</f>
        <v>-</v>
      </c>
    </row>
    <row r="47" spans="1:6" x14ac:dyDescent="0.3">
      <c r="A47" s="95">
        <f>[1]Data!F49</f>
        <v>0</v>
      </c>
      <c r="B47" s="87">
        <f>[1]Data!G49</f>
        <v>0</v>
      </c>
      <c r="C47" s="89" t="str">
        <f>[1]Data!H49</f>
        <v>TOTAL FOR 1 CUM</v>
      </c>
      <c r="D47" s="87">
        <f>[1]Data!I49</f>
        <v>0</v>
      </c>
      <c r="E47" s="90">
        <f>[1]Data!J49</f>
        <v>0</v>
      </c>
      <c r="F47" s="92">
        <f>[1]Data!K49</f>
        <v>3674.61</v>
      </c>
    </row>
    <row r="48" spans="1:6" x14ac:dyDescent="0.3">
      <c r="A48" s="95">
        <f>[1]Data!F50</f>
        <v>0</v>
      </c>
      <c r="B48" s="87">
        <f>[1]Data!G50</f>
        <v>0</v>
      </c>
      <c r="C48" s="89">
        <f>[1]Data!H50</f>
        <v>0</v>
      </c>
      <c r="D48" s="87">
        <f>[1]Data!I50</f>
        <v>0</v>
      </c>
      <c r="E48" s="90">
        <f>[1]Data!J50</f>
        <v>0</v>
      </c>
      <c r="F48" s="92" t="str">
        <f>[1]Data!K50</f>
        <v>-</v>
      </c>
    </row>
    <row r="49" spans="1:6" x14ac:dyDescent="0.3">
      <c r="A49" s="95"/>
      <c r="B49" s="87"/>
      <c r="C49" s="89"/>
      <c r="D49" s="87"/>
      <c r="E49" s="90"/>
      <c r="F49" s="92"/>
    </row>
    <row r="50" spans="1:6" x14ac:dyDescent="0.3">
      <c r="A50" s="95">
        <f>[1]Data!F51</f>
        <v>0</v>
      </c>
      <c r="B50" s="88" t="str">
        <f>[1]Data!G51</f>
        <v>*</v>
      </c>
      <c r="C50" s="131" t="str">
        <f>[1]Data!H51</f>
        <v>CEMENT MORTAR(1:6)</v>
      </c>
      <c r="D50" s="87">
        <f>[1]Data!I51</f>
        <v>0</v>
      </c>
      <c r="E50" s="90">
        <f>[1]Data!J51</f>
        <v>0</v>
      </c>
      <c r="F50" s="87">
        <f>[1]Data!K51</f>
        <v>0</v>
      </c>
    </row>
    <row r="51" spans="1:6" x14ac:dyDescent="0.3">
      <c r="A51" s="95">
        <f>[1]Data!F52</f>
        <v>0</v>
      </c>
      <c r="B51" s="87">
        <f>[1]Data!G52</f>
        <v>0</v>
      </c>
      <c r="C51" s="91" t="str">
        <f>[1]Data!H52</f>
        <v>-</v>
      </c>
      <c r="D51" s="87">
        <f>[1]Data!I52</f>
        <v>0</v>
      </c>
      <c r="E51" s="90">
        <f>[1]Data!J52</f>
        <v>0</v>
      </c>
      <c r="F51" s="87">
        <f>[1]Data!K52</f>
        <v>0</v>
      </c>
    </row>
    <row r="52" spans="1:6" x14ac:dyDescent="0.3">
      <c r="A52" s="97">
        <f>[1]Data!F53</f>
        <v>0.24</v>
      </c>
      <c r="B52" s="88" t="str">
        <f>[1]Data!G53</f>
        <v>M.T</v>
      </c>
      <c r="C52" s="89" t="str">
        <f>[1]Data!H53</f>
        <v>CEMENT</v>
      </c>
      <c r="D52" s="88">
        <f>[1]Data!I53</f>
        <v>5960</v>
      </c>
      <c r="E52" s="89" t="str">
        <f>[1]Data!J53</f>
        <v>M.T</v>
      </c>
      <c r="F52" s="88">
        <f>[1]Data!K53</f>
        <v>1430.4</v>
      </c>
    </row>
    <row r="53" spans="1:6" x14ac:dyDescent="0.3">
      <c r="A53" s="97">
        <f>[1]Data!F54</f>
        <v>1</v>
      </c>
      <c r="B53" s="88" t="str">
        <f>[1]Data!G54</f>
        <v>CUM</v>
      </c>
      <c r="C53" s="89" t="str">
        <f>[1]Data!H54</f>
        <v>SAND</v>
      </c>
      <c r="D53" s="88">
        <f>[1]Data!I54</f>
        <v>1858.13</v>
      </c>
      <c r="E53" s="89" t="str">
        <f>[1]Data!J54</f>
        <v>CUM</v>
      </c>
      <c r="F53" s="88">
        <f>[1]Data!K54</f>
        <v>1858.13</v>
      </c>
    </row>
    <row r="54" spans="1:6" x14ac:dyDescent="0.3">
      <c r="A54" s="97">
        <f>[1]Data!F55</f>
        <v>1</v>
      </c>
      <c r="B54" s="88" t="str">
        <f>[1]Data!G55</f>
        <v>CUM</v>
      </c>
      <c r="C54" s="89" t="str">
        <f>[1]Data!H55</f>
        <v>MIXING OF MORTAR</v>
      </c>
      <c r="D54" s="88">
        <f>[1]Data!I55</f>
        <v>100</v>
      </c>
      <c r="E54" s="89" t="str">
        <f>[1]Data!J55</f>
        <v>CUM</v>
      </c>
      <c r="F54" s="88">
        <f>[1]Data!K55</f>
        <v>100</v>
      </c>
    </row>
    <row r="55" spans="1:6" x14ac:dyDescent="0.3">
      <c r="A55" s="95">
        <f>[1]Data!F56</f>
        <v>0</v>
      </c>
      <c r="B55" s="88" t="str">
        <f>[1]Data!G56</f>
        <v>L.S</v>
      </c>
      <c r="C55" s="89" t="str">
        <f>[1]Data!H56</f>
        <v>SUNDRIES</v>
      </c>
      <c r="D55" s="89" t="str">
        <f>[1]Data!I56</f>
        <v xml:space="preserve"> </v>
      </c>
      <c r="E55" s="89" t="str">
        <f>[1]Data!J56</f>
        <v>L.S</v>
      </c>
      <c r="F55" s="88">
        <f>[1]Data!K56</f>
        <v>0</v>
      </c>
    </row>
    <row r="56" spans="1:6" x14ac:dyDescent="0.3">
      <c r="A56" s="95">
        <f>[1]Data!F57</f>
        <v>0</v>
      </c>
      <c r="B56" s="87">
        <f>[1]Data!G57</f>
        <v>0</v>
      </c>
      <c r="C56" s="87">
        <f>[1]Data!H57</f>
        <v>0</v>
      </c>
      <c r="D56" s="87">
        <f>[1]Data!I57</f>
        <v>0</v>
      </c>
      <c r="E56" s="90">
        <f>[1]Data!J57</f>
        <v>0</v>
      </c>
      <c r="F56" s="91" t="str">
        <f>[1]Data!K57</f>
        <v>-</v>
      </c>
    </row>
    <row r="57" spans="1:6" x14ac:dyDescent="0.3">
      <c r="A57" s="95">
        <f>[1]Data!F58</f>
        <v>0</v>
      </c>
      <c r="B57" s="87">
        <f>[1]Data!G58</f>
        <v>0</v>
      </c>
      <c r="C57" s="89" t="str">
        <f>[1]Data!H58</f>
        <v>TOTAL FOR 1 CUM</v>
      </c>
      <c r="D57" s="87">
        <f>[1]Data!I58</f>
        <v>0</v>
      </c>
      <c r="E57" s="90">
        <f>[1]Data!J58</f>
        <v>0</v>
      </c>
      <c r="F57" s="92">
        <f>[1]Data!K58</f>
        <v>3388.53</v>
      </c>
    </row>
    <row r="58" spans="1:6" x14ac:dyDescent="0.3">
      <c r="A58" s="95" t="str">
        <f>[1]Data!F59</f>
        <v xml:space="preserve"> </v>
      </c>
      <c r="B58" s="87">
        <f>[1]Data!G59</f>
        <v>0</v>
      </c>
      <c r="C58" s="87">
        <f>[1]Data!H59</f>
        <v>0</v>
      </c>
      <c r="D58" s="87">
        <f>[1]Data!I59</f>
        <v>0</v>
      </c>
      <c r="E58" s="90">
        <f>[1]Data!J59</f>
        <v>0</v>
      </c>
      <c r="F58" s="91">
        <f>[1]Data!K59</f>
        <v>0</v>
      </c>
    </row>
    <row r="59" spans="1:6" x14ac:dyDescent="0.3">
      <c r="A59" s="95">
        <f>[1]Data!F61</f>
        <v>0</v>
      </c>
      <c r="B59" s="88" t="str">
        <f>[1]Data!G61</f>
        <v>*</v>
      </c>
      <c r="C59" s="131" t="str">
        <f>[1]Data!H61</f>
        <v>CEMENT MORTAR(1:7)</v>
      </c>
      <c r="D59" s="87">
        <f>[1]Data!I61</f>
        <v>0</v>
      </c>
      <c r="E59" s="90">
        <f>[1]Data!J61</f>
        <v>0</v>
      </c>
      <c r="F59" s="87">
        <f>[1]Data!K61</f>
        <v>0</v>
      </c>
    </row>
    <row r="60" spans="1:6" x14ac:dyDescent="0.3">
      <c r="A60" s="95">
        <f>[1]Data!F62</f>
        <v>0</v>
      </c>
      <c r="B60" s="87">
        <f>[1]Data!G62</f>
        <v>0</v>
      </c>
      <c r="C60" s="91" t="str">
        <f>[1]Data!H62</f>
        <v>-</v>
      </c>
      <c r="D60" s="87">
        <f>[1]Data!I62</f>
        <v>0</v>
      </c>
      <c r="E60" s="90">
        <f>[1]Data!J62</f>
        <v>0</v>
      </c>
      <c r="F60" s="87">
        <f>[1]Data!K62</f>
        <v>0</v>
      </c>
    </row>
    <row r="61" spans="1:6" x14ac:dyDescent="0.3">
      <c r="A61" s="97">
        <f>[1]Data!F63</f>
        <v>0.20599999999999999</v>
      </c>
      <c r="B61" s="88" t="str">
        <f>[1]Data!G63</f>
        <v>M.T</v>
      </c>
      <c r="C61" s="89" t="str">
        <f>[1]Data!H63</f>
        <v>CEMENT</v>
      </c>
      <c r="D61" s="88">
        <f>[1]Data!I63</f>
        <v>5960</v>
      </c>
      <c r="E61" s="89" t="str">
        <f>[1]Data!J63</f>
        <v>M.T</v>
      </c>
      <c r="F61" s="88">
        <f>[1]Data!K63</f>
        <v>1227.76</v>
      </c>
    </row>
    <row r="62" spans="1:6" x14ac:dyDescent="0.3">
      <c r="A62" s="97">
        <f>[1]Data!F64</f>
        <v>1</v>
      </c>
      <c r="B62" s="88" t="str">
        <f>[1]Data!G64</f>
        <v>CUM</v>
      </c>
      <c r="C62" s="89" t="str">
        <f>[1]Data!H64</f>
        <v>SAND</v>
      </c>
      <c r="D62" s="88">
        <f>[1]Data!I64</f>
        <v>1858.13</v>
      </c>
      <c r="E62" s="89" t="str">
        <f>[1]Data!J64</f>
        <v>CUM</v>
      </c>
      <c r="F62" s="88">
        <f>[1]Data!K64</f>
        <v>1858.13</v>
      </c>
    </row>
    <row r="63" spans="1:6" x14ac:dyDescent="0.3">
      <c r="A63" s="97">
        <f>[1]Data!F65</f>
        <v>1</v>
      </c>
      <c r="B63" s="88" t="str">
        <f>[1]Data!G65</f>
        <v>CUM</v>
      </c>
      <c r="C63" s="89" t="str">
        <f>[1]Data!H65</f>
        <v>MIXING OF MORTAR</v>
      </c>
      <c r="D63" s="88">
        <f>[1]Data!I65</f>
        <v>100</v>
      </c>
      <c r="E63" s="89" t="str">
        <f>[1]Data!J65</f>
        <v>CUM</v>
      </c>
      <c r="F63" s="88">
        <f>[1]Data!K65</f>
        <v>100</v>
      </c>
    </row>
    <row r="64" spans="1:6" x14ac:dyDescent="0.3">
      <c r="A64" s="95">
        <f>[1]Data!F66</f>
        <v>0</v>
      </c>
      <c r="B64" s="88" t="str">
        <f>[1]Data!G66</f>
        <v>L.S</v>
      </c>
      <c r="C64" s="89" t="str">
        <f>[1]Data!H66</f>
        <v>SUNDRIES</v>
      </c>
      <c r="D64" s="89" t="str">
        <f>[1]Data!I66</f>
        <v xml:space="preserve"> </v>
      </c>
      <c r="E64" s="89" t="str">
        <f>[1]Data!J66</f>
        <v>L.S</v>
      </c>
      <c r="F64" s="88">
        <f>[1]Data!K66</f>
        <v>0</v>
      </c>
    </row>
    <row r="65" spans="1:6" x14ac:dyDescent="0.3">
      <c r="A65" s="95">
        <f>[1]Data!F67</f>
        <v>0</v>
      </c>
      <c r="B65" s="87">
        <f>[1]Data!G67</f>
        <v>0</v>
      </c>
      <c r="C65" s="87">
        <f>[1]Data!H67</f>
        <v>0</v>
      </c>
      <c r="D65" s="87">
        <f>[1]Data!I67</f>
        <v>0</v>
      </c>
      <c r="E65" s="90">
        <f>[1]Data!J67</f>
        <v>0</v>
      </c>
      <c r="F65" s="91" t="str">
        <f>[1]Data!K67</f>
        <v>-</v>
      </c>
    </row>
    <row r="66" spans="1:6" x14ac:dyDescent="0.3">
      <c r="A66" s="95">
        <f>[1]Data!F68</f>
        <v>0</v>
      </c>
      <c r="B66" s="87">
        <f>[1]Data!G68</f>
        <v>0</v>
      </c>
      <c r="C66" s="89" t="str">
        <f>[1]Data!H68</f>
        <v>TOTAL FOR 1 CUM</v>
      </c>
      <c r="D66" s="87">
        <f>[1]Data!I68</f>
        <v>0</v>
      </c>
      <c r="E66" s="90">
        <f>[1]Data!J68</f>
        <v>0</v>
      </c>
      <c r="F66" s="92">
        <f>[1]Data!K68</f>
        <v>3185.89</v>
      </c>
    </row>
    <row r="67" spans="1:6" x14ac:dyDescent="0.3">
      <c r="A67" s="95">
        <f>[1]Data!F69</f>
        <v>0</v>
      </c>
      <c r="B67" s="87">
        <f>[1]Data!G69</f>
        <v>0</v>
      </c>
      <c r="C67" s="87">
        <f>[1]Data!H69</f>
        <v>0</v>
      </c>
      <c r="D67" s="87">
        <f>[1]Data!I69</f>
        <v>0</v>
      </c>
      <c r="E67" s="90">
        <f>[1]Data!J69</f>
        <v>0</v>
      </c>
      <c r="F67" s="91" t="str">
        <f>[1]Data!K69</f>
        <v>-</v>
      </c>
    </row>
    <row r="68" spans="1:6" x14ac:dyDescent="0.3">
      <c r="A68" s="95">
        <f>[1]Data!F70</f>
        <v>0</v>
      </c>
      <c r="B68" s="88" t="str">
        <f>[1]Data!G70</f>
        <v>*</v>
      </c>
      <c r="C68" s="131" t="str">
        <f>[1]Data!H70</f>
        <v>CEMENT MORTAR(1:8)</v>
      </c>
      <c r="D68" s="87">
        <f>[1]Data!I70</f>
        <v>0</v>
      </c>
      <c r="E68" s="90">
        <f>[1]Data!J70</f>
        <v>0</v>
      </c>
      <c r="F68" s="87">
        <f>[1]Data!K70</f>
        <v>0</v>
      </c>
    </row>
    <row r="69" spans="1:6" x14ac:dyDescent="0.3">
      <c r="A69" s="95">
        <f>[1]Data!F71</f>
        <v>0</v>
      </c>
      <c r="B69" s="87">
        <f>[1]Data!G71</f>
        <v>0</v>
      </c>
      <c r="C69" s="91" t="str">
        <f>[1]Data!H71</f>
        <v>-</v>
      </c>
      <c r="D69" s="87">
        <f>[1]Data!I71</f>
        <v>0</v>
      </c>
      <c r="E69" s="90">
        <f>[1]Data!J71</f>
        <v>0</v>
      </c>
      <c r="F69" s="87">
        <f>[1]Data!K71</f>
        <v>0</v>
      </c>
    </row>
    <row r="70" spans="1:6" x14ac:dyDescent="0.3">
      <c r="A70" s="97">
        <f>[1]Data!F72</f>
        <v>0.18</v>
      </c>
      <c r="B70" s="88" t="str">
        <f>[1]Data!G72</f>
        <v>M.T</v>
      </c>
      <c r="C70" s="89" t="str">
        <f>[1]Data!H72</f>
        <v>CEMENT</v>
      </c>
      <c r="D70" s="88">
        <f>[1]Data!I72</f>
        <v>5960</v>
      </c>
      <c r="E70" s="89" t="str">
        <f>[1]Data!J72</f>
        <v>M.T</v>
      </c>
      <c r="F70" s="88">
        <f>[1]Data!K72</f>
        <v>1072.8</v>
      </c>
    </row>
    <row r="71" spans="1:6" x14ac:dyDescent="0.3">
      <c r="A71" s="97">
        <f>[1]Data!F73</f>
        <v>1</v>
      </c>
      <c r="B71" s="88" t="str">
        <f>[1]Data!G73</f>
        <v>CUM</v>
      </c>
      <c r="C71" s="89" t="str">
        <f>[1]Data!H73</f>
        <v>SAND</v>
      </c>
      <c r="D71" s="88">
        <f>[1]Data!I73</f>
        <v>1858.13</v>
      </c>
      <c r="E71" s="89" t="str">
        <f>[1]Data!J73</f>
        <v>CUM</v>
      </c>
      <c r="F71" s="88">
        <f>[1]Data!K73</f>
        <v>1858.13</v>
      </c>
    </row>
    <row r="72" spans="1:6" x14ac:dyDescent="0.3">
      <c r="A72" s="97">
        <f>[1]Data!F74</f>
        <v>1</v>
      </c>
      <c r="B72" s="88" t="str">
        <f>[1]Data!G74</f>
        <v>CUM</v>
      </c>
      <c r="C72" s="89" t="str">
        <f>[1]Data!H74</f>
        <v>MIXING OF MORTAR</v>
      </c>
      <c r="D72" s="88">
        <f>[1]Data!I74</f>
        <v>100</v>
      </c>
      <c r="E72" s="89" t="str">
        <f>[1]Data!J74</f>
        <v>CUM</v>
      </c>
      <c r="F72" s="88">
        <f>[1]Data!K74</f>
        <v>100</v>
      </c>
    </row>
    <row r="73" spans="1:6" x14ac:dyDescent="0.3">
      <c r="A73" s="95">
        <f>[1]Data!F75</f>
        <v>0</v>
      </c>
      <c r="B73" s="88" t="str">
        <f>[1]Data!G75</f>
        <v>L.S</v>
      </c>
      <c r="C73" s="89" t="str">
        <f>[1]Data!H75</f>
        <v>SUNDRIES</v>
      </c>
      <c r="D73" s="89" t="str">
        <f>[1]Data!I75</f>
        <v xml:space="preserve"> </v>
      </c>
      <c r="E73" s="89" t="str">
        <f>[1]Data!J75</f>
        <v>L.S</v>
      </c>
      <c r="F73" s="88">
        <f>[1]Data!K75</f>
        <v>0</v>
      </c>
    </row>
    <row r="74" spans="1:6" x14ac:dyDescent="0.3">
      <c r="A74" s="95">
        <f>[1]Data!F76</f>
        <v>0</v>
      </c>
      <c r="B74" s="87">
        <f>[1]Data!G76</f>
        <v>0</v>
      </c>
      <c r="C74" s="87">
        <f>[1]Data!H76</f>
        <v>0</v>
      </c>
      <c r="D74" s="87">
        <f>[1]Data!I76</f>
        <v>0</v>
      </c>
      <c r="E74" s="90">
        <f>[1]Data!J76</f>
        <v>0</v>
      </c>
      <c r="F74" s="91" t="str">
        <f>[1]Data!K76</f>
        <v>-</v>
      </c>
    </row>
    <row r="75" spans="1:6" x14ac:dyDescent="0.3">
      <c r="A75" s="95">
        <f>[1]Data!F77</f>
        <v>0</v>
      </c>
      <c r="B75" s="87">
        <f>[1]Data!G77</f>
        <v>0</v>
      </c>
      <c r="C75" s="89" t="str">
        <f>[1]Data!H77</f>
        <v>TOTAL FOR 1 CUM</v>
      </c>
      <c r="D75" s="87">
        <f>[1]Data!I77</f>
        <v>0</v>
      </c>
      <c r="E75" s="90">
        <f>[1]Data!J77</f>
        <v>0</v>
      </c>
      <c r="F75" s="92">
        <f>[1]Data!K77</f>
        <v>3030.93</v>
      </c>
    </row>
    <row r="76" spans="1:6" x14ac:dyDescent="0.3">
      <c r="A76" s="95">
        <f>[1]Data!F78</f>
        <v>0</v>
      </c>
      <c r="B76" s="87">
        <f>[1]Data!G78</f>
        <v>0</v>
      </c>
      <c r="C76" s="87">
        <f>[1]Data!H78</f>
        <v>0</v>
      </c>
      <c r="D76" s="87">
        <f>[1]Data!I78</f>
        <v>0</v>
      </c>
      <c r="E76" s="90">
        <f>[1]Data!J78</f>
        <v>0</v>
      </c>
      <c r="F76" s="91" t="str">
        <f>[1]Data!K78</f>
        <v>-</v>
      </c>
    </row>
    <row r="78" spans="1:6" x14ac:dyDescent="0.3">
      <c r="A78" s="95">
        <f>[1]Data!F3206</f>
        <v>0</v>
      </c>
      <c r="B78" s="87">
        <f>[1]Data!G3206</f>
        <v>0</v>
      </c>
      <c r="C78" s="94" t="str">
        <f>[1]Data!H3206</f>
        <v>PAINTING ONE COATS OVER OLD</v>
      </c>
      <c r="D78" s="87">
        <f>[1]Data!I3206</f>
        <v>0</v>
      </c>
      <c r="E78" s="93">
        <f>[1]Data!J3206</f>
        <v>0</v>
      </c>
      <c r="F78" s="87">
        <f>[1]Data!K3206</f>
        <v>0</v>
      </c>
    </row>
    <row r="79" spans="1:6" x14ac:dyDescent="0.3">
      <c r="A79" s="95">
        <f>[1]Data!F3207</f>
        <v>0</v>
      </c>
      <c r="B79" s="87">
        <f>[1]Data!G3207</f>
        <v>0</v>
      </c>
      <c r="C79" s="94" t="str">
        <f>[1]Data!H3207</f>
        <v>WOOD WORKS WITH IIND CLASS</v>
      </c>
      <c r="D79" s="87">
        <f>[1]Data!I3207</f>
        <v>0</v>
      </c>
      <c r="E79" s="93">
        <f>[1]Data!J3207</f>
        <v>0</v>
      </c>
      <c r="F79" s="87">
        <f>[1]Data!K3207</f>
        <v>0</v>
      </c>
    </row>
    <row r="80" spans="1:6" x14ac:dyDescent="0.3">
      <c r="A80" s="95">
        <f>[1]Data!F3208</f>
        <v>0</v>
      </c>
      <c r="B80" s="87">
        <f>[1]Data!G3208</f>
        <v>0</v>
      </c>
      <c r="C80" s="94" t="str">
        <f>[1]Data!H3208</f>
        <v>SYNTHETIC ENAMEL PAINT</v>
      </c>
      <c r="D80" s="87">
        <f>[1]Data!I3208</f>
        <v>0</v>
      </c>
      <c r="E80" s="93">
        <f>[1]Data!J3208</f>
        <v>0</v>
      </c>
      <c r="F80" s="87">
        <f>[1]Data!K3208</f>
        <v>0</v>
      </c>
    </row>
    <row r="81" spans="1:6" x14ac:dyDescent="0.3">
      <c r="A81" s="95">
        <f>[1]Data!F3209</f>
        <v>0</v>
      </c>
      <c r="B81" s="87">
        <f>[1]Data!G3209</f>
        <v>0</v>
      </c>
      <c r="C81" s="87">
        <f>[1]Data!H3209</f>
        <v>0</v>
      </c>
      <c r="D81" s="87">
        <f>[1]Data!I3209</f>
        <v>0</v>
      </c>
      <c r="E81" s="93">
        <f>[1]Data!J3209</f>
        <v>0</v>
      </c>
      <c r="F81" s="87">
        <f>[1]Data!K3209</f>
        <v>0</v>
      </c>
    </row>
    <row r="82" spans="1:6" x14ac:dyDescent="0.3">
      <c r="A82" s="95">
        <f>[1]Data!F3210</f>
        <v>1.33</v>
      </c>
      <c r="B82" s="87" t="str">
        <f>[1]Data!G3210</f>
        <v>Lit</v>
      </c>
      <c r="C82" s="87" t="str">
        <f>[1]Data!H3210</f>
        <v>READY MIXED IIND CLASS PAINT</v>
      </c>
      <c r="D82" s="87">
        <f>[1]Data!I3210</f>
        <v>236.6</v>
      </c>
      <c r="E82" s="87" t="str">
        <f>[1]Data!J3210</f>
        <v>Lit</v>
      </c>
      <c r="F82" s="87">
        <f>[1]Data!K3210</f>
        <v>314.68</v>
      </c>
    </row>
    <row r="83" spans="1:6" x14ac:dyDescent="0.3">
      <c r="A83" s="95">
        <f>[1]Data!F3211</f>
        <v>0.7</v>
      </c>
      <c r="B83" s="87" t="str">
        <f>[1]Data!G3211</f>
        <v>nos</v>
      </c>
      <c r="C83" s="87" t="str">
        <f>[1]Data!H3211</f>
        <v xml:space="preserve">PAINTER I </v>
      </c>
      <c r="D83" s="87">
        <f>[1]Data!I3211</f>
        <v>688</v>
      </c>
      <c r="E83" s="87" t="str">
        <f>[1]Data!J3211</f>
        <v>nos</v>
      </c>
      <c r="F83" s="87">
        <f>[1]Data!K3211</f>
        <v>481.6</v>
      </c>
    </row>
    <row r="84" spans="1:6" x14ac:dyDescent="0.3">
      <c r="A84" s="95">
        <f>[1]Data!F3212</f>
        <v>10</v>
      </c>
      <c r="B84" s="87" t="str">
        <f>[1]Data!G3212</f>
        <v>Sqm</v>
      </c>
      <c r="C84" s="87" t="str">
        <f>[1]Data!H3212</f>
        <v>Thorouh scrapping (p-31 slno.112)</v>
      </c>
      <c r="D84" s="87">
        <f>[1]Data!I3212</f>
        <v>8.5</v>
      </c>
      <c r="E84" s="87" t="str">
        <f>[1]Data!J3212</f>
        <v>Sqm</v>
      </c>
      <c r="F84" s="87">
        <f>[1]Data!K3212</f>
        <v>85</v>
      </c>
    </row>
    <row r="85" spans="1:6" x14ac:dyDescent="0.3">
      <c r="A85" s="95">
        <f>[1]Data!F3213</f>
        <v>0</v>
      </c>
      <c r="B85" s="87">
        <f>[1]Data!G3213</f>
        <v>0</v>
      </c>
      <c r="C85" s="87" t="str">
        <f>[1]Data!H3213</f>
        <v xml:space="preserve">SUNDRIES </v>
      </c>
      <c r="D85" s="87" t="str">
        <f>[1]Data!I3213</f>
        <v>LS</v>
      </c>
      <c r="E85" s="93">
        <f>[1]Data!J3213</f>
        <v>0</v>
      </c>
      <c r="F85" s="87">
        <f>[1]Data!K3213</f>
        <v>1.5</v>
      </c>
    </row>
    <row r="86" spans="1:6" x14ac:dyDescent="0.3">
      <c r="A86" s="95">
        <f>[1]Data!F3214</f>
        <v>0</v>
      </c>
      <c r="B86" s="87">
        <f>[1]Data!G3214</f>
        <v>0</v>
      </c>
      <c r="C86" s="87" t="str">
        <f>[1]Data!H3214</f>
        <v>TOTAL FOR 10 SQM</v>
      </c>
      <c r="D86" s="87">
        <f>[1]Data!I3214</f>
        <v>0</v>
      </c>
      <c r="E86" s="93">
        <f>[1]Data!J3214</f>
        <v>0</v>
      </c>
      <c r="F86" s="87">
        <f>[1]Data!K3214</f>
        <v>882.78</v>
      </c>
    </row>
    <row r="87" spans="1:6" x14ac:dyDescent="0.3">
      <c r="A87" s="95">
        <f>[1]Data!F3215</f>
        <v>0</v>
      </c>
      <c r="B87" s="87">
        <f>[1]Data!G3215</f>
        <v>0</v>
      </c>
      <c r="C87" s="87">
        <f>[1]Data!H3215</f>
        <v>0</v>
      </c>
      <c r="D87" s="87">
        <f>[1]Data!I3215</f>
        <v>0</v>
      </c>
      <c r="E87" s="93">
        <f>[1]Data!J3215</f>
        <v>0</v>
      </c>
      <c r="F87" s="87">
        <f>[1]Data!K3215</f>
        <v>0</v>
      </c>
    </row>
    <row r="88" spans="1:6" x14ac:dyDescent="0.3">
      <c r="A88" s="95">
        <f>[1]Data!F3216</f>
        <v>0</v>
      </c>
      <c r="B88" s="87">
        <f>[1]Data!G3216</f>
        <v>0</v>
      </c>
      <c r="C88" s="87" t="str">
        <f>[1]Data!H3216</f>
        <v>RATE PER SQM</v>
      </c>
      <c r="D88" s="87">
        <f>[1]Data!I3216</f>
        <v>0</v>
      </c>
      <c r="E88" s="93">
        <f>[1]Data!J3216</f>
        <v>0</v>
      </c>
      <c r="F88" s="94">
        <f>[1]Data!K3216</f>
        <v>88.28</v>
      </c>
    </row>
    <row r="90" spans="1:6" x14ac:dyDescent="0.3">
      <c r="A90" s="95">
        <f>[1]Data!F3237</f>
        <v>0</v>
      </c>
      <c r="B90" s="87">
        <f>[1]Data!G3237</f>
        <v>0</v>
      </c>
      <c r="C90" s="94" t="str">
        <f>[1]Data!H3237</f>
        <v>PAINTING TWO COATS OVER OLD</v>
      </c>
      <c r="D90" s="87">
        <f>[1]Data!I3237</f>
        <v>0</v>
      </c>
      <c r="E90" s="93">
        <f>[1]Data!J3237</f>
        <v>0</v>
      </c>
      <c r="F90" s="87">
        <f>[1]Data!K3237</f>
        <v>0</v>
      </c>
    </row>
    <row r="91" spans="1:6" x14ac:dyDescent="0.3">
      <c r="A91" s="95">
        <f>[1]Data!F3238</f>
        <v>0</v>
      </c>
      <c r="B91" s="87">
        <f>[1]Data!G3238</f>
        <v>0</v>
      </c>
      <c r="C91" s="94" t="str">
        <f>[1]Data!H3238</f>
        <v>IRON WORKS WITH IIND CLASS</v>
      </c>
      <c r="D91" s="87">
        <f>[1]Data!I3238</f>
        <v>0</v>
      </c>
      <c r="E91" s="93">
        <f>[1]Data!J3238</f>
        <v>0</v>
      </c>
      <c r="F91" s="87">
        <f>[1]Data!K3238</f>
        <v>0</v>
      </c>
    </row>
    <row r="92" spans="1:6" x14ac:dyDescent="0.3">
      <c r="A92" s="95">
        <f>[1]Data!F3239</f>
        <v>0</v>
      </c>
      <c r="B92" s="87">
        <f>[1]Data!G3239</f>
        <v>0</v>
      </c>
      <c r="C92" s="94" t="str">
        <f>[1]Data!H3239</f>
        <v>SYNTHETIC ENAMEL PAINT</v>
      </c>
      <c r="D92" s="87">
        <f>[1]Data!I3239</f>
        <v>0</v>
      </c>
      <c r="E92" s="93">
        <f>[1]Data!J3239</f>
        <v>0</v>
      </c>
      <c r="F92" s="87">
        <f>[1]Data!K3239</f>
        <v>0</v>
      </c>
    </row>
    <row r="93" spans="1:6" x14ac:dyDescent="0.3">
      <c r="A93" s="95">
        <f>[1]Data!F3240</f>
        <v>0</v>
      </c>
      <c r="B93" s="87">
        <f>[1]Data!G3240</f>
        <v>0</v>
      </c>
      <c r="C93" s="87">
        <f>[1]Data!H3240</f>
        <v>0</v>
      </c>
      <c r="D93" s="87">
        <f>[1]Data!I3240</f>
        <v>0</v>
      </c>
      <c r="E93" s="93">
        <f>[1]Data!J3240</f>
        <v>0</v>
      </c>
      <c r="F93" s="87">
        <f>[1]Data!K3240</f>
        <v>0</v>
      </c>
    </row>
    <row r="94" spans="1:6" x14ac:dyDescent="0.3">
      <c r="A94" s="95">
        <f>[1]Data!F3241</f>
        <v>1.89</v>
      </c>
      <c r="B94" s="87" t="str">
        <f>[1]Data!G3241</f>
        <v>Lit</v>
      </c>
      <c r="C94" s="87" t="str">
        <f>[1]Data!H3241</f>
        <v>READY MIXED IIND CLASS PAINT</v>
      </c>
      <c r="D94" s="87">
        <f>[1]Data!I3241</f>
        <v>225.4</v>
      </c>
      <c r="E94" s="87" t="str">
        <f>[1]Data!J3241</f>
        <v>Lit</v>
      </c>
      <c r="F94" s="87">
        <f>[1]Data!K3241</f>
        <v>426.01</v>
      </c>
    </row>
    <row r="95" spans="1:6" x14ac:dyDescent="0.3">
      <c r="A95" s="95">
        <f>[1]Data!F3242</f>
        <v>1.1000000000000001</v>
      </c>
      <c r="B95" s="87" t="str">
        <f>[1]Data!G3242</f>
        <v>nos</v>
      </c>
      <c r="C95" s="87" t="str">
        <f>[1]Data!H3242</f>
        <v xml:space="preserve">PAINTER I </v>
      </c>
      <c r="D95" s="87">
        <f>[1]Data!I3242</f>
        <v>688</v>
      </c>
      <c r="E95" s="87" t="str">
        <f>[1]Data!J3242</f>
        <v>nos</v>
      </c>
      <c r="F95" s="87">
        <f>[1]Data!K3242</f>
        <v>756.8</v>
      </c>
    </row>
    <row r="96" spans="1:6" x14ac:dyDescent="0.3">
      <c r="A96" s="95">
        <f>[1]Data!F3243</f>
        <v>10</v>
      </c>
      <c r="B96" s="87" t="str">
        <f>[1]Data!G3243</f>
        <v>Sqm</v>
      </c>
      <c r="C96" s="89" t="str">
        <f>[1]Data!H3243</f>
        <v>Thorouh scrapping</v>
      </c>
      <c r="D96" s="87">
        <f>[1]Data!I3243</f>
        <v>7.4</v>
      </c>
      <c r="E96" s="87" t="str">
        <f>[1]Data!J3243</f>
        <v>Sqm</v>
      </c>
      <c r="F96" s="87">
        <f>[1]Data!K3243</f>
        <v>74</v>
      </c>
    </row>
    <row r="97" spans="1:6" x14ac:dyDescent="0.3">
      <c r="A97" s="95">
        <f>[1]Data!F3244</f>
        <v>0</v>
      </c>
      <c r="B97" s="87">
        <f>[1]Data!G3244</f>
        <v>0</v>
      </c>
      <c r="C97" s="89" t="str">
        <f>[1]Data!H3244</f>
        <v xml:space="preserve">SUNDRIES </v>
      </c>
      <c r="D97" s="87" t="str">
        <f>[1]Data!I3244</f>
        <v>LS</v>
      </c>
      <c r="E97" s="93">
        <f>[1]Data!J3244</f>
        <v>0</v>
      </c>
      <c r="F97" s="87">
        <f>[1]Data!K3244</f>
        <v>1.9</v>
      </c>
    </row>
    <row r="98" spans="1:6" x14ac:dyDescent="0.3">
      <c r="A98" s="95">
        <f>[1]Data!F3245</f>
        <v>0</v>
      </c>
      <c r="B98" s="87">
        <f>[1]Data!G3245</f>
        <v>0</v>
      </c>
      <c r="C98" s="87" t="str">
        <f>[1]Data!H3245</f>
        <v>TOTAL FOR 10 SQM</v>
      </c>
      <c r="D98" s="87">
        <f>[1]Data!I3245</f>
        <v>0</v>
      </c>
      <c r="E98" s="93">
        <f>[1]Data!J3245</f>
        <v>0</v>
      </c>
      <c r="F98" s="87">
        <f>[1]Data!K3245</f>
        <v>1258.71</v>
      </c>
    </row>
    <row r="99" spans="1:6" x14ac:dyDescent="0.3">
      <c r="A99" s="95">
        <f>[1]Data!F3246</f>
        <v>0</v>
      </c>
      <c r="B99" s="87">
        <f>[1]Data!G3246</f>
        <v>0</v>
      </c>
      <c r="C99" s="87">
        <f>[1]Data!H3246</f>
        <v>0</v>
      </c>
      <c r="D99" s="87">
        <f>[1]Data!I3246</f>
        <v>0</v>
      </c>
      <c r="E99" s="93">
        <f>[1]Data!J3246</f>
        <v>0</v>
      </c>
      <c r="F99" s="87">
        <f>[1]Data!K3246</f>
        <v>0</v>
      </c>
    </row>
    <row r="100" spans="1:6" x14ac:dyDescent="0.3">
      <c r="A100" s="95">
        <f>[1]Data!F3247</f>
        <v>0</v>
      </c>
      <c r="B100" s="87">
        <f>[1]Data!G3247</f>
        <v>0</v>
      </c>
      <c r="C100" s="87" t="str">
        <f>[1]Data!H3247</f>
        <v>RATE PER SQM</v>
      </c>
      <c r="D100" s="87">
        <f>[1]Data!I3247</f>
        <v>0</v>
      </c>
      <c r="E100" s="93">
        <f>[1]Data!J3247</f>
        <v>0</v>
      </c>
      <c r="F100" s="94">
        <f>[1]Data!K3247</f>
        <v>125.87</v>
      </c>
    </row>
    <row r="101" spans="1:6" x14ac:dyDescent="0.3">
      <c r="A101" s="95">
        <f>[1]Data!M374</f>
        <v>0</v>
      </c>
      <c r="B101" s="89" t="str">
        <f>[1]Data!N374</f>
        <v>*</v>
      </c>
      <c r="C101" s="131" t="str">
        <f>[1]Data!O374</f>
        <v>WHITE WASHING ONE COAT</v>
      </c>
      <c r="D101" s="87">
        <f>[1]Data!P374</f>
        <v>0</v>
      </c>
      <c r="E101" s="87">
        <f>[1]Data!Q374</f>
        <v>0</v>
      </c>
      <c r="F101" s="87">
        <f>[1]Data!R374</f>
        <v>0</v>
      </c>
    </row>
    <row r="102" spans="1:6" x14ac:dyDescent="0.3">
      <c r="A102" s="95">
        <f>[1]Data!M375</f>
        <v>0</v>
      </c>
      <c r="B102" s="87">
        <f>[1]Data!N375</f>
        <v>0</v>
      </c>
      <c r="C102" s="91" t="str">
        <f>[1]Data!O375</f>
        <v>-</v>
      </c>
      <c r="D102" s="87">
        <f>[1]Data!P375</f>
        <v>0</v>
      </c>
      <c r="E102" s="87">
        <f>[1]Data!Q375</f>
        <v>0</v>
      </c>
      <c r="F102" s="87">
        <f>[1]Data!R375</f>
        <v>0</v>
      </c>
    </row>
    <row r="103" spans="1:6" x14ac:dyDescent="0.3">
      <c r="A103" s="97">
        <f>[1]Data!M376</f>
        <v>0.05</v>
      </c>
      <c r="B103" s="89" t="str">
        <f>[1]Data!N376</f>
        <v>CUM</v>
      </c>
      <c r="C103" s="89" t="str">
        <f>[1]Data!O376</f>
        <v>SLACKED SHELL LIME</v>
      </c>
      <c r="D103" s="88">
        <f>[1]Data!P376</f>
        <v>1322</v>
      </c>
      <c r="E103" s="89" t="str">
        <f>[1]Data!Q376</f>
        <v>CUM</v>
      </c>
      <c r="F103" s="88">
        <f>[1]Data!R376</f>
        <v>66.099999999999994</v>
      </c>
    </row>
    <row r="104" spans="1:6" x14ac:dyDescent="0.3">
      <c r="A104" s="97">
        <f>[1]Data!M377</f>
        <v>1.1000000000000001</v>
      </c>
      <c r="B104" s="89" t="str">
        <f>[1]Data!N377</f>
        <v>NO.</v>
      </c>
      <c r="C104" s="89" t="str">
        <f>[1]Data!O377</f>
        <v>MASON II</v>
      </c>
      <c r="D104" s="88">
        <f>[1]Data!P377</f>
        <v>804</v>
      </c>
      <c r="E104" s="89" t="str">
        <f>[1]Data!Q377</f>
        <v>NO.</v>
      </c>
      <c r="F104" s="88">
        <f>[1]Data!R377</f>
        <v>884.4</v>
      </c>
    </row>
    <row r="105" spans="1:6" x14ac:dyDescent="0.3">
      <c r="A105" s="97">
        <f>[1]Data!M378</f>
        <v>0.3</v>
      </c>
      <c r="B105" s="89" t="str">
        <f>[1]Data!N378</f>
        <v>NO.</v>
      </c>
      <c r="C105" s="89" t="str">
        <f>[1]Data!O378</f>
        <v>MAZDOOR I</v>
      </c>
      <c r="D105" s="88">
        <f>[1]Data!P378</f>
        <v>562</v>
      </c>
      <c r="E105" s="89" t="str">
        <f>[1]Data!Q378</f>
        <v>NO.</v>
      </c>
      <c r="F105" s="88">
        <f>[1]Data!R378</f>
        <v>168.6</v>
      </c>
    </row>
    <row r="106" spans="1:6" x14ac:dyDescent="0.3">
      <c r="A106" s="97">
        <f>[1]Data!M379</f>
        <v>1.9</v>
      </c>
      <c r="B106" s="89" t="str">
        <f>[1]Data!N379</f>
        <v>NO.</v>
      </c>
      <c r="C106" s="89" t="str">
        <f>[1]Data!O379</f>
        <v>MAZDOOR II</v>
      </c>
      <c r="D106" s="88">
        <f>[1]Data!P379</f>
        <v>461</v>
      </c>
      <c r="E106" s="89" t="str">
        <f>[1]Data!Q379</f>
        <v>NO.</v>
      </c>
      <c r="F106" s="88">
        <f>[1]Data!R379</f>
        <v>875.9</v>
      </c>
    </row>
    <row r="107" spans="1:6" x14ac:dyDescent="0.3">
      <c r="A107" s="95">
        <f>[1]Data!M380</f>
        <v>0</v>
      </c>
      <c r="B107" s="89" t="str">
        <f>[1]Data!N380</f>
        <v>L.S</v>
      </c>
      <c r="C107" s="89" t="str">
        <f>[1]Data!O380</f>
        <v>SUNDRIES FOR BRUSH ETC</v>
      </c>
      <c r="D107" s="89" t="str">
        <f>[1]Data!P380</f>
        <v xml:space="preserve"> </v>
      </c>
      <c r="E107" s="89" t="str">
        <f>[1]Data!Q380</f>
        <v>L.S</v>
      </c>
      <c r="F107" s="88">
        <f>[1]Data!R380</f>
        <v>1.46</v>
      </c>
    </row>
    <row r="108" spans="1:6" x14ac:dyDescent="0.3">
      <c r="A108" s="95">
        <f>[1]Data!M381</f>
        <v>0</v>
      </c>
      <c r="B108" s="87">
        <f>[1]Data!N381</f>
        <v>0</v>
      </c>
      <c r="C108" s="87">
        <f>[1]Data!O381</f>
        <v>0</v>
      </c>
      <c r="D108" s="87">
        <f>[1]Data!P381</f>
        <v>0</v>
      </c>
      <c r="E108" s="87">
        <f>[1]Data!Q381</f>
        <v>0</v>
      </c>
      <c r="F108" s="91" t="str">
        <f>[1]Data!R381</f>
        <v>-</v>
      </c>
    </row>
    <row r="109" spans="1:6" x14ac:dyDescent="0.3">
      <c r="A109" s="95">
        <f>[1]Data!M382</f>
        <v>0</v>
      </c>
      <c r="B109" s="87">
        <f>[1]Data!N382</f>
        <v>0</v>
      </c>
      <c r="C109" s="89" t="str">
        <f>[1]Data!O382</f>
        <v>TOTAL FOR 100 SQM</v>
      </c>
      <c r="D109" s="87">
        <f>[1]Data!P382</f>
        <v>0</v>
      </c>
      <c r="E109" s="87">
        <f>[1]Data!Q382</f>
        <v>0</v>
      </c>
      <c r="F109" s="88">
        <f>[1]Data!R382</f>
        <v>1996.46</v>
      </c>
    </row>
    <row r="110" spans="1:6" x14ac:dyDescent="0.3">
      <c r="A110" s="95">
        <f>[1]Data!M383</f>
        <v>0</v>
      </c>
      <c r="B110" s="87">
        <f>[1]Data!N383</f>
        <v>0</v>
      </c>
      <c r="C110" s="87">
        <f>[1]Data!O383</f>
        <v>0</v>
      </c>
      <c r="D110" s="87">
        <f>[1]Data!P383</f>
        <v>0</v>
      </c>
      <c r="E110" s="87">
        <f>[1]Data!Q383</f>
        <v>0</v>
      </c>
      <c r="F110" s="91" t="str">
        <f>[1]Data!R383</f>
        <v>-</v>
      </c>
    </row>
    <row r="111" spans="1:6" x14ac:dyDescent="0.3">
      <c r="A111" s="95">
        <f>[1]Data!M384</f>
        <v>0</v>
      </c>
      <c r="B111" s="87">
        <f>[1]Data!N384</f>
        <v>0</v>
      </c>
      <c r="C111" s="89" t="str">
        <f>[1]Data!O384</f>
        <v>RATE PER SQM</v>
      </c>
      <c r="D111" s="87">
        <f>[1]Data!P384</f>
        <v>0</v>
      </c>
      <c r="E111" s="87">
        <f>[1]Data!Q384</f>
        <v>0</v>
      </c>
      <c r="F111" s="92">
        <f>[1]Data!R384</f>
        <v>19.96</v>
      </c>
    </row>
    <row r="112" spans="1:6" x14ac:dyDescent="0.3">
      <c r="A112" s="95">
        <f>[1]Data!M385</f>
        <v>0</v>
      </c>
      <c r="B112" s="87">
        <f>[1]Data!N385</f>
        <v>0</v>
      </c>
      <c r="C112" s="87">
        <f>[1]Data!O385</f>
        <v>0</v>
      </c>
      <c r="D112" s="87">
        <f>[1]Data!P385</f>
        <v>0</v>
      </c>
      <c r="E112" s="87">
        <f>[1]Data!Q385</f>
        <v>0</v>
      </c>
      <c r="F112" s="91" t="str">
        <f>[1]Data!R385</f>
        <v>=</v>
      </c>
    </row>
    <row r="114" spans="1:6" x14ac:dyDescent="0.3">
      <c r="A114" s="95">
        <f>[1]Data!F3351</f>
        <v>0</v>
      </c>
      <c r="B114" s="87">
        <f>[1]Data!G3351</f>
        <v>0</v>
      </c>
      <c r="C114" s="258" t="str">
        <f>[1]Data!H3351</f>
        <v>Plastic Emulsion PAINT two coat for old wall</v>
      </c>
      <c r="D114" s="258"/>
      <c r="E114" s="258"/>
      <c r="F114" s="87">
        <f>[1]Data!K3351</f>
        <v>0</v>
      </c>
    </row>
    <row r="115" spans="1:6" x14ac:dyDescent="0.3">
      <c r="A115" s="95">
        <f>[1]Data!F3352</f>
        <v>0</v>
      </c>
      <c r="B115" s="87">
        <f>[1]Data!G3352</f>
        <v>0</v>
      </c>
      <c r="C115" s="87">
        <f>[1]Data!H3352</f>
        <v>0</v>
      </c>
      <c r="D115" s="87">
        <f>[1]Data!I3352</f>
        <v>0</v>
      </c>
      <c r="E115" s="87">
        <f>[1]Data!J3352</f>
        <v>0</v>
      </c>
      <c r="F115" s="87">
        <f>[1]Data!K3352</f>
        <v>0</v>
      </c>
    </row>
    <row r="116" spans="1:6" x14ac:dyDescent="0.3">
      <c r="A116" s="95">
        <f>[1]Data!F3353</f>
        <v>1.4</v>
      </c>
      <c r="B116" s="88" t="str">
        <f>[1]Data!G3353</f>
        <v>LIT</v>
      </c>
      <c r="C116" s="87" t="str">
        <f>[1]Data!H3353</f>
        <v>Plastic Emulsion PAINT</v>
      </c>
      <c r="D116" s="95">
        <f>[1]Data!I3353</f>
        <v>292.7</v>
      </c>
      <c r="E116" s="88" t="str">
        <f>[1]Data!J3353</f>
        <v>LIT</v>
      </c>
      <c r="F116" s="87">
        <f>[1]Data!K3353</f>
        <v>409.78</v>
      </c>
    </row>
    <row r="117" spans="1:6" x14ac:dyDescent="0.3">
      <c r="A117" s="95">
        <f>[1]Data!F3354</f>
        <v>1.5</v>
      </c>
      <c r="B117" s="88" t="str">
        <f>[1]Data!G3354</f>
        <v>NO</v>
      </c>
      <c r="C117" s="87" t="str">
        <f>[1]Data!H3354</f>
        <v>Painter I</v>
      </c>
      <c r="D117" s="95">
        <f>[1]Data!I3354</f>
        <v>688</v>
      </c>
      <c r="E117" s="88" t="str">
        <f>[1]Data!J3354</f>
        <v>NO</v>
      </c>
      <c r="F117" s="87">
        <f>[1]Data!K3354</f>
        <v>1032</v>
      </c>
    </row>
    <row r="118" spans="1:6" x14ac:dyDescent="0.3">
      <c r="A118" s="95">
        <f>[1]Data!F3355</f>
        <v>10</v>
      </c>
      <c r="B118" s="87" t="str">
        <f>[1]Data!G3355</f>
        <v>Sqm</v>
      </c>
      <c r="C118" s="89" t="str">
        <f>[1]Data!H3355</f>
        <v>Thorouh scrapping p28/108</v>
      </c>
      <c r="D118" s="95">
        <f>[1]Data!I3355</f>
        <v>3.65</v>
      </c>
      <c r="E118" s="87" t="str">
        <f>[1]Data!J3355</f>
        <v>Sqm</v>
      </c>
      <c r="F118" s="87">
        <f>[1]Data!K3355</f>
        <v>36.5</v>
      </c>
    </row>
    <row r="119" spans="1:6" x14ac:dyDescent="0.3">
      <c r="A119" s="95">
        <f>[1]Data!F3356</f>
        <v>0</v>
      </c>
      <c r="B119" s="87">
        <f>[1]Data!G3356</f>
        <v>0</v>
      </c>
      <c r="C119" s="89" t="str">
        <f>[1]Data!H3356</f>
        <v xml:space="preserve">SUNDRIES </v>
      </c>
      <c r="D119" s="95" t="str">
        <f>[1]Data!I3356</f>
        <v>ls</v>
      </c>
      <c r="E119" s="93">
        <f>[1]Data!J3356</f>
        <v>0</v>
      </c>
      <c r="F119" s="87">
        <f>[1]Data!K3356</f>
        <v>4.33</v>
      </c>
    </row>
    <row r="120" spans="1:6" x14ac:dyDescent="0.3">
      <c r="A120" s="95">
        <f>[1]Data!F3357</f>
        <v>0</v>
      </c>
      <c r="B120" s="87">
        <f>[1]Data!G3357</f>
        <v>0</v>
      </c>
      <c r="C120" s="89" t="str">
        <f>[1]Data!H3357</f>
        <v>TOTAL FOR 10 SQM</v>
      </c>
      <c r="D120" s="87">
        <f>[1]Data!I3357</f>
        <v>0</v>
      </c>
      <c r="E120" s="93">
        <f>[1]Data!J3357</f>
        <v>0</v>
      </c>
      <c r="F120" s="87">
        <f>[1]Data!K3357</f>
        <v>1482.61</v>
      </c>
    </row>
    <row r="121" spans="1:6" x14ac:dyDescent="0.3">
      <c r="A121" s="95">
        <f>[1]Data!F3358</f>
        <v>0</v>
      </c>
      <c r="B121" s="87">
        <f>[1]Data!G3358</f>
        <v>0</v>
      </c>
      <c r="C121" s="131" t="str">
        <f>[1]Data!H3358</f>
        <v>RATE PER SQM</v>
      </c>
      <c r="D121" s="87">
        <f>[1]Data!I3358</f>
        <v>0</v>
      </c>
      <c r="E121" s="93">
        <f>[1]Data!J3358</f>
        <v>0</v>
      </c>
      <c r="F121" s="94">
        <f>[1]Data!K3358</f>
        <v>148.26</v>
      </c>
    </row>
    <row r="123" spans="1:6" x14ac:dyDescent="0.3">
      <c r="A123" s="104">
        <f>[1]Data!F1622</f>
        <v>44.1</v>
      </c>
      <c r="B123" s="92" t="str">
        <f>[1]Data!G1622</f>
        <v>*</v>
      </c>
      <c r="C123" s="131" t="str">
        <f>[1]Data!H1622</f>
        <v>SUPPLY AND FIXING OF</v>
      </c>
      <c r="D123" s="87">
        <f>[1]Data!I1622</f>
        <v>0</v>
      </c>
      <c r="E123" s="90">
        <f>[1]Data!J1622</f>
        <v>0</v>
      </c>
      <c r="F123" s="87">
        <f>[1]Data!K1622</f>
        <v>0</v>
      </c>
    </row>
    <row r="124" spans="1:6" x14ac:dyDescent="0.3">
      <c r="A124" s="105">
        <f>[1]Data!F1623</f>
        <v>0</v>
      </c>
      <c r="B124" s="94">
        <f>[1]Data!G1623</f>
        <v>0</v>
      </c>
      <c r="C124" s="131" t="str">
        <f>[1]Data!H1623</f>
        <v>110mmDIA P.V.C RAIN WATER</v>
      </c>
      <c r="D124" s="87">
        <f>[1]Data!I1623</f>
        <v>0</v>
      </c>
      <c r="E124" s="90">
        <f>[1]Data!J1623</f>
        <v>0</v>
      </c>
      <c r="F124" s="87">
        <f>[1]Data!K1623</f>
        <v>0</v>
      </c>
    </row>
    <row r="125" spans="1:6" x14ac:dyDescent="0.3">
      <c r="A125" s="105">
        <f>[1]Data!F1624</f>
        <v>0</v>
      </c>
      <c r="B125" s="94">
        <f>[1]Data!G1624</f>
        <v>0</v>
      </c>
      <c r="C125" s="131" t="str">
        <f>[1]Data!H1624</f>
        <v>DOWN FALL PIPE    Type- A  SWR pipe</v>
      </c>
      <c r="D125" s="87">
        <f>[1]Data!I1624</f>
        <v>0</v>
      </c>
      <c r="E125" s="90">
        <f>[1]Data!J1624</f>
        <v>0</v>
      </c>
      <c r="F125" s="87">
        <f>[1]Data!K1624</f>
        <v>0</v>
      </c>
    </row>
    <row r="126" spans="1:6" x14ac:dyDescent="0.3">
      <c r="A126" s="95">
        <f>[1]Data!F1625</f>
        <v>0</v>
      </c>
      <c r="B126" s="87">
        <f>[1]Data!G1625</f>
        <v>0</v>
      </c>
      <c r="C126" s="91" t="str">
        <f>[1]Data!H1625</f>
        <v>-</v>
      </c>
      <c r="D126" s="87">
        <f>[1]Data!I1625</f>
        <v>0</v>
      </c>
      <c r="E126" s="90">
        <f>[1]Data!J1625</f>
        <v>0</v>
      </c>
      <c r="F126" s="87">
        <f>[1]Data!K1625</f>
        <v>0</v>
      </c>
    </row>
    <row r="127" spans="1:6" x14ac:dyDescent="0.3">
      <c r="A127" s="97">
        <f>[1]Data!F1626</f>
        <v>3</v>
      </c>
      <c r="B127" s="88" t="str">
        <f>[1]Data!G1626</f>
        <v>RMT</v>
      </c>
      <c r="C127" s="89" t="str">
        <f>[1]Data!H1626</f>
        <v xml:space="preserve"> 110mmDIA P.V.C PIPE</v>
      </c>
      <c r="D127" s="88">
        <f>[1]Data!I1626</f>
        <v>120.54</v>
      </c>
      <c r="E127" s="89" t="str">
        <f>[1]Data!J1626</f>
        <v>RMT</v>
      </c>
      <c r="F127" s="88">
        <f>[1]Data!K1626</f>
        <v>361.62</v>
      </c>
    </row>
    <row r="128" spans="1:6" x14ac:dyDescent="0.3">
      <c r="A128" s="97">
        <f>[1]Data!F1627</f>
        <v>1</v>
      </c>
      <c r="B128" s="88" t="str">
        <f>[1]Data!G1627</f>
        <v>NO.</v>
      </c>
      <c r="C128" s="89" t="str">
        <f>[1]Data!H1627</f>
        <v xml:space="preserve"> 110mmDIA P.V.C PLAIN BEND</v>
      </c>
      <c r="D128" s="88">
        <f>[1]Data!I1627</f>
        <v>76</v>
      </c>
      <c r="E128" s="89" t="str">
        <f>[1]Data!J1627</f>
        <v>NO.</v>
      </c>
      <c r="F128" s="88">
        <f>[1]Data!K1627</f>
        <v>76</v>
      </c>
    </row>
    <row r="129" spans="1:6" x14ac:dyDescent="0.3">
      <c r="A129" s="97">
        <f>[1]Data!F1628</f>
        <v>1</v>
      </c>
      <c r="B129" s="88" t="str">
        <f>[1]Data!G1628</f>
        <v>NO.</v>
      </c>
      <c r="C129" s="89" t="str">
        <f>[1]Data!H1628</f>
        <v xml:space="preserve"> 110mmDIA P.V.C SHOE</v>
      </c>
      <c r="D129" s="88">
        <f>[1]Data!I1628</f>
        <v>79.5</v>
      </c>
      <c r="E129" s="89" t="str">
        <f>[1]Data!J1628</f>
        <v>NO.</v>
      </c>
      <c r="F129" s="88">
        <f>[1]Data!K1628</f>
        <v>79.5</v>
      </c>
    </row>
    <row r="130" spans="1:6" x14ac:dyDescent="0.3">
      <c r="A130" s="97">
        <f>[1]Data!F1629</f>
        <v>2</v>
      </c>
      <c r="B130" s="88" t="str">
        <f>[1]Data!G1629</f>
        <v>NO.</v>
      </c>
      <c r="C130" s="89" t="str">
        <f>[1]Data!H1629</f>
        <v>SPECIAL CLAMP</v>
      </c>
      <c r="D130" s="88">
        <f>[1]Data!I1629</f>
        <v>21.4</v>
      </c>
      <c r="E130" s="89" t="str">
        <f>[1]Data!J1629</f>
        <v>NO.</v>
      </c>
      <c r="F130" s="88">
        <f>[1]Data!K1629</f>
        <v>42.8</v>
      </c>
    </row>
    <row r="131" spans="1:6" x14ac:dyDescent="0.3">
      <c r="A131" s="97">
        <f>[1]Data!F1630</f>
        <v>1</v>
      </c>
      <c r="B131" s="88" t="str">
        <f>[1]Data!G1630</f>
        <v>NO.</v>
      </c>
      <c r="C131" s="89" t="str">
        <f>[1]Data!H1630</f>
        <v>C.I. GRATING 100mm DIA</v>
      </c>
      <c r="D131" s="88">
        <f>[1]Data!I1630</f>
        <v>31.8</v>
      </c>
      <c r="E131" s="89" t="str">
        <f>[1]Data!J1630</f>
        <v>NO.</v>
      </c>
      <c r="F131" s="88">
        <f>[1]Data!K1630</f>
        <v>31.8</v>
      </c>
    </row>
    <row r="132" spans="1:6" x14ac:dyDescent="0.3">
      <c r="A132" s="97">
        <f>[1]Data!F1631</f>
        <v>0.5</v>
      </c>
      <c r="B132" s="88" t="str">
        <f>[1]Data!G1631</f>
        <v>NO.</v>
      </c>
      <c r="C132" s="89" t="str">
        <f>[1]Data!H1631</f>
        <v>PLUMBER I</v>
      </c>
      <c r="D132" s="88">
        <f>[1]Data!I1631</f>
        <v>747</v>
      </c>
      <c r="E132" s="89" t="str">
        <f>[1]Data!J1631</f>
        <v>NO.</v>
      </c>
      <c r="F132" s="88">
        <f>[1]Data!K1631</f>
        <v>373.5</v>
      </c>
    </row>
    <row r="133" spans="1:6" x14ac:dyDescent="0.3">
      <c r="A133" s="95">
        <f>[1]Data!F1632</f>
        <v>0</v>
      </c>
      <c r="B133" s="88" t="str">
        <f>[1]Data!G1632</f>
        <v>L.S</v>
      </c>
      <c r="C133" s="89" t="str">
        <f>[1]Data!H1632</f>
        <v>COST OF PLUG SCREWS , RUBBER</v>
      </c>
      <c r="D133" s="87">
        <f>[1]Data!I1632</f>
        <v>0</v>
      </c>
      <c r="E133" s="89" t="str">
        <f>[1]Data!J1632</f>
        <v>L.S</v>
      </c>
      <c r="F133" s="88">
        <f>[1]Data!K1632</f>
        <v>0</v>
      </c>
    </row>
    <row r="134" spans="1:6" x14ac:dyDescent="0.3">
      <c r="A134" s="95">
        <f>[1]Data!F1633</f>
        <v>0</v>
      </c>
      <c r="B134" s="87">
        <f>[1]Data!G1633</f>
        <v>0</v>
      </c>
      <c r="C134" s="89" t="str">
        <f>[1]Data!H1633</f>
        <v>LUBRICANT ETC</v>
      </c>
      <c r="D134" s="87">
        <f>[1]Data!I1633</f>
        <v>0</v>
      </c>
      <c r="E134" s="90">
        <f>[1]Data!J1633</f>
        <v>0</v>
      </c>
      <c r="F134" s="87">
        <f>[1]Data!K1633</f>
        <v>0</v>
      </c>
    </row>
    <row r="135" spans="1:6" x14ac:dyDescent="0.3">
      <c r="A135" s="95">
        <f>[1]Data!F1634</f>
        <v>0</v>
      </c>
      <c r="B135" s="87">
        <f>[1]Data!G1634</f>
        <v>0</v>
      </c>
      <c r="C135" s="87">
        <f>[1]Data!H1634</f>
        <v>0</v>
      </c>
      <c r="D135" s="87">
        <f>[1]Data!I1634</f>
        <v>0</v>
      </c>
      <c r="E135" s="90">
        <f>[1]Data!J1634</f>
        <v>0</v>
      </c>
      <c r="F135" s="91" t="str">
        <f>[1]Data!K1634</f>
        <v>-</v>
      </c>
    </row>
    <row r="136" spans="1:6" x14ac:dyDescent="0.3">
      <c r="A136" s="95">
        <f>[1]Data!F1635</f>
        <v>0</v>
      </c>
      <c r="B136" s="87">
        <f>[1]Data!G1635</f>
        <v>0</v>
      </c>
      <c r="C136" s="89" t="str">
        <f>[1]Data!H1635</f>
        <v>TOTAL FOR 3 RMT</v>
      </c>
      <c r="D136" s="87">
        <f>[1]Data!I1635</f>
        <v>0</v>
      </c>
      <c r="E136" s="90">
        <f>[1]Data!J1635</f>
        <v>0</v>
      </c>
      <c r="F136" s="88">
        <f>[1]Data!K1635</f>
        <v>965.22</v>
      </c>
    </row>
    <row r="137" spans="1:6" x14ac:dyDescent="0.3">
      <c r="A137" s="97" t="str">
        <f>[1]Data!F1636</f>
        <v xml:space="preserve"> </v>
      </c>
      <c r="B137" s="87">
        <f>[1]Data!G1636</f>
        <v>0</v>
      </c>
      <c r="C137" s="87">
        <f>[1]Data!H1636</f>
        <v>0</v>
      </c>
      <c r="D137" s="87">
        <f>[1]Data!I1636</f>
        <v>0</v>
      </c>
      <c r="E137" s="90">
        <f>[1]Data!J1636</f>
        <v>0</v>
      </c>
      <c r="F137" s="87">
        <f>[1]Data!K1636</f>
        <v>0</v>
      </c>
    </row>
    <row r="138" spans="1:6" x14ac:dyDescent="0.3">
      <c r="A138" s="95">
        <f>[1]Data!F1637</f>
        <v>0</v>
      </c>
      <c r="B138" s="87">
        <f>[1]Data!G1637</f>
        <v>0</v>
      </c>
      <c r="C138" s="87">
        <f>[1]Data!H1637</f>
        <v>0</v>
      </c>
      <c r="D138" s="87">
        <f>[1]Data!I1637</f>
        <v>0</v>
      </c>
      <c r="E138" s="90">
        <f>[1]Data!J1637</f>
        <v>0</v>
      </c>
      <c r="F138" s="91" t="str">
        <f>[1]Data!K1637</f>
        <v>-</v>
      </c>
    </row>
    <row r="139" spans="1:6" x14ac:dyDescent="0.3">
      <c r="A139" s="95">
        <f>[1]Data!F1638</f>
        <v>0</v>
      </c>
      <c r="B139" s="87">
        <f>[1]Data!G1638</f>
        <v>0</v>
      </c>
      <c r="C139" s="129" t="str">
        <f>[1]Data!H1638</f>
        <v>RATE PER RMT</v>
      </c>
      <c r="D139" s="94">
        <f>[1]Data!I1638</f>
        <v>0</v>
      </c>
      <c r="E139" s="130">
        <f>[1]Data!J1638</f>
        <v>0</v>
      </c>
      <c r="F139" s="92">
        <f>[1]Data!K1638</f>
        <v>321.74</v>
      </c>
    </row>
    <row r="140" spans="1:6" x14ac:dyDescent="0.3">
      <c r="A140" s="95">
        <f>[1]Data!F1639</f>
        <v>0</v>
      </c>
      <c r="B140" s="87">
        <f>[1]Data!G1639</f>
        <v>0</v>
      </c>
      <c r="C140" s="89">
        <f>[1]Data!H1639</f>
        <v>0</v>
      </c>
      <c r="D140" s="87">
        <f>[1]Data!I1639</f>
        <v>0</v>
      </c>
      <c r="E140" s="90">
        <f>[1]Data!J1639</f>
        <v>0</v>
      </c>
      <c r="F140" s="91" t="str">
        <f>[1]Data!K1639</f>
        <v>=</v>
      </c>
    </row>
    <row r="142" spans="1:6" x14ac:dyDescent="0.3">
      <c r="A142" s="104" t="str">
        <f>[1]Data!F2038</f>
        <v>58.1(a)</v>
      </c>
      <c r="B142" s="92" t="str">
        <f>[1]Data!G2038</f>
        <v>*</v>
      </c>
      <c r="C142" s="131" t="str">
        <f>[1]Data!H2038</f>
        <v>SUPPLY AND FIXING P.V.C.SOIL</v>
      </c>
      <c r="D142" s="87">
        <f>[1]Data!I2038</f>
        <v>0</v>
      </c>
      <c r="E142" s="90">
        <f>[1]Data!J2038</f>
        <v>0</v>
      </c>
      <c r="F142" s="87">
        <f>[1]Data!K2038</f>
        <v>0</v>
      </c>
    </row>
    <row r="143" spans="1:6" x14ac:dyDescent="0.3">
      <c r="A143" s="105">
        <f>[1]Data!F2039</f>
        <v>0</v>
      </c>
      <c r="B143" s="94">
        <f>[1]Data!G2039</f>
        <v>0</v>
      </c>
      <c r="C143" s="131" t="str">
        <f>[1]Data!H2039</f>
        <v>PIPESPECIALS OF FOLLOWING DIA:-</v>
      </c>
      <c r="D143" s="87">
        <f>[1]Data!I2039</f>
        <v>0</v>
      </c>
      <c r="E143" s="90">
        <f>[1]Data!J2039</f>
        <v>0</v>
      </c>
      <c r="F143" s="87">
        <f>[1]Data!K2039</f>
        <v>0</v>
      </c>
    </row>
    <row r="144" spans="1:6" x14ac:dyDescent="0.3">
      <c r="A144" s="95">
        <f>[1]Data!F2040</f>
        <v>0</v>
      </c>
      <c r="B144" s="87">
        <f>[1]Data!G2040</f>
        <v>0</v>
      </c>
      <c r="C144" s="91" t="str">
        <f>[1]Data!H2040</f>
        <v>-</v>
      </c>
      <c r="D144" s="87">
        <f>[1]Data!I2040</f>
        <v>0</v>
      </c>
      <c r="E144" s="90">
        <f>[1]Data!J2040</f>
        <v>0</v>
      </c>
      <c r="F144" s="87">
        <f>[1]Data!K2040</f>
        <v>0</v>
      </c>
    </row>
    <row r="145" spans="1:6" x14ac:dyDescent="0.3">
      <c r="A145" s="95">
        <f>[1]Data!F2041</f>
        <v>0</v>
      </c>
      <c r="B145" s="92" t="str">
        <f>[1]Data!G2041</f>
        <v>A.</v>
      </c>
      <c r="C145" s="131" t="str">
        <f>[1]Data!H2041</f>
        <v>SUPPLY AND FIXING OF PVC soil PIPE</v>
      </c>
      <c r="D145" s="87">
        <f>[1]Data!I2041</f>
        <v>0</v>
      </c>
      <c r="E145" s="90">
        <f>[1]Data!J2041</f>
        <v>0</v>
      </c>
      <c r="F145" s="87">
        <f>[1]Data!K2041</f>
        <v>0</v>
      </c>
    </row>
    <row r="146" spans="1:6" x14ac:dyDescent="0.3">
      <c r="A146" s="95">
        <f>[1]Data!F2042</f>
        <v>0</v>
      </c>
      <c r="B146" s="94">
        <f>[1]Data!G2042</f>
        <v>0</v>
      </c>
      <c r="C146" s="131" t="str">
        <f>[1]Data!H2042</f>
        <v xml:space="preserve">110MM DIA OF PVC SWR PIPE INCLUDING </v>
      </c>
      <c r="D146" s="87">
        <f>[1]Data!I2042</f>
        <v>0</v>
      </c>
      <c r="E146" s="90">
        <f>[1]Data!J2042</f>
        <v>0</v>
      </c>
      <c r="F146" s="87">
        <f>[1]Data!K2042</f>
        <v>0</v>
      </c>
    </row>
    <row r="147" spans="1:6" x14ac:dyDescent="0.3">
      <c r="A147" s="95">
        <f>[1]Data!F2043</f>
        <v>0</v>
      </c>
      <c r="B147" s="94">
        <f>[1]Data!G2043</f>
        <v>0</v>
      </c>
      <c r="C147" s="131" t="str">
        <f>[1]Data!H2043</f>
        <v>PACKING THE JOINTS WITH RUBBER</v>
      </c>
      <c r="D147" s="87">
        <f>[1]Data!I2043</f>
        <v>0</v>
      </c>
      <c r="E147" s="90">
        <f>[1]Data!J2043</f>
        <v>0</v>
      </c>
      <c r="F147" s="87">
        <f>[1]Data!K2043</f>
        <v>0</v>
      </c>
    </row>
    <row r="148" spans="1:6" x14ac:dyDescent="0.3">
      <c r="A148" s="95">
        <f>[1]Data!F2044</f>
        <v>0</v>
      </c>
      <c r="B148" s="94">
        <f>[1]Data!G2044</f>
        <v>0</v>
      </c>
      <c r="C148" s="131" t="str">
        <f>[1]Data!H2044</f>
        <v>LUBRICANT AND FIXING IN TO</v>
      </c>
      <c r="D148" s="87">
        <f>[1]Data!I2044</f>
        <v>0</v>
      </c>
      <c r="E148" s="90">
        <f>[1]Data!J2044</f>
        <v>0</v>
      </c>
      <c r="F148" s="87">
        <f>[1]Data!K2044</f>
        <v>0</v>
      </c>
    </row>
    <row r="149" spans="1:6" x14ac:dyDescent="0.3">
      <c r="A149" s="95">
        <f>[1]Data!F2045</f>
        <v>0</v>
      </c>
      <c r="B149" s="94">
        <f>[1]Data!G2045</f>
        <v>0</v>
      </c>
      <c r="C149" s="131" t="str">
        <f>[1]Data!H2045</f>
        <v>WALL WITH WOODEN PLUGS</v>
      </c>
      <c r="D149" s="87">
        <f>[1]Data!I2045</f>
        <v>0</v>
      </c>
      <c r="E149" s="90">
        <f>[1]Data!J2045</f>
        <v>0</v>
      </c>
      <c r="F149" s="87">
        <f>[1]Data!K2045</f>
        <v>0</v>
      </c>
    </row>
    <row r="150" spans="1:6" x14ac:dyDescent="0.3">
      <c r="A150" s="95">
        <f>[1]Data!F2046</f>
        <v>0</v>
      </c>
      <c r="B150" s="94">
        <f>[1]Data!G2046</f>
        <v>0</v>
      </c>
      <c r="C150" s="131" t="str">
        <f>[1]Data!H2046</f>
        <v>SCREWSHOLDING CLAMPSETC</v>
      </c>
      <c r="D150" s="87">
        <f>[1]Data!I2046</f>
        <v>0</v>
      </c>
      <c r="E150" s="90">
        <f>[1]Data!J2046</f>
        <v>0</v>
      </c>
      <c r="F150" s="87">
        <f>[1]Data!K2046</f>
        <v>0</v>
      </c>
    </row>
    <row r="151" spans="1:6" x14ac:dyDescent="0.3">
      <c r="A151" s="95">
        <f>[1]Data!F2047</f>
        <v>0</v>
      </c>
      <c r="B151" s="94">
        <f>[1]Data!G2047</f>
        <v>0</v>
      </c>
      <c r="C151" s="131" t="str">
        <f>[1]Data!H2047</f>
        <v>COMPLETE  type 'B'.</v>
      </c>
      <c r="D151" s="87">
        <f>[1]Data!I2047</f>
        <v>0</v>
      </c>
      <c r="E151" s="90">
        <f>[1]Data!J2047</f>
        <v>0</v>
      </c>
      <c r="F151" s="87">
        <f>[1]Data!K2047</f>
        <v>0</v>
      </c>
    </row>
    <row r="152" spans="1:6" x14ac:dyDescent="0.3">
      <c r="A152" s="95">
        <f>[1]Data!F2048</f>
        <v>0</v>
      </c>
      <c r="B152" s="87">
        <f>[1]Data!G2048</f>
        <v>0</v>
      </c>
      <c r="C152" s="91" t="str">
        <f>[1]Data!H2048</f>
        <v>-</v>
      </c>
      <c r="D152" s="87">
        <f>[1]Data!I2048</f>
        <v>0</v>
      </c>
      <c r="E152" s="90">
        <f>[1]Data!J2048</f>
        <v>0</v>
      </c>
      <c r="F152" s="87">
        <f>[1]Data!K2048</f>
        <v>0</v>
      </c>
    </row>
    <row r="153" spans="1:6" x14ac:dyDescent="0.3">
      <c r="A153" s="97">
        <f>[1]Data!F2049</f>
        <v>3</v>
      </c>
      <c r="B153" s="88" t="str">
        <f>[1]Data!G2049</f>
        <v>RMT</v>
      </c>
      <c r="C153" s="89" t="str">
        <f>[1]Data!H2049</f>
        <v>P.V.C. PIPE 110mm DIA</v>
      </c>
      <c r="D153" s="88">
        <f>[1]Data!I2049</f>
        <v>193.05</v>
      </c>
      <c r="E153" s="89" t="str">
        <f>[1]Data!J2049</f>
        <v>RMT</v>
      </c>
      <c r="F153" s="88">
        <f>[1]Data!K2049</f>
        <v>579.15</v>
      </c>
    </row>
    <row r="154" spans="1:6" x14ac:dyDescent="0.3">
      <c r="A154" s="97">
        <f>[1]Data!F2050</f>
        <v>1</v>
      </c>
      <c r="B154" s="88" t="str">
        <f>[1]Data!G2050</f>
        <v>NO</v>
      </c>
      <c r="C154" s="89" t="str">
        <f>[1]Data!H2050</f>
        <v>P.V.C BEND WITH DOOR 110MM</v>
      </c>
      <c r="D154" s="88">
        <f>[1]Data!I2050</f>
        <v>76</v>
      </c>
      <c r="E154" s="89" t="str">
        <f>[1]Data!J2050</f>
        <v>EACH</v>
      </c>
      <c r="F154" s="88">
        <f>[1]Data!K2050</f>
        <v>76</v>
      </c>
    </row>
    <row r="155" spans="1:6" x14ac:dyDescent="0.3">
      <c r="A155" s="97">
        <f>[1]Data!F2051</f>
        <v>1</v>
      </c>
      <c r="B155" s="88" t="str">
        <f>[1]Data!G2051</f>
        <v>NO</v>
      </c>
      <c r="C155" s="89" t="str">
        <f>[1]Data!H2051</f>
        <v>P.V.C COWL 110MM</v>
      </c>
      <c r="D155" s="88">
        <f>[1]Data!I2051</f>
        <v>78.400000000000006</v>
      </c>
      <c r="E155" s="89" t="str">
        <f>[1]Data!J2051</f>
        <v>EACH</v>
      </c>
      <c r="F155" s="88">
        <f>[1]Data!K2051</f>
        <v>78.400000000000006</v>
      </c>
    </row>
    <row r="156" spans="1:6" x14ac:dyDescent="0.3">
      <c r="A156" s="97">
        <f>[1]Data!F2052</f>
        <v>1</v>
      </c>
      <c r="B156" s="88" t="str">
        <f>[1]Data!G2052</f>
        <v>NO</v>
      </c>
      <c r="C156" s="89" t="str">
        <f>[1]Data!H2052</f>
        <v>P.V.C DOOR TEE 110MM p-61 D-c</v>
      </c>
      <c r="D156" s="88">
        <f>[1]Data!I2052</f>
        <v>178.9</v>
      </c>
      <c r="E156" s="89" t="str">
        <f>[1]Data!J2052</f>
        <v>EACH</v>
      </c>
      <c r="F156" s="88">
        <f>[1]Data!K2052</f>
        <v>178.9</v>
      </c>
    </row>
    <row r="157" spans="1:6" x14ac:dyDescent="0.3">
      <c r="A157" s="97">
        <f>[1]Data!F2053</f>
        <v>0.5</v>
      </c>
      <c r="B157" s="88" t="str">
        <f>[1]Data!G2053</f>
        <v>NO.</v>
      </c>
      <c r="C157" s="89" t="str">
        <f>[1]Data!H2053</f>
        <v>PLUMBER I</v>
      </c>
      <c r="D157" s="88">
        <f>[1]Data!I2053</f>
        <v>747</v>
      </c>
      <c r="E157" s="89" t="str">
        <f>[1]Data!J2053</f>
        <v>EACH</v>
      </c>
      <c r="F157" s="88">
        <f>[1]Data!K2053</f>
        <v>373.5</v>
      </c>
    </row>
    <row r="158" spans="1:6" x14ac:dyDescent="0.3">
      <c r="A158" s="97">
        <f>[1]Data!F2054</f>
        <v>0.5</v>
      </c>
      <c r="B158" s="88" t="str">
        <f>[1]Data!G2054</f>
        <v>NO.</v>
      </c>
      <c r="C158" s="89" t="str">
        <f>[1]Data!H2054</f>
        <v>MASON II</v>
      </c>
      <c r="D158" s="88">
        <f>[1]Data!I2054</f>
        <v>804</v>
      </c>
      <c r="E158" s="89" t="str">
        <f>[1]Data!J2054</f>
        <v>EACH</v>
      </c>
      <c r="F158" s="88">
        <f>[1]Data!K2054</f>
        <v>402</v>
      </c>
    </row>
    <row r="159" spans="1:6" x14ac:dyDescent="0.3">
      <c r="A159" s="97">
        <f>[1]Data!F2055</f>
        <v>0.5</v>
      </c>
      <c r="B159" s="88" t="str">
        <f>[1]Data!G2055</f>
        <v>NO.</v>
      </c>
      <c r="C159" s="89" t="str">
        <f>[1]Data!H2055</f>
        <v>MAZDOOR I</v>
      </c>
      <c r="D159" s="88">
        <f>[1]Data!I2055</f>
        <v>562</v>
      </c>
      <c r="E159" s="89" t="str">
        <f>[1]Data!J2055</f>
        <v>EACH</v>
      </c>
      <c r="F159" s="88">
        <f>[1]Data!K2055</f>
        <v>281</v>
      </c>
    </row>
    <row r="160" spans="1:6" x14ac:dyDescent="0.3">
      <c r="A160" s="95">
        <f>[1]Data!F2056</f>
        <v>0</v>
      </c>
      <c r="B160" s="88" t="str">
        <f>[1]Data!G2056</f>
        <v>L.S</v>
      </c>
      <c r="C160" s="89" t="str">
        <f>[1]Data!H2056</f>
        <v>COST OF RUBBER</v>
      </c>
      <c r="D160" s="88">
        <f>[1]Data!I2056</f>
        <v>2.79</v>
      </c>
      <c r="E160" s="89" t="str">
        <f>[1]Data!J2056</f>
        <v>L.S</v>
      </c>
      <c r="F160" s="88">
        <f>[1]Data!K2056</f>
        <v>2.79</v>
      </c>
    </row>
    <row r="161" spans="1:6" x14ac:dyDescent="0.3">
      <c r="A161" s="95">
        <f>[1]Data!F2057</f>
        <v>0</v>
      </c>
      <c r="B161" s="87">
        <f>[1]Data!G2057</f>
        <v>0</v>
      </c>
      <c r="C161" s="89" t="str">
        <f>[1]Data!H2057</f>
        <v>LUBRICANTT.W.PLUGS AND</v>
      </c>
      <c r="D161" s="87">
        <f>[1]Data!I2057</f>
        <v>0</v>
      </c>
      <c r="E161" s="90">
        <f>[1]Data!J2057</f>
        <v>0</v>
      </c>
      <c r="F161" s="87">
        <f>[1]Data!K2057</f>
        <v>0</v>
      </c>
    </row>
    <row r="162" spans="1:6" x14ac:dyDescent="0.3">
      <c r="A162" s="95">
        <f>[1]Data!F2058</f>
        <v>0</v>
      </c>
      <c r="B162" s="87">
        <f>[1]Data!G2058</f>
        <v>0</v>
      </c>
      <c r="C162" s="89" t="str">
        <f>[1]Data!H2058</f>
        <v>C.I.CLAMPS ETC</v>
      </c>
      <c r="D162" s="87">
        <f>[1]Data!I2058</f>
        <v>0</v>
      </c>
      <c r="E162" s="90">
        <f>[1]Data!J2058</f>
        <v>0</v>
      </c>
      <c r="F162" s="87">
        <f>[1]Data!K2058</f>
        <v>0</v>
      </c>
    </row>
    <row r="163" spans="1:6" x14ac:dyDescent="0.3">
      <c r="A163" s="95">
        <f>[1]Data!F2059</f>
        <v>0</v>
      </c>
      <c r="B163" s="87">
        <f>[1]Data!G2059</f>
        <v>0</v>
      </c>
      <c r="C163" s="89" t="str">
        <f>[1]Data!H2059</f>
        <v>SUNDERS</v>
      </c>
      <c r="D163" s="87">
        <f>[1]Data!I2059</f>
        <v>0</v>
      </c>
      <c r="E163" s="89" t="str">
        <f>[1]Data!J2059</f>
        <v>L.S</v>
      </c>
      <c r="F163" s="88">
        <f>[1]Data!K2059</f>
        <v>0.12</v>
      </c>
    </row>
    <row r="164" spans="1:6" x14ac:dyDescent="0.3">
      <c r="A164" s="95">
        <f>[1]Data!F2060</f>
        <v>0</v>
      </c>
      <c r="B164" s="87">
        <f>[1]Data!G2060</f>
        <v>0</v>
      </c>
      <c r="C164" s="87">
        <f>[1]Data!H2060</f>
        <v>0</v>
      </c>
      <c r="D164" s="87">
        <f>[1]Data!I2060</f>
        <v>0</v>
      </c>
      <c r="E164" s="90">
        <f>[1]Data!J2060</f>
        <v>0</v>
      </c>
      <c r="F164" s="91" t="str">
        <f>[1]Data!K2060</f>
        <v>-</v>
      </c>
    </row>
    <row r="165" spans="1:6" x14ac:dyDescent="0.3">
      <c r="A165" s="95">
        <f>[1]Data!F2061</f>
        <v>0</v>
      </c>
      <c r="B165" s="87">
        <f>[1]Data!G2061</f>
        <v>0</v>
      </c>
      <c r="C165" s="89" t="str">
        <f>[1]Data!H2061</f>
        <v>TOTAL FOR 3 RMT</v>
      </c>
      <c r="D165" s="87">
        <f>[1]Data!I2061</f>
        <v>0</v>
      </c>
      <c r="E165" s="90">
        <f>[1]Data!J2061</f>
        <v>0</v>
      </c>
      <c r="F165" s="88">
        <f>[1]Data!K2061</f>
        <v>1971.86</v>
      </c>
    </row>
    <row r="166" spans="1:6" x14ac:dyDescent="0.3">
      <c r="A166" s="95">
        <f>[1]Data!F2062</f>
        <v>0</v>
      </c>
      <c r="B166" s="87">
        <f>[1]Data!G2062</f>
        <v>0</v>
      </c>
      <c r="C166" s="87">
        <f>[1]Data!H2062</f>
        <v>0</v>
      </c>
      <c r="D166" s="87">
        <f>[1]Data!I2062</f>
        <v>0</v>
      </c>
      <c r="E166" s="90">
        <f>[1]Data!J2062</f>
        <v>0</v>
      </c>
      <c r="F166" s="91" t="str">
        <f>[1]Data!K2062</f>
        <v>-</v>
      </c>
    </row>
    <row r="167" spans="1:6" x14ac:dyDescent="0.3">
      <c r="A167" s="95">
        <f>[1]Data!F2063</f>
        <v>0</v>
      </c>
      <c r="B167" s="87">
        <f>[1]Data!G2063</f>
        <v>0</v>
      </c>
      <c r="C167" s="89" t="str">
        <f>[1]Data!H2063</f>
        <v>RATE PER RMT</v>
      </c>
      <c r="D167" s="87">
        <f>[1]Data!I2063</f>
        <v>0</v>
      </c>
      <c r="E167" s="90">
        <f>[1]Data!J2063</f>
        <v>0</v>
      </c>
      <c r="F167" s="92">
        <f>[1]Data!K2063</f>
        <v>657.29</v>
      </c>
    </row>
    <row r="168" spans="1:6" x14ac:dyDescent="0.3">
      <c r="A168" s="95">
        <f>[1]Data!F2064</f>
        <v>0</v>
      </c>
      <c r="B168" s="87">
        <f>[1]Data!G2064</f>
        <v>0</v>
      </c>
      <c r="C168" s="87">
        <f>[1]Data!H2064</f>
        <v>0</v>
      </c>
      <c r="D168" s="87">
        <f>[1]Data!I2064</f>
        <v>0</v>
      </c>
      <c r="E168" s="90">
        <f>[1]Data!J2064</f>
        <v>0</v>
      </c>
      <c r="F168" s="91" t="str">
        <f>[1]Data!K2064</f>
        <v>-</v>
      </c>
    </row>
    <row r="170" spans="1:6" x14ac:dyDescent="0.3">
      <c r="A170" s="104" t="str">
        <f>[1]Data!F2065</f>
        <v>58.1(b)</v>
      </c>
      <c r="B170" s="92" t="str">
        <f>[1]Data!G2065</f>
        <v>B.</v>
      </c>
      <c r="C170" s="131" t="str">
        <f>[1]Data!H2065</f>
        <v>SUPPLY AND FIXING OF PVC PIPE</v>
      </c>
      <c r="D170" s="87">
        <f>[1]Data!I2065</f>
        <v>0</v>
      </c>
      <c r="E170" s="90">
        <f>[1]Data!J2065</f>
        <v>0</v>
      </c>
      <c r="F170" s="87">
        <f>[1]Data!K2065</f>
        <v>0</v>
      </c>
    </row>
    <row r="171" spans="1:6" x14ac:dyDescent="0.3">
      <c r="A171" s="105">
        <f>[1]Data!F2066</f>
        <v>0</v>
      </c>
      <c r="B171" s="94">
        <f>[1]Data!G2066</f>
        <v>0</v>
      </c>
      <c r="C171" s="131" t="str">
        <f>[1]Data!H2066</f>
        <v xml:space="preserve">75MM DIA OF PVC SWR PIPE INCLUDING </v>
      </c>
      <c r="D171" s="87">
        <f>[1]Data!I2066</f>
        <v>0</v>
      </c>
      <c r="E171" s="90">
        <f>[1]Data!J2066</f>
        <v>0</v>
      </c>
      <c r="F171" s="87">
        <f>[1]Data!K2066</f>
        <v>0</v>
      </c>
    </row>
    <row r="172" spans="1:6" x14ac:dyDescent="0.3">
      <c r="A172" s="105">
        <f>[1]Data!F2067</f>
        <v>0</v>
      </c>
      <c r="B172" s="94">
        <f>[1]Data!G2067</f>
        <v>0</v>
      </c>
      <c r="C172" s="131" t="str">
        <f>[1]Data!H2067</f>
        <v>PACKING THE JOINTS WITH RUBBER</v>
      </c>
      <c r="D172" s="87">
        <f>[1]Data!I2067</f>
        <v>0</v>
      </c>
      <c r="E172" s="90">
        <f>[1]Data!J2067</f>
        <v>0</v>
      </c>
      <c r="F172" s="87">
        <f>[1]Data!K2067</f>
        <v>0</v>
      </c>
    </row>
    <row r="173" spans="1:6" x14ac:dyDescent="0.3">
      <c r="A173" s="105">
        <f>[1]Data!F2068</f>
        <v>0</v>
      </c>
      <c r="B173" s="94">
        <f>[1]Data!G2068</f>
        <v>0</v>
      </c>
      <c r="C173" s="131" t="str">
        <f>[1]Data!H2068</f>
        <v>LUBERICANT AND FIXING IN TO</v>
      </c>
      <c r="D173" s="87">
        <f>[1]Data!I2068</f>
        <v>0</v>
      </c>
      <c r="E173" s="90">
        <f>[1]Data!J2068</f>
        <v>0</v>
      </c>
      <c r="F173" s="87">
        <f>[1]Data!K2068</f>
        <v>0</v>
      </c>
    </row>
    <row r="174" spans="1:6" x14ac:dyDescent="0.3">
      <c r="A174" s="105">
        <f>[1]Data!F2069</f>
        <v>0</v>
      </c>
      <c r="B174" s="94">
        <f>[1]Data!G2069</f>
        <v>0</v>
      </c>
      <c r="C174" s="131" t="str">
        <f>[1]Data!H2069</f>
        <v>WALL WITH WOODEN PLUGES</v>
      </c>
      <c r="D174" s="87">
        <f>[1]Data!I2069</f>
        <v>0</v>
      </c>
      <c r="E174" s="90">
        <f>[1]Data!J2069</f>
        <v>0</v>
      </c>
      <c r="F174" s="87">
        <f>[1]Data!K2069</f>
        <v>0</v>
      </c>
    </row>
    <row r="175" spans="1:6" x14ac:dyDescent="0.3">
      <c r="A175" s="105">
        <f>[1]Data!F2070</f>
        <v>0</v>
      </c>
      <c r="B175" s="94">
        <f>[1]Data!G2070</f>
        <v>0</v>
      </c>
      <c r="C175" s="131" t="str">
        <f>[1]Data!H2070</f>
        <v>SCREWSHOLDING CLAMPSETC</v>
      </c>
      <c r="D175" s="87">
        <f>[1]Data!I2070</f>
        <v>0</v>
      </c>
      <c r="E175" s="90">
        <f>[1]Data!J2070</f>
        <v>0</v>
      </c>
      <c r="F175" s="87">
        <f>[1]Data!K2070</f>
        <v>0</v>
      </c>
    </row>
    <row r="176" spans="1:6" x14ac:dyDescent="0.3">
      <c r="A176" s="105">
        <f>[1]Data!F2071</f>
        <v>0</v>
      </c>
      <c r="B176" s="94">
        <f>[1]Data!G2071</f>
        <v>0</v>
      </c>
      <c r="C176" s="131" t="str">
        <f>[1]Data!H2071</f>
        <v>COMPLETE  type 'B'.</v>
      </c>
      <c r="D176" s="87">
        <f>[1]Data!I2071</f>
        <v>0</v>
      </c>
      <c r="E176" s="90">
        <f>[1]Data!J2071</f>
        <v>0</v>
      </c>
      <c r="F176" s="87">
        <f>[1]Data!K2071</f>
        <v>0</v>
      </c>
    </row>
    <row r="177" spans="1:6" x14ac:dyDescent="0.3">
      <c r="A177" s="95">
        <f>[1]Data!F2072</f>
        <v>0</v>
      </c>
      <c r="B177" s="87">
        <f>[1]Data!G2072</f>
        <v>0</v>
      </c>
      <c r="C177" s="91" t="str">
        <f>[1]Data!H2072</f>
        <v>-</v>
      </c>
      <c r="D177" s="87">
        <f>[1]Data!I2072</f>
        <v>0</v>
      </c>
      <c r="E177" s="90">
        <f>[1]Data!J2072</f>
        <v>0</v>
      </c>
      <c r="F177" s="87">
        <f>[1]Data!K2072</f>
        <v>0</v>
      </c>
    </row>
    <row r="178" spans="1:6" x14ac:dyDescent="0.3">
      <c r="A178" s="97">
        <f>[1]Data!F2073</f>
        <v>3</v>
      </c>
      <c r="B178" s="88" t="str">
        <f>[1]Data!G2073</f>
        <v>RMT</v>
      </c>
      <c r="C178" s="89" t="str">
        <f>[1]Data!H2073</f>
        <v>P.V.C. PIPE 75mm DIA</v>
      </c>
      <c r="D178" s="88">
        <f>[1]Data!I2073</f>
        <v>115.85</v>
      </c>
      <c r="E178" s="89" t="str">
        <f>[1]Data!J2073</f>
        <v>RMT</v>
      </c>
      <c r="F178" s="88">
        <f>[1]Data!K2073</f>
        <v>347.55</v>
      </c>
    </row>
    <row r="179" spans="1:6" x14ac:dyDescent="0.3">
      <c r="A179" s="97">
        <f>[1]Data!F2074</f>
        <v>1</v>
      </c>
      <c r="B179" s="88" t="str">
        <f>[1]Data!G2074</f>
        <v>NO</v>
      </c>
      <c r="C179" s="89" t="str">
        <f>[1]Data!H2074</f>
        <v>P.V.C BEND WITH DOOR</v>
      </c>
      <c r="D179" s="88">
        <f>[1]Data!I2074</f>
        <v>45</v>
      </c>
      <c r="E179" s="89" t="str">
        <f>[1]Data!J2074</f>
        <v>EACH</v>
      </c>
      <c r="F179" s="88">
        <f>[1]Data!K2074</f>
        <v>45</v>
      </c>
    </row>
    <row r="180" spans="1:6" x14ac:dyDescent="0.3">
      <c r="A180" s="97">
        <f>[1]Data!F2075</f>
        <v>1</v>
      </c>
      <c r="B180" s="88" t="str">
        <f>[1]Data!G2075</f>
        <v>NO</v>
      </c>
      <c r="C180" s="89" t="str">
        <f>[1]Data!H2075</f>
        <v>P.V.C COWL</v>
      </c>
      <c r="D180" s="88">
        <f>[1]Data!I2075</f>
        <v>52.9</v>
      </c>
      <c r="E180" s="89" t="str">
        <f>[1]Data!J2075</f>
        <v>EACH</v>
      </c>
      <c r="F180" s="88">
        <f>[1]Data!K2075</f>
        <v>52.9</v>
      </c>
    </row>
    <row r="181" spans="1:6" x14ac:dyDescent="0.3">
      <c r="A181" s="97">
        <f>[1]Data!F2076</f>
        <v>1</v>
      </c>
      <c r="B181" s="88" t="str">
        <f>[1]Data!G2076</f>
        <v>NO</v>
      </c>
      <c r="C181" s="89" t="str">
        <f>[1]Data!H2076</f>
        <v>P.V.C DOOR TEE</v>
      </c>
      <c r="D181" s="88">
        <f>[1]Data!I2076</f>
        <v>119.3</v>
      </c>
      <c r="E181" s="89" t="str">
        <f>[1]Data!J2076</f>
        <v>EACH</v>
      </c>
      <c r="F181" s="88">
        <f>[1]Data!K2076</f>
        <v>119.3</v>
      </c>
    </row>
    <row r="182" spans="1:6" x14ac:dyDescent="0.3">
      <c r="A182" s="97">
        <f>[1]Data!F2077</f>
        <v>0.5</v>
      </c>
      <c r="B182" s="88" t="str">
        <f>[1]Data!G2077</f>
        <v>NO.</v>
      </c>
      <c r="C182" s="89" t="str">
        <f>[1]Data!H2077</f>
        <v>PLUMBER I</v>
      </c>
      <c r="D182" s="88">
        <f>[1]Data!I2077</f>
        <v>747</v>
      </c>
      <c r="E182" s="89" t="str">
        <f>[1]Data!J2077</f>
        <v>EACH</v>
      </c>
      <c r="F182" s="88">
        <f>[1]Data!K2077</f>
        <v>373.5</v>
      </c>
    </row>
    <row r="183" spans="1:6" x14ac:dyDescent="0.3">
      <c r="A183" s="97">
        <f>[1]Data!F2078</f>
        <v>0.5</v>
      </c>
      <c r="B183" s="88" t="str">
        <f>[1]Data!G2078</f>
        <v>NO.</v>
      </c>
      <c r="C183" s="89" t="str">
        <f>[1]Data!H2078</f>
        <v>MASON II</v>
      </c>
      <c r="D183" s="88">
        <f>[1]Data!I2078</f>
        <v>804</v>
      </c>
      <c r="E183" s="89" t="str">
        <f>[1]Data!J2078</f>
        <v>EACH</v>
      </c>
      <c r="F183" s="88">
        <f>[1]Data!K2078</f>
        <v>402</v>
      </c>
    </row>
    <row r="184" spans="1:6" x14ac:dyDescent="0.3">
      <c r="A184" s="97">
        <f>[1]Data!F2079</f>
        <v>0.5</v>
      </c>
      <c r="B184" s="88" t="str">
        <f>[1]Data!G2079</f>
        <v>NO.</v>
      </c>
      <c r="C184" s="89" t="str">
        <f>[1]Data!H2079</f>
        <v>MAZDOOR I</v>
      </c>
      <c r="D184" s="88">
        <f>[1]Data!I2079</f>
        <v>562</v>
      </c>
      <c r="E184" s="89" t="str">
        <f>[1]Data!J2079</f>
        <v>EACH</v>
      </c>
      <c r="F184" s="88">
        <f>[1]Data!K2079</f>
        <v>281</v>
      </c>
    </row>
    <row r="185" spans="1:6" x14ac:dyDescent="0.3">
      <c r="A185" s="95">
        <f>[1]Data!F2080</f>
        <v>0</v>
      </c>
      <c r="B185" s="88" t="str">
        <f>[1]Data!G2080</f>
        <v>L.S</v>
      </c>
      <c r="C185" s="89" t="str">
        <f>[1]Data!H2080</f>
        <v>COST OF RUBBER</v>
      </c>
      <c r="D185" s="89" t="str">
        <f>[1]Data!I2080</f>
        <v xml:space="preserve"> </v>
      </c>
      <c r="E185" s="89" t="str">
        <f>[1]Data!J2080</f>
        <v>L.S</v>
      </c>
      <c r="F185" s="88">
        <f>[1]Data!K2080</f>
        <v>2.73</v>
      </c>
    </row>
    <row r="186" spans="1:6" x14ac:dyDescent="0.3">
      <c r="A186" s="95">
        <f>[1]Data!F2081</f>
        <v>0</v>
      </c>
      <c r="B186" s="87">
        <f>[1]Data!G2081</f>
        <v>0</v>
      </c>
      <c r="C186" s="89" t="str">
        <f>[1]Data!H2081</f>
        <v>LUBRICANTT.W.PLUGS AND</v>
      </c>
      <c r="D186" s="87">
        <f>[1]Data!I2081</f>
        <v>0</v>
      </c>
      <c r="E186" s="90">
        <f>[1]Data!J2081</f>
        <v>0</v>
      </c>
      <c r="F186" s="87">
        <f>[1]Data!K2081</f>
        <v>0</v>
      </c>
    </row>
    <row r="187" spans="1:6" x14ac:dyDescent="0.3">
      <c r="A187" s="95">
        <f>[1]Data!F2082</f>
        <v>0</v>
      </c>
      <c r="B187" s="87">
        <f>[1]Data!G2082</f>
        <v>0</v>
      </c>
      <c r="C187" s="89" t="str">
        <f>[1]Data!H2082</f>
        <v>C.I.CLAMPS ETC</v>
      </c>
      <c r="D187" s="87">
        <f>[1]Data!I2082</f>
        <v>0</v>
      </c>
      <c r="E187" s="90">
        <f>[1]Data!J2082</f>
        <v>0</v>
      </c>
      <c r="F187" s="87">
        <f>[1]Data!K2082</f>
        <v>0</v>
      </c>
    </row>
    <row r="188" spans="1:6" x14ac:dyDescent="0.3">
      <c r="A188" s="95">
        <f>[1]Data!F2083</f>
        <v>0</v>
      </c>
      <c r="B188" s="87">
        <f>[1]Data!G2083</f>
        <v>0</v>
      </c>
      <c r="C188" s="89" t="str">
        <f>[1]Data!H2083</f>
        <v>SUNDERS</v>
      </c>
      <c r="D188" s="87">
        <f>[1]Data!I2083</f>
        <v>0</v>
      </c>
      <c r="E188" s="89" t="str">
        <f>[1]Data!J2083</f>
        <v>L.S</v>
      </c>
      <c r="F188" s="88">
        <f>[1]Data!K2083</f>
        <v>0.27</v>
      </c>
    </row>
    <row r="189" spans="1:6" x14ac:dyDescent="0.3">
      <c r="A189" s="95">
        <f>[1]Data!F2084</f>
        <v>0</v>
      </c>
      <c r="B189" s="87">
        <f>[1]Data!G2084</f>
        <v>0</v>
      </c>
      <c r="C189" s="87">
        <f>[1]Data!H2084</f>
        <v>0</v>
      </c>
      <c r="D189" s="87">
        <f>[1]Data!I2084</f>
        <v>0</v>
      </c>
      <c r="E189" s="90">
        <f>[1]Data!J2084</f>
        <v>0</v>
      </c>
      <c r="F189" s="91" t="str">
        <f>[1]Data!K2084</f>
        <v>-</v>
      </c>
    </row>
    <row r="190" spans="1:6" x14ac:dyDescent="0.3">
      <c r="A190" s="95">
        <f>[1]Data!F2085</f>
        <v>0</v>
      </c>
      <c r="B190" s="87">
        <f>[1]Data!G2085</f>
        <v>0</v>
      </c>
      <c r="C190" s="89" t="str">
        <f>[1]Data!H2085</f>
        <v>TOTAL FOR 3 RMT</v>
      </c>
      <c r="D190" s="87">
        <f>[1]Data!I2085</f>
        <v>0</v>
      </c>
      <c r="E190" s="90">
        <f>[1]Data!J2085</f>
        <v>0</v>
      </c>
      <c r="F190" s="88">
        <f>[1]Data!K2085</f>
        <v>1624.25</v>
      </c>
    </row>
    <row r="191" spans="1:6" x14ac:dyDescent="0.3">
      <c r="A191" s="95">
        <f>[1]Data!F2086</f>
        <v>0</v>
      </c>
      <c r="B191" s="87">
        <f>[1]Data!G2086</f>
        <v>0</v>
      </c>
      <c r="C191" s="87">
        <f>[1]Data!H2086</f>
        <v>0</v>
      </c>
      <c r="D191" s="87">
        <f>[1]Data!I2086</f>
        <v>0</v>
      </c>
      <c r="E191" s="90">
        <f>[1]Data!J2086</f>
        <v>0</v>
      </c>
      <c r="F191" s="91" t="str">
        <f>[1]Data!K2086</f>
        <v>-</v>
      </c>
    </row>
    <row r="192" spans="1:6" x14ac:dyDescent="0.3">
      <c r="A192" s="95">
        <f>[1]Data!F2087</f>
        <v>0</v>
      </c>
      <c r="B192" s="87">
        <f>[1]Data!G2087</f>
        <v>0</v>
      </c>
      <c r="C192" s="89" t="str">
        <f>[1]Data!H2087</f>
        <v>RATE PER RMT</v>
      </c>
      <c r="D192" s="87">
        <f>[1]Data!I2087</f>
        <v>0</v>
      </c>
      <c r="E192" s="90">
        <f>[1]Data!J2087</f>
        <v>0</v>
      </c>
      <c r="F192" s="92">
        <f>[1]Data!K2087</f>
        <v>541.41999999999996</v>
      </c>
    </row>
    <row r="193" spans="1:6" x14ac:dyDescent="0.3">
      <c r="A193" s="95">
        <f>[1]Data!F2088</f>
        <v>0</v>
      </c>
      <c r="B193" s="87">
        <f>[1]Data!G2088</f>
        <v>0</v>
      </c>
      <c r="C193" s="87">
        <f>[1]Data!H2088</f>
        <v>0</v>
      </c>
      <c r="D193" s="87">
        <f>[1]Data!I2088</f>
        <v>0</v>
      </c>
      <c r="E193" s="90">
        <f>[1]Data!J2088</f>
        <v>0</v>
      </c>
      <c r="F193" s="91" t="str">
        <f>[1]Data!K2088</f>
        <v>-</v>
      </c>
    </row>
    <row r="195" spans="1:6" x14ac:dyDescent="0.3">
      <c r="A195" s="105">
        <f>[1]Data!F1857</f>
        <v>52</v>
      </c>
      <c r="B195" s="92" t="str">
        <f>[1]Data!G1857</f>
        <v>*</v>
      </c>
      <c r="C195" s="252" t="str">
        <f>[1]Data!H1857</f>
        <v>SUPPLYING AND LAYING THE FOLLOWING PVC</v>
      </c>
      <c r="D195" s="252"/>
      <c r="E195" s="252"/>
      <c r="F195" s="87">
        <f>[1]Data!K1857</f>
        <v>0</v>
      </c>
    </row>
    <row r="196" spans="1:6" x14ac:dyDescent="0.3">
      <c r="A196" s="105">
        <f>[1]Data!F1858</f>
        <v>0</v>
      </c>
      <c r="B196" s="94">
        <f>[1]Data!G1858</f>
        <v>0</v>
      </c>
      <c r="C196" s="252" t="str">
        <f>[1]Data!H1858</f>
        <v>PIPES WITH NECESSARY SPECIALS ELBOWS,</v>
      </c>
      <c r="D196" s="252"/>
      <c r="E196" s="252"/>
      <c r="F196" s="87">
        <f>[1]Data!K1858</f>
        <v>0</v>
      </c>
    </row>
    <row r="197" spans="1:6" x14ac:dyDescent="0.3">
      <c r="A197" s="105">
        <f>[1]Data!F1859</f>
        <v>0</v>
      </c>
      <c r="B197" s="94">
        <f>[1]Data!G1859</f>
        <v>0</v>
      </c>
      <c r="C197" s="252" t="str">
        <f>[1]Data!H1859</f>
        <v>TEE,REDUCE ,PLUG,UNION,BEND,COUPLE,</v>
      </c>
      <c r="D197" s="252"/>
      <c r="E197" s="252"/>
      <c r="F197" s="87">
        <f>[1]Data!K1859</f>
        <v>0</v>
      </c>
    </row>
    <row r="198" spans="1:6" x14ac:dyDescent="0.3">
      <c r="A198" s="105">
        <f>[1]Data!F1860</f>
        <v>0</v>
      </c>
      <c r="B198" s="94">
        <f>[1]Data!G1860</f>
        <v>0</v>
      </c>
      <c r="C198" s="252" t="str">
        <f>[1]Data!H1860</f>
        <v>NIPPLE,GATE VLVE,CHECK AND WHEEL VALVE</v>
      </c>
      <c r="D198" s="252"/>
      <c r="E198" s="252"/>
      <c r="F198" s="87">
        <f>[1]Data!K1860</f>
        <v>0</v>
      </c>
    </row>
    <row r="199" spans="1:6" x14ac:dyDescent="0.3">
      <c r="A199" s="105">
        <f>[1]Data!F1861</f>
        <v>0</v>
      </c>
      <c r="B199" s="94">
        <f>[1]Data!G1861</f>
        <v>0</v>
      </c>
      <c r="C199" s="252" t="str">
        <f>[1]Data!H1861</f>
        <v>WHEREVER NECESSARY INCLUDING LABOUR BELOW</v>
      </c>
      <c r="D199" s="252"/>
      <c r="E199" s="252"/>
      <c r="F199" s="87">
        <f>[1]Data!K1861</f>
        <v>0</v>
      </c>
    </row>
    <row r="200" spans="1:6" x14ac:dyDescent="0.3">
      <c r="A200" s="105">
        <f>[1]Data!F1862</f>
        <v>0</v>
      </c>
      <c r="B200" s="94">
        <f>[1]Data!G1862</f>
        <v>0</v>
      </c>
      <c r="C200" s="252" t="str">
        <f>[1]Data!H1862</f>
        <v>GROUND LEVEL(OR) FIXING ON WALLS  TO THE</v>
      </c>
      <c r="D200" s="252"/>
      <c r="E200" s="252"/>
      <c r="F200" s="87">
        <f>[1]Data!K1862</f>
        <v>0</v>
      </c>
    </row>
    <row r="201" spans="1:6" x14ac:dyDescent="0.3">
      <c r="A201" s="105">
        <f>[1]Data!F1863</f>
        <v>0</v>
      </c>
      <c r="B201" s="94">
        <f>[1]Data!G1863</f>
        <v>0</v>
      </c>
      <c r="C201" s="252" t="str">
        <f>[1]Data!H1863</f>
        <v>PROPER GRADIENT AND ALIGNMENT ETC.ALL</v>
      </c>
      <c r="D201" s="252"/>
      <c r="E201" s="252"/>
      <c r="F201" s="87">
        <f>[1]Data!K1863</f>
        <v>0</v>
      </c>
    </row>
    <row r="202" spans="1:6" x14ac:dyDescent="0.3">
      <c r="A202" s="105">
        <f>[1]Data!F1864</f>
        <v>0</v>
      </c>
      <c r="B202" s="94">
        <f>[1]Data!G1864</f>
        <v>0</v>
      </c>
      <c r="C202" s="252" t="str">
        <f>[1]Data!H1864</f>
        <v>COMPLETE AS DIRECTED BY DEPT. OFFICERS.</v>
      </c>
      <c r="D202" s="252"/>
      <c r="E202" s="252"/>
      <c r="F202" s="87">
        <f>[1]Data!K1864</f>
        <v>0</v>
      </c>
    </row>
    <row r="203" spans="1:6" x14ac:dyDescent="0.3">
      <c r="A203" s="95">
        <f>[1]Data!F1865</f>
        <v>0</v>
      </c>
      <c r="B203" s="87">
        <f>[1]Data!G1865</f>
        <v>0</v>
      </c>
      <c r="C203" s="91" t="str">
        <f>[1]Data!H1865</f>
        <v>=</v>
      </c>
      <c r="D203" s="91" t="str">
        <f>[1]Data!I1865</f>
        <v>=</v>
      </c>
      <c r="E203" s="90">
        <f>[1]Data!J1865</f>
        <v>0</v>
      </c>
      <c r="F203" s="87">
        <f>[1]Data!K1865</f>
        <v>0</v>
      </c>
    </row>
    <row r="204" spans="1:6" x14ac:dyDescent="0.3">
      <c r="A204" s="95">
        <f>[1]Data!F1866</f>
        <v>0</v>
      </c>
      <c r="B204" s="88" t="str">
        <f>[1]Data!G1866</f>
        <v>*</v>
      </c>
      <c r="C204" s="89" t="str">
        <f>[1]Data!H1866</f>
        <v>ASTM-D SCHEDULE- 40 THREADED PVC PIPE</v>
      </c>
      <c r="D204" s="87">
        <f>[1]Data!I1866</f>
        <v>0</v>
      </c>
      <c r="E204" s="90">
        <f>[1]Data!J1866</f>
        <v>0</v>
      </c>
      <c r="F204" s="87">
        <f>[1]Data!K1866</f>
        <v>0</v>
      </c>
    </row>
    <row r="205" spans="1:6" x14ac:dyDescent="0.3">
      <c r="A205" s="95">
        <f>[1]Data!F1867</f>
        <v>0</v>
      </c>
      <c r="B205" s="87">
        <f>[1]Data!G1867</f>
        <v>0</v>
      </c>
      <c r="C205" s="89" t="str">
        <f>[1]Data!H1867</f>
        <v>WITH NECESSARY PVC-GI SPECIALS</v>
      </c>
      <c r="D205" s="87">
        <f>[1]Data!I1867</f>
        <v>0</v>
      </c>
      <c r="E205" s="90">
        <f>[1]Data!J1867</f>
        <v>0</v>
      </c>
      <c r="F205" s="87">
        <f>[1]Data!K1867</f>
        <v>0</v>
      </c>
    </row>
    <row r="206" spans="1:6" x14ac:dyDescent="0.3">
      <c r="A206" s="95">
        <f>[1]Data!F1868</f>
        <v>0</v>
      </c>
      <c r="B206" s="92" t="str">
        <f>[1]Data!G1868</f>
        <v>c.</v>
      </c>
      <c r="C206" s="131" t="str">
        <f>[1]Data!H1868</f>
        <v xml:space="preserve"> 20MM DIA PVC PIPE ABOVE G.L:-</v>
      </c>
      <c r="D206" s="87">
        <f>[1]Data!I1868</f>
        <v>0</v>
      </c>
      <c r="E206" s="90">
        <f>[1]Data!J1868</f>
        <v>0</v>
      </c>
      <c r="F206" s="87">
        <f>[1]Data!K1868</f>
        <v>0</v>
      </c>
    </row>
    <row r="207" spans="1:6" x14ac:dyDescent="0.3">
      <c r="A207" s="95">
        <f>[1]Data!F1869</f>
        <v>0</v>
      </c>
      <c r="B207" s="87">
        <f>[1]Data!G1869</f>
        <v>0</v>
      </c>
      <c r="C207" s="91" t="str">
        <f>[1]Data!H1869</f>
        <v>-</v>
      </c>
      <c r="D207" s="87">
        <f>[1]Data!I1869</f>
        <v>0</v>
      </c>
      <c r="E207" s="90">
        <f>[1]Data!J1869</f>
        <v>0</v>
      </c>
      <c r="F207" s="87">
        <f>[1]Data!K1869</f>
        <v>0</v>
      </c>
    </row>
    <row r="208" spans="1:6" x14ac:dyDescent="0.3">
      <c r="A208" s="97">
        <f>[1]Data!F1870</f>
        <v>1</v>
      </c>
      <c r="B208" s="88" t="str">
        <f>[1]Data!G1870</f>
        <v>Rmt</v>
      </c>
      <c r="C208" s="89" t="str">
        <f>[1]Data!H1870</f>
        <v xml:space="preserve">COST OF 20MM DIA PVC PIPE </v>
      </c>
      <c r="D208" s="88">
        <f>[1]Data!I1870</f>
        <v>26</v>
      </c>
      <c r="E208" s="89" t="str">
        <f>[1]Data!J1870</f>
        <v>Rmt</v>
      </c>
      <c r="F208" s="88">
        <f>[1]Data!K1870</f>
        <v>26</v>
      </c>
    </row>
    <row r="209" spans="1:6" x14ac:dyDescent="0.3">
      <c r="A209" s="97">
        <f>[1]Data!F1871</f>
        <v>1</v>
      </c>
      <c r="B209" s="88" t="str">
        <f>[1]Data!G1871</f>
        <v>L.S</v>
      </c>
      <c r="C209" s="89" t="str">
        <f>[1]Data!H1871</f>
        <v>ADD 70% FOR PVC/GI SPECIALS</v>
      </c>
      <c r="D209" s="88">
        <f>[1]Data!I1871</f>
        <v>18.2</v>
      </c>
      <c r="E209" s="89" t="str">
        <f>[1]Data!J1871</f>
        <v>L.S</v>
      </c>
      <c r="F209" s="88">
        <f>[1]Data!K1871</f>
        <v>18.2</v>
      </c>
    </row>
    <row r="210" spans="1:6" x14ac:dyDescent="0.3">
      <c r="A210" s="97">
        <f>[1]Data!F1872</f>
        <v>1</v>
      </c>
      <c r="B210" s="88" t="str">
        <f>[1]Data!G1872</f>
        <v>Rmt</v>
      </c>
      <c r="C210" s="89" t="str">
        <f>[1]Data!H1872</f>
        <v>LABOUR FOR LAYING &amp; FIXING</v>
      </c>
      <c r="D210" s="88">
        <f>[1]Data!I1872</f>
        <v>160.83000000000001</v>
      </c>
      <c r="E210" s="89" t="str">
        <f>[1]Data!J1872</f>
        <v>Rmt</v>
      </c>
      <c r="F210" s="88">
        <f>[1]Data!K1872</f>
        <v>160.83000000000001</v>
      </c>
    </row>
    <row r="211" spans="1:6" x14ac:dyDescent="0.3">
      <c r="A211" s="95">
        <f>[1]Data!F1873</f>
        <v>0</v>
      </c>
      <c r="B211" s="87">
        <f>[1]Data!G1873</f>
        <v>0</v>
      </c>
      <c r="C211" s="87">
        <f>[1]Data!H1873</f>
        <v>0</v>
      </c>
      <c r="D211" s="89" t="str">
        <f>[1]Data!I1873</f>
        <v xml:space="preserve"> </v>
      </c>
      <c r="E211" s="90">
        <f>[1]Data!J1873</f>
        <v>0</v>
      </c>
      <c r="F211" s="91" t="str">
        <f>[1]Data!K1873</f>
        <v>-</v>
      </c>
    </row>
    <row r="212" spans="1:6" x14ac:dyDescent="0.3">
      <c r="A212" s="95">
        <f>[1]Data!F1874</f>
        <v>0</v>
      </c>
      <c r="B212" s="87">
        <f>[1]Data!G1874</f>
        <v>0</v>
      </c>
      <c r="C212" s="89" t="str">
        <f>[1]Data!H1874</f>
        <v>TOTAL FOR 1 RMT</v>
      </c>
      <c r="D212" s="87">
        <f>[1]Data!I1874</f>
        <v>0</v>
      </c>
      <c r="E212" s="90">
        <f>[1]Data!J1874</f>
        <v>0</v>
      </c>
      <c r="F212" s="92">
        <f>[1]Data!K1874</f>
        <v>205.03</v>
      </c>
    </row>
    <row r="213" spans="1:6" x14ac:dyDescent="0.3">
      <c r="A213" s="95">
        <f>[1]Data!F1875</f>
        <v>0</v>
      </c>
      <c r="B213" s="87">
        <f>[1]Data!G1875</f>
        <v>0</v>
      </c>
      <c r="C213" s="89" t="str">
        <f>[1]Data!H1875</f>
        <v xml:space="preserve"> </v>
      </c>
      <c r="D213" s="89" t="str">
        <f>[1]Data!I1875</f>
        <v xml:space="preserve"> </v>
      </c>
      <c r="E213" s="90">
        <f>[1]Data!J1875</f>
        <v>0</v>
      </c>
      <c r="F213" s="91" t="str">
        <f>[1]Data!K1875</f>
        <v>=</v>
      </c>
    </row>
    <row r="214" spans="1:6" x14ac:dyDescent="0.3">
      <c r="A214" s="95">
        <f>[1]Data!F1876</f>
        <v>0</v>
      </c>
      <c r="B214" s="92" t="str">
        <f>[1]Data!G1876</f>
        <v>b.</v>
      </c>
      <c r="C214" s="131" t="str">
        <f>[1]Data!H1876</f>
        <v xml:space="preserve"> 25MM DIA PVC PIPE ABOVE G.L:-</v>
      </c>
      <c r="D214" s="87">
        <f>[1]Data!I1876</f>
        <v>0</v>
      </c>
      <c r="E214" s="90">
        <f>[1]Data!J1876</f>
        <v>0</v>
      </c>
      <c r="F214" s="87">
        <f>[1]Data!K1876</f>
        <v>0</v>
      </c>
    </row>
    <row r="215" spans="1:6" x14ac:dyDescent="0.3">
      <c r="A215" s="95">
        <f>[1]Data!F1877</f>
        <v>0</v>
      </c>
      <c r="B215" s="87">
        <f>[1]Data!G1877</f>
        <v>0</v>
      </c>
      <c r="C215" s="91" t="str">
        <f>[1]Data!H1877</f>
        <v>-</v>
      </c>
      <c r="D215" s="87">
        <f>[1]Data!I1877</f>
        <v>0</v>
      </c>
      <c r="E215" s="90">
        <f>[1]Data!J1877</f>
        <v>0</v>
      </c>
      <c r="F215" s="87">
        <f>[1]Data!K1877</f>
        <v>0</v>
      </c>
    </row>
    <row r="216" spans="1:6" x14ac:dyDescent="0.3">
      <c r="A216" s="97">
        <f>[1]Data!F1878</f>
        <v>1</v>
      </c>
      <c r="B216" s="88" t="str">
        <f>[1]Data!G1878</f>
        <v>Rmt</v>
      </c>
      <c r="C216" s="89" t="str">
        <f>[1]Data!H1878</f>
        <v xml:space="preserve">COST OF 25MM DIA PVC PIPE </v>
      </c>
      <c r="D216" s="88">
        <f>[1]Data!I1878</f>
        <v>35</v>
      </c>
      <c r="E216" s="89" t="str">
        <f>[1]Data!J1878</f>
        <v>Rmt</v>
      </c>
      <c r="F216" s="88">
        <f>[1]Data!K1878</f>
        <v>35</v>
      </c>
    </row>
    <row r="217" spans="1:6" x14ac:dyDescent="0.3">
      <c r="A217" s="97">
        <f>[1]Data!F1879</f>
        <v>1</v>
      </c>
      <c r="B217" s="88" t="str">
        <f>[1]Data!G1879</f>
        <v>L.S</v>
      </c>
      <c r="C217" s="89" t="str">
        <f>[1]Data!H1879</f>
        <v>ADD 40% FOR PVC/GI SPECIALS</v>
      </c>
      <c r="D217" s="88">
        <f>[1]Data!I1879</f>
        <v>14</v>
      </c>
      <c r="E217" s="89" t="str">
        <f>[1]Data!J1879</f>
        <v>L.S</v>
      </c>
      <c r="F217" s="88">
        <f>[1]Data!K1879</f>
        <v>14</v>
      </c>
    </row>
    <row r="218" spans="1:6" x14ac:dyDescent="0.3">
      <c r="A218" s="97">
        <f>[1]Data!F1880</f>
        <v>1</v>
      </c>
      <c r="B218" s="88" t="str">
        <f>[1]Data!G1880</f>
        <v>Rmt</v>
      </c>
      <c r="C218" s="89" t="str">
        <f>[1]Data!H1880</f>
        <v>LABOUR FOR LAYING &amp; FIXING</v>
      </c>
      <c r="D218" s="88">
        <f>[1]Data!I1880</f>
        <v>160.81</v>
      </c>
      <c r="E218" s="89" t="str">
        <f>[1]Data!J1880</f>
        <v>Rmt</v>
      </c>
      <c r="F218" s="88">
        <f>[1]Data!K1880</f>
        <v>160.81</v>
      </c>
    </row>
    <row r="219" spans="1:6" x14ac:dyDescent="0.3">
      <c r="A219" s="95">
        <f>[1]Data!F1881</f>
        <v>0</v>
      </c>
      <c r="B219" s="87">
        <f>[1]Data!G1881</f>
        <v>0</v>
      </c>
      <c r="C219" s="87">
        <f>[1]Data!H1881</f>
        <v>0</v>
      </c>
      <c r="D219" s="89" t="str">
        <f>[1]Data!I1881</f>
        <v xml:space="preserve"> </v>
      </c>
      <c r="E219" s="90">
        <f>[1]Data!J1881</f>
        <v>0</v>
      </c>
      <c r="F219" s="91" t="str">
        <f>[1]Data!K1881</f>
        <v>-</v>
      </c>
    </row>
    <row r="220" spans="1:6" x14ac:dyDescent="0.3">
      <c r="A220" s="95">
        <f>[1]Data!F1882</f>
        <v>0</v>
      </c>
      <c r="B220" s="87">
        <f>[1]Data!G1882</f>
        <v>0</v>
      </c>
      <c r="C220" s="89" t="str">
        <f>[1]Data!H1882</f>
        <v>TOTAL FOR 1 RMT</v>
      </c>
      <c r="D220" s="87">
        <f>[1]Data!I1882</f>
        <v>0</v>
      </c>
      <c r="E220" s="90">
        <f>[1]Data!J1882</f>
        <v>0</v>
      </c>
      <c r="F220" s="92">
        <f>[1]Data!K1882</f>
        <v>209.81</v>
      </c>
    </row>
    <row r="221" spans="1:6" x14ac:dyDescent="0.3">
      <c r="A221" s="95">
        <f>[1]Data!F1883</f>
        <v>0</v>
      </c>
      <c r="B221" s="87">
        <f>[1]Data!G1883</f>
        <v>0</v>
      </c>
      <c r="C221" s="87">
        <f>[1]Data!H1883</f>
        <v>0</v>
      </c>
      <c r="D221" s="89" t="str">
        <f>[1]Data!I1883</f>
        <v xml:space="preserve"> </v>
      </c>
      <c r="E221" s="90">
        <f>[1]Data!J1883</f>
        <v>0</v>
      </c>
      <c r="F221" s="91" t="str">
        <f>[1]Data!K1883</f>
        <v>=</v>
      </c>
    </row>
    <row r="222" spans="1:6" x14ac:dyDescent="0.3">
      <c r="A222" s="95">
        <f>[1]Data!F1884</f>
        <v>0</v>
      </c>
      <c r="B222" s="92" t="str">
        <f>[1]Data!G1884</f>
        <v>a.</v>
      </c>
      <c r="C222" s="131" t="str">
        <f>[1]Data!H1884</f>
        <v xml:space="preserve"> 32MM DIA PVC PIPE ABOVE G.L:-</v>
      </c>
      <c r="D222" s="87">
        <f>[1]Data!I1884</f>
        <v>0</v>
      </c>
      <c r="E222" s="90">
        <f>[1]Data!J1884</f>
        <v>0</v>
      </c>
      <c r="F222" s="87">
        <f>[1]Data!K1884</f>
        <v>0</v>
      </c>
    </row>
    <row r="223" spans="1:6" x14ac:dyDescent="0.3">
      <c r="A223" s="95">
        <f>[1]Data!F1885</f>
        <v>0</v>
      </c>
      <c r="B223" s="87">
        <f>[1]Data!G1885</f>
        <v>0</v>
      </c>
      <c r="C223" s="91" t="str">
        <f>[1]Data!H1885</f>
        <v>-</v>
      </c>
      <c r="D223" s="87">
        <f>[1]Data!I1885</f>
        <v>0</v>
      </c>
      <c r="E223" s="90">
        <f>[1]Data!J1885</f>
        <v>0</v>
      </c>
      <c r="F223" s="87">
        <f>[1]Data!K1885</f>
        <v>0</v>
      </c>
    </row>
    <row r="224" spans="1:6" x14ac:dyDescent="0.3">
      <c r="A224" s="97">
        <f>[1]Data!F1886</f>
        <v>1</v>
      </c>
      <c r="B224" s="88" t="str">
        <f>[1]Data!G1886</f>
        <v>Rmt</v>
      </c>
      <c r="C224" s="89" t="str">
        <f>[1]Data!H1886</f>
        <v xml:space="preserve">COST OF 32MM DIA PVC PIPE </v>
      </c>
      <c r="D224" s="88">
        <f>[1]Data!I1886</f>
        <v>52</v>
      </c>
      <c r="E224" s="89" t="str">
        <f>[1]Data!J1886</f>
        <v>Rmt</v>
      </c>
      <c r="F224" s="88">
        <f>[1]Data!K1886</f>
        <v>52</v>
      </c>
    </row>
    <row r="225" spans="1:6" x14ac:dyDescent="0.3">
      <c r="A225" s="97">
        <f>[1]Data!F1887</f>
        <v>1</v>
      </c>
      <c r="B225" s="88" t="str">
        <f>[1]Data!G1887</f>
        <v>L.S</v>
      </c>
      <c r="C225" s="89" t="str">
        <f>[1]Data!H1887</f>
        <v>ADD 20% FOR PVC/GI SPECIALS</v>
      </c>
      <c r="D225" s="88">
        <f>[1]Data!I1887</f>
        <v>10.4</v>
      </c>
      <c r="E225" s="89" t="str">
        <f>[1]Data!J1887</f>
        <v>L.S</v>
      </c>
      <c r="F225" s="88">
        <f>[1]Data!K1887</f>
        <v>10.4</v>
      </c>
    </row>
    <row r="226" spans="1:6" x14ac:dyDescent="0.3">
      <c r="A226" s="97">
        <f>[1]Data!F1888</f>
        <v>1</v>
      </c>
      <c r="B226" s="88" t="str">
        <f>[1]Data!G1888</f>
        <v>Rmt</v>
      </c>
      <c r="C226" s="89" t="str">
        <f>[1]Data!H1888</f>
        <v>LABOUR FOR LAYING &amp; FIXING</v>
      </c>
      <c r="D226" s="88">
        <f>[1]Data!I1888</f>
        <v>164.65</v>
      </c>
      <c r="E226" s="89" t="str">
        <f>[1]Data!J1888</f>
        <v>Rmt</v>
      </c>
      <c r="F226" s="88">
        <f>[1]Data!K1888</f>
        <v>164.65</v>
      </c>
    </row>
    <row r="227" spans="1:6" x14ac:dyDescent="0.3">
      <c r="A227" s="95">
        <f>[1]Data!F1889</f>
        <v>0</v>
      </c>
      <c r="B227" s="87">
        <f>[1]Data!G1889</f>
        <v>0</v>
      </c>
      <c r="C227" s="87">
        <f>[1]Data!H1889</f>
        <v>0</v>
      </c>
      <c r="D227" s="89" t="str">
        <f>[1]Data!I1889</f>
        <v xml:space="preserve"> </v>
      </c>
      <c r="E227" s="90">
        <f>[1]Data!J1889</f>
        <v>0</v>
      </c>
      <c r="F227" s="91" t="str">
        <f>[1]Data!K1889</f>
        <v>-</v>
      </c>
    </row>
    <row r="228" spans="1:6" x14ac:dyDescent="0.3">
      <c r="A228" s="95">
        <f>[1]Data!F1890</f>
        <v>0</v>
      </c>
      <c r="B228" s="87">
        <f>[1]Data!G1890</f>
        <v>0</v>
      </c>
      <c r="C228" s="89" t="str">
        <f>[1]Data!H1890</f>
        <v>TOTAL FOR 1 RMT</v>
      </c>
      <c r="D228" s="87">
        <f>[1]Data!I1890</f>
        <v>0</v>
      </c>
      <c r="E228" s="90">
        <f>[1]Data!J1890</f>
        <v>0</v>
      </c>
      <c r="F228" s="92">
        <f>[1]Data!K1890</f>
        <v>227.05</v>
      </c>
    </row>
    <row r="229" spans="1:6" x14ac:dyDescent="0.3">
      <c r="A229" s="95">
        <f>[1]Data!F1891</f>
        <v>0</v>
      </c>
      <c r="B229" s="87">
        <f>[1]Data!G1891</f>
        <v>0</v>
      </c>
      <c r="C229" s="87">
        <f>[1]Data!H1891</f>
        <v>0</v>
      </c>
      <c r="D229" s="89" t="str">
        <f>[1]Data!I1891</f>
        <v xml:space="preserve"> </v>
      </c>
      <c r="E229" s="90">
        <f>[1]Data!J1891</f>
        <v>0</v>
      </c>
      <c r="F229" s="91" t="str">
        <f>[1]Data!K1891</f>
        <v>=</v>
      </c>
    </row>
    <row r="230" spans="1:6" x14ac:dyDescent="0.3">
      <c r="A230" s="104" t="str">
        <f>[1]Data!F1390</f>
        <v>33.</v>
      </c>
      <c r="B230" s="92" t="str">
        <f>[1]Data!G1390</f>
        <v>*</v>
      </c>
      <c r="C230" s="131" t="str">
        <f>[1]Data!H1390</f>
        <v>PLASTERING C.M(1:5) 12mmTHICK</v>
      </c>
      <c r="D230" s="87">
        <f>[1]Data!I1390</f>
        <v>0</v>
      </c>
      <c r="E230" s="90">
        <f>[1]Data!J1390</f>
        <v>0</v>
      </c>
      <c r="F230" s="87">
        <f>[1]Data!K1390</f>
        <v>0</v>
      </c>
    </row>
    <row r="231" spans="1:6" x14ac:dyDescent="0.3">
      <c r="A231" s="95">
        <f>[1]Data!F1391</f>
        <v>0</v>
      </c>
      <c r="B231" s="87">
        <f>[1]Data!G1391</f>
        <v>0</v>
      </c>
      <c r="C231" s="91" t="str">
        <f>[1]Data!H1391</f>
        <v>-</v>
      </c>
      <c r="D231" s="87">
        <f>[1]Data!I1391</f>
        <v>0</v>
      </c>
      <c r="E231" s="90">
        <f>[1]Data!J1391</f>
        <v>0</v>
      </c>
      <c r="F231" s="87">
        <f>[1]Data!K1391</f>
        <v>0</v>
      </c>
    </row>
    <row r="232" spans="1:6" x14ac:dyDescent="0.3">
      <c r="A232" s="97">
        <f>[1]Data!F1392</f>
        <v>0.14000000000000001</v>
      </c>
      <c r="B232" s="88" t="str">
        <f>[1]Data!G1392</f>
        <v>CUM</v>
      </c>
      <c r="C232" s="89" t="str">
        <f>[1]Data!H1392</f>
        <v>CEMENT MORTAR(1:5)</v>
      </c>
      <c r="D232" s="88">
        <f>[1]Data!I1392</f>
        <v>3674.61</v>
      </c>
      <c r="E232" s="89" t="str">
        <f>[1]Data!J1392</f>
        <v>CUM</v>
      </c>
      <c r="F232" s="88">
        <f>[1]Data!K1392</f>
        <v>514.45000000000005</v>
      </c>
    </row>
    <row r="233" spans="1:6" x14ac:dyDescent="0.3">
      <c r="A233" s="97">
        <f>[1]Data!F1393</f>
        <v>1.1000000000000001</v>
      </c>
      <c r="B233" s="88" t="str">
        <f>[1]Data!G1393</f>
        <v>NO.</v>
      </c>
      <c r="C233" s="89" t="str">
        <f>[1]Data!H1393</f>
        <v>MASON I</v>
      </c>
      <c r="D233" s="88">
        <f>[1]Data!I1393</f>
        <v>861</v>
      </c>
      <c r="E233" s="89" t="str">
        <f>[1]Data!J1393</f>
        <v>NO.</v>
      </c>
      <c r="F233" s="88">
        <f>[1]Data!K1393</f>
        <v>947.1</v>
      </c>
    </row>
    <row r="234" spans="1:6" x14ac:dyDescent="0.3">
      <c r="A234" s="97">
        <f>[1]Data!F1394</f>
        <v>0.5</v>
      </c>
      <c r="B234" s="88" t="str">
        <f>[1]Data!G1394</f>
        <v>NO.</v>
      </c>
      <c r="C234" s="89" t="str">
        <f>[1]Data!H1394</f>
        <v>MAZDOOR I</v>
      </c>
      <c r="D234" s="88">
        <f>[1]Data!I1394</f>
        <v>562</v>
      </c>
      <c r="E234" s="89" t="str">
        <f>[1]Data!J1394</f>
        <v>NO.</v>
      </c>
      <c r="F234" s="88">
        <f>[1]Data!K1394</f>
        <v>281</v>
      </c>
    </row>
    <row r="235" spans="1:6" x14ac:dyDescent="0.3">
      <c r="A235" s="97">
        <f>[1]Data!F1395</f>
        <v>1.1000000000000001</v>
      </c>
      <c r="B235" s="88" t="str">
        <f>[1]Data!G1395</f>
        <v>NO.</v>
      </c>
      <c r="C235" s="89" t="str">
        <f>[1]Data!H1395</f>
        <v>MAZDOOR II</v>
      </c>
      <c r="D235" s="88">
        <f>[1]Data!I1395</f>
        <v>461</v>
      </c>
      <c r="E235" s="89" t="str">
        <f>[1]Data!J1395</f>
        <v>NO.</v>
      </c>
      <c r="F235" s="88">
        <f>[1]Data!K1395</f>
        <v>507.1</v>
      </c>
    </row>
    <row r="236" spans="1:6" x14ac:dyDescent="0.3">
      <c r="A236" s="95">
        <f>[1]Data!F1396</f>
        <v>0</v>
      </c>
      <c r="B236" s="88" t="str">
        <f>[1]Data!G1396</f>
        <v>L.S</v>
      </c>
      <c r="C236" s="89" t="str">
        <f>[1]Data!H1396</f>
        <v>SUNDRIES</v>
      </c>
      <c r="D236" s="89" t="str">
        <f>[1]Data!I1396</f>
        <v xml:space="preserve"> </v>
      </c>
      <c r="E236" s="89" t="str">
        <f>[1]Data!J1396</f>
        <v>L.S</v>
      </c>
      <c r="F236" s="88">
        <f>[1]Data!K1396</f>
        <v>0</v>
      </c>
    </row>
    <row r="237" spans="1:6" x14ac:dyDescent="0.3">
      <c r="A237" s="95">
        <f>[1]Data!F1397</f>
        <v>0</v>
      </c>
      <c r="B237" s="87">
        <f>[1]Data!G1397</f>
        <v>0</v>
      </c>
      <c r="C237" s="87">
        <f>[1]Data!H1397</f>
        <v>0</v>
      </c>
      <c r="D237" s="87">
        <f>[1]Data!I1397</f>
        <v>0</v>
      </c>
      <c r="E237" s="90">
        <f>[1]Data!J1397</f>
        <v>0</v>
      </c>
      <c r="F237" s="91" t="str">
        <f>[1]Data!K1397</f>
        <v>-</v>
      </c>
    </row>
    <row r="238" spans="1:6" x14ac:dyDescent="0.3">
      <c r="A238" s="95">
        <f>[1]Data!F1398</f>
        <v>0</v>
      </c>
      <c r="B238" s="87">
        <f>[1]Data!G1398</f>
        <v>0</v>
      </c>
      <c r="C238" s="89" t="str">
        <f>[1]Data!H1398</f>
        <v>TOTAL FOR 10 SQM</v>
      </c>
      <c r="D238" s="87">
        <f>[1]Data!I1398</f>
        <v>0</v>
      </c>
      <c r="E238" s="90">
        <f>[1]Data!J1398</f>
        <v>0</v>
      </c>
      <c r="F238" s="88">
        <f>[1]Data!K1398</f>
        <v>2249.65</v>
      </c>
    </row>
    <row r="239" spans="1:6" x14ac:dyDescent="0.3">
      <c r="A239" s="95">
        <f>[1]Data!F1399</f>
        <v>0</v>
      </c>
      <c r="B239" s="87">
        <f>[1]Data!G1399</f>
        <v>0</v>
      </c>
      <c r="C239" s="87">
        <f>[1]Data!H1399</f>
        <v>0</v>
      </c>
      <c r="D239" s="87">
        <f>[1]Data!I1399</f>
        <v>0</v>
      </c>
      <c r="E239" s="90">
        <f>[1]Data!J1399</f>
        <v>0</v>
      </c>
      <c r="F239" s="91" t="str">
        <f>[1]Data!K1399</f>
        <v>-</v>
      </c>
    </row>
    <row r="240" spans="1:6" x14ac:dyDescent="0.3">
      <c r="A240" s="95">
        <f>[1]Data!F1400</f>
        <v>0</v>
      </c>
      <c r="B240" s="87">
        <f>[1]Data!G1400</f>
        <v>0</v>
      </c>
      <c r="C240" s="129" t="str">
        <f>[1]Data!H1400</f>
        <v>RATE PER SQM</v>
      </c>
      <c r="D240" s="87">
        <f>[1]Data!I1400</f>
        <v>0</v>
      </c>
      <c r="E240" s="90">
        <f>[1]Data!J1400</f>
        <v>0</v>
      </c>
      <c r="F240" s="92">
        <f>[1]Data!K1400</f>
        <v>224.97</v>
      </c>
    </row>
    <row r="241" spans="1:6" x14ac:dyDescent="0.3">
      <c r="A241" s="97" t="str">
        <f>[2]Data!F1406</f>
        <v xml:space="preserve"> </v>
      </c>
      <c r="B241" s="87">
        <f>[2]Data!G1406</f>
        <v>0</v>
      </c>
      <c r="C241" s="87">
        <f>[2]Data!H1406</f>
        <v>0</v>
      </c>
      <c r="D241" s="87">
        <f>[2]Data!I1406</f>
        <v>0</v>
      </c>
      <c r="E241" s="90">
        <f>[2]Data!J1406</f>
        <v>0</v>
      </c>
      <c r="F241" s="87">
        <f>[2]Data!K1406</f>
        <v>0</v>
      </c>
    </row>
    <row r="242" spans="1:6" x14ac:dyDescent="0.3">
      <c r="A242" s="104" t="str">
        <f>[1]Data!F1416</f>
        <v>35.</v>
      </c>
      <c r="B242" s="92" t="str">
        <f>[1]Data!G1416</f>
        <v>*</v>
      </c>
      <c r="C242" s="131" t="str">
        <f>[1]Data!H1416</f>
        <v>PLASTERING C.M(1:3) 10mmTHICK</v>
      </c>
      <c r="D242" s="87">
        <f>[1]Data!I1416</f>
        <v>0</v>
      </c>
      <c r="E242" s="90">
        <f>[1]Data!J1416</f>
        <v>0</v>
      </c>
      <c r="F242" s="87">
        <f>[1]Data!K1416</f>
        <v>0</v>
      </c>
    </row>
    <row r="243" spans="1:6" x14ac:dyDescent="0.3">
      <c r="A243" s="95">
        <f>[1]Data!F1417</f>
        <v>0</v>
      </c>
      <c r="B243" s="87">
        <f>[1]Data!G1417</f>
        <v>0</v>
      </c>
      <c r="C243" s="91" t="str">
        <f>[1]Data!H1417</f>
        <v>-</v>
      </c>
      <c r="D243" s="87">
        <f>[1]Data!I1417</f>
        <v>0</v>
      </c>
      <c r="E243" s="90">
        <f>[1]Data!J1417</f>
        <v>0</v>
      </c>
      <c r="F243" s="87">
        <f>[1]Data!K1417</f>
        <v>0</v>
      </c>
    </row>
    <row r="244" spans="1:6" x14ac:dyDescent="0.3">
      <c r="A244" s="97">
        <f>[1]Data!F1418</f>
        <v>0.1</v>
      </c>
      <c r="B244" s="88" t="str">
        <f>[1]Data!G1418</f>
        <v>CUM</v>
      </c>
      <c r="C244" s="89" t="str">
        <f>[1]Data!H1418</f>
        <v>CEMENT MORTAR(1:3)</v>
      </c>
      <c r="D244" s="88">
        <f>[1]Data!I1418</f>
        <v>4818.93</v>
      </c>
      <c r="E244" s="89" t="str">
        <f>[1]Data!J1418</f>
        <v>CUM</v>
      </c>
      <c r="F244" s="88">
        <f>[1]Data!K1418</f>
        <v>481.89</v>
      </c>
    </row>
    <row r="245" spans="1:6" x14ac:dyDescent="0.3">
      <c r="A245" s="97">
        <f>[1]Data!F1419</f>
        <v>1.1000000000000001</v>
      </c>
      <c r="B245" s="88" t="str">
        <f>[1]Data!G1419</f>
        <v>NO.</v>
      </c>
      <c r="C245" s="89" t="str">
        <f>[1]Data!H1419</f>
        <v>MASON I</v>
      </c>
      <c r="D245" s="88">
        <f>[1]Data!I1419</f>
        <v>861</v>
      </c>
      <c r="E245" s="89" t="str">
        <f>[1]Data!J1419</f>
        <v>NO.</v>
      </c>
      <c r="F245" s="88">
        <f>[1]Data!K1419</f>
        <v>947.1</v>
      </c>
    </row>
    <row r="246" spans="1:6" x14ac:dyDescent="0.3">
      <c r="A246" s="97">
        <f>[1]Data!F1420</f>
        <v>1.1000000000000001</v>
      </c>
      <c r="B246" s="88" t="str">
        <f>[1]Data!G1420</f>
        <v>NO.</v>
      </c>
      <c r="C246" s="89" t="str">
        <f>[1]Data!H1420</f>
        <v>MAZDOOR I</v>
      </c>
      <c r="D246" s="88">
        <f>[1]Data!I1420</f>
        <v>562</v>
      </c>
      <c r="E246" s="89" t="str">
        <f>[1]Data!J1420</f>
        <v>NO.</v>
      </c>
      <c r="F246" s="88">
        <f>[1]Data!K1420</f>
        <v>618.20000000000005</v>
      </c>
    </row>
    <row r="247" spans="1:6" x14ac:dyDescent="0.3">
      <c r="A247" s="97">
        <f>[1]Data!F1421</f>
        <v>1.1000000000000001</v>
      </c>
      <c r="B247" s="88" t="str">
        <f>[1]Data!G1421</f>
        <v>NO.</v>
      </c>
      <c r="C247" s="89" t="str">
        <f>[1]Data!H1421</f>
        <v>MAZDOOR II</v>
      </c>
      <c r="D247" s="88">
        <f>[1]Data!I1421</f>
        <v>461</v>
      </c>
      <c r="E247" s="89" t="str">
        <f>[1]Data!J1421</f>
        <v>NO.</v>
      </c>
      <c r="F247" s="88">
        <f>[1]Data!K1421</f>
        <v>507.1</v>
      </c>
    </row>
    <row r="248" spans="1:6" x14ac:dyDescent="0.3">
      <c r="A248" s="95">
        <f>[1]Data!F1422</f>
        <v>0</v>
      </c>
      <c r="B248" s="88" t="str">
        <f>[1]Data!G1422</f>
        <v>L.S</v>
      </c>
      <c r="C248" s="89" t="str">
        <f>[1]Data!H1422</f>
        <v>SUNDRIES</v>
      </c>
      <c r="D248" s="89" t="str">
        <f>[1]Data!I1422</f>
        <v xml:space="preserve"> </v>
      </c>
      <c r="E248" s="89" t="str">
        <f>[1]Data!J1422</f>
        <v>L.S</v>
      </c>
      <c r="F248" s="88">
        <f>[1]Data!K1422</f>
        <v>0</v>
      </c>
    </row>
    <row r="249" spans="1:6" x14ac:dyDescent="0.3">
      <c r="A249" s="95">
        <f>[1]Data!F1423</f>
        <v>0</v>
      </c>
      <c r="B249" s="87">
        <f>[1]Data!G1423</f>
        <v>0</v>
      </c>
      <c r="C249" s="87">
        <f>[1]Data!H1423</f>
        <v>0</v>
      </c>
      <c r="D249" s="87">
        <f>[1]Data!I1423</f>
        <v>0</v>
      </c>
      <c r="E249" s="90">
        <f>[1]Data!J1423</f>
        <v>0</v>
      </c>
      <c r="F249" s="91" t="str">
        <f>[1]Data!K1423</f>
        <v>-</v>
      </c>
    </row>
    <row r="250" spans="1:6" x14ac:dyDescent="0.3">
      <c r="A250" s="95">
        <f>[1]Data!F1424</f>
        <v>0</v>
      </c>
      <c r="B250" s="87">
        <f>[1]Data!G1424</f>
        <v>0</v>
      </c>
      <c r="C250" s="89" t="str">
        <f>[1]Data!H1424</f>
        <v>TOTAL FOR 10 SQM</v>
      </c>
      <c r="D250" s="87">
        <f>[1]Data!I1424</f>
        <v>0</v>
      </c>
      <c r="E250" s="90">
        <f>[1]Data!J1424</f>
        <v>0</v>
      </c>
      <c r="F250" s="88">
        <f>[1]Data!K1424</f>
        <v>2554.29</v>
      </c>
    </row>
    <row r="251" spans="1:6" x14ac:dyDescent="0.3">
      <c r="A251" s="95">
        <f>[1]Data!F1425</f>
        <v>0</v>
      </c>
      <c r="B251" s="87">
        <f>[1]Data!G1425</f>
        <v>0</v>
      </c>
      <c r="C251" s="93">
        <f>[1]Data!H1425</f>
        <v>0</v>
      </c>
      <c r="D251" s="87">
        <f>[1]Data!I1425</f>
        <v>0</v>
      </c>
      <c r="E251" s="90">
        <f>[1]Data!J1425</f>
        <v>0</v>
      </c>
      <c r="F251" s="91" t="str">
        <f>[1]Data!K1425</f>
        <v>-</v>
      </c>
    </row>
    <row r="252" spans="1:6" x14ac:dyDescent="0.3">
      <c r="A252" s="95">
        <f>[1]Data!F1426</f>
        <v>0</v>
      </c>
      <c r="B252" s="87">
        <f>[1]Data!G1426</f>
        <v>0</v>
      </c>
      <c r="C252" s="129" t="str">
        <f>[1]Data!H1426</f>
        <v>RATE PER SQM</v>
      </c>
      <c r="D252" s="94">
        <f>[1]Data!I1426</f>
        <v>0</v>
      </c>
      <c r="E252" s="130">
        <f>[1]Data!J1426</f>
        <v>0</v>
      </c>
      <c r="F252" s="92">
        <f>[1]Data!K1426</f>
        <v>255.43</v>
      </c>
    </row>
    <row r="253" spans="1:6" x14ac:dyDescent="0.3">
      <c r="A253" s="95">
        <f>[1]Data!F1427</f>
        <v>0</v>
      </c>
      <c r="B253" s="87">
        <f>[1]Data!G1427</f>
        <v>0</v>
      </c>
      <c r="C253" s="87">
        <f>[1]Data!H1427</f>
        <v>0</v>
      </c>
      <c r="D253" s="87">
        <f>[1]Data!I1427</f>
        <v>0</v>
      </c>
      <c r="E253" s="90">
        <f>[1]Data!J1427</f>
        <v>0</v>
      </c>
      <c r="F253" s="91" t="str">
        <f>[1]Data!K1427</f>
        <v>=</v>
      </c>
    </row>
    <row r="254" spans="1:6" x14ac:dyDescent="0.3">
      <c r="A254" s="104" t="str">
        <f>[1]Data!F1173</f>
        <v>23.2</v>
      </c>
      <c r="B254" s="92" t="str">
        <f>[1]Data!G1173</f>
        <v>*</v>
      </c>
      <c r="C254" s="131" t="str">
        <f>[1]Data!H1173</f>
        <v>Supplying and fixing 4mm thick pin</v>
      </c>
      <c r="D254" s="87">
        <f>[1]Data!I1173</f>
        <v>0</v>
      </c>
      <c r="E254" s="90">
        <f>[1]Data!J1173</f>
        <v>0</v>
      </c>
      <c r="F254" s="87">
        <f>[1]Data!K1173</f>
        <v>0</v>
      </c>
    </row>
    <row r="255" spans="1:6" x14ac:dyDescent="0.3">
      <c r="A255" s="105">
        <f>[1]Data!F1174</f>
        <v>0</v>
      </c>
      <c r="B255" s="94">
        <f>[1]Data!G1174</f>
        <v>0</v>
      </c>
      <c r="C255" s="131" t="str">
        <f>[1]Data!H1174</f>
        <v>headed glass panels 450x1350</v>
      </c>
      <c r="D255" s="87">
        <f>[1]Data!I1174</f>
        <v>0</v>
      </c>
      <c r="E255" s="90">
        <f>[1]Data!J1174</f>
        <v>0</v>
      </c>
      <c r="F255" s="87">
        <f>[1]Data!K1174</f>
        <v>0</v>
      </c>
    </row>
    <row r="256" spans="1:6" x14ac:dyDescent="0.3">
      <c r="A256" s="95">
        <f>[1]Data!F1175</f>
        <v>0</v>
      </c>
      <c r="B256" s="87">
        <f>[1]Data!G1175</f>
        <v>0</v>
      </c>
      <c r="C256" s="91" t="str">
        <f>[1]Data!H1175</f>
        <v>-</v>
      </c>
      <c r="D256" s="91" t="str">
        <f>[1]Data!I1175</f>
        <v>-</v>
      </c>
      <c r="E256" s="90">
        <f>[1]Data!J1175</f>
        <v>0</v>
      </c>
      <c r="F256" s="87">
        <f>[1]Data!K1175</f>
        <v>0</v>
      </c>
    </row>
    <row r="257" spans="1:6" x14ac:dyDescent="0.3">
      <c r="A257" s="97">
        <f>[1]Data!F1176</f>
        <v>0.53339999999999999</v>
      </c>
      <c r="B257" s="88" t="str">
        <f>[1]Data!G1176</f>
        <v>Sqm</v>
      </c>
      <c r="C257" s="89" t="str">
        <f>[1]Data!H1176</f>
        <v xml:space="preserve"> 4mm glass frosted </v>
      </c>
      <c r="D257" s="88">
        <f>[1]Data!I1176</f>
        <v>208.8</v>
      </c>
      <c r="E257" s="89" t="str">
        <f>[1]Data!J1176</f>
        <v>Sqm</v>
      </c>
      <c r="F257" s="88">
        <f>[1]Data!K1176</f>
        <v>111.37</v>
      </c>
    </row>
    <row r="258" spans="1:6" x14ac:dyDescent="0.3">
      <c r="A258" s="97">
        <f>[1]Data!F1177</f>
        <v>4.24</v>
      </c>
      <c r="B258" s="88" t="str">
        <f>[1]Data!G1177</f>
        <v>Rmt</v>
      </c>
      <c r="C258" s="89" t="str">
        <f>[1]Data!H1177</f>
        <v xml:space="preserve"> 12x12mm Alu.Beedings ( Qtn)</v>
      </c>
      <c r="D258" s="88">
        <f>[1]Data!I1177</f>
        <v>35.61</v>
      </c>
      <c r="E258" s="89" t="str">
        <f>[1]Data!J1177</f>
        <v>Rmt</v>
      </c>
      <c r="F258" s="88">
        <f>[1]Data!K1177</f>
        <v>150.99</v>
      </c>
    </row>
    <row r="259" spans="1:6" x14ac:dyDescent="0.3">
      <c r="A259" s="97">
        <f>[1]Data!F1178</f>
        <v>16</v>
      </c>
      <c r="B259" s="88" t="str">
        <f>[1]Data!G1178</f>
        <v>No.</v>
      </c>
      <c r="C259" s="89" t="str">
        <f>[1]Data!H1178</f>
        <v>Alu. bolts and nuts( Qtn)</v>
      </c>
      <c r="D259" s="88">
        <f>[1]Data!I1178</f>
        <v>1</v>
      </c>
      <c r="E259" s="89" t="str">
        <f>[1]Data!J1178</f>
        <v>Each</v>
      </c>
      <c r="F259" s="88">
        <f>[1]Data!K1178</f>
        <v>16</v>
      </c>
    </row>
    <row r="260" spans="1:6" x14ac:dyDescent="0.3">
      <c r="A260" s="97">
        <f>[1]Data!F1179</f>
        <v>0.53339999999999999</v>
      </c>
      <c r="B260" s="88" t="str">
        <f>[1]Data!G1179</f>
        <v>Sqm</v>
      </c>
      <c r="C260" s="89" t="str">
        <f>[1]Data!H1179</f>
        <v>Labour for fixing glass paneles</v>
      </c>
      <c r="D260" s="88">
        <f>[1]Data!I1179</f>
        <v>186.11</v>
      </c>
      <c r="E260" s="89" t="str">
        <f>[1]Data!J1179</f>
        <v>Sqm</v>
      </c>
      <c r="F260" s="88">
        <f>[1]Data!K1179</f>
        <v>99.27</v>
      </c>
    </row>
    <row r="261" spans="1:6" x14ac:dyDescent="0.3">
      <c r="A261" s="95">
        <f>[1]Data!F1180</f>
        <v>0</v>
      </c>
      <c r="B261" s="88" t="str">
        <f>[1]Data!G1180</f>
        <v>L.S</v>
      </c>
      <c r="C261" s="89" t="str">
        <f>[1]Data!H1180</f>
        <v>Sundries</v>
      </c>
      <c r="D261" s="87">
        <f>[1]Data!I1180</f>
        <v>0</v>
      </c>
      <c r="E261" s="89" t="str">
        <f>[1]Data!J1180</f>
        <v>L.S</v>
      </c>
      <c r="F261" s="88">
        <f>[1]Data!K1180</f>
        <v>0</v>
      </c>
    </row>
    <row r="262" spans="1:6" x14ac:dyDescent="0.3">
      <c r="A262" s="95">
        <f>[1]Data!F1181</f>
        <v>0</v>
      </c>
      <c r="B262" s="87">
        <f>[1]Data!G1181</f>
        <v>0</v>
      </c>
      <c r="C262" s="89" t="str">
        <f>[1]Data!H1181</f>
        <v xml:space="preserve"> (1.08SQM LABOUR =.25CARPENTER-II)</v>
      </c>
      <c r="D262" s="87">
        <f>[1]Data!I1181</f>
        <v>0</v>
      </c>
      <c r="E262" s="90">
        <f>[1]Data!J1181</f>
        <v>0</v>
      </c>
      <c r="F262" s="87">
        <f>[1]Data!K1181</f>
        <v>0</v>
      </c>
    </row>
    <row r="263" spans="1:6" x14ac:dyDescent="0.3">
      <c r="A263" s="95">
        <f>[1]Data!F1182</f>
        <v>0</v>
      </c>
      <c r="B263" s="87">
        <f>[1]Data!G1182</f>
        <v>0</v>
      </c>
      <c r="C263" s="87">
        <f>[1]Data!H1182</f>
        <v>0</v>
      </c>
      <c r="D263" s="87">
        <f>[1]Data!I1182</f>
        <v>0</v>
      </c>
      <c r="E263" s="90">
        <f>[1]Data!J1182</f>
        <v>0</v>
      </c>
      <c r="F263" s="91" t="str">
        <f>[1]Data!K1182</f>
        <v>-</v>
      </c>
    </row>
    <row r="264" spans="1:6" x14ac:dyDescent="0.3">
      <c r="A264" s="95">
        <f>[1]Data!F1183</f>
        <v>0</v>
      </c>
      <c r="B264" s="87">
        <f>[1]Data!G1183</f>
        <v>0</v>
      </c>
      <c r="C264" s="96" t="str">
        <f>[1]Data!H1183</f>
        <v>Total for 0.5334 Sqm</v>
      </c>
      <c r="D264" s="87">
        <f>[1]Data!I1183</f>
        <v>0</v>
      </c>
      <c r="E264" s="90">
        <f>[1]Data!J1183</f>
        <v>0</v>
      </c>
      <c r="F264" s="88">
        <f>[1]Data!K1183</f>
        <v>377.63</v>
      </c>
    </row>
    <row r="265" spans="1:6" x14ac:dyDescent="0.3">
      <c r="A265" s="95">
        <f>[1]Data!F1184</f>
        <v>0</v>
      </c>
      <c r="B265" s="87">
        <f>[1]Data!G1184</f>
        <v>0</v>
      </c>
      <c r="C265" s="87">
        <f>[1]Data!H1184</f>
        <v>0</v>
      </c>
      <c r="D265" s="87">
        <f>[1]Data!I1184</f>
        <v>0</v>
      </c>
      <c r="E265" s="90">
        <f>[1]Data!J1184</f>
        <v>0</v>
      </c>
      <c r="F265" s="91" t="str">
        <f>[1]Data!K1184</f>
        <v>-</v>
      </c>
    </row>
    <row r="266" spans="1:6" x14ac:dyDescent="0.3">
      <c r="A266" s="95">
        <f>[1]Data!F1185</f>
        <v>0</v>
      </c>
      <c r="B266" s="87">
        <f>[1]Data!G1185</f>
        <v>0</v>
      </c>
      <c r="C266" s="96" t="str">
        <f>[1]Data!H1185</f>
        <v>Rate for one Sqm.</v>
      </c>
      <c r="D266" s="87">
        <f>[1]Data!I1185</f>
        <v>0</v>
      </c>
      <c r="E266" s="90">
        <f>[1]Data!J1185</f>
        <v>0</v>
      </c>
      <c r="F266" s="92">
        <f>[1]Data!K1185</f>
        <v>708.1</v>
      </c>
    </row>
    <row r="267" spans="1:6" x14ac:dyDescent="0.3">
      <c r="A267" s="97" t="str">
        <f>[1]Data!F1186</f>
        <v xml:space="preserve"> </v>
      </c>
      <c r="B267" s="87">
        <f>[1]Data!G1186</f>
        <v>0</v>
      </c>
      <c r="C267" s="87">
        <f>[1]Data!H1186</f>
        <v>0</v>
      </c>
      <c r="D267" s="87">
        <f>[1]Data!I1186</f>
        <v>0</v>
      </c>
      <c r="E267" s="90">
        <f>[1]Data!J1186</f>
        <v>0</v>
      </c>
      <c r="F267" s="91" t="str">
        <f>[1]Data!K1186</f>
        <v>=</v>
      </c>
    </row>
    <row r="268" spans="1:6" x14ac:dyDescent="0.3">
      <c r="A268" s="97">
        <f>[1]Data!AC3102</f>
        <v>0</v>
      </c>
      <c r="B268" s="87">
        <f>[1]Data!AD3102</f>
        <v>0</v>
      </c>
      <c r="C268" s="94" t="str">
        <f>[1]Data!AE3102</f>
        <v>15mm dia half turn CP tap</v>
      </c>
      <c r="D268" s="87">
        <f>[1]Data!AF3102</f>
        <v>0</v>
      </c>
      <c r="E268" s="90">
        <f>[1]Data!AG3102</f>
        <v>0</v>
      </c>
      <c r="F268" s="91">
        <f>[1]Data!AH3102</f>
        <v>0</v>
      </c>
    </row>
    <row r="269" spans="1:6" x14ac:dyDescent="0.3">
      <c r="A269" s="97">
        <f>[1]Data!AC3103</f>
        <v>0</v>
      </c>
      <c r="B269" s="87">
        <f>[1]Data!AD3103</f>
        <v>0</v>
      </c>
      <c r="C269" s="87" t="str">
        <f>[1]Data!AE3103</f>
        <v>Sub-Data</v>
      </c>
      <c r="D269" s="87">
        <f>[1]Data!AF3103</f>
        <v>0</v>
      </c>
      <c r="E269" s="90">
        <f>[1]Data!AG3103</f>
        <v>0</v>
      </c>
      <c r="F269" s="91">
        <f>[1]Data!AH3103</f>
        <v>0</v>
      </c>
    </row>
    <row r="270" spans="1:6" x14ac:dyDescent="0.3">
      <c r="A270" s="97">
        <f>[1]Data!AC3104</f>
        <v>0</v>
      </c>
      <c r="B270" s="87">
        <f>[1]Data!AD3104</f>
        <v>0</v>
      </c>
      <c r="C270" s="87" t="str">
        <f>[1]Data!AE3104</f>
        <v>Labour charge</v>
      </c>
      <c r="D270" s="87">
        <f>[1]Data!AF3104</f>
        <v>0</v>
      </c>
      <c r="E270" s="90">
        <f>[1]Data!AG3104</f>
        <v>0</v>
      </c>
      <c r="F270" s="91">
        <f>[1]Data!AH3104</f>
        <v>0</v>
      </c>
    </row>
    <row r="271" spans="1:6" x14ac:dyDescent="0.3">
      <c r="A271" s="97">
        <f>[1]Data!AC3105</f>
        <v>0.1</v>
      </c>
      <c r="B271" s="87" t="str">
        <f>[1]Data!AD3105</f>
        <v>Nos</v>
      </c>
      <c r="C271" s="87" t="str">
        <f>[1]Data!AE3105</f>
        <v>Fitter I class</v>
      </c>
      <c r="D271" s="87">
        <f>[1]Data!AF3105</f>
        <v>760</v>
      </c>
      <c r="E271" s="90" t="str">
        <f>[1]Data!AG3105</f>
        <v>Each</v>
      </c>
      <c r="F271" s="97">
        <f>[1]Data!AH3105</f>
        <v>76</v>
      </c>
    </row>
    <row r="272" spans="1:6" x14ac:dyDescent="0.3">
      <c r="A272" s="97">
        <f>[1]Data!AC3106</f>
        <v>0.1</v>
      </c>
      <c r="B272" s="87" t="str">
        <f>[1]Data!AD3106</f>
        <v xml:space="preserve">Nos </v>
      </c>
      <c r="C272" s="87" t="str">
        <f>[1]Data!AE3106</f>
        <v>Mazdoor I</v>
      </c>
      <c r="D272" s="87">
        <f>[1]Data!AF3106</f>
        <v>562</v>
      </c>
      <c r="E272" s="90" t="str">
        <f>[1]Data!AG3106</f>
        <v>Each</v>
      </c>
      <c r="F272" s="97">
        <f>[1]Data!AH3106</f>
        <v>56.2</v>
      </c>
    </row>
    <row r="273" spans="1:6" x14ac:dyDescent="0.3">
      <c r="A273" s="97">
        <f>[1]Data!AC3107</f>
        <v>10</v>
      </c>
      <c r="B273" s="87" t="str">
        <f>[1]Data!AD3107</f>
        <v>gram</v>
      </c>
      <c r="C273" s="87" t="str">
        <f>[1]Data!AE3107</f>
        <v>Shellac p-54/156</v>
      </c>
      <c r="D273" s="87">
        <f>[1]Data!AF3107</f>
        <v>18.3</v>
      </c>
      <c r="E273" s="90" t="str">
        <f>[1]Data!AG3107</f>
        <v>100 gms</v>
      </c>
      <c r="F273" s="97">
        <f>[1]Data!AH3107</f>
        <v>1.83</v>
      </c>
    </row>
    <row r="274" spans="1:6" x14ac:dyDescent="0.3">
      <c r="A274" s="97">
        <f>[1]Data!AC3108</f>
        <v>0.25</v>
      </c>
      <c r="B274" s="87" t="str">
        <f>[1]Data!AD3108</f>
        <v>Nos</v>
      </c>
      <c r="C274" s="87" t="str">
        <f>[1]Data!AE3108</f>
        <v>Thread ball p-54/158</v>
      </c>
      <c r="D274" s="87">
        <f>[1]Data!AF3108</f>
        <v>3.57</v>
      </c>
      <c r="E274" s="90" t="str">
        <f>[1]Data!AG3108</f>
        <v>Each</v>
      </c>
      <c r="F274" s="97">
        <f>[1]Data!AH3108</f>
        <v>1</v>
      </c>
    </row>
    <row r="275" spans="1:6" x14ac:dyDescent="0.3">
      <c r="A275" s="97">
        <f>[2]Data!AC3114</f>
        <v>0</v>
      </c>
      <c r="B275" s="87">
        <f>[2]Data!AD3114</f>
        <v>0</v>
      </c>
      <c r="C275" s="87">
        <f>[1]Data!AE3109</f>
        <v>0</v>
      </c>
      <c r="D275" s="87" t="str">
        <f>[1]Data!AF3109</f>
        <v>Total/1 No</v>
      </c>
      <c r="E275" s="90">
        <f>[1]Data!AG3109</f>
        <v>0</v>
      </c>
      <c r="F275" s="97">
        <f>[1]Data!AH3109</f>
        <v>135.03</v>
      </c>
    </row>
    <row r="276" spans="1:6" x14ac:dyDescent="0.3">
      <c r="A276" s="97">
        <f>[2]Data!AC3115</f>
        <v>0</v>
      </c>
      <c r="B276" s="87">
        <f>[2]Data!AD3115</f>
        <v>0</v>
      </c>
      <c r="C276" s="87">
        <f>[1]Data!AE3110</f>
        <v>0</v>
      </c>
      <c r="D276" s="87">
        <f>[1]Data!AF3110</f>
        <v>0</v>
      </c>
      <c r="E276" s="90">
        <f>[1]Data!AG3110</f>
        <v>0</v>
      </c>
      <c r="F276" s="97">
        <f>[1]Data!AH3110</f>
        <v>0</v>
      </c>
    </row>
    <row r="277" spans="1:6" x14ac:dyDescent="0.3">
      <c r="A277" s="97">
        <f>[2]Data!AC3116</f>
        <v>0</v>
      </c>
      <c r="B277" s="87">
        <f>[2]Data!AD3116</f>
        <v>0</v>
      </c>
      <c r="C277" s="87" t="str">
        <f>[1]Data!AE3111</f>
        <v>Main Data</v>
      </c>
      <c r="D277" s="93" t="str">
        <f>[1]Data!AF3111</f>
        <v>Long body</v>
      </c>
      <c r="E277" s="93" t="str">
        <f>[1]Data!AG3111</f>
        <v>Long body</v>
      </c>
      <c r="F277" s="96" t="str">
        <f>[1]Data!AH3111</f>
        <v>short body</v>
      </c>
    </row>
    <row r="278" spans="1:6" x14ac:dyDescent="0.3">
      <c r="A278" s="97">
        <f>[2]Data!AC3117</f>
        <v>0</v>
      </c>
      <c r="B278" s="87">
        <f>[2]Data!AD3117</f>
        <v>0</v>
      </c>
      <c r="C278" s="87">
        <f>[1]Data!AE3112</f>
        <v>0</v>
      </c>
      <c r="D278" s="87">
        <f>[1]Data!AF3112</f>
        <v>331</v>
      </c>
      <c r="E278" s="90">
        <f>[1]Data!AG3112</f>
        <v>331</v>
      </c>
      <c r="F278" s="97">
        <f>[1]Data!AH3112</f>
        <v>283</v>
      </c>
    </row>
    <row r="279" spans="1:6" x14ac:dyDescent="0.3">
      <c r="A279" s="97">
        <f>[2]Data!AC3118</f>
        <v>0</v>
      </c>
      <c r="B279" s="87">
        <f>[2]Data!AD3118</f>
        <v>0</v>
      </c>
      <c r="C279" s="87" t="str">
        <f>[1]Data!AE3113</f>
        <v>Cost of Tap</v>
      </c>
      <c r="D279" s="87">
        <f>[1]Data!AF3113</f>
        <v>135.03</v>
      </c>
      <c r="E279" s="90">
        <f>[1]Data!AG3113</f>
        <v>135.03</v>
      </c>
      <c r="F279" s="97">
        <f>[1]Data!AH3113</f>
        <v>135.03</v>
      </c>
    </row>
    <row r="280" spans="1:6" x14ac:dyDescent="0.3">
      <c r="A280" s="97">
        <f>[2]Data!AC3119</f>
        <v>0</v>
      </c>
      <c r="B280" s="87">
        <f>[2]Data!AD3119</f>
        <v>0</v>
      </c>
      <c r="C280" s="87" t="str">
        <f>[1]Data!AE3114</f>
        <v>Labour</v>
      </c>
      <c r="D280" s="87">
        <f>[1]Data!AF3114</f>
        <v>466.03</v>
      </c>
      <c r="E280" s="90">
        <f>[1]Data!AG3114</f>
        <v>466.03</v>
      </c>
      <c r="F280" s="97">
        <f>[1]Data!AH3114</f>
        <v>418.03</v>
      </c>
    </row>
    <row r="281" spans="1:6" x14ac:dyDescent="0.3">
      <c r="A281" s="97">
        <f>[2]Data!AC3120</f>
        <v>0</v>
      </c>
      <c r="B281" s="87">
        <f>[2]Data!AD3120</f>
        <v>0</v>
      </c>
      <c r="C281" s="87">
        <f>[1]Data!AE3115</f>
        <v>0</v>
      </c>
      <c r="D281" s="94">
        <f>[1]Data!AF3115</f>
        <v>467</v>
      </c>
      <c r="E281" s="90">
        <f>[1]Data!AG3115</f>
        <v>467</v>
      </c>
      <c r="F281" s="104">
        <f>[1]Data!AH3115</f>
        <v>419</v>
      </c>
    </row>
    <row r="282" spans="1:6" x14ac:dyDescent="0.3">
      <c r="A282" s="97"/>
      <c r="B282" s="87"/>
      <c r="C282" s="87"/>
      <c r="D282" s="87"/>
      <c r="E282" s="90"/>
      <c r="F282" s="91"/>
    </row>
    <row r="283" spans="1:6" x14ac:dyDescent="0.3">
      <c r="A283" s="104" t="str">
        <f>[1]Data!F1197</f>
        <v>28.</v>
      </c>
      <c r="B283" s="92" t="str">
        <f>[1]Data!G1197</f>
        <v>*</v>
      </c>
      <c r="C283" s="131" t="str">
        <f>[1]Data!H1197</f>
        <v>FINISHING THE TOP OF FLOORING</v>
      </c>
      <c r="D283" s="87">
        <f>[1]Data!I1197</f>
        <v>0</v>
      </c>
      <c r="E283" s="90">
        <f>[1]Data!J1197</f>
        <v>0</v>
      </c>
      <c r="F283" s="87">
        <f>[1]Data!K1197</f>
        <v>0</v>
      </c>
    </row>
    <row r="284" spans="1:6" x14ac:dyDescent="0.3">
      <c r="A284" s="105">
        <f>[1]Data!F1198</f>
        <v>0</v>
      </c>
      <c r="B284" s="94">
        <f>[1]Data!G1198</f>
        <v>0</v>
      </c>
      <c r="C284" s="131" t="str">
        <f>[1]Data!H1198</f>
        <v>WITH C.M(1:4)20mm THICK</v>
      </c>
      <c r="D284" s="87">
        <f>[1]Data!I1198</f>
        <v>0</v>
      </c>
      <c r="E284" s="90">
        <f>[1]Data!J1198</f>
        <v>0</v>
      </c>
      <c r="F284" s="87">
        <f>[1]Data!K1198</f>
        <v>0</v>
      </c>
    </row>
    <row r="285" spans="1:6" x14ac:dyDescent="0.3">
      <c r="A285" s="95">
        <f>[1]Data!F1199</f>
        <v>0</v>
      </c>
      <c r="B285" s="87">
        <f>[1]Data!G1199</f>
        <v>0</v>
      </c>
      <c r="C285" s="91" t="str">
        <f>[1]Data!H1199</f>
        <v>-</v>
      </c>
      <c r="D285" s="87">
        <f>[1]Data!I1199</f>
        <v>0</v>
      </c>
      <c r="E285" s="90">
        <f>[1]Data!J1199</f>
        <v>0</v>
      </c>
      <c r="F285" s="87">
        <f>[1]Data!K1199</f>
        <v>0</v>
      </c>
    </row>
    <row r="286" spans="1:6" x14ac:dyDescent="0.3">
      <c r="A286" s="97">
        <f>[1]Data!F1200</f>
        <v>0.22</v>
      </c>
      <c r="B286" s="88" t="str">
        <f>[1]Data!G1200</f>
        <v>CUM</v>
      </c>
      <c r="C286" s="89" t="str">
        <f>[1]Data!H1200</f>
        <v>CEMENT MORTAR(1:4)</v>
      </c>
      <c r="D286" s="88">
        <f>[1]Data!I1200</f>
        <v>4103.7299999999996</v>
      </c>
      <c r="E286" s="89" t="str">
        <f>[1]Data!J1200</f>
        <v>CUM</v>
      </c>
      <c r="F286" s="88">
        <f>[1]Data!K1200</f>
        <v>902.82</v>
      </c>
    </row>
    <row r="287" spans="1:6" x14ac:dyDescent="0.3">
      <c r="A287" s="97">
        <f>[1]Data!F1201</f>
        <v>2.2000000000000002</v>
      </c>
      <c r="B287" s="88" t="str">
        <f>[1]Data!G1201</f>
        <v>NO</v>
      </c>
      <c r="C287" s="89" t="str">
        <f>[1]Data!H1201</f>
        <v>MASON I</v>
      </c>
      <c r="D287" s="88">
        <f>[1]Data!I1201</f>
        <v>861</v>
      </c>
      <c r="E287" s="89" t="str">
        <f>[1]Data!J1201</f>
        <v>NO</v>
      </c>
      <c r="F287" s="88">
        <f>[1]Data!K1201</f>
        <v>1894.2</v>
      </c>
    </row>
    <row r="288" spans="1:6" x14ac:dyDescent="0.3">
      <c r="A288" s="97">
        <f>[1]Data!F1202</f>
        <v>0.5</v>
      </c>
      <c r="B288" s="88" t="str">
        <f>[1]Data!G1202</f>
        <v>NO</v>
      </c>
      <c r="C288" s="89" t="str">
        <f>[1]Data!H1202</f>
        <v>MAZDOOR  I</v>
      </c>
      <c r="D288" s="88">
        <f>[1]Data!I1202</f>
        <v>562</v>
      </c>
      <c r="E288" s="89" t="str">
        <f>[1]Data!J1202</f>
        <v>NO</v>
      </c>
      <c r="F288" s="88">
        <f>[1]Data!K1202</f>
        <v>281</v>
      </c>
    </row>
    <row r="289" spans="1:6" x14ac:dyDescent="0.3">
      <c r="A289" s="97">
        <f>[1]Data!F1203</f>
        <v>3.2</v>
      </c>
      <c r="B289" s="88" t="str">
        <f>[1]Data!G1203</f>
        <v>NO</v>
      </c>
      <c r="C289" s="89" t="str">
        <f>[1]Data!H1203</f>
        <v>MAZDOOR II</v>
      </c>
      <c r="D289" s="88">
        <f>[1]Data!I1203</f>
        <v>461</v>
      </c>
      <c r="E289" s="89" t="str">
        <f>[1]Data!J1203</f>
        <v>NO</v>
      </c>
      <c r="F289" s="88">
        <f>[1]Data!K1203</f>
        <v>1475.2</v>
      </c>
    </row>
    <row r="290" spans="1:6" x14ac:dyDescent="0.3">
      <c r="A290" s="95">
        <f>[1]Data!F1209</f>
        <v>0</v>
      </c>
      <c r="B290" s="88" t="str">
        <f>[1]Data!G1209</f>
        <v>L.S</v>
      </c>
      <c r="C290" s="89" t="str">
        <f>[1]Data!H1209</f>
        <v>SUNDRIES</v>
      </c>
      <c r="D290" s="89" t="str">
        <f>[1]Data!I1209</f>
        <v xml:space="preserve"> </v>
      </c>
      <c r="E290" s="89" t="str">
        <f>[1]Data!J1209</f>
        <v>L.S</v>
      </c>
      <c r="F290" s="88">
        <f>[1]Data!K1209</f>
        <v>0</v>
      </c>
    </row>
    <row r="291" spans="1:6" x14ac:dyDescent="0.3">
      <c r="A291" s="95">
        <f>[1]Data!F1210</f>
        <v>0</v>
      </c>
      <c r="B291" s="87">
        <f>[1]Data!G1210</f>
        <v>0</v>
      </c>
      <c r="C291" s="87">
        <f>[1]Data!H1210</f>
        <v>0</v>
      </c>
      <c r="D291" s="87">
        <f>[1]Data!I1210</f>
        <v>0</v>
      </c>
      <c r="E291" s="90">
        <f>[1]Data!J1210</f>
        <v>0</v>
      </c>
      <c r="F291" s="91" t="str">
        <f>[1]Data!K1210</f>
        <v>-</v>
      </c>
    </row>
    <row r="292" spans="1:6" x14ac:dyDescent="0.3">
      <c r="A292" s="95">
        <f>[1]Data!F1211</f>
        <v>0</v>
      </c>
      <c r="B292" s="87">
        <f>[1]Data!G1211</f>
        <v>0</v>
      </c>
      <c r="C292" s="89" t="str">
        <f>[1]Data!H1211</f>
        <v>TOTAL FOR 10 SQM</v>
      </c>
      <c r="D292" s="87">
        <f>[1]Data!I1211</f>
        <v>0</v>
      </c>
      <c r="E292" s="90">
        <f>[1]Data!J1211</f>
        <v>0</v>
      </c>
      <c r="F292" s="88">
        <f>[1]Data!K1211</f>
        <v>4553.22</v>
      </c>
    </row>
    <row r="293" spans="1:6" x14ac:dyDescent="0.3">
      <c r="A293" s="95" t="str">
        <f>[1]Data!F1212</f>
        <v xml:space="preserve"> </v>
      </c>
      <c r="B293" s="87">
        <f>[1]Data!G1212</f>
        <v>0</v>
      </c>
      <c r="C293" s="87">
        <f>[1]Data!H1212</f>
        <v>0</v>
      </c>
      <c r="D293" s="87">
        <f>[1]Data!I1212</f>
        <v>0</v>
      </c>
      <c r="E293" s="90">
        <f>[1]Data!J1212</f>
        <v>0</v>
      </c>
      <c r="F293" s="91" t="str">
        <f>[1]Data!K1212</f>
        <v>-</v>
      </c>
    </row>
    <row r="294" spans="1:6" x14ac:dyDescent="0.3">
      <c r="A294" s="95">
        <f>[1]Data!F1213</f>
        <v>0</v>
      </c>
      <c r="B294" s="87">
        <f>[1]Data!G1213</f>
        <v>0</v>
      </c>
      <c r="C294" s="129" t="str">
        <f>[1]Data!H1213</f>
        <v>RATE PER SQM</v>
      </c>
      <c r="D294" s="87">
        <f>[1]Data!I1213</f>
        <v>0</v>
      </c>
      <c r="E294" s="90">
        <f>[1]Data!J1213</f>
        <v>0</v>
      </c>
      <c r="F294" s="92">
        <f>[1]Data!K1213</f>
        <v>455.32</v>
      </c>
    </row>
    <row r="295" spans="1:6" x14ac:dyDescent="0.3">
      <c r="A295" s="95">
        <f>[1]Data!F1214</f>
        <v>0</v>
      </c>
      <c r="B295" s="87">
        <f>[1]Data!G1214</f>
        <v>0</v>
      </c>
      <c r="C295" s="87">
        <f>[1]Data!H1214</f>
        <v>0</v>
      </c>
      <c r="D295" s="87">
        <f>[1]Data!I1214</f>
        <v>0</v>
      </c>
      <c r="E295" s="90">
        <f>[1]Data!J1214</f>
        <v>0</v>
      </c>
      <c r="F295" s="91" t="str">
        <f>[1]Data!K1214</f>
        <v>=</v>
      </c>
    </row>
    <row r="297" spans="1:6" x14ac:dyDescent="0.3">
      <c r="A297" s="104" t="str">
        <f>[1]Data!F1298</f>
        <v>30.</v>
      </c>
      <c r="B297" s="92" t="str">
        <f>[1]Data!G1298</f>
        <v>*</v>
      </c>
      <c r="C297" s="131" t="str">
        <f>[1]Data!H1298</f>
        <v>FINISHING THE TOP OF FLOORING</v>
      </c>
      <c r="D297" s="87">
        <f>[1]Data!I1298</f>
        <v>0</v>
      </c>
      <c r="E297" s="90">
        <f>[1]Data!J1298</f>
        <v>0</v>
      </c>
      <c r="F297" s="87">
        <f>[1]Data!K1298</f>
        <v>0</v>
      </c>
    </row>
    <row r="298" spans="1:6" x14ac:dyDescent="0.3">
      <c r="A298" s="105">
        <f>[1]Data!F1299</f>
        <v>0</v>
      </c>
      <c r="B298" s="94">
        <f>[1]Data!G1299</f>
        <v>0</v>
      </c>
      <c r="C298" s="131" t="str">
        <f>[1]Data!H1299</f>
        <v>WITH C.M(1:3)20mm THICK</v>
      </c>
      <c r="D298" s="87">
        <f>[1]Data!I1299</f>
        <v>0</v>
      </c>
      <c r="E298" s="90">
        <f>[1]Data!J1299</f>
        <v>0</v>
      </c>
      <c r="F298" s="87">
        <f>[1]Data!K1299</f>
        <v>0</v>
      </c>
    </row>
    <row r="299" spans="1:6" x14ac:dyDescent="0.3">
      <c r="A299" s="105">
        <f>[1]Data!F1300</f>
        <v>0</v>
      </c>
      <c r="B299" s="94">
        <f>[1]Data!G1300</f>
        <v>0</v>
      </c>
      <c r="C299" s="131" t="str">
        <f>[1]Data!H1300</f>
        <v xml:space="preserve"> (NO SAND)USING GRANITECHIPS</v>
      </c>
      <c r="D299" s="87">
        <f>[1]Data!I1300</f>
        <v>0</v>
      </c>
      <c r="E299" s="90">
        <f>[1]Data!J1300</f>
        <v>0</v>
      </c>
      <c r="F299" s="87">
        <f>[1]Data!K1300</f>
        <v>0</v>
      </c>
    </row>
    <row r="300" spans="1:6" x14ac:dyDescent="0.3">
      <c r="A300" s="105">
        <f>[1]Data!F1301</f>
        <v>0</v>
      </c>
      <c r="B300" s="94">
        <f>[1]Data!G1301</f>
        <v>0</v>
      </c>
      <c r="C300" s="131" t="str">
        <f>[1]Data!H1301</f>
        <v>OF 10mm&amp;BELOW (ELLISPATTERN)</v>
      </c>
      <c r="D300" s="87">
        <f>[1]Data!I1301</f>
        <v>0</v>
      </c>
      <c r="E300" s="90">
        <f>[1]Data!J1301</f>
        <v>0</v>
      </c>
      <c r="F300" s="87">
        <f>[1]Data!K1301</f>
        <v>0</v>
      </c>
    </row>
    <row r="301" spans="1:6" x14ac:dyDescent="0.3">
      <c r="A301" s="95">
        <f>[1]Data!F1302</f>
        <v>0</v>
      </c>
      <c r="B301" s="87">
        <f>[1]Data!G1302</f>
        <v>0</v>
      </c>
      <c r="C301" s="91" t="str">
        <f>[1]Data!H1302</f>
        <v>-</v>
      </c>
      <c r="D301" s="87">
        <f>[1]Data!I1302</f>
        <v>0</v>
      </c>
      <c r="E301" s="90">
        <f>[1]Data!J1302</f>
        <v>0</v>
      </c>
      <c r="F301" s="87">
        <f>[1]Data!K1302</f>
        <v>0</v>
      </c>
    </row>
    <row r="302" spans="1:6" x14ac:dyDescent="0.3">
      <c r="A302" s="97">
        <f>[1]Data!F1303</f>
        <v>0.24</v>
      </c>
      <c r="B302" s="88" t="str">
        <f>[1]Data!G1303</f>
        <v>CUM</v>
      </c>
      <c r="C302" s="89" t="str">
        <f>[1]Data!H1303</f>
        <v xml:space="preserve">STONE JELLY 3mm to 10mm </v>
      </c>
      <c r="D302" s="88">
        <f>[1]Data!I1303</f>
        <v>1360.91</v>
      </c>
      <c r="E302" s="89" t="str">
        <f>[1]Data!J1303</f>
        <v>CUM</v>
      </c>
      <c r="F302" s="88">
        <f>[1]Data!K1303</f>
        <v>326.62</v>
      </c>
    </row>
    <row r="303" spans="1:6" x14ac:dyDescent="0.3">
      <c r="A303" s="97">
        <f>[1]Data!F1304</f>
        <v>0.11700000000000001</v>
      </c>
      <c r="B303" s="88" t="str">
        <f>[1]Data!G1304</f>
        <v>M.T</v>
      </c>
      <c r="C303" s="89" t="str">
        <f>[1]Data!H1304</f>
        <v>CEMENT</v>
      </c>
      <c r="D303" s="88">
        <f>[1]Data!I1304</f>
        <v>5960</v>
      </c>
      <c r="E303" s="89" t="str">
        <f>[1]Data!J1304</f>
        <v>M.T</v>
      </c>
      <c r="F303" s="88">
        <f>[1]Data!K1304</f>
        <v>697.32</v>
      </c>
    </row>
    <row r="304" spans="1:6" x14ac:dyDescent="0.3">
      <c r="A304" s="97">
        <f>[1]Data!F1305</f>
        <v>0.5</v>
      </c>
      <c r="B304" s="88" t="str">
        <f>[1]Data!G1305</f>
        <v>NO</v>
      </c>
      <c r="C304" s="89" t="str">
        <f>[1]Data!H1305</f>
        <v>MASON I</v>
      </c>
      <c r="D304" s="88">
        <f>[1]Data!I1305</f>
        <v>861</v>
      </c>
      <c r="E304" s="89" t="str">
        <f>[1]Data!J1305</f>
        <v>NO</v>
      </c>
      <c r="F304" s="88">
        <f>[1]Data!K1305</f>
        <v>430.5</v>
      </c>
    </row>
    <row r="305" spans="1:6" x14ac:dyDescent="0.3">
      <c r="A305" s="97">
        <f>[1]Data!F1306</f>
        <v>1.1000000000000001</v>
      </c>
      <c r="B305" s="88" t="str">
        <f>[1]Data!G1306</f>
        <v>NO</v>
      </c>
      <c r="C305" s="89" t="str">
        <f>[1]Data!H1306</f>
        <v>MAZDOOR  I</v>
      </c>
      <c r="D305" s="88">
        <f>[1]Data!I1306</f>
        <v>562</v>
      </c>
      <c r="E305" s="89" t="str">
        <f>[1]Data!J1306</f>
        <v>NO</v>
      </c>
      <c r="F305" s="88">
        <f>[1]Data!K1306</f>
        <v>618.20000000000005</v>
      </c>
    </row>
    <row r="306" spans="1:6" x14ac:dyDescent="0.3">
      <c r="A306" s="97">
        <f>[1]Data!F1307</f>
        <v>4.3</v>
      </c>
      <c r="B306" s="88" t="str">
        <f>[1]Data!G1307</f>
        <v>NO</v>
      </c>
      <c r="C306" s="89" t="str">
        <f>[1]Data!H1307</f>
        <v>MAZDOOR II</v>
      </c>
      <c r="D306" s="88">
        <f>[1]Data!I1307</f>
        <v>461</v>
      </c>
      <c r="E306" s="89" t="str">
        <f>[1]Data!J1307</f>
        <v>NO</v>
      </c>
      <c r="F306" s="88">
        <f>[1]Data!K1307</f>
        <v>1982.3</v>
      </c>
    </row>
    <row r="307" spans="1:6" x14ac:dyDescent="0.3">
      <c r="A307" s="95">
        <f>[1]Data!F1308</f>
        <v>0</v>
      </c>
      <c r="B307" s="88" t="str">
        <f>[1]Data!G1308</f>
        <v>L.S</v>
      </c>
      <c r="C307" s="89" t="str">
        <f>[1]Data!H1308</f>
        <v>SUNDRIES</v>
      </c>
      <c r="D307" s="87">
        <f>[1]Data!I1308</f>
        <v>0</v>
      </c>
      <c r="E307" s="89" t="str">
        <f>[1]Data!J1308</f>
        <v>L.S</v>
      </c>
      <c r="F307" s="88">
        <f>[1]Data!K1308</f>
        <v>0</v>
      </c>
    </row>
    <row r="308" spans="1:6" x14ac:dyDescent="0.3">
      <c r="A308" s="95">
        <f>[1]Data!F1309</f>
        <v>0</v>
      </c>
      <c r="B308" s="87">
        <f>[1]Data!G1309</f>
        <v>0</v>
      </c>
      <c r="C308" s="87">
        <f>[1]Data!H1309</f>
        <v>0</v>
      </c>
      <c r="D308" s="87">
        <f>[1]Data!I1309</f>
        <v>0</v>
      </c>
      <c r="E308" s="90">
        <f>[1]Data!J1309</f>
        <v>0</v>
      </c>
      <c r="F308" s="91" t="str">
        <f>[1]Data!K1309</f>
        <v>-</v>
      </c>
    </row>
    <row r="309" spans="1:6" x14ac:dyDescent="0.3">
      <c r="A309" s="95">
        <f>[1]Data!F1310</f>
        <v>0</v>
      </c>
      <c r="B309" s="87">
        <f>[1]Data!G1310</f>
        <v>0</v>
      </c>
      <c r="C309" s="89" t="str">
        <f>[1]Data!H1310</f>
        <v>TOTAL FOR 10 SQM</v>
      </c>
      <c r="D309" s="87">
        <f>[1]Data!I1310</f>
        <v>0</v>
      </c>
      <c r="E309" s="90">
        <f>[1]Data!J1310</f>
        <v>0</v>
      </c>
      <c r="F309" s="88">
        <f>[1]Data!K1310</f>
        <v>4054.94</v>
      </c>
    </row>
    <row r="310" spans="1:6" x14ac:dyDescent="0.3">
      <c r="A310" s="95">
        <f>[1]Data!F1311</f>
        <v>0</v>
      </c>
      <c r="B310" s="87">
        <f>[1]Data!G1311</f>
        <v>0</v>
      </c>
      <c r="C310" s="87">
        <f>[1]Data!H1311</f>
        <v>0</v>
      </c>
      <c r="D310" s="87">
        <f>[1]Data!I1311</f>
        <v>0</v>
      </c>
      <c r="E310" s="90">
        <f>[1]Data!J1311</f>
        <v>0</v>
      </c>
      <c r="F310" s="91" t="str">
        <f>[1]Data!K1311</f>
        <v>-</v>
      </c>
    </row>
    <row r="311" spans="1:6" x14ac:dyDescent="0.3">
      <c r="A311" s="95">
        <f>[1]Data!F1312</f>
        <v>0</v>
      </c>
      <c r="B311" s="87">
        <f>[1]Data!G1312</f>
        <v>0</v>
      </c>
      <c r="C311" s="129" t="str">
        <f>[1]Data!H1312</f>
        <v>RATE PER SQM</v>
      </c>
      <c r="D311" s="87">
        <f>[1]Data!I1312</f>
        <v>0</v>
      </c>
      <c r="E311" s="90">
        <f>[1]Data!J1312</f>
        <v>0</v>
      </c>
      <c r="F311" s="92">
        <f>[1]Data!K1312</f>
        <v>405.49</v>
      </c>
    </row>
    <row r="312" spans="1:6" x14ac:dyDescent="0.3">
      <c r="A312" s="97" t="str">
        <f>[1]Data!F1313</f>
        <v xml:space="preserve"> </v>
      </c>
      <c r="B312" s="87">
        <f>[1]Data!G1313</f>
        <v>0</v>
      </c>
      <c r="C312" s="87">
        <f>[1]Data!H1313</f>
        <v>0</v>
      </c>
      <c r="D312" s="87">
        <f>[1]Data!I1313</f>
        <v>0</v>
      </c>
      <c r="E312" s="90">
        <f>[1]Data!J1313</f>
        <v>0</v>
      </c>
      <c r="F312" s="87">
        <f>[1]Data!K1313</f>
        <v>0</v>
      </c>
    </row>
    <row r="313" spans="1:6" x14ac:dyDescent="0.3">
      <c r="A313" s="95">
        <f>[1]Data!F1314</f>
        <v>0</v>
      </c>
      <c r="B313" s="87">
        <f>[1]Data!G1314</f>
        <v>0</v>
      </c>
      <c r="C313" s="87">
        <f>[1]Data!H1314</f>
        <v>0</v>
      </c>
      <c r="D313" s="87">
        <f>[1]Data!I1314</f>
        <v>0</v>
      </c>
      <c r="E313" s="90">
        <f>[1]Data!J1314</f>
        <v>0</v>
      </c>
      <c r="F313" s="91" t="str">
        <f>[1]Data!K1314</f>
        <v>=</v>
      </c>
    </row>
    <row r="315" spans="1:6" x14ac:dyDescent="0.3">
      <c r="A315" s="106">
        <f>[1]Elec.Data!F3790</f>
        <v>0</v>
      </c>
      <c r="B315" s="107">
        <f>[1]Elec.Data!G3790</f>
        <v>0</v>
      </c>
      <c r="C315" s="108" t="str">
        <f>[1]Elec.Data!H3790</f>
        <v>OPEN WIRING IN PVC PIPE</v>
      </c>
      <c r="D315" s="109">
        <f>[1]Elec.Data!I3790</f>
        <v>0</v>
      </c>
      <c r="E315" s="110">
        <f>[1]Elec.Data!J3790</f>
        <v>0</v>
      </c>
      <c r="F315" s="109">
        <f>[1]Elec.Data!K3790</f>
        <v>0</v>
      </c>
    </row>
    <row r="316" spans="1:6" x14ac:dyDescent="0.3">
      <c r="A316" s="106">
        <f>[1]Elec.Data!F3791</f>
        <v>0</v>
      </c>
      <c r="B316" s="107">
        <f>[1]Elec.Data!G3791</f>
        <v>0</v>
      </c>
      <c r="C316" s="109">
        <f>[1]Elec.Data!H3791</f>
        <v>0</v>
      </c>
      <c r="D316" s="109">
        <f>[1]Elec.Data!I3791</f>
        <v>0</v>
      </c>
      <c r="E316" s="110">
        <f>[1]Elec.Data!J3791</f>
        <v>0</v>
      </c>
      <c r="F316" s="109">
        <f>[1]Elec.Data!K3791</f>
        <v>0</v>
      </c>
    </row>
    <row r="317" spans="1:6" x14ac:dyDescent="0.3">
      <c r="A317" s="106">
        <f>[1]Elec.Data!F3792</f>
        <v>0</v>
      </c>
      <c r="B317" s="107">
        <f>[1]Elec.Data!G3792</f>
        <v>0</v>
      </c>
      <c r="C317" s="251" t="str">
        <f>[1]Elec.Data!H3792</f>
        <v>Open wiring for Light point with ceiling rose for flats/ houses</v>
      </c>
      <c r="D317" s="251"/>
      <c r="E317" s="251"/>
      <c r="F317" s="251"/>
    </row>
    <row r="318" spans="1:6" x14ac:dyDescent="0.3">
      <c r="A318" s="106">
        <f>[1]Elec.Data!F3793</f>
        <v>0</v>
      </c>
      <c r="B318" s="107">
        <f>[1]Elec.Data!G3793</f>
        <v>0</v>
      </c>
      <c r="C318" s="109">
        <f>[1]Elec.Data!H3793</f>
        <v>0</v>
      </c>
      <c r="D318" s="109">
        <f>[1]Elec.Data!I3793</f>
        <v>0</v>
      </c>
      <c r="E318" s="110">
        <f>[1]Elec.Data!J3793</f>
        <v>0</v>
      </c>
      <c r="F318" s="109">
        <f>[1]Elec.Data!K3793</f>
        <v>0</v>
      </c>
    </row>
    <row r="319" spans="1:6" ht="218.4" x14ac:dyDescent="0.3">
      <c r="A319" s="111">
        <f>[1]Elec.Data!F3794</f>
        <v>0</v>
      </c>
      <c r="B319" s="112">
        <f>[1]Elec.Data!G3794</f>
        <v>0</v>
      </c>
      <c r="C319" s="113" t="str">
        <f>[1]Elec.Data!H3794</f>
        <v>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v>
      </c>
      <c r="D319" s="112">
        <f>[1]Elec.Data!I3794</f>
        <v>0</v>
      </c>
      <c r="E319" s="112">
        <f>[1]Elec.Data!J3794</f>
        <v>0</v>
      </c>
      <c r="F319" s="112">
        <f>[1]Elec.Data!K3794</f>
        <v>0</v>
      </c>
    </row>
    <row r="320" spans="1:6" ht="31.2" x14ac:dyDescent="0.3">
      <c r="A320" s="111">
        <f>[1]Elec.Data!F3795</f>
        <v>90</v>
      </c>
      <c r="B320" s="112" t="str">
        <f>[1]Elec.Data!G3795</f>
        <v>Rmt</v>
      </c>
      <c r="C320" s="114" t="str">
        <f>[1]Elec.Data!H3795</f>
        <v>1.5 sqmm copper PVC insulated unsheathed single core cable</v>
      </c>
      <c r="D320" s="111">
        <f>[1]Elec.Data!I3795</f>
        <v>15.5</v>
      </c>
      <c r="E320" s="112" t="str">
        <f>[1]Elec.Data!J3795</f>
        <v xml:space="preserve"> Rmt</v>
      </c>
      <c r="F320" s="111">
        <f>[1]Elec.Data!K3795</f>
        <v>1395</v>
      </c>
    </row>
    <row r="321" spans="1:6" x14ac:dyDescent="0.3">
      <c r="A321" s="111">
        <f>[1]Elec.Data!F3796</f>
        <v>45</v>
      </c>
      <c r="B321" s="112" t="str">
        <f>[1]Elec.Data!G3796</f>
        <v>Rmt</v>
      </c>
      <c r="C321" s="112" t="str">
        <f>[1]Elec.Data!H3796</f>
        <v>PVC rigid conduit pipe 19 mm / 20mm heavy duty with ISI mark</v>
      </c>
      <c r="D321" s="111">
        <f>[1]Elec.Data!I3796</f>
        <v>19.100000000000001</v>
      </c>
      <c r="E321" s="112" t="str">
        <f>[1]Elec.Data!J3796</f>
        <v>1 Rmt</v>
      </c>
      <c r="F321" s="111">
        <f>[1]Elec.Data!K3796</f>
        <v>859.5</v>
      </c>
    </row>
    <row r="322" spans="1:6" x14ac:dyDescent="0.3">
      <c r="A322" s="111">
        <f>[1]Elec.Data!F3797</f>
        <v>20</v>
      </c>
      <c r="B322" s="112" t="str">
        <f>[1]Elec.Data!G3797</f>
        <v>No</v>
      </c>
      <c r="C322" s="112" t="str">
        <f>[1]Elec.Data!H3797</f>
        <v>19 mm PVC rigid bends</v>
      </c>
      <c r="D322" s="111">
        <f>[1]Elec.Data!I3797</f>
        <v>3</v>
      </c>
      <c r="E322" s="112" t="str">
        <f>[1]Elec.Data!J3797</f>
        <v>No</v>
      </c>
      <c r="F322" s="111">
        <f>[1]Elec.Data!K3797</f>
        <v>60</v>
      </c>
    </row>
    <row r="323" spans="1:6" x14ac:dyDescent="0.3">
      <c r="A323" s="111">
        <f>[1]Elec.Data!F3798</f>
        <v>150</v>
      </c>
      <c r="B323" s="112" t="str">
        <f>[1]Elec.Data!G3798</f>
        <v>No</v>
      </c>
      <c r="C323" s="112" t="str">
        <f>[1]Elec.Data!H3798</f>
        <v>Tw Plugs (SR p 129 X e)(1.5" x 1" x 2")</v>
      </c>
      <c r="D323" s="111">
        <f>[1]Elec.Data!I3798</f>
        <v>287</v>
      </c>
      <c r="E323" s="112" t="str">
        <f>[1]Elec.Data!J3798</f>
        <v>1000 nos</v>
      </c>
      <c r="F323" s="111">
        <f>[1]Elec.Data!K3798</f>
        <v>43.05</v>
      </c>
    </row>
    <row r="324" spans="1:6" x14ac:dyDescent="0.3">
      <c r="A324" s="111">
        <f>[1]Elec.Data!F3799</f>
        <v>10</v>
      </c>
      <c r="B324" s="112" t="str">
        <f>[1]Elec.Data!G3799</f>
        <v>No</v>
      </c>
      <c r="C324" s="112" t="str">
        <f>[1]Elec.Data!H3799</f>
        <v>19 mm PVC rigid tees</v>
      </c>
      <c r="D324" s="111">
        <f>[1]Elec.Data!I3799</f>
        <v>1.28</v>
      </c>
      <c r="E324" s="112" t="str">
        <f>[1]Elec.Data!J3799</f>
        <v>No</v>
      </c>
      <c r="F324" s="111">
        <f>[1]Elec.Data!K3799</f>
        <v>12.8</v>
      </c>
    </row>
    <row r="325" spans="1:6" x14ac:dyDescent="0.3">
      <c r="A325" s="111">
        <f>[1]Elec.Data!F3800</f>
        <v>10</v>
      </c>
      <c r="B325" s="112" t="str">
        <f>[1]Elec.Data!G3800</f>
        <v>No</v>
      </c>
      <c r="C325" s="114" t="str">
        <f>[1]Elec.Data!H3800</f>
        <v xml:space="preserve">PVC joint box ( Part- I ,p 129  6b) </v>
      </c>
      <c r="D325" s="111">
        <f>[1]Elec.Data!I3800</f>
        <v>41.2</v>
      </c>
      <c r="E325" s="112" t="str">
        <f>[1]Elec.Data!J3800</f>
        <v>Dozen</v>
      </c>
      <c r="F325" s="111">
        <f>[1]Elec.Data!K3800</f>
        <v>34.33</v>
      </c>
    </row>
    <row r="326" spans="1:6" x14ac:dyDescent="0.3">
      <c r="A326" s="111">
        <f>[1]Elec.Data!F3801</f>
        <v>1.4999999999999999E-2</v>
      </c>
      <c r="B326" s="112" t="str">
        <f>[1]Elec.Data!G3801</f>
        <v>Sqm</v>
      </c>
      <c r="C326" s="112" t="str">
        <f>[1]Elec.Data!H3801</f>
        <v xml:space="preserve">Hylem sheet 3 mm thick with lamination </v>
      </c>
      <c r="D326" s="111">
        <f>[1]Elec.Data!I3801</f>
        <v>630</v>
      </c>
      <c r="E326" s="112" t="str">
        <f>[1]Elec.Data!J3801</f>
        <v>Sqm</v>
      </c>
      <c r="F326" s="111">
        <f>[1]Elec.Data!K3801</f>
        <v>9.4499999999999993</v>
      </c>
    </row>
    <row r="327" spans="1:6" x14ac:dyDescent="0.3">
      <c r="A327" s="111">
        <f>[1]Elec.Data!F3802</f>
        <v>10</v>
      </c>
      <c r="B327" s="112" t="str">
        <f>[1]Elec.Data!G3802</f>
        <v>No</v>
      </c>
      <c r="C327" s="112" t="str">
        <f>[1]Elec.Data!H3802</f>
        <v>5 amps flush type switch</v>
      </c>
      <c r="D327" s="111">
        <f>[1]Elec.Data!I3802</f>
        <v>16.05</v>
      </c>
      <c r="E327" s="112" t="str">
        <f>[1]Elec.Data!J3802</f>
        <v>No</v>
      </c>
      <c r="F327" s="111">
        <f>[1]Elec.Data!K3802</f>
        <v>160.5</v>
      </c>
    </row>
    <row r="328" spans="1:6" x14ac:dyDescent="0.3">
      <c r="A328" s="111">
        <f>[1]Elec.Data!F3803</f>
        <v>10</v>
      </c>
      <c r="B328" s="112" t="str">
        <f>[1]Elec.Data!G3803</f>
        <v>No</v>
      </c>
      <c r="C328" s="112" t="str">
        <f>[1]Elec.Data!H3803</f>
        <v>Ceiling rose</v>
      </c>
      <c r="D328" s="111">
        <f>[1]Elec.Data!I3803</f>
        <v>13.7</v>
      </c>
      <c r="E328" s="112" t="str">
        <f>[1]Elec.Data!J3803</f>
        <v>No</v>
      </c>
      <c r="F328" s="111">
        <f>[1]Elec.Data!K3803</f>
        <v>137</v>
      </c>
    </row>
    <row r="329" spans="1:6" x14ac:dyDescent="0.3">
      <c r="A329" s="111">
        <f>[1]Elec.Data!F3804</f>
        <v>1</v>
      </c>
      <c r="B329" s="112" t="str">
        <f>[1]Elec.Data!G3804</f>
        <v>Gross</v>
      </c>
      <c r="C329" s="112" t="str">
        <f>[1]Elec.Data!H3804</f>
        <v>Brass screws 40mm p 130 L 1c</v>
      </c>
      <c r="D329" s="111">
        <f>[1]Elec.Data!I3804</f>
        <v>68.8</v>
      </c>
      <c r="E329" s="112" t="str">
        <f>[1]Elec.Data!J3804</f>
        <v>Gross</v>
      </c>
      <c r="F329" s="111">
        <f>[1]Elec.Data!K3804</f>
        <v>68.8</v>
      </c>
    </row>
    <row r="330" spans="1:6" x14ac:dyDescent="0.3">
      <c r="A330" s="111">
        <f>[1]Elec.Data!F3805</f>
        <v>72</v>
      </c>
      <c r="B330" s="112" t="str">
        <f>[1]Elec.Data!G3805</f>
        <v>No</v>
      </c>
      <c r="C330" s="114" t="str">
        <f>[1]Elec.Data!H3805</f>
        <v>19 mm MS clamp sor p- 40 it-2</v>
      </c>
      <c r="D330" s="111">
        <f>[1]Elec.Data!I3805</f>
        <v>47.7</v>
      </c>
      <c r="E330" s="112" t="str">
        <f>[1]Elec.Data!J3805</f>
        <v>Gross</v>
      </c>
      <c r="F330" s="111">
        <f>[1]Elec.Data!K3805</f>
        <v>23.85</v>
      </c>
    </row>
    <row r="331" spans="1:6" x14ac:dyDescent="0.3">
      <c r="A331" s="111">
        <f>[1]Elec.Data!F3806</f>
        <v>0.16666666666666666</v>
      </c>
      <c r="B331" s="112" t="str">
        <f>[1]Elec.Data!G3806</f>
        <v>Bag</v>
      </c>
      <c r="C331" s="114" t="str">
        <f>[1]Elec.Data!H3806</f>
        <v>Cement</v>
      </c>
      <c r="D331" s="111">
        <f>[1]Elec.Data!I3806</f>
        <v>298</v>
      </c>
      <c r="E331" s="112" t="str">
        <f>[1]Elec.Data!J3806</f>
        <v>Bag</v>
      </c>
      <c r="F331" s="111">
        <f>[1]Elec.Data!K3806</f>
        <v>49.67</v>
      </c>
    </row>
    <row r="332" spans="1:6" ht="31.2" x14ac:dyDescent="0.3">
      <c r="A332" s="111">
        <f>[1]Elec.Data!F3807</f>
        <v>10</v>
      </c>
      <c r="B332" s="112" t="str">
        <f>[1]Elec.Data!G3807</f>
        <v>No</v>
      </c>
      <c r="C332" s="114" t="str">
        <f>[1]Elec.Data!H3807</f>
        <v>TW switch  box  100 x 100 x 75 mm p 129 jd</v>
      </c>
      <c r="D332" s="111">
        <f>[1]Elec.Data!I3807</f>
        <v>13.8</v>
      </c>
      <c r="E332" s="112" t="str">
        <f>[1]Elec.Data!J3807</f>
        <v>No</v>
      </c>
      <c r="F332" s="111">
        <f>[1]Elec.Data!K3807</f>
        <v>138</v>
      </c>
    </row>
    <row r="333" spans="1:6" ht="31.2" x14ac:dyDescent="0.3">
      <c r="A333" s="111">
        <f>[1]Elec.Data!F3808</f>
        <v>1</v>
      </c>
      <c r="B333" s="112" t="str">
        <f>[1]Elec.Data!G3808</f>
        <v>No</v>
      </c>
      <c r="C333" s="114" t="str">
        <f>[1]Elec.Data!H3808</f>
        <v>TW junction  box  150 x 100 x 75 mm p-129 j c</v>
      </c>
      <c r="D333" s="111">
        <f>[1]Elec.Data!I3808</f>
        <v>16.5</v>
      </c>
      <c r="E333" s="112" t="str">
        <f>[1]Elec.Data!J3808</f>
        <v>No</v>
      </c>
      <c r="F333" s="111">
        <f>[1]Elec.Data!K3808</f>
        <v>16.5</v>
      </c>
    </row>
    <row r="334" spans="1:6" ht="31.2" x14ac:dyDescent="0.3">
      <c r="A334" s="111">
        <f>[1]Elec.Data!F3809</f>
        <v>0.1</v>
      </c>
      <c r="B334" s="112" t="str">
        <f>[1]Elec.Data!G3809</f>
        <v>Sqm</v>
      </c>
      <c r="C334" s="113" t="str">
        <f>[1]Elec.Data!H3809</f>
        <v>3 mm thick laminated Hylem sheet (10X0.1X0.1)</v>
      </c>
      <c r="D334" s="111">
        <f>[1]Elec.Data!I3809</f>
        <v>630</v>
      </c>
      <c r="E334" s="112" t="str">
        <f>[1]Elec.Data!J3809</f>
        <v>Sqm</v>
      </c>
      <c r="F334" s="111">
        <f>[1]Elec.Data!K3809</f>
        <v>63</v>
      </c>
    </row>
    <row r="335" spans="1:6" ht="46.8" x14ac:dyDescent="0.3">
      <c r="A335" s="111">
        <f>[1]Elec.Data!F3810</f>
        <v>45</v>
      </c>
      <c r="B335" s="112" t="str">
        <f>[1]Elec.Data!G3810</f>
        <v>Rmt</v>
      </c>
      <c r="C335" s="113" t="str">
        <f>[1]Elec.Data!H3810</f>
        <v>1.5 sqmm copper PVC insulated unsheathed single core cable for continuous earth connection</v>
      </c>
      <c r="D335" s="111">
        <f>[1]Elec.Data!I3810</f>
        <v>15.5</v>
      </c>
      <c r="E335" s="112" t="str">
        <f>[1]Elec.Data!J3810</f>
        <v>90 Rmt</v>
      </c>
      <c r="F335" s="111">
        <f>[1]Elec.Data!K3810</f>
        <v>697.5</v>
      </c>
    </row>
    <row r="336" spans="1:6" x14ac:dyDescent="0.3">
      <c r="A336" s="111">
        <f>[1]Elec.Data!F3811</f>
        <v>0.5</v>
      </c>
      <c r="B336" s="112" t="str">
        <f>[1]Elec.Data!G3811</f>
        <v>Litre</v>
      </c>
      <c r="C336" s="112" t="str">
        <f>[1]Elec.Data!H3811</f>
        <v>Paint SEP p-44 it-117</v>
      </c>
      <c r="D336" s="111">
        <f>[1]Elec.Data!I3811</f>
        <v>225.4</v>
      </c>
      <c r="E336" s="112" t="str">
        <f>[1]Elec.Data!J3811</f>
        <v>Litre</v>
      </c>
      <c r="F336" s="111">
        <f>[1]Elec.Data!K3811</f>
        <v>112.7</v>
      </c>
    </row>
    <row r="337" spans="1:6" x14ac:dyDescent="0.3">
      <c r="A337" s="111">
        <f>[1]Elec.Data!F3812</f>
        <v>10</v>
      </c>
      <c r="B337" s="112" t="str">
        <f>[1]Elec.Data!G3812</f>
        <v>Points</v>
      </c>
      <c r="C337" s="112" t="str">
        <f>[1]Elec.Data!H3812</f>
        <v>Labour charges</v>
      </c>
      <c r="D337" s="112">
        <f>[1]Elec.Data!I3812</f>
        <v>0</v>
      </c>
      <c r="E337" s="112" t="str">
        <f>[1]Elec.Data!J3812</f>
        <v>LS</v>
      </c>
      <c r="F337" s="111">
        <f>[1]Elec.Data!K3812</f>
        <v>4392.67</v>
      </c>
    </row>
    <row r="338" spans="1:6" x14ac:dyDescent="0.3">
      <c r="A338" s="111" t="str">
        <f>[1]Elec.Data!F3813</f>
        <v>LS</v>
      </c>
      <c r="B338" s="112">
        <f>[1]Elec.Data!G3813</f>
        <v>0</v>
      </c>
      <c r="C338" s="111" t="str">
        <f>[1]Elec.Data!H3813</f>
        <v>Sundries 1% on materials</v>
      </c>
      <c r="D338" s="112">
        <f>[1]Elec.Data!I3813</f>
        <v>0</v>
      </c>
      <c r="E338" s="112" t="str">
        <f>[1]Elec.Data!J3813</f>
        <v>LS</v>
      </c>
      <c r="F338" s="111">
        <f>[1]Elec.Data!K3813</f>
        <v>26.75</v>
      </c>
    </row>
    <row r="339" spans="1:6" x14ac:dyDescent="0.3">
      <c r="A339" s="111">
        <f>[1]Elec.Data!F3814</f>
        <v>0</v>
      </c>
      <c r="B339" s="112">
        <f>[1]Elec.Data!G3814</f>
        <v>0</v>
      </c>
      <c r="C339" s="111" t="str">
        <f>[1]Elec.Data!H3814</f>
        <v>Total for 10 Points</v>
      </c>
      <c r="D339" s="112">
        <f>[1]Elec.Data!I3814</f>
        <v>0</v>
      </c>
      <c r="E339" s="112">
        <f>[1]Elec.Data!J3814</f>
        <v>0</v>
      </c>
      <c r="F339" s="111">
        <f>[1]Elec.Data!K3814</f>
        <v>8301.07</v>
      </c>
    </row>
    <row r="340" spans="1:6" x14ac:dyDescent="0.3">
      <c r="A340" s="111">
        <f>[1]Elec.Data!F3815</f>
        <v>0</v>
      </c>
      <c r="B340" s="112">
        <f>[1]Elec.Data!G3815</f>
        <v>0</v>
      </c>
      <c r="C340" s="111" t="str">
        <f>[1]Elec.Data!H3815</f>
        <v>Rate for 1 Point</v>
      </c>
      <c r="D340" s="112">
        <f>[1]Elec.Data!I3815</f>
        <v>0</v>
      </c>
      <c r="E340" s="112">
        <f>[1]Elec.Data!J3815</f>
        <v>0</v>
      </c>
      <c r="F340" s="115">
        <f>[1]Elec.Data!K3815</f>
        <v>830.11</v>
      </c>
    </row>
    <row r="341" spans="1:6" x14ac:dyDescent="0.3">
      <c r="A341" s="111">
        <f>[1]Elec.Data!F3816</f>
        <v>0</v>
      </c>
      <c r="B341" s="112">
        <f>[1]Elec.Data!G3816</f>
        <v>0</v>
      </c>
      <c r="C341" s="115">
        <f>[1]Elec.Data!H3816</f>
        <v>0</v>
      </c>
      <c r="D341" s="112">
        <f>[1]Elec.Data!I3816</f>
        <v>0</v>
      </c>
      <c r="E341" s="112">
        <f>[1]Elec.Data!J3816</f>
        <v>0</v>
      </c>
      <c r="F341" s="116">
        <f>[1]Elec.Data!K3816</f>
        <v>0</v>
      </c>
    </row>
    <row r="343" spans="1:6" ht="16.2" customHeight="1" x14ac:dyDescent="0.3">
      <c r="A343" s="95">
        <f>[1]Elec.Data!F3833</f>
        <v>0</v>
      </c>
      <c r="B343" s="138">
        <f>[1]Elec.Data!G3833</f>
        <v>0</v>
      </c>
      <c r="C343" s="251" t="str">
        <f>[1]Elec.Data!H3833</f>
        <v>Light point with bakelite batern type holder for flats/ houses(Open wiring)</v>
      </c>
      <c r="D343" s="251"/>
      <c r="E343" s="251"/>
      <c r="F343" s="251"/>
    </row>
    <row r="344" spans="1:6" x14ac:dyDescent="0.3">
      <c r="A344" s="95">
        <f>[1]Elec.Data!F3834</f>
        <v>0</v>
      </c>
      <c r="B344" s="90">
        <f>[1]Elec.Data!G3834</f>
        <v>0</v>
      </c>
      <c r="C344" s="112">
        <f>[1]Elec.Data!H3834</f>
        <v>0</v>
      </c>
      <c r="D344" s="112">
        <f>[1]Elec.Data!I3834</f>
        <v>0</v>
      </c>
      <c r="E344" s="112">
        <f>[1]Elec.Data!J3834</f>
        <v>0</v>
      </c>
      <c r="F344" s="112">
        <f>[1]Elec.Data!K3834</f>
        <v>0</v>
      </c>
    </row>
    <row r="345" spans="1:6" ht="234" x14ac:dyDescent="0.3">
      <c r="A345" s="95">
        <f>[1]Elec.Data!F3835</f>
        <v>0</v>
      </c>
      <c r="B345" s="90">
        <f>[1]Elec.Data!G3835</f>
        <v>0</v>
      </c>
      <c r="C345" s="114" t="str">
        <f>[1]Elec.Data!H3835</f>
        <v>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v>
      </c>
      <c r="D345" s="112">
        <f>[1]Elec.Data!I3835</f>
        <v>0</v>
      </c>
      <c r="E345" s="112">
        <f>[1]Elec.Data!J3835</f>
        <v>0</v>
      </c>
      <c r="F345" s="112">
        <f>[1]Elec.Data!K3835</f>
        <v>0</v>
      </c>
    </row>
    <row r="346" spans="1:6" x14ac:dyDescent="0.3">
      <c r="A346" s="95">
        <f>[1]Elec.Data!F3836</f>
        <v>0</v>
      </c>
      <c r="B346" s="90">
        <f>[1]Elec.Data!G3836</f>
        <v>0</v>
      </c>
      <c r="C346" s="112" t="str">
        <f>[1]Elec.Data!H3836</f>
        <v xml:space="preserve">Total for Data 1 excluding sundries </v>
      </c>
      <c r="D346" s="112">
        <f>[1]Elec.Data!I3836</f>
        <v>0</v>
      </c>
      <c r="E346" s="112">
        <f>[1]Elec.Data!J3836</f>
        <v>0</v>
      </c>
      <c r="F346" s="111">
        <f>[1]Elec.Data!K3836</f>
        <v>8274.32</v>
      </c>
    </row>
    <row r="347" spans="1:6" x14ac:dyDescent="0.3">
      <c r="A347" s="95">
        <f>[1]Elec.Data!F3837</f>
        <v>0</v>
      </c>
      <c r="B347" s="90">
        <f>[1]Elec.Data!G3837</f>
        <v>0</v>
      </c>
      <c r="C347" s="114" t="str">
        <f>[1]Elec.Data!H3837</f>
        <v>Deduct cost of ceiling rose 10 Nos</v>
      </c>
      <c r="D347" s="112">
        <f>[1]Elec.Data!I3837</f>
        <v>0</v>
      </c>
      <c r="E347" s="112" t="str">
        <f>[1]Elec.Data!J3837</f>
        <v>(-)</v>
      </c>
      <c r="F347" s="111">
        <f>[1]Elec.Data!K3837</f>
        <v>137</v>
      </c>
    </row>
    <row r="348" spans="1:6" x14ac:dyDescent="0.3">
      <c r="A348" s="95">
        <f>[1]Elec.Data!F3838</f>
        <v>0</v>
      </c>
      <c r="B348" s="90">
        <f>[1]Elec.Data!G3838</f>
        <v>0</v>
      </c>
      <c r="C348" s="112" t="str">
        <f>[1]Elec.Data!H3838</f>
        <v>Add cost of Bakelite battern type holders 10 Nos @ Rs 16.50 / Each p-115,  it-24</v>
      </c>
      <c r="D348" s="112">
        <f>[1]Elec.Data!I3838</f>
        <v>0</v>
      </c>
      <c r="E348" s="112">
        <f>[1]Elec.Data!J3838</f>
        <v>0</v>
      </c>
      <c r="F348" s="111">
        <f>[1]Elec.Data!K3838</f>
        <v>165</v>
      </c>
    </row>
    <row r="349" spans="1:6" x14ac:dyDescent="0.3">
      <c r="A349" s="95">
        <f>[1]Elec.Data!F3839</f>
        <v>0</v>
      </c>
      <c r="B349" s="90">
        <f>[1]Elec.Data!G3839</f>
        <v>0</v>
      </c>
      <c r="C349" s="111" t="str">
        <f>[1]Elec.Data!H3839</f>
        <v>Sundries</v>
      </c>
      <c r="D349" s="112">
        <f>[1]Elec.Data!I3839</f>
        <v>0</v>
      </c>
      <c r="E349" s="112">
        <f>[1]Elec.Data!J3839</f>
        <v>0</v>
      </c>
      <c r="F349" s="111">
        <f>[1]Elec.Data!K3839</f>
        <v>29.25</v>
      </c>
    </row>
    <row r="350" spans="1:6" x14ac:dyDescent="0.3">
      <c r="A350" s="95">
        <f>[1]Elec.Data!F3840</f>
        <v>0</v>
      </c>
      <c r="B350" s="90">
        <f>[1]Elec.Data!G3840</f>
        <v>0</v>
      </c>
      <c r="C350" s="111" t="str">
        <f>[1]Elec.Data!H3840</f>
        <v>Total for 10 points</v>
      </c>
      <c r="D350" s="112">
        <f>[1]Elec.Data!I3840</f>
        <v>0</v>
      </c>
      <c r="E350" s="112">
        <f>[1]Elec.Data!J3840</f>
        <v>0</v>
      </c>
      <c r="F350" s="111">
        <f>[1]Elec.Data!K3840</f>
        <v>8331.57</v>
      </c>
    </row>
    <row r="351" spans="1:6" x14ac:dyDescent="0.3">
      <c r="A351" s="95">
        <f>[1]Elec.Data!F3841</f>
        <v>0</v>
      </c>
      <c r="B351" s="90">
        <f>[1]Elec.Data!G3841</f>
        <v>0</v>
      </c>
      <c r="C351" s="95" t="str">
        <f>[1]Elec.Data!H3841</f>
        <v>Rate for 1 points</v>
      </c>
      <c r="D351" s="87">
        <f>[1]Elec.Data!I3841</f>
        <v>0</v>
      </c>
      <c r="E351" s="90">
        <f>[1]Elec.Data!J3841</f>
        <v>0</v>
      </c>
      <c r="F351" s="105">
        <f>[1]Elec.Data!K3841</f>
        <v>833.16</v>
      </c>
    </row>
    <row r="352" spans="1:6" x14ac:dyDescent="0.3">
      <c r="A352" s="95"/>
      <c r="B352" s="90"/>
      <c r="C352" s="90"/>
      <c r="D352" s="87"/>
      <c r="E352" s="90"/>
      <c r="F352" s="94"/>
    </row>
    <row r="353" spans="1:8" x14ac:dyDescent="0.3">
      <c r="A353" s="97">
        <v>0</v>
      </c>
      <c r="B353" s="88" t="s">
        <v>274</v>
      </c>
      <c r="C353" s="252" t="s">
        <v>286</v>
      </c>
      <c r="D353" s="252"/>
      <c r="E353" s="252"/>
      <c r="F353" s="252"/>
    </row>
    <row r="354" spans="1:8" x14ac:dyDescent="0.3">
      <c r="A354" s="95">
        <v>0</v>
      </c>
      <c r="B354" s="87">
        <v>0</v>
      </c>
      <c r="C354" s="131" t="s">
        <v>275</v>
      </c>
      <c r="D354" s="87">
        <v>0</v>
      </c>
      <c r="E354" s="93">
        <v>0</v>
      </c>
      <c r="F354" s="87">
        <v>0</v>
      </c>
    </row>
    <row r="355" spans="1:8" x14ac:dyDescent="0.3">
      <c r="A355" s="95">
        <v>0</v>
      </c>
      <c r="B355" s="87">
        <v>0</v>
      </c>
      <c r="C355" s="131" t="s">
        <v>276</v>
      </c>
      <c r="D355" s="87">
        <v>0</v>
      </c>
      <c r="E355" s="93">
        <v>0</v>
      </c>
      <c r="F355" s="87">
        <v>0</v>
      </c>
    </row>
    <row r="356" spans="1:8" x14ac:dyDescent="0.3">
      <c r="A356" s="95">
        <v>0</v>
      </c>
      <c r="B356" s="87">
        <v>0</v>
      </c>
      <c r="C356" s="91" t="s">
        <v>271</v>
      </c>
      <c r="D356" s="87">
        <v>0</v>
      </c>
      <c r="E356" s="93">
        <v>0</v>
      </c>
      <c r="F356" s="87">
        <v>0</v>
      </c>
    </row>
    <row r="357" spans="1:8" x14ac:dyDescent="0.3">
      <c r="A357" s="97">
        <v>1.34</v>
      </c>
      <c r="B357" s="88" t="s">
        <v>119</v>
      </c>
      <c r="C357" s="89" t="s">
        <v>277</v>
      </c>
      <c r="D357" s="88">
        <v>73.099999999999994</v>
      </c>
      <c r="E357" s="89" t="s">
        <v>119</v>
      </c>
      <c r="F357" s="88">
        <f>A357*D357</f>
        <v>97.953999999999994</v>
      </c>
      <c r="H357" s="88"/>
    </row>
    <row r="358" spans="1:8" x14ac:dyDescent="0.3">
      <c r="A358" s="97">
        <v>0.5</v>
      </c>
      <c r="B358" s="88" t="s">
        <v>278</v>
      </c>
      <c r="C358" s="89" t="s">
        <v>279</v>
      </c>
      <c r="D358" s="88">
        <v>688</v>
      </c>
      <c r="E358" s="88" t="s">
        <v>278</v>
      </c>
      <c r="F358" s="88">
        <f t="shared" ref="F358:F361" si="0">A358*D358</f>
        <v>344</v>
      </c>
      <c r="H358" s="88"/>
    </row>
    <row r="359" spans="1:8" x14ac:dyDescent="0.3">
      <c r="A359" s="97">
        <v>0.5</v>
      </c>
      <c r="B359" s="88" t="s">
        <v>278</v>
      </c>
      <c r="C359" s="89" t="s">
        <v>280</v>
      </c>
      <c r="D359" s="88">
        <v>562</v>
      </c>
      <c r="E359" s="88" t="s">
        <v>278</v>
      </c>
      <c r="F359" s="88">
        <f t="shared" si="0"/>
        <v>281</v>
      </c>
      <c r="H359" s="88"/>
    </row>
    <row r="360" spans="1:8" x14ac:dyDescent="0.3">
      <c r="A360" s="97">
        <v>0.8</v>
      </c>
      <c r="B360" s="88" t="s">
        <v>278</v>
      </c>
      <c r="C360" s="89" t="s">
        <v>281</v>
      </c>
      <c r="D360" s="88">
        <v>461</v>
      </c>
      <c r="E360" s="88" t="s">
        <v>278</v>
      </c>
      <c r="F360" s="88">
        <f t="shared" si="0"/>
        <v>368.8</v>
      </c>
      <c r="H360" s="88"/>
    </row>
    <row r="361" spans="1:8" x14ac:dyDescent="0.3">
      <c r="A361" s="132">
        <v>10</v>
      </c>
      <c r="B361" s="117" t="s">
        <v>41</v>
      </c>
      <c r="C361" s="133" t="s">
        <v>285</v>
      </c>
      <c r="D361" s="117">
        <v>3.65</v>
      </c>
      <c r="E361" s="117" t="s">
        <v>41</v>
      </c>
      <c r="F361" s="88">
        <f t="shared" si="0"/>
        <v>36.5</v>
      </c>
      <c r="H361" s="117"/>
    </row>
    <row r="362" spans="1:8" x14ac:dyDescent="0.3">
      <c r="A362" s="95">
        <v>0</v>
      </c>
      <c r="B362" s="88" t="s">
        <v>94</v>
      </c>
      <c r="C362" s="89" t="s">
        <v>282</v>
      </c>
      <c r="D362" s="89" t="s">
        <v>272</v>
      </c>
      <c r="E362" s="96" t="s">
        <v>94</v>
      </c>
      <c r="F362" s="88">
        <v>2.6</v>
      </c>
      <c r="H362" s="88"/>
    </row>
    <row r="363" spans="1:8" x14ac:dyDescent="0.3">
      <c r="A363" s="95">
        <v>0</v>
      </c>
      <c r="B363" s="87">
        <v>0</v>
      </c>
      <c r="C363" s="87">
        <v>0</v>
      </c>
      <c r="D363" s="87">
        <v>0</v>
      </c>
      <c r="E363" s="93">
        <v>0</v>
      </c>
      <c r="F363" s="91" t="s">
        <v>271</v>
      </c>
      <c r="H363" s="91"/>
    </row>
    <row r="364" spans="1:8" x14ac:dyDescent="0.3">
      <c r="A364" s="95">
        <v>0</v>
      </c>
      <c r="B364" s="87">
        <v>0</v>
      </c>
      <c r="C364" s="89" t="s">
        <v>283</v>
      </c>
      <c r="D364" s="87">
        <v>0</v>
      </c>
      <c r="E364" s="93">
        <v>0</v>
      </c>
      <c r="F364" s="88">
        <f>SUM(F357:F363)</f>
        <v>1130.8539999999998</v>
      </c>
      <c r="H364" s="88"/>
    </row>
    <row r="365" spans="1:8" x14ac:dyDescent="0.3">
      <c r="A365" s="95">
        <v>0</v>
      </c>
      <c r="B365" s="87">
        <v>0</v>
      </c>
      <c r="C365" s="87">
        <v>0</v>
      </c>
      <c r="D365" s="87">
        <v>0</v>
      </c>
      <c r="E365" s="93">
        <v>0</v>
      </c>
      <c r="F365" s="91" t="s">
        <v>271</v>
      </c>
      <c r="H365" s="91"/>
    </row>
    <row r="366" spans="1:8" x14ac:dyDescent="0.3">
      <c r="A366" s="95">
        <v>0</v>
      </c>
      <c r="B366" s="87">
        <v>0</v>
      </c>
      <c r="C366" s="131" t="s">
        <v>284</v>
      </c>
      <c r="D366" s="87">
        <v>0</v>
      </c>
      <c r="E366" s="93">
        <v>0</v>
      </c>
      <c r="F366" s="92">
        <f>F364/10</f>
        <v>113.08539999999998</v>
      </c>
      <c r="H366" s="92"/>
    </row>
    <row r="368" spans="1:8" x14ac:dyDescent="0.3">
      <c r="A368" s="105">
        <f>[1]Data!F1347</f>
        <v>32.1</v>
      </c>
      <c r="B368" s="92" t="str">
        <f>[1]Data!G1347</f>
        <v>*</v>
      </c>
      <c r="C368" s="92" t="str">
        <f>[1]Data!H1347</f>
        <v>FINISHING TOP OF ROOF WITH</v>
      </c>
      <c r="D368" s="94">
        <f>[1]Data!I1347</f>
        <v>0</v>
      </c>
      <c r="E368" s="94">
        <f>[1]Data!J1347</f>
        <v>0</v>
      </c>
      <c r="F368" s="87">
        <f>[1]Data!K1347</f>
        <v>0</v>
      </c>
    </row>
    <row r="369" spans="1:6" x14ac:dyDescent="0.3">
      <c r="A369" s="104">
        <f>[1]Data!F1348</f>
        <v>0</v>
      </c>
      <c r="B369" s="92">
        <f>[1]Data!G1348</f>
        <v>0</v>
      </c>
      <c r="C369" s="103" t="str">
        <f>[1]Data!H1348</f>
        <v>ONE  COURSE OF PRESSED TILES</v>
      </c>
      <c r="D369" s="92">
        <f>[1]Data!I1348</f>
        <v>0</v>
      </c>
      <c r="E369" s="131">
        <f>[1]Data!J1348</f>
        <v>0</v>
      </c>
      <c r="F369" s="88">
        <f>[1]Data!K1348</f>
        <v>0</v>
      </c>
    </row>
    <row r="370" spans="1:6" x14ac:dyDescent="0.3">
      <c r="A370" s="104">
        <f>[1]Data!F1349</f>
        <v>0</v>
      </c>
      <c r="B370" s="92">
        <f>[1]Data!G1349</f>
        <v>0</v>
      </c>
      <c r="C370" s="131" t="str">
        <f>[1]Data!H1349</f>
        <v>OVER A BED OF C.M(1:3),</v>
      </c>
      <c r="D370" s="92">
        <f>[1]Data!I1349</f>
        <v>0</v>
      </c>
      <c r="E370" s="131">
        <f>[1]Data!J1349</f>
        <v>0</v>
      </c>
      <c r="F370" s="88">
        <f>[1]Data!K1349</f>
        <v>0</v>
      </c>
    </row>
    <row r="371" spans="1:6" x14ac:dyDescent="0.3">
      <c r="A371" s="105">
        <f>[1]Data!F1350</f>
        <v>0</v>
      </c>
      <c r="B371" s="94">
        <f>[1]Data!G1350</f>
        <v>0</v>
      </c>
      <c r="C371" s="252" t="str">
        <f>[1]Data!H1350</f>
        <v>12mmTHICK MIXED WITH WATER PROOF COMPOUND</v>
      </c>
      <c r="D371" s="252"/>
      <c r="E371" s="252"/>
      <c r="F371" s="88">
        <f>[1]Data!K1350</f>
        <v>0</v>
      </c>
    </row>
    <row r="372" spans="1:6" x14ac:dyDescent="0.3">
      <c r="A372" s="104">
        <f>[1]Data!F1351</f>
        <v>0</v>
      </c>
      <c r="B372" s="92">
        <f>[1]Data!G1351</f>
        <v>0</v>
      </c>
      <c r="C372" s="131" t="str">
        <f>[1]Data!H1351</f>
        <v>AT 2% BY WEIGHT OF CEMENT</v>
      </c>
      <c r="D372" s="92">
        <f>[1]Data!I1351</f>
        <v>0</v>
      </c>
      <c r="E372" s="129">
        <f>[1]Data!J1351</f>
        <v>0</v>
      </c>
      <c r="F372" s="88">
        <f>[1]Data!K1351</f>
        <v>0</v>
      </c>
    </row>
    <row r="373" spans="1:6" x14ac:dyDescent="0.3">
      <c r="A373" s="97">
        <f>[1]Data!F1352</f>
        <v>0</v>
      </c>
      <c r="B373" s="88">
        <f>[1]Data!G1352</f>
        <v>0</v>
      </c>
      <c r="C373" s="89"/>
      <c r="D373" s="88">
        <f>[1]Data!I1352</f>
        <v>0</v>
      </c>
      <c r="E373" s="96">
        <f>[1]Data!J1352</f>
        <v>0</v>
      </c>
      <c r="F373" s="88">
        <f>[1]Data!K1352</f>
        <v>0</v>
      </c>
    </row>
    <row r="374" spans="1:6" x14ac:dyDescent="0.3">
      <c r="A374" s="97">
        <f>[1]Data!F1353</f>
        <v>190</v>
      </c>
      <c r="B374" s="88" t="str">
        <f>[1]Data!G1353</f>
        <v>NOS</v>
      </c>
      <c r="C374" s="89" t="str">
        <f>[1]Data!H1353</f>
        <v>PRESSED TILES 23X23X2cm P-15</v>
      </c>
      <c r="D374" s="88">
        <f>[1]Data!I1353</f>
        <v>16106</v>
      </c>
      <c r="E374" s="96" t="str">
        <f>[1]Data!J1353</f>
        <v>1000 Nos</v>
      </c>
      <c r="F374" s="88">
        <f>[1]Data!K1353</f>
        <v>3060.14</v>
      </c>
    </row>
    <row r="375" spans="1:6" x14ac:dyDescent="0.3">
      <c r="A375" s="97">
        <f>[1]Data!F1354</f>
        <v>0.12</v>
      </c>
      <c r="B375" s="88" t="str">
        <f>[1]Data!G1354</f>
        <v>CUM</v>
      </c>
      <c r="C375" s="89" t="str">
        <f>[1]Data!H1354</f>
        <v>C.M(1:3)</v>
      </c>
      <c r="D375" s="88">
        <f>[1]Data!I1354</f>
        <v>4818.93</v>
      </c>
      <c r="E375" s="96" t="str">
        <f>[1]Data!J1354</f>
        <v>CUM</v>
      </c>
      <c r="F375" s="88">
        <f>[1]Data!K1354</f>
        <v>578.27</v>
      </c>
    </row>
    <row r="376" spans="1:6" x14ac:dyDescent="0.3">
      <c r="A376" s="97">
        <f>[1]Data!F1355</f>
        <v>10</v>
      </c>
      <c r="B376" s="88" t="str">
        <f>[1]Data!G1355</f>
        <v>SQM</v>
      </c>
      <c r="C376" s="89" t="str">
        <f>[1]Data!H1355</f>
        <v>POINTING WITH C.M(1:3)</v>
      </c>
      <c r="D376" s="88">
        <f>[1]Data!I1355</f>
        <v>274.97000000000003</v>
      </c>
      <c r="E376" s="96" t="str">
        <f>[1]Data!J1355</f>
        <v>SQM</v>
      </c>
      <c r="F376" s="88">
        <f>[1]Data!K1355</f>
        <v>2749.7</v>
      </c>
    </row>
    <row r="377" spans="1:6" x14ac:dyDescent="0.3">
      <c r="A377" s="97">
        <f>[1]Data!F1356</f>
        <v>1.54</v>
      </c>
      <c r="B377" s="88" t="str">
        <f>[1]Data!G1356</f>
        <v>Kg</v>
      </c>
      <c r="C377" s="89" t="str">
        <f>[1]Data!H1356</f>
        <v>WPC</v>
      </c>
      <c r="D377" s="88">
        <f>[1]Data!I1356</f>
        <v>42.3</v>
      </c>
      <c r="E377" s="96" t="str">
        <f>[1]Data!J1356</f>
        <v>Kg</v>
      </c>
      <c r="F377" s="88">
        <f>[1]Data!K1356</f>
        <v>65.14</v>
      </c>
    </row>
    <row r="378" spans="1:6" x14ac:dyDescent="0.3">
      <c r="A378" s="97">
        <f>[1]Data!F1357</f>
        <v>1.1000000000000001</v>
      </c>
      <c r="B378" s="88" t="str">
        <f>[1]Data!G1357</f>
        <v>NO</v>
      </c>
      <c r="C378" s="89" t="str">
        <f>[1]Data!H1357</f>
        <v>MASON I</v>
      </c>
      <c r="D378" s="88">
        <f>[1]Data!I1357</f>
        <v>861</v>
      </c>
      <c r="E378" s="96" t="str">
        <f>[1]Data!J1357</f>
        <v>NO</v>
      </c>
      <c r="F378" s="88">
        <f>[1]Data!K1357</f>
        <v>947.1</v>
      </c>
    </row>
    <row r="379" spans="1:6" x14ac:dyDescent="0.3">
      <c r="A379" s="97">
        <f>[1]Data!F1358</f>
        <v>2.1</v>
      </c>
      <c r="B379" s="88" t="str">
        <f>[1]Data!G1358</f>
        <v>NO</v>
      </c>
      <c r="C379" s="89" t="str">
        <f>[1]Data!H1358</f>
        <v>MASON II</v>
      </c>
      <c r="D379" s="88">
        <f>[1]Data!I1358</f>
        <v>804</v>
      </c>
      <c r="E379" s="96" t="str">
        <f>[1]Data!J1358</f>
        <v>NO</v>
      </c>
      <c r="F379" s="88">
        <f>[1]Data!K1358</f>
        <v>1688.4</v>
      </c>
    </row>
    <row r="380" spans="1:6" x14ac:dyDescent="0.3">
      <c r="A380" s="97">
        <f>[1]Data!F1359</f>
        <v>2.2000000000000002</v>
      </c>
      <c r="B380" s="88" t="str">
        <f>[1]Data!G1359</f>
        <v>NO</v>
      </c>
      <c r="C380" s="89" t="str">
        <f>[1]Data!H1359</f>
        <v>MAZDOOR I</v>
      </c>
      <c r="D380" s="88">
        <f>[1]Data!I1359</f>
        <v>562</v>
      </c>
      <c r="E380" s="96" t="str">
        <f>[1]Data!J1359</f>
        <v>NO</v>
      </c>
      <c r="F380" s="88">
        <f>[1]Data!K1359</f>
        <v>1236.4000000000001</v>
      </c>
    </row>
    <row r="381" spans="1:6" x14ac:dyDescent="0.3">
      <c r="A381" s="97">
        <f>[1]Data!F1360</f>
        <v>1.1000000000000001</v>
      </c>
      <c r="B381" s="88" t="str">
        <f>[1]Data!G1360</f>
        <v>NO</v>
      </c>
      <c r="C381" s="89" t="str">
        <f>[1]Data!H1360</f>
        <v>MAZDOOR II</v>
      </c>
      <c r="D381" s="88">
        <f>[1]Data!I1360</f>
        <v>461</v>
      </c>
      <c r="E381" s="96" t="str">
        <f>[1]Data!J1360</f>
        <v>NO</v>
      </c>
      <c r="F381" s="88">
        <f>[1]Data!K1360</f>
        <v>507.1</v>
      </c>
    </row>
    <row r="382" spans="1:6" x14ac:dyDescent="0.3">
      <c r="A382" s="97">
        <f>[1]Data!F1361</f>
        <v>0</v>
      </c>
      <c r="B382" s="88" t="str">
        <f>[1]Data!G1361</f>
        <v>L.S</v>
      </c>
      <c r="C382" s="89" t="str">
        <f>[1]Data!H1361</f>
        <v>SUNDRIES</v>
      </c>
      <c r="D382" s="88">
        <f>[1]Data!I1361</f>
        <v>0</v>
      </c>
      <c r="E382" s="96" t="str">
        <f>[1]Data!J1361</f>
        <v>L.S</v>
      </c>
      <c r="F382" s="88">
        <f>[1]Data!K1361</f>
        <v>0</v>
      </c>
    </row>
    <row r="383" spans="1:6" x14ac:dyDescent="0.3">
      <c r="A383" s="97">
        <f>[1]Data!F1362</f>
        <v>0</v>
      </c>
      <c r="B383" s="88">
        <f>[1]Data!G1362</f>
        <v>0</v>
      </c>
      <c r="C383" s="89">
        <f>[1]Data!H1362</f>
        <v>0</v>
      </c>
      <c r="D383" s="88">
        <f>[1]Data!I1362</f>
        <v>0</v>
      </c>
      <c r="E383" s="96">
        <f>[1]Data!J1362</f>
        <v>0</v>
      </c>
      <c r="F383" s="88"/>
    </row>
    <row r="384" spans="1:6" x14ac:dyDescent="0.3">
      <c r="A384" s="97">
        <f>[1]Data!F1363</f>
        <v>0</v>
      </c>
      <c r="B384" s="88">
        <f>[1]Data!G1363</f>
        <v>0</v>
      </c>
      <c r="C384" s="89" t="str">
        <f>[1]Data!H1363</f>
        <v>TOTAL FOR 10 SQM</v>
      </c>
      <c r="D384" s="88">
        <f>[1]Data!I1363</f>
        <v>0</v>
      </c>
      <c r="E384" s="96">
        <f>[1]Data!J1363</f>
        <v>0</v>
      </c>
      <c r="F384" s="88">
        <f>[1]Data!K1363</f>
        <v>10832.25</v>
      </c>
    </row>
    <row r="385" spans="1:6" x14ac:dyDescent="0.3">
      <c r="A385" s="97">
        <f>[1]Data!F1364</f>
        <v>0</v>
      </c>
      <c r="B385" s="88">
        <f>[1]Data!G1364</f>
        <v>0</v>
      </c>
      <c r="C385" s="89">
        <f>[1]Data!H1364</f>
        <v>0</v>
      </c>
      <c r="D385" s="88">
        <f>[1]Data!I1364</f>
        <v>0</v>
      </c>
      <c r="E385" s="96">
        <f>[1]Data!J1364</f>
        <v>0</v>
      </c>
      <c r="F385" s="88"/>
    </row>
    <row r="386" spans="1:6" x14ac:dyDescent="0.3">
      <c r="A386" s="97">
        <f>[1]Data!F1365</f>
        <v>0</v>
      </c>
      <c r="B386" s="88">
        <f>[1]Data!G1365</f>
        <v>0</v>
      </c>
      <c r="C386" s="89" t="str">
        <f>[1]Data!H1365</f>
        <v>RATE PER SQM</v>
      </c>
      <c r="D386" s="88">
        <f>[1]Data!I1365</f>
        <v>0</v>
      </c>
      <c r="E386" s="96">
        <f>[1]Data!J1365</f>
        <v>0</v>
      </c>
      <c r="F386" s="92">
        <f>[1]Data!K1365</f>
        <v>1083.23</v>
      </c>
    </row>
    <row r="387" spans="1:6" x14ac:dyDescent="0.3">
      <c r="A387" s="97">
        <f>[1]Data!F1366</f>
        <v>0</v>
      </c>
      <c r="B387" s="88">
        <f>[1]Data!G1366</f>
        <v>0</v>
      </c>
      <c r="C387" s="89">
        <f>[1]Data!H1366</f>
        <v>0</v>
      </c>
      <c r="D387" s="88">
        <f>[1]Data!I1366</f>
        <v>0</v>
      </c>
      <c r="E387" s="96">
        <f>[1]Data!J1366</f>
        <v>0</v>
      </c>
      <c r="F387" s="88"/>
    </row>
    <row r="388" spans="1:6" ht="31.2" x14ac:dyDescent="0.3">
      <c r="A388" s="104">
        <f>[1]Data!F1193</f>
        <v>39</v>
      </c>
      <c r="B388" s="94">
        <f>[1]Data!G1193</f>
        <v>0</v>
      </c>
      <c r="C388" s="103" t="str">
        <f>[1]Data!H1193</f>
        <v>Steel grill for Verandah Enclousure PWD SR p23/ Item 168/131</v>
      </c>
      <c r="D388" s="88">
        <f>[1]Data!I1193</f>
        <v>62.6</v>
      </c>
      <c r="E388" s="89" t="str">
        <f>[1]Data!J1193</f>
        <v>Kg</v>
      </c>
      <c r="F388" s="92">
        <f>[1]Data!K1193</f>
        <v>62.6</v>
      </c>
    </row>
    <row r="390" spans="1:6" x14ac:dyDescent="0.3">
      <c r="A390" s="95">
        <f>[1]Data!M2343</f>
        <v>0</v>
      </c>
      <c r="B390" s="87">
        <f>[1]Data!N2343</f>
        <v>0</v>
      </c>
      <c r="C390" s="254" t="str">
        <f>[1]Data!O2343</f>
        <v>Providing Rain Water Harvesting Perculation pit
a) Providing pit</v>
      </c>
      <c r="D390" s="254"/>
      <c r="E390" s="254"/>
      <c r="F390" s="254"/>
    </row>
    <row r="391" spans="1:6" x14ac:dyDescent="0.3">
      <c r="A391" s="95">
        <f>[1]Data!M2344</f>
        <v>0.47</v>
      </c>
      <c r="B391" s="87" t="str">
        <f>[1]Data!N2344</f>
        <v>Cum</v>
      </c>
      <c r="C391" s="87" t="str">
        <f>[1]Data!O2344</f>
        <v>Earth work excavation</v>
      </c>
      <c r="D391" s="87">
        <f>[1]Data!P2344</f>
        <v>193.2</v>
      </c>
      <c r="E391" s="90" t="str">
        <f>[1]Data!Q2344</f>
        <v>Each</v>
      </c>
      <c r="F391" s="87">
        <f>[1]Data!R2344</f>
        <v>90.8</v>
      </c>
    </row>
    <row r="392" spans="1:6" x14ac:dyDescent="0.3">
      <c r="A392" s="95">
        <f>[1]Data!M2345</f>
        <v>0</v>
      </c>
      <c r="B392" s="87">
        <f>[1]Data!N2345</f>
        <v>0</v>
      </c>
      <c r="C392" s="87">
        <f>[1]Data!O2345</f>
        <v>0</v>
      </c>
      <c r="D392" s="87">
        <f>[1]Data!P2345</f>
        <v>0</v>
      </c>
      <c r="E392" s="87">
        <f>[1]Data!Q2345</f>
        <v>0</v>
      </c>
      <c r="F392" s="87">
        <f>[1]Data!R2345</f>
        <v>0</v>
      </c>
    </row>
    <row r="393" spans="1:6" x14ac:dyDescent="0.3">
      <c r="A393" s="95">
        <f>[1]Data!M2346</f>
        <v>0.24</v>
      </c>
      <c r="B393" s="87" t="str">
        <f>[1]Data!N2346</f>
        <v>Cum</v>
      </c>
      <c r="C393" s="87" t="str">
        <f>[1]Data!O2346</f>
        <v>HBSJ 40mm</v>
      </c>
      <c r="D393" s="87">
        <f>[1]Data!P2346</f>
        <v>1645.58</v>
      </c>
      <c r="E393" s="90" t="str">
        <f>[1]Data!Q2346</f>
        <v>Each</v>
      </c>
      <c r="F393" s="87">
        <f>[1]Data!R2346</f>
        <v>394.94</v>
      </c>
    </row>
    <row r="394" spans="1:6" ht="31.2" x14ac:dyDescent="0.3">
      <c r="A394" s="95">
        <f>[1]Data!M2347</f>
        <v>0.79</v>
      </c>
      <c r="B394" s="90" t="str">
        <f>[1]Data!N2347</f>
        <v>Sqm</v>
      </c>
      <c r="C394" s="98" t="str">
        <f>[1]Data!O2347</f>
        <v>Precasted slab Standardised Cement comncrete M 20 grade</v>
      </c>
      <c r="D394" s="87">
        <f>[1]Data!P2347</f>
        <v>1436.45</v>
      </c>
      <c r="E394" s="90" t="str">
        <f>[1]Data!Q2347</f>
        <v>L.S</v>
      </c>
      <c r="F394" s="87">
        <f>[1]Data!R2347</f>
        <v>1134.8</v>
      </c>
    </row>
    <row r="395" spans="1:6" x14ac:dyDescent="0.3">
      <c r="A395" s="95">
        <f>[1]Data!M2348</f>
        <v>0.24</v>
      </c>
      <c r="B395" s="87" t="str">
        <f>[1]Data!N2348</f>
        <v>Cum</v>
      </c>
      <c r="C395" s="87" t="str">
        <f>[1]Data!O2348</f>
        <v>Filling sand</v>
      </c>
      <c r="D395" s="87">
        <f>[1]Data!P2348</f>
        <v>1858.13</v>
      </c>
      <c r="E395" s="90">
        <f>[1]Data!Q2348</f>
        <v>0</v>
      </c>
      <c r="F395" s="87">
        <f>[1]Data!R2348</f>
        <v>445.95</v>
      </c>
    </row>
    <row r="396" spans="1:6" x14ac:dyDescent="0.3">
      <c r="A396" s="95">
        <f>[1]Data!M2349</f>
        <v>0</v>
      </c>
      <c r="B396" s="87">
        <f>[1]Data!N2349</f>
        <v>0</v>
      </c>
      <c r="C396" s="87" t="str">
        <f>[1]Data!O2349</f>
        <v>Sundries</v>
      </c>
      <c r="D396" s="87">
        <f>[1]Data!P2349</f>
        <v>0</v>
      </c>
      <c r="E396" s="90">
        <f>[1]Data!Q2349</f>
        <v>0</v>
      </c>
      <c r="F396" s="87" t="str">
        <f>[1]Data!R2349</f>
        <v xml:space="preserve"> --------------------</v>
      </c>
    </row>
    <row r="397" spans="1:6" x14ac:dyDescent="0.3">
      <c r="A397" s="95">
        <f>[1]Data!M2350</f>
        <v>0</v>
      </c>
      <c r="B397" s="87">
        <f>[1]Data!N2350</f>
        <v>0</v>
      </c>
      <c r="C397" s="87">
        <f>[1]Data!O2350</f>
        <v>0</v>
      </c>
      <c r="D397" s="87">
        <f>[1]Data!P2350</f>
        <v>0</v>
      </c>
      <c r="E397" s="87">
        <f>[1]Data!Q2350</f>
        <v>0</v>
      </c>
      <c r="F397" s="94">
        <f>[1]Data!R2350</f>
        <v>2066.4899999999998</v>
      </c>
    </row>
    <row r="398" spans="1:6" x14ac:dyDescent="0.3">
      <c r="A398" s="95">
        <f>[2]Data!M2357</f>
        <v>0</v>
      </c>
      <c r="B398" s="87">
        <f>[2]Data!N2357</f>
        <v>0</v>
      </c>
      <c r="C398" s="87">
        <f>[2]Data!O2357</f>
        <v>0</v>
      </c>
      <c r="D398" s="87">
        <f>[2]Data!P2357</f>
        <v>0</v>
      </c>
      <c r="E398" s="87">
        <f>[2]Data!Q2357</f>
        <v>0</v>
      </c>
      <c r="F398" s="87">
        <f>[2]Data!R2357</f>
        <v>0</v>
      </c>
    </row>
    <row r="399" spans="1:6" x14ac:dyDescent="0.3">
      <c r="A399" s="95">
        <f>[1]Data!M2353</f>
        <v>0</v>
      </c>
      <c r="B399" s="87">
        <f>[1]Data!N2353</f>
        <v>0</v>
      </c>
      <c r="C399" s="253" t="str">
        <f>[1]Data!O2353</f>
        <v>Augering 30 cm dia</v>
      </c>
      <c r="D399" s="253"/>
      <c r="E399" s="253"/>
      <c r="F399" s="87">
        <f>[1]Data!R2353</f>
        <v>0</v>
      </c>
    </row>
    <row r="400" spans="1:6" x14ac:dyDescent="0.3">
      <c r="A400" s="95">
        <f>[1]Data!M2354</f>
        <v>1</v>
      </c>
      <c r="B400" s="87" t="str">
        <f>[1]Data!N2354</f>
        <v>Cum</v>
      </c>
      <c r="C400" s="87" t="str">
        <f>[1]Data!O2354</f>
        <v>Labour charges</v>
      </c>
      <c r="D400" s="87">
        <f>[1]Data!P2354</f>
        <v>343.98</v>
      </c>
      <c r="E400" s="90" t="str">
        <f>[1]Data!Q2354</f>
        <v>Each</v>
      </c>
      <c r="F400" s="87">
        <f>[1]Data!R2354</f>
        <v>343.98</v>
      </c>
    </row>
    <row r="401" spans="1:6" x14ac:dyDescent="0.3">
      <c r="A401" s="95">
        <f>[1]Data!M2355</f>
        <v>7.0999999999999994E-2</v>
      </c>
      <c r="B401" s="87" t="str">
        <f>[1]Data!N2355</f>
        <v>Cum</v>
      </c>
      <c r="C401" s="87" t="str">
        <f>[1]Data!O2355</f>
        <v>HBSJ 40mm</v>
      </c>
      <c r="D401" s="87">
        <f>[1]Data!P2355</f>
        <v>1645.58</v>
      </c>
      <c r="E401" s="90" t="str">
        <f>[1]Data!Q2355</f>
        <v>Each</v>
      </c>
      <c r="F401" s="87">
        <f>[1]Data!R2355</f>
        <v>116.84</v>
      </c>
    </row>
    <row r="402" spans="1:6" x14ac:dyDescent="0.3">
      <c r="A402" s="95">
        <f>[1]Data!M2356</f>
        <v>0</v>
      </c>
      <c r="B402" s="87">
        <f>[1]Data!N2356</f>
        <v>0</v>
      </c>
      <c r="C402" s="87">
        <f>[1]Data!O2356</f>
        <v>0</v>
      </c>
      <c r="D402" s="87">
        <f>[1]Data!P2356</f>
        <v>0</v>
      </c>
      <c r="E402" s="87">
        <f>[1]Data!Q2356</f>
        <v>0</v>
      </c>
      <c r="F402" s="87" t="str">
        <f>[1]Data!R2356</f>
        <v xml:space="preserve"> --------------------</v>
      </c>
    </row>
    <row r="403" spans="1:6" x14ac:dyDescent="0.3">
      <c r="A403" s="95">
        <f>[1]Data!M2357</f>
        <v>0</v>
      </c>
      <c r="B403" s="90">
        <f>[1]Data!N2357</f>
        <v>0</v>
      </c>
      <c r="C403" s="87">
        <f>[1]Data!O2357</f>
        <v>0</v>
      </c>
      <c r="D403" s="87">
        <f>[1]Data!P2357</f>
        <v>0</v>
      </c>
      <c r="E403" s="90">
        <f>[1]Data!Q2357</f>
        <v>0</v>
      </c>
      <c r="F403" s="94">
        <f>[1]Data!R2357</f>
        <v>460.82</v>
      </c>
    </row>
    <row r="404" spans="1:6" x14ac:dyDescent="0.3">
      <c r="A404" s="95">
        <f>[1]Data!M2358</f>
        <v>0</v>
      </c>
      <c r="B404" s="87">
        <f>[1]Data!N2358</f>
        <v>0</v>
      </c>
      <c r="C404" s="87">
        <f>[1]Data!O2358</f>
        <v>0</v>
      </c>
      <c r="D404" s="87">
        <f>[1]Data!P2358</f>
        <v>0</v>
      </c>
      <c r="E404" s="90">
        <f>[1]Data!Q2358</f>
        <v>0</v>
      </c>
      <c r="F404" s="87" t="str">
        <f>[1]Data!R2358</f>
        <v xml:space="preserve"> --------------------</v>
      </c>
    </row>
    <row r="405" spans="1:6" x14ac:dyDescent="0.3">
      <c r="A405" s="95">
        <f>[1]Data!M2359</f>
        <v>0.25</v>
      </c>
      <c r="B405" s="87" t="str">
        <f>[1]Data!N2359</f>
        <v>No</v>
      </c>
      <c r="C405" s="87" t="str">
        <f>[1]Data!O2359</f>
        <v>MASON II CLASS</v>
      </c>
      <c r="D405" s="87">
        <f>[1]Data!P2359</f>
        <v>804</v>
      </c>
      <c r="E405" s="90">
        <f>[1]Data!Q2359</f>
        <v>0</v>
      </c>
      <c r="F405" s="87">
        <f>[1]Data!R2359</f>
        <v>201</v>
      </c>
    </row>
    <row r="406" spans="1:6" x14ac:dyDescent="0.3">
      <c r="A406" s="95">
        <f>[1]Data!M2360</f>
        <v>1</v>
      </c>
      <c r="B406" s="87" t="str">
        <f>[1]Data!N2360</f>
        <v>No</v>
      </c>
      <c r="C406" s="87" t="str">
        <f>[1]Data!O2360</f>
        <v>MAZDOORI CLASS</v>
      </c>
      <c r="D406" s="87">
        <f>[1]Data!P2360</f>
        <v>562</v>
      </c>
      <c r="E406" s="90">
        <f>[1]Data!Q2360</f>
        <v>0</v>
      </c>
      <c r="F406" s="87">
        <f>[1]Data!R2360</f>
        <v>562</v>
      </c>
    </row>
    <row r="407" spans="1:6" x14ac:dyDescent="0.3">
      <c r="A407" s="95">
        <f>[1]Data!M2361</f>
        <v>1</v>
      </c>
      <c r="B407" s="87" t="str">
        <f>[1]Data!N2361</f>
        <v>No</v>
      </c>
      <c r="C407" s="87" t="str">
        <f>[1]Data!O2361</f>
        <v>Hire charges for O2296TOOLS PLANTS at 10% of labour</v>
      </c>
      <c r="D407" s="87" t="str">
        <f>[1]Data!P2361</f>
        <v>LS</v>
      </c>
      <c r="E407" s="90">
        <f>[1]Data!Q2361</f>
        <v>0</v>
      </c>
      <c r="F407" s="87">
        <f>[1]Data!R2361</f>
        <v>76.3</v>
      </c>
    </row>
    <row r="408" spans="1:6" x14ac:dyDescent="0.3">
      <c r="A408" s="95">
        <f>[1]Data!M2362</f>
        <v>0</v>
      </c>
      <c r="B408" s="87">
        <f>[1]Data!N2362</f>
        <v>0</v>
      </c>
      <c r="C408" s="87">
        <f>[1]Data!O2362</f>
        <v>0</v>
      </c>
      <c r="D408" s="87">
        <f>[1]Data!P2362</f>
        <v>0</v>
      </c>
      <c r="E408" s="90">
        <f>[1]Data!Q2362</f>
        <v>0</v>
      </c>
      <c r="F408" s="87" t="str">
        <f>[1]Data!R2362</f>
        <v xml:space="preserve"> --------------------</v>
      </c>
    </row>
    <row r="409" spans="1:6" x14ac:dyDescent="0.3">
      <c r="A409" s="95">
        <f>[1]Data!M2363</f>
        <v>0</v>
      </c>
      <c r="B409" s="87">
        <f>[1]Data!N2363</f>
        <v>0</v>
      </c>
      <c r="C409" s="87">
        <f>[1]Data!O2363</f>
        <v>0</v>
      </c>
      <c r="D409" s="87">
        <f>[1]Data!P2363</f>
        <v>0</v>
      </c>
      <c r="E409" s="90">
        <f>[1]Data!Q2363</f>
        <v>0</v>
      </c>
      <c r="F409" s="87">
        <f>[1]Data!R2363</f>
        <v>839.3</v>
      </c>
    </row>
    <row r="410" spans="1:6" x14ac:dyDescent="0.3">
      <c r="A410" s="95">
        <f>[1]Data!M2364</f>
        <v>0</v>
      </c>
      <c r="B410" s="87">
        <f>[1]Data!N2364</f>
        <v>0</v>
      </c>
      <c r="C410" s="87">
        <f>[1]Data!O2364</f>
        <v>0</v>
      </c>
      <c r="D410" s="87">
        <f>[1]Data!P2364</f>
        <v>0</v>
      </c>
      <c r="E410" s="90">
        <f>[1]Data!Q2364</f>
        <v>0</v>
      </c>
      <c r="F410" s="87" t="str">
        <f>[1]Data!R2364</f>
        <v xml:space="preserve"> --------------------</v>
      </c>
    </row>
    <row r="411" spans="1:6" x14ac:dyDescent="0.3">
      <c r="A411" s="95">
        <f>[1]Data!M2365</f>
        <v>0</v>
      </c>
      <c r="B411" s="87">
        <f>[1]Data!N2365</f>
        <v>0</v>
      </c>
      <c r="C411" s="87">
        <f>[1]Data!O2365</f>
        <v>0</v>
      </c>
      <c r="D411" s="87">
        <f>[1]Data!P2365</f>
        <v>0</v>
      </c>
      <c r="E411" s="90">
        <f>[1]Data!Q2365</f>
        <v>0</v>
      </c>
      <c r="F411" s="87">
        <f>[1]Data!R2365</f>
        <v>343.98</v>
      </c>
    </row>
    <row r="413" spans="1:6" x14ac:dyDescent="0.3">
      <c r="A413" s="95">
        <f>[1]Elec.Data!F3574</f>
        <v>0</v>
      </c>
      <c r="B413" s="90">
        <f>[1]Elec.Data!G3574</f>
        <v>0</v>
      </c>
      <c r="C413" s="130" t="str">
        <f>[1]Elec.Data!H3574</f>
        <v>DATA   - 44</v>
      </c>
      <c r="D413" s="87">
        <f>[1]Elec.Data!I3574</f>
        <v>0</v>
      </c>
      <c r="E413" s="90">
        <f>[1]Elec.Data!J3574</f>
        <v>0</v>
      </c>
      <c r="F413" s="87"/>
    </row>
    <row r="414" spans="1:6" x14ac:dyDescent="0.3">
      <c r="A414" s="95">
        <f>[1]Elec.Data!F3575</f>
        <v>0</v>
      </c>
      <c r="B414" s="90">
        <f>[1]Elec.Data!G3575</f>
        <v>0</v>
      </c>
      <c r="C414" s="130">
        <f>[1]Elec.Data!H3575</f>
        <v>0</v>
      </c>
      <c r="D414" s="87">
        <f>[1]Elec.Data!I3575</f>
        <v>0</v>
      </c>
      <c r="E414" s="90">
        <f>[1]Elec.Data!J3575</f>
        <v>0</v>
      </c>
      <c r="F414" s="87">
        <f>[1]Elec.Data!K3575</f>
        <v>0</v>
      </c>
    </row>
    <row r="415" spans="1:6" x14ac:dyDescent="0.3">
      <c r="A415" s="95">
        <f>[1]Elec.Data!F3576</f>
        <v>0</v>
      </c>
      <c r="B415" s="90">
        <f>[1]Elec.Data!G3576</f>
        <v>0</v>
      </c>
      <c r="C415" s="130" t="str">
        <f>[1]Elec.Data!H3576</f>
        <v>Fixing of UG cables on Walls / Ceiling</v>
      </c>
      <c r="D415" s="87">
        <f>[1]Elec.Data!I3576</f>
        <v>0</v>
      </c>
      <c r="E415" s="90">
        <f>[1]Elec.Data!J3576</f>
        <v>0</v>
      </c>
      <c r="F415" s="87">
        <f>[1]Elec.Data!K3576</f>
        <v>0</v>
      </c>
    </row>
    <row r="416" spans="1:6" ht="93.6" x14ac:dyDescent="0.3">
      <c r="A416" s="95">
        <f>[1]Elec.Data!F3577</f>
        <v>0</v>
      </c>
      <c r="B416" s="90">
        <f>[1]Elec.Data!G3577</f>
        <v>0</v>
      </c>
      <c r="C416" s="124" t="str">
        <f>[1]Elec.Data!H3577</f>
        <v>Charges for conveying and fixing of UG cables of sizes 4 to 25 Sqmm of 2, 3,3.5 and 4 core with necessary MS clamps, brass screws including cost of all materials redoing the dismantled portion, etc., all complete.</v>
      </c>
      <c r="D416" s="87">
        <f>[1]Elec.Data!I3577</f>
        <v>0</v>
      </c>
      <c r="E416" s="90">
        <f>[1]Elec.Data!J3577</f>
        <v>0</v>
      </c>
      <c r="F416" s="87">
        <f>[1]Elec.Data!K3577</f>
        <v>0</v>
      </c>
    </row>
    <row r="417" spans="1:6" ht="31.2" x14ac:dyDescent="0.3">
      <c r="A417" s="95">
        <f>[1]Elec.Data!F3578</f>
        <v>1</v>
      </c>
      <c r="B417" s="90" t="str">
        <f>[1]Elec.Data!G3578</f>
        <v>Gross</v>
      </c>
      <c r="C417" s="124" t="str">
        <f>[1]Elec.Data!H3578</f>
        <v>M.S. Clamps/ Saddles 32mm (It- 3d p-131 ,part-L )</v>
      </c>
      <c r="D417" s="87">
        <f>[1]Elec.Data!I3578</f>
        <v>59.6</v>
      </c>
      <c r="E417" s="90" t="str">
        <f>[1]Elec.Data!J3578</f>
        <v>Gross</v>
      </c>
      <c r="F417" s="87">
        <f>[1]Elec.Data!K3578</f>
        <v>59.6</v>
      </c>
    </row>
    <row r="418" spans="1:6" ht="31.2" x14ac:dyDescent="0.3">
      <c r="A418" s="95">
        <f>[1]Elec.Data!F3579</f>
        <v>300</v>
      </c>
      <c r="B418" s="90" t="str">
        <f>[1]Elec.Data!G3579</f>
        <v>No</v>
      </c>
      <c r="C418" s="124" t="str">
        <f>[1]Elec.Data!H3579</f>
        <v>Brass screws  ( 40 mm x 6 no) P130  Part-L 1-c</v>
      </c>
      <c r="D418" s="87">
        <f>[1]Elec.Data!I3579</f>
        <v>68.8</v>
      </c>
      <c r="E418" s="90" t="str">
        <f>[1]Elec.Data!J3579</f>
        <v>Gross</v>
      </c>
      <c r="F418" s="87">
        <f>[1]Elec.Data!K3579</f>
        <v>143.33000000000001</v>
      </c>
    </row>
    <row r="419" spans="1:6" x14ac:dyDescent="0.3">
      <c r="A419" s="95">
        <f>[1]Elec.Data!F3580</f>
        <v>300</v>
      </c>
      <c r="B419" s="90" t="str">
        <f>[1]Elec.Data!G3580</f>
        <v>No</v>
      </c>
      <c r="C419" s="90" t="str">
        <f>[1]Elec.Data!H3580</f>
        <v>TW plugs 1 1/2x 1'x2"( part-J 1-e P-129  )</v>
      </c>
      <c r="D419" s="87">
        <f>[1]Elec.Data!I3580</f>
        <v>287</v>
      </c>
      <c r="E419" s="90" t="str">
        <f>[1]Elec.Data!J3580</f>
        <v>1000 Nos</v>
      </c>
      <c r="F419" s="87">
        <f>[1]Elec.Data!K3580</f>
        <v>86.1</v>
      </c>
    </row>
    <row r="420" spans="1:6" ht="31.2" x14ac:dyDescent="0.3">
      <c r="A420" s="95">
        <f>[1]Elec.Data!F3581</f>
        <v>0</v>
      </c>
      <c r="B420" s="90">
        <f>[1]Elec.Data!G3581</f>
        <v>0</v>
      </c>
      <c r="C420" s="124" t="str">
        <f>[1]Elec.Data!H3581</f>
        <v>Sundries for redoing on dismantled portion,etc.,</v>
      </c>
      <c r="D420" s="87">
        <f>[1]Elec.Data!I3581</f>
        <v>0</v>
      </c>
      <c r="E420" s="90">
        <f>[1]Elec.Data!J3581</f>
        <v>0</v>
      </c>
      <c r="F420" s="87">
        <f>[1]Elec.Data!K3581</f>
        <v>6.72</v>
      </c>
    </row>
    <row r="421" spans="1:6" x14ac:dyDescent="0.3">
      <c r="A421" s="95">
        <f>[1]Elec.Data!F3582</f>
        <v>0</v>
      </c>
      <c r="B421" s="90">
        <f>[1]Elec.Data!G3582</f>
        <v>0</v>
      </c>
      <c r="C421" s="90" t="str">
        <f>[1]Elec.Data!H3582</f>
        <v>Labour charges</v>
      </c>
      <c r="D421" s="87">
        <f>[1]Elec.Data!I3582</f>
        <v>0</v>
      </c>
      <c r="E421" s="90">
        <f>[1]Elec.Data!J3582</f>
        <v>0</v>
      </c>
      <c r="F421" s="87">
        <f>[1]Elec.Data!K3582</f>
        <v>13266</v>
      </c>
    </row>
    <row r="422" spans="1:6" x14ac:dyDescent="0.3">
      <c r="A422" s="95">
        <f>[1]Elec.Data!F3583</f>
        <v>0</v>
      </c>
      <c r="B422" s="90">
        <f>[1]Elec.Data!G3583</f>
        <v>0</v>
      </c>
      <c r="C422" s="90" t="str">
        <f>[1]Elec.Data!H3583</f>
        <v>Total for 90 Rmts</v>
      </c>
      <c r="D422" s="87">
        <f>[1]Elec.Data!I3583</f>
        <v>0</v>
      </c>
      <c r="E422" s="90">
        <f>[1]Elec.Data!J3583</f>
        <v>0</v>
      </c>
      <c r="F422" s="87">
        <f>[1]Elec.Data!K3583</f>
        <v>13561.75</v>
      </c>
    </row>
    <row r="423" spans="1:6" x14ac:dyDescent="0.3">
      <c r="A423" s="95">
        <f>[1]Elec.Data!F3584</f>
        <v>0</v>
      </c>
      <c r="B423" s="90">
        <f>[1]Elec.Data!G3584</f>
        <v>0</v>
      </c>
      <c r="C423" s="90" t="str">
        <f>[1]Elec.Data!H3584</f>
        <v>For 1 Rmt</v>
      </c>
      <c r="D423" s="87">
        <f>[1]Elec.Data!I3584</f>
        <v>0</v>
      </c>
      <c r="E423" s="90">
        <f>[1]Elec.Data!J3584</f>
        <v>0</v>
      </c>
      <c r="F423" s="94">
        <f>[1]Elec.Data!K3584</f>
        <v>150.69</v>
      </c>
    </row>
    <row r="424" spans="1:6" x14ac:dyDescent="0.3">
      <c r="A424" s="95">
        <f>[1]Elec.Data!F3585</f>
        <v>0</v>
      </c>
      <c r="B424" s="90">
        <f>[1]Elec.Data!G3585</f>
        <v>0</v>
      </c>
      <c r="C424" s="90">
        <f>[1]Elec.Data!H3585</f>
        <v>0</v>
      </c>
      <c r="D424" s="87">
        <f>[1]Elec.Data!I3585</f>
        <v>0</v>
      </c>
      <c r="E424" s="90">
        <f>[1]Elec.Data!J3585</f>
        <v>0</v>
      </c>
      <c r="F424" s="87">
        <f>[1]Elec.Data!K3585</f>
        <v>0</v>
      </c>
    </row>
    <row r="425" spans="1:6" x14ac:dyDescent="0.3">
      <c r="A425" s="95">
        <f>[1]Elec.Data!F3586</f>
        <v>0</v>
      </c>
      <c r="B425" s="90">
        <f>[1]Elec.Data!G3586</f>
        <v>0</v>
      </c>
      <c r="C425" s="90" t="str">
        <f>[1]Elec.Data!H3586</f>
        <v xml:space="preserve">Labour charges </v>
      </c>
      <c r="D425" s="87">
        <f>[1]Elec.Data!I3586</f>
        <v>0</v>
      </c>
      <c r="E425" s="90">
        <f>[1]Elec.Data!J3586</f>
        <v>0</v>
      </c>
      <c r="F425" s="87">
        <f>[1]Elec.Data!K3586</f>
        <v>0</v>
      </c>
    </row>
    <row r="426" spans="1:6" x14ac:dyDescent="0.3">
      <c r="A426" s="95">
        <f>[1]Elec.Data!F3587</f>
        <v>1</v>
      </c>
      <c r="B426" s="90" t="str">
        <f>[1]Elec.Data!G3587</f>
        <v>No</v>
      </c>
      <c r="C426" s="90" t="str">
        <f>[1]Elec.Data!H3587</f>
        <v>Mason Ist class</v>
      </c>
      <c r="D426" s="87">
        <f>[1]Elec.Data!I3587</f>
        <v>861</v>
      </c>
      <c r="E426" s="90" t="str">
        <f>[1]Elec.Data!J3587</f>
        <v>No</v>
      </c>
      <c r="F426" s="87">
        <f>[1]Elec.Data!K3587</f>
        <v>861</v>
      </c>
    </row>
    <row r="427" spans="1:6" x14ac:dyDescent="0.3">
      <c r="A427" s="95">
        <f>[1]Elec.Data!F3588</f>
        <v>2</v>
      </c>
      <c r="B427" s="90" t="str">
        <f>[1]Elec.Data!G3588</f>
        <v>No</v>
      </c>
      <c r="C427" s="90" t="str">
        <f>[1]Elec.Data!H3588</f>
        <v>Wiremen Grade I</v>
      </c>
      <c r="D427" s="87">
        <f>[1]Elec.Data!I3588</f>
        <v>712</v>
      </c>
      <c r="E427" s="90" t="str">
        <f>[1]Elec.Data!J3588</f>
        <v>No</v>
      </c>
      <c r="F427" s="87">
        <f>[1]Elec.Data!K3588</f>
        <v>1424</v>
      </c>
    </row>
    <row r="428" spans="1:6" x14ac:dyDescent="0.3">
      <c r="A428" s="95">
        <f>[1]Elec.Data!F3589</f>
        <v>3</v>
      </c>
      <c r="B428" s="90" t="str">
        <f>[1]Elec.Data!G3589</f>
        <v>No</v>
      </c>
      <c r="C428" s="90" t="str">
        <f>[1]Elec.Data!H3589</f>
        <v>Wiremen Grade II</v>
      </c>
      <c r="D428" s="87">
        <f>[1]Elec.Data!I3589</f>
        <v>708</v>
      </c>
      <c r="E428" s="90" t="str">
        <f>[1]Elec.Data!J3589</f>
        <v>No</v>
      </c>
      <c r="F428" s="87">
        <f>[1]Elec.Data!K3589</f>
        <v>2124</v>
      </c>
    </row>
    <row r="429" spans="1:6" x14ac:dyDescent="0.3">
      <c r="A429" s="95">
        <f>[1]Elec.Data!F3590</f>
        <v>4</v>
      </c>
      <c r="B429" s="90" t="str">
        <f>[1]Elec.Data!G3590</f>
        <v>No</v>
      </c>
      <c r="C429" s="90" t="str">
        <f>[1]Elec.Data!H3590</f>
        <v>Helper</v>
      </c>
      <c r="D429" s="87">
        <f>[1]Elec.Data!I3590</f>
        <v>556</v>
      </c>
      <c r="E429" s="90" t="str">
        <f>[1]Elec.Data!J3590</f>
        <v>No</v>
      </c>
      <c r="F429" s="87">
        <f>[1]Elec.Data!K3590</f>
        <v>2224</v>
      </c>
    </row>
    <row r="430" spans="1:6" x14ac:dyDescent="0.3">
      <c r="A430" s="95">
        <f>[1]Elec.Data!F3591</f>
        <v>0</v>
      </c>
      <c r="B430" s="90">
        <f>[1]Elec.Data!G3591</f>
        <v>0</v>
      </c>
      <c r="C430" s="90" t="str">
        <f>[1]Elec.Data!H3591</f>
        <v>Total for 1 day</v>
      </c>
      <c r="D430" s="87">
        <f>[1]Elec.Data!I3591</f>
        <v>0</v>
      </c>
      <c r="E430" s="90">
        <f>[1]Elec.Data!J3591</f>
        <v>0</v>
      </c>
      <c r="F430" s="87">
        <f>[1]Elec.Data!K3591</f>
        <v>6633</v>
      </c>
    </row>
    <row r="431" spans="1:6" x14ac:dyDescent="0.3">
      <c r="A431" s="95">
        <f>[1]Elec.Data!F3592</f>
        <v>0</v>
      </c>
      <c r="B431" s="90">
        <f>[1]Elec.Data!G3592</f>
        <v>0</v>
      </c>
      <c r="C431" s="90" t="str">
        <f>[1]Elec.Data!H3592</f>
        <v>For 2 day</v>
      </c>
      <c r="D431" s="87">
        <f>[1]Elec.Data!I3592</f>
        <v>0</v>
      </c>
      <c r="E431" s="90">
        <f>[1]Elec.Data!J3592</f>
        <v>0</v>
      </c>
      <c r="F431" s="87">
        <f>[1]Elec.Data!K3592</f>
        <v>13266</v>
      </c>
    </row>
    <row r="433" spans="1:6" x14ac:dyDescent="0.3">
      <c r="A433" s="95">
        <f>[1]Data!F3652</f>
        <v>0</v>
      </c>
      <c r="B433" s="90">
        <f>[1]Data!G3652</f>
        <v>0</v>
      </c>
      <c r="C433" s="141" t="str">
        <f>[1]Data!H3652</f>
        <v>UPVC instead of Stone ware Pipe</v>
      </c>
      <c r="D433" s="87">
        <f>[1]Data!I3652</f>
        <v>0</v>
      </c>
      <c r="E433" s="90">
        <f>[1]Data!J3652</f>
        <v>0</v>
      </c>
      <c r="F433" s="87">
        <f>[1]Data!K3652</f>
        <v>0</v>
      </c>
    </row>
    <row r="434" spans="1:6" x14ac:dyDescent="0.3">
      <c r="A434" s="95">
        <f>[1]Data!F3653</f>
        <v>0</v>
      </c>
      <c r="B434" s="90">
        <f>[1]Data!G3653</f>
        <v>0</v>
      </c>
      <c r="C434" s="90"/>
      <c r="D434" s="87">
        <f>[1]Data!I3653</f>
        <v>0</v>
      </c>
      <c r="E434" s="90">
        <f>[1]Data!J3653</f>
        <v>0</v>
      </c>
      <c r="F434" s="87">
        <f>[1]Data!K3653</f>
        <v>0</v>
      </c>
    </row>
    <row r="435" spans="1:6" x14ac:dyDescent="0.3">
      <c r="A435" s="95">
        <f>[1]Data!F3654</f>
        <v>0</v>
      </c>
      <c r="B435" s="90" t="str">
        <f>[1]Data!G3654</f>
        <v>*</v>
      </c>
      <c r="C435" s="141" t="str">
        <f>[1]Data!H3654</f>
        <v>SUPPLYING AND  LAYING AND</v>
      </c>
      <c r="D435" s="87">
        <f>[1]Data!I3654</f>
        <v>0</v>
      </c>
      <c r="E435" s="90">
        <f>[1]Data!J3654</f>
        <v>0</v>
      </c>
      <c r="F435" s="87">
        <f>[1]Data!K3654</f>
        <v>0</v>
      </c>
    </row>
    <row r="436" spans="1:6" x14ac:dyDescent="0.3">
      <c r="A436" s="95">
        <f>[1]Data!F3655</f>
        <v>0</v>
      </c>
      <c r="B436" s="90">
        <f>[1]Data!G3655</f>
        <v>0</v>
      </c>
      <c r="C436" s="141" t="str">
        <f>[1]Data!H3655</f>
        <v>JOINTING SN8 UPVC PIPE AND SPECIALS</v>
      </c>
      <c r="D436" s="87">
        <f>[1]Data!I3655</f>
        <v>0</v>
      </c>
      <c r="E436" s="90">
        <f>[1]Data!J3655</f>
        <v>0</v>
      </c>
      <c r="F436" s="87">
        <f>[1]Data!K3655</f>
        <v>0</v>
      </c>
    </row>
    <row r="437" spans="1:6" x14ac:dyDescent="0.3">
      <c r="A437" s="95">
        <f>[1]Data!F3656</f>
        <v>0</v>
      </c>
      <c r="B437" s="90">
        <f>[1]Data!G3656</f>
        <v>0</v>
      </c>
      <c r="C437" s="141" t="str">
        <f>[1]Data!H3656</f>
        <v>BELOW G.L</v>
      </c>
      <c r="D437" s="87">
        <f>[1]Data!I3656</f>
        <v>0</v>
      </c>
      <c r="E437" s="90">
        <f>[1]Data!J3656</f>
        <v>0</v>
      </c>
      <c r="F437" s="87">
        <f>[1]Data!K3656</f>
        <v>0</v>
      </c>
    </row>
    <row r="438" spans="1:6" x14ac:dyDescent="0.3">
      <c r="A438" s="95">
        <f>[1]Data!F3657</f>
        <v>0</v>
      </c>
      <c r="B438" s="90">
        <f>[1]Data!G3657</f>
        <v>0</v>
      </c>
      <c r="C438" s="90"/>
      <c r="D438" s="87">
        <f>[1]Data!I3657</f>
        <v>0</v>
      </c>
      <c r="E438" s="90">
        <f>[1]Data!J3657</f>
        <v>0</v>
      </c>
      <c r="F438" s="87">
        <f>[1]Data!K3657</f>
        <v>0</v>
      </c>
    </row>
    <row r="439" spans="1:6" x14ac:dyDescent="0.3">
      <c r="A439" s="95">
        <f>[1]Data!F3658</f>
        <v>0</v>
      </c>
      <c r="B439" s="141" t="str">
        <f>[1]Data!G3658</f>
        <v>A</v>
      </c>
      <c r="C439" s="141" t="str">
        <f>[1]Data!H3658</f>
        <v>110mm DIA  UPVC PIPE BELOW G.L</v>
      </c>
      <c r="D439" s="87">
        <f>[1]Data!I3658</f>
        <v>0</v>
      </c>
      <c r="E439" s="90">
        <f>[1]Data!J3658</f>
        <v>0</v>
      </c>
      <c r="F439" s="87">
        <f>[1]Data!K3658</f>
        <v>0</v>
      </c>
    </row>
    <row r="440" spans="1:6" x14ac:dyDescent="0.3">
      <c r="A440" s="95">
        <f>[1]Data!F3659</f>
        <v>0</v>
      </c>
      <c r="B440" s="90">
        <f>[1]Data!G3659</f>
        <v>0</v>
      </c>
      <c r="C440" s="90"/>
      <c r="D440" s="87">
        <f>[1]Data!I3659</f>
        <v>0</v>
      </c>
      <c r="E440" s="90">
        <f>[1]Data!J3659</f>
        <v>0</v>
      </c>
      <c r="F440" s="87">
        <f>[1]Data!K3659</f>
        <v>0</v>
      </c>
    </row>
    <row r="441" spans="1:6" x14ac:dyDescent="0.3">
      <c r="A441" s="95">
        <f>[1]Data!F3660</f>
        <v>18.899999999999999</v>
      </c>
      <c r="B441" s="90" t="str">
        <f>[1]Data!G3660</f>
        <v>CUM</v>
      </c>
      <c r="C441" s="90" t="str">
        <f>[1]Data!H3660</f>
        <v>E.W EXCLUDING REFILLING</v>
      </c>
      <c r="D441" s="87">
        <f>[1]Data!I3660</f>
        <v>193.2</v>
      </c>
      <c r="E441" s="90" t="str">
        <f>[1]Data!J3660</f>
        <v>CUM</v>
      </c>
      <c r="F441" s="87">
        <f>[1]Data!K3660</f>
        <v>3651.48</v>
      </c>
    </row>
    <row r="442" spans="1:6" x14ac:dyDescent="0.3">
      <c r="A442" s="95">
        <f>[1]Data!F3661</f>
        <v>18.63</v>
      </c>
      <c r="B442" s="90" t="str">
        <f>[1]Data!G3661</f>
        <v>CUM</v>
      </c>
      <c r="C442" s="90" t="str">
        <f>[1]Data!H3661</f>
        <v>REFILLING CHARGE</v>
      </c>
      <c r="D442" s="87">
        <f>[1]Data!I3661</f>
        <v>33.6</v>
      </c>
      <c r="E442" s="90" t="str">
        <f>[1]Data!J3661</f>
        <v>CUM</v>
      </c>
      <c r="F442" s="87">
        <f>[1]Data!K3661</f>
        <v>625.97</v>
      </c>
    </row>
    <row r="443" spans="1:6" x14ac:dyDescent="0.3">
      <c r="A443" s="95">
        <f>[1]Data!F3662</f>
        <v>30</v>
      </c>
      <c r="B443" s="90" t="str">
        <f>[1]Data!G3662</f>
        <v>RMT</v>
      </c>
      <c r="C443" s="90" t="str">
        <f>[1]Data!H3662</f>
        <v>Cost of UPVC SN8 Pipe (TWAD SR 20-21 P-20 1.2 1)</v>
      </c>
      <c r="D443" s="87">
        <f>[1]Data!I3662</f>
        <v>277</v>
      </c>
      <c r="E443" s="90" t="str">
        <f>[1]Data!J3662</f>
        <v>RMT</v>
      </c>
      <c r="F443" s="87">
        <f>[1]Data!K3662</f>
        <v>8310</v>
      </c>
    </row>
    <row r="444" spans="1:6" x14ac:dyDescent="0.3">
      <c r="A444" s="95">
        <f>[1]Data!F3663</f>
        <v>0</v>
      </c>
      <c r="B444" s="90">
        <f>[1]Data!G3663</f>
        <v>0</v>
      </c>
      <c r="C444" s="90">
        <f>[1]Data!H3663</f>
        <v>0</v>
      </c>
      <c r="D444" s="87">
        <f>[1]Data!I3663</f>
        <v>0</v>
      </c>
      <c r="E444" s="90">
        <f>[1]Data!J3663</f>
        <v>0</v>
      </c>
      <c r="F444" s="87">
        <f>[1]Data!K3663</f>
        <v>0</v>
      </c>
    </row>
    <row r="445" spans="1:6" x14ac:dyDescent="0.3">
      <c r="A445" s="95">
        <f>[1]Data!F3664</f>
        <v>30</v>
      </c>
      <c r="B445" s="90" t="str">
        <f>[1]Data!G3664</f>
        <v>RMT</v>
      </c>
      <c r="C445" s="90" t="str">
        <f>[1]Data!H3664</f>
        <v>CONVEYING,LOWERING  ANDLAYING</v>
      </c>
      <c r="D445" s="87">
        <f>[1]Data!I3664</f>
        <v>17.399999999999999</v>
      </c>
      <c r="E445" s="90" t="str">
        <f>[1]Data!J3664</f>
        <v>RMT</v>
      </c>
      <c r="F445" s="87">
        <f>[1]Data!K3664</f>
        <v>522</v>
      </c>
    </row>
    <row r="446" spans="1:6" x14ac:dyDescent="0.3">
      <c r="A446" s="95">
        <f>[1]Data!F3665</f>
        <v>0</v>
      </c>
      <c r="B446" s="90">
        <f>[1]Data!G3665</f>
        <v>0</v>
      </c>
      <c r="C446" s="90" t="str">
        <f>[1]Data!H3665</f>
        <v>TO PROPER GRADEAND</v>
      </c>
      <c r="D446" s="87">
        <f>[1]Data!I3665</f>
        <v>0</v>
      </c>
      <c r="E446" s="90">
        <f>[1]Data!J3665</f>
        <v>0</v>
      </c>
      <c r="F446" s="87">
        <f>[1]Data!K3665</f>
        <v>0</v>
      </c>
    </row>
    <row r="447" spans="1:6" x14ac:dyDescent="0.3">
      <c r="A447" s="95">
        <f>[1]Data!F3666</f>
        <v>0</v>
      </c>
      <c r="B447" s="90">
        <f>[1]Data!G3666</f>
        <v>0</v>
      </c>
      <c r="C447" s="90" t="str">
        <f>[1]Data!H3666</f>
        <v>ALIGNMENT,JOINTING</v>
      </c>
      <c r="D447" s="87">
        <f>[1]Data!I3666</f>
        <v>0</v>
      </c>
      <c r="E447" s="90">
        <f>[1]Data!J3666</f>
        <v>0</v>
      </c>
      <c r="F447" s="87">
        <f>[1]Data!K3666</f>
        <v>0</v>
      </c>
    </row>
    <row r="448" spans="1:6" x14ac:dyDescent="0.3">
      <c r="A448" s="95">
        <f>[1]Data!F3667</f>
        <v>0</v>
      </c>
      <c r="B448" s="90">
        <f>[1]Data!G3667</f>
        <v>0</v>
      </c>
      <c r="C448" s="90" t="str">
        <f>[1]Data!H3667</f>
        <v>ETC BUT EXCLUDING  COST OF</v>
      </c>
      <c r="D448" s="87">
        <f>[1]Data!I3667</f>
        <v>0</v>
      </c>
      <c r="E448" s="90">
        <f>[1]Data!J3667</f>
        <v>0</v>
      </c>
      <c r="F448" s="87">
        <f>[1]Data!K3667</f>
        <v>0</v>
      </c>
    </row>
    <row r="449" spans="1:6" x14ac:dyDescent="0.3">
      <c r="A449" s="95">
        <f>[1]Data!F3668</f>
        <v>0</v>
      </c>
      <c r="B449" s="90">
        <f>[1]Data!G3668</f>
        <v>0</v>
      </c>
      <c r="C449" s="90" t="str">
        <f>[1]Data!H3668</f>
        <v>JOINTING MATERIALS. (TWAD SR 20-21 11-b)</v>
      </c>
      <c r="D449" s="87">
        <f>[1]Data!I3668</f>
        <v>0</v>
      </c>
      <c r="E449" s="90">
        <f>[1]Data!J3668</f>
        <v>0</v>
      </c>
      <c r="F449" s="87">
        <f>[1]Data!K3668</f>
        <v>0</v>
      </c>
    </row>
    <row r="450" spans="1:6" x14ac:dyDescent="0.3">
      <c r="A450" s="95">
        <f>[1]Data!F3669</f>
        <v>0</v>
      </c>
      <c r="B450" s="90">
        <f>[1]Data!G3669</f>
        <v>0</v>
      </c>
      <c r="C450" s="90">
        <f>[1]Data!H3669</f>
        <v>0</v>
      </c>
      <c r="D450" s="87">
        <f>[1]Data!I3669</f>
        <v>0</v>
      </c>
      <c r="E450" s="90">
        <f>[1]Data!J3669</f>
        <v>0</v>
      </c>
      <c r="F450" s="87">
        <f>[1]Data!K3669</f>
        <v>0</v>
      </c>
    </row>
    <row r="451" spans="1:6" x14ac:dyDescent="0.3">
      <c r="A451" s="95">
        <f>[1]Data!F3670</f>
        <v>5</v>
      </c>
      <c r="B451" s="90" t="str">
        <f>[1]Data!G3670</f>
        <v>NO</v>
      </c>
      <c r="C451" s="90" t="str">
        <f>[1]Data!H3670</f>
        <v>CUTTING CHARGES ( P-32/141)</v>
      </c>
      <c r="D451" s="87">
        <f>[1]Data!I3670</f>
        <v>40.9</v>
      </c>
      <c r="E451" s="90" t="str">
        <f>[1]Data!J3670</f>
        <v>NO</v>
      </c>
      <c r="F451" s="87">
        <f>[1]Data!K3670</f>
        <v>204.5</v>
      </c>
    </row>
    <row r="452" spans="1:6" x14ac:dyDescent="0.3">
      <c r="A452" s="95">
        <f>[1]Data!F3671</f>
        <v>1</v>
      </c>
      <c r="B452" s="90" t="str">
        <f>[1]Data!G3671</f>
        <v>L.S</v>
      </c>
      <c r="C452" s="90" t="str">
        <f>[1]Data!H3671</f>
        <v>COST OF JOINTING  MATERIALS</v>
      </c>
      <c r="D452" s="87">
        <f>[1]Data!I3671</f>
        <v>12.1</v>
      </c>
      <c r="E452" s="90" t="str">
        <f>[1]Data!J3671</f>
        <v>L.S</v>
      </c>
      <c r="F452" s="87">
        <f>[1]Data!K3671</f>
        <v>12.1</v>
      </c>
    </row>
    <row r="453" spans="1:6" x14ac:dyDescent="0.3">
      <c r="A453" s="95">
        <f>[1]Data!F3672</f>
        <v>0</v>
      </c>
      <c r="B453" s="90" t="str">
        <f>[1]Data!G3672</f>
        <v>L.S</v>
      </c>
      <c r="C453" s="90" t="str">
        <f>[1]Data!H3672</f>
        <v>SUNDRIES</v>
      </c>
      <c r="D453" s="87">
        <f>[1]Data!I3672</f>
        <v>0</v>
      </c>
      <c r="E453" s="90" t="str">
        <f>[1]Data!J3672</f>
        <v>L.S</v>
      </c>
      <c r="F453" s="87">
        <f>[1]Data!K3672</f>
        <v>17.100000000000001</v>
      </c>
    </row>
    <row r="454" spans="1:6" x14ac:dyDescent="0.3">
      <c r="A454" s="95">
        <f>[1]Data!F3673</f>
        <v>0</v>
      </c>
      <c r="B454" s="90">
        <f>[1]Data!G3673</f>
        <v>0</v>
      </c>
      <c r="C454" s="90">
        <f>[1]Data!H3673</f>
        <v>0</v>
      </c>
      <c r="D454" s="87">
        <f>[1]Data!I3673</f>
        <v>0</v>
      </c>
      <c r="E454" s="90">
        <f>[1]Data!J3673</f>
        <v>0</v>
      </c>
      <c r="F454" s="87">
        <f>[1]Data!K3673</f>
        <v>0</v>
      </c>
    </row>
    <row r="455" spans="1:6" x14ac:dyDescent="0.3">
      <c r="A455" s="95">
        <f>[1]Data!F3674</f>
        <v>0</v>
      </c>
      <c r="B455" s="90">
        <f>[1]Data!G3674</f>
        <v>0</v>
      </c>
      <c r="C455" s="90">
        <f>[1]Data!H3674</f>
        <v>0</v>
      </c>
      <c r="D455" s="87">
        <f>[1]Data!I3674</f>
        <v>0</v>
      </c>
      <c r="E455" s="90">
        <f>[1]Data!J3674</f>
        <v>0</v>
      </c>
      <c r="F455" s="87"/>
    </row>
    <row r="456" spans="1:6" x14ac:dyDescent="0.3">
      <c r="A456" s="95">
        <f>[1]Data!F3675</f>
        <v>0</v>
      </c>
      <c r="B456" s="90">
        <f>[1]Data!G3675</f>
        <v>0</v>
      </c>
      <c r="C456" s="90" t="str">
        <f>[1]Data!H3675</f>
        <v>TOTAL FOR 30M</v>
      </c>
      <c r="D456" s="87">
        <f>[1]Data!I3675</f>
        <v>0</v>
      </c>
      <c r="E456" s="90">
        <f>[1]Data!J3675</f>
        <v>0</v>
      </c>
      <c r="F456" s="87">
        <f>[1]Data!K3675</f>
        <v>13343.15</v>
      </c>
    </row>
    <row r="457" spans="1:6" x14ac:dyDescent="0.3">
      <c r="A457" s="95">
        <f>[1]Data!F3676</f>
        <v>0</v>
      </c>
      <c r="B457" s="90">
        <f>[1]Data!G3676</f>
        <v>0</v>
      </c>
      <c r="C457" s="90">
        <f>[1]Data!H3676</f>
        <v>0</v>
      </c>
      <c r="D457" s="87">
        <f>[1]Data!I3676</f>
        <v>0</v>
      </c>
      <c r="E457" s="90">
        <f>[1]Data!J3676</f>
        <v>0</v>
      </c>
      <c r="F457" s="87"/>
    </row>
    <row r="458" spans="1:6" x14ac:dyDescent="0.3">
      <c r="A458" s="95">
        <f>[1]Data!F3677</f>
        <v>0</v>
      </c>
      <c r="B458" s="90">
        <f>[1]Data!G3677</f>
        <v>0</v>
      </c>
      <c r="C458" s="90" t="str">
        <f>[1]Data!H3677</f>
        <v>RATE PER RMT</v>
      </c>
      <c r="D458" s="87">
        <f>[1]Data!I3677</f>
        <v>0</v>
      </c>
      <c r="E458" s="90">
        <f>[1]Data!J3677</f>
        <v>0</v>
      </c>
      <c r="F458" s="94">
        <f>[1]Data!K3677</f>
        <v>444.77</v>
      </c>
    </row>
    <row r="459" spans="1:6" x14ac:dyDescent="0.3">
      <c r="A459" s="95">
        <f>[1]Data!F3678</f>
        <v>0</v>
      </c>
      <c r="B459" s="90">
        <f>[1]Data!G3678</f>
        <v>0</v>
      </c>
      <c r="C459" s="90">
        <f>[1]Data!H3678</f>
        <v>0</v>
      </c>
      <c r="D459" s="87">
        <f>[1]Data!I3678</f>
        <v>0</v>
      </c>
      <c r="E459" s="90">
        <f>[1]Data!J3678</f>
        <v>0</v>
      </c>
      <c r="F459" s="87"/>
    </row>
    <row r="460" spans="1:6" x14ac:dyDescent="0.3">
      <c r="A460" s="95">
        <f>[1]Data!F3679</f>
        <v>0</v>
      </c>
      <c r="B460" s="141" t="str">
        <f>[1]Data!G3679</f>
        <v>B</v>
      </c>
      <c r="C460" s="141" t="str">
        <f>[1]Data!H3679</f>
        <v>160mm DIA  UPVC PIPE BELOW G.L</v>
      </c>
      <c r="D460" s="87">
        <f>[1]Data!I3679</f>
        <v>0</v>
      </c>
      <c r="E460" s="90">
        <f>[1]Data!J3679</f>
        <v>0</v>
      </c>
      <c r="F460" s="87">
        <f>[1]Data!K3679</f>
        <v>0</v>
      </c>
    </row>
    <row r="461" spans="1:6" x14ac:dyDescent="0.3">
      <c r="A461" s="95">
        <f>[1]Data!F3680</f>
        <v>0</v>
      </c>
      <c r="B461" s="90">
        <f>[1]Data!G3680</f>
        <v>0</v>
      </c>
      <c r="C461" s="90"/>
      <c r="D461" s="87">
        <f>[1]Data!I3680</f>
        <v>0</v>
      </c>
      <c r="E461" s="90">
        <f>[1]Data!J3680</f>
        <v>0</v>
      </c>
      <c r="F461" s="87">
        <f>[1]Data!K3680</f>
        <v>0</v>
      </c>
    </row>
    <row r="462" spans="1:6" x14ac:dyDescent="0.3">
      <c r="A462" s="95">
        <f>[1]Data!F3681</f>
        <v>18.899999999999999</v>
      </c>
      <c r="B462" s="90" t="str">
        <f>[1]Data!G3681</f>
        <v>CUM</v>
      </c>
      <c r="C462" s="90" t="str">
        <f>[1]Data!H3681</f>
        <v>E.W EXCLUDING REFILLING</v>
      </c>
      <c r="D462" s="87">
        <f>[1]Data!I3681</f>
        <v>193.2</v>
      </c>
      <c r="E462" s="90" t="str">
        <f>[1]Data!J3681</f>
        <v>CUM</v>
      </c>
      <c r="F462" s="87">
        <f>[1]Data!K3681</f>
        <v>3651.48</v>
      </c>
    </row>
    <row r="463" spans="1:6" x14ac:dyDescent="0.3">
      <c r="A463" s="95">
        <f>[1]Data!F3682</f>
        <v>18.3</v>
      </c>
      <c r="B463" s="90" t="str">
        <f>[1]Data!G3682</f>
        <v>CUM</v>
      </c>
      <c r="C463" s="90" t="str">
        <f>[1]Data!H3682</f>
        <v>REFILLING CHARGE</v>
      </c>
      <c r="D463" s="87">
        <f>[1]Data!I3682</f>
        <v>33.6</v>
      </c>
      <c r="E463" s="90" t="str">
        <f>[1]Data!J3682</f>
        <v>CUM</v>
      </c>
      <c r="F463" s="87">
        <f>[1]Data!K3682</f>
        <v>614.88</v>
      </c>
    </row>
    <row r="464" spans="1:6" x14ac:dyDescent="0.3">
      <c r="A464" s="95">
        <f>[1]Data!F3683</f>
        <v>30</v>
      </c>
      <c r="B464" s="90" t="str">
        <f>[1]Data!G3683</f>
        <v>RMT</v>
      </c>
      <c r="C464" s="90" t="str">
        <f>[1]Data!H3683</f>
        <v>Cost of UPVC SN8 Pipe (TWAD SR 20-21 P-20 1.2 a /3)</v>
      </c>
      <c r="D464" s="87">
        <f>[1]Data!I3683</f>
        <v>581</v>
      </c>
      <c r="E464" s="90" t="str">
        <f>[1]Data!J3683</f>
        <v>RMT</v>
      </c>
      <c r="F464" s="87">
        <f>[1]Data!K3683</f>
        <v>17430</v>
      </c>
    </row>
    <row r="465" spans="1:6" x14ac:dyDescent="0.3">
      <c r="A465" s="95">
        <f>[1]Data!F3684</f>
        <v>0</v>
      </c>
      <c r="B465" s="90">
        <f>[1]Data!G3684</f>
        <v>0</v>
      </c>
      <c r="C465" s="90">
        <f>[1]Data!H3684</f>
        <v>0</v>
      </c>
      <c r="D465" s="87">
        <f>[1]Data!I3684</f>
        <v>0</v>
      </c>
      <c r="E465" s="90">
        <f>[1]Data!J3684</f>
        <v>0</v>
      </c>
      <c r="F465" s="87">
        <f>[1]Data!K3684</f>
        <v>0</v>
      </c>
    </row>
    <row r="466" spans="1:6" x14ac:dyDescent="0.3">
      <c r="A466" s="95">
        <f>[1]Data!F3685</f>
        <v>30</v>
      </c>
      <c r="B466" s="90">
        <f>[1]Data!G3685</f>
        <v>0</v>
      </c>
      <c r="C466" s="90" t="str">
        <f>[1]Data!H3685</f>
        <v>CONVEYING,LOWERING  ANDLAYING</v>
      </c>
      <c r="D466" s="87">
        <f>[1]Data!I3685</f>
        <v>24.6</v>
      </c>
      <c r="E466" s="90" t="str">
        <f>[1]Data!J3685</f>
        <v>RMT</v>
      </c>
      <c r="F466" s="87">
        <f>[1]Data!K3685</f>
        <v>738</v>
      </c>
    </row>
    <row r="467" spans="1:6" x14ac:dyDescent="0.3">
      <c r="A467" s="95">
        <f>[1]Data!F3686</f>
        <v>0</v>
      </c>
      <c r="B467" s="90">
        <f>[1]Data!G3686</f>
        <v>0</v>
      </c>
      <c r="C467" s="90" t="str">
        <f>[1]Data!H3686</f>
        <v>TO PROPER GRADEAND</v>
      </c>
      <c r="D467" s="87">
        <f>[1]Data!I3686</f>
        <v>0</v>
      </c>
      <c r="E467" s="90">
        <f>[1]Data!J3686</f>
        <v>0</v>
      </c>
      <c r="F467" s="87">
        <f>[1]Data!K3686</f>
        <v>0</v>
      </c>
    </row>
    <row r="468" spans="1:6" x14ac:dyDescent="0.3">
      <c r="A468" s="95">
        <f>[1]Data!F3687</f>
        <v>0</v>
      </c>
      <c r="B468" s="90">
        <f>[1]Data!G3687</f>
        <v>0</v>
      </c>
      <c r="C468" s="90" t="str">
        <f>[1]Data!H3687</f>
        <v>ALIGNMENT,JOINTING</v>
      </c>
      <c r="D468" s="87">
        <f>[1]Data!I3687</f>
        <v>0</v>
      </c>
      <c r="E468" s="90">
        <f>[1]Data!J3687</f>
        <v>0</v>
      </c>
      <c r="F468" s="87">
        <f>[1]Data!K3687</f>
        <v>0</v>
      </c>
    </row>
    <row r="469" spans="1:6" x14ac:dyDescent="0.3">
      <c r="A469" s="95">
        <f>[1]Data!F3688</f>
        <v>0</v>
      </c>
      <c r="B469" s="90">
        <f>[1]Data!G3688</f>
        <v>0</v>
      </c>
      <c r="C469" s="90" t="str">
        <f>[1]Data!H3688</f>
        <v>ETC BUT EXCLUDING  COST OF</v>
      </c>
      <c r="D469" s="87">
        <f>[1]Data!I3688</f>
        <v>0</v>
      </c>
      <c r="E469" s="90">
        <f>[1]Data!J3688</f>
        <v>0</v>
      </c>
      <c r="F469" s="87">
        <f>[1]Data!K3688</f>
        <v>0</v>
      </c>
    </row>
    <row r="470" spans="1:6" x14ac:dyDescent="0.3">
      <c r="A470" s="95">
        <f>[1]Data!F3689</f>
        <v>0</v>
      </c>
      <c r="B470" s="90">
        <f>[1]Data!G3689</f>
        <v>0</v>
      </c>
      <c r="C470" s="90" t="str">
        <f>[1]Data!H3689</f>
        <v>JOINTING MATERIALS. (TWAD SR 20-21 11-b)</v>
      </c>
      <c r="D470" s="87">
        <f>[1]Data!I3689</f>
        <v>0</v>
      </c>
      <c r="E470" s="90">
        <f>[1]Data!J3689</f>
        <v>0</v>
      </c>
      <c r="F470" s="87">
        <f>[1]Data!K3689</f>
        <v>0</v>
      </c>
    </row>
    <row r="471" spans="1:6" x14ac:dyDescent="0.3">
      <c r="A471" s="95">
        <f>[1]Data!F3690</f>
        <v>0</v>
      </c>
      <c r="B471" s="90">
        <f>[1]Data!G3690</f>
        <v>0</v>
      </c>
      <c r="C471" s="90">
        <f>[1]Data!H3690</f>
        <v>0</v>
      </c>
      <c r="D471" s="87">
        <f>[1]Data!I3690</f>
        <v>0</v>
      </c>
      <c r="E471" s="90">
        <f>[1]Data!J3690</f>
        <v>0</v>
      </c>
      <c r="F471" s="87">
        <f>[1]Data!K3690</f>
        <v>0</v>
      </c>
    </row>
    <row r="472" spans="1:6" x14ac:dyDescent="0.3">
      <c r="A472" s="95">
        <f>[1]Data!F3691</f>
        <v>5</v>
      </c>
      <c r="B472" s="90" t="str">
        <f>[1]Data!G3691</f>
        <v>L.S</v>
      </c>
      <c r="C472" s="90" t="str">
        <f>[1]Data!H3691</f>
        <v>CUTTING CHARGES ( P-32/141)</v>
      </c>
      <c r="D472" s="87">
        <f>[1]Data!I3691</f>
        <v>40.9</v>
      </c>
      <c r="E472" s="90" t="str">
        <f>[1]Data!J3691</f>
        <v>NO</v>
      </c>
      <c r="F472" s="87">
        <f>[1]Data!K3691</f>
        <v>204.5</v>
      </c>
    </row>
    <row r="473" spans="1:6" x14ac:dyDescent="0.3">
      <c r="A473" s="95">
        <f>[1]Data!F3692</f>
        <v>1</v>
      </c>
      <c r="B473" s="90">
        <f>[1]Data!G3692</f>
        <v>0</v>
      </c>
      <c r="C473" s="90" t="str">
        <f>[1]Data!H3692</f>
        <v>COST OF JOINTING  MATERIALS</v>
      </c>
      <c r="D473" s="87">
        <f>[1]Data!I3692</f>
        <v>12.1</v>
      </c>
      <c r="E473" s="90" t="str">
        <f>[1]Data!J3692</f>
        <v>L.S</v>
      </c>
      <c r="F473" s="87">
        <f>[1]Data!K3692</f>
        <v>12.1</v>
      </c>
    </row>
    <row r="474" spans="1:6" x14ac:dyDescent="0.3">
      <c r="A474" s="95">
        <f>[1]Data!F3693</f>
        <v>0</v>
      </c>
      <c r="B474" s="90">
        <f>[1]Data!G3693</f>
        <v>0</v>
      </c>
      <c r="C474" s="90" t="str">
        <f>[1]Data!H3693</f>
        <v>SUNDRIES</v>
      </c>
      <c r="D474" s="87">
        <f>[1]Data!I3693</f>
        <v>0</v>
      </c>
      <c r="E474" s="90" t="str">
        <f>[1]Data!J3693</f>
        <v>L.S</v>
      </c>
      <c r="F474" s="87">
        <f>[1]Data!K3693</f>
        <v>24.3</v>
      </c>
    </row>
    <row r="475" spans="1:6" x14ac:dyDescent="0.3">
      <c r="A475" s="95">
        <f>[1]Data!F3694</f>
        <v>0</v>
      </c>
      <c r="B475" s="90">
        <f>[1]Data!G3694</f>
        <v>0</v>
      </c>
      <c r="C475" s="90">
        <f>[1]Data!H3694</f>
        <v>0</v>
      </c>
      <c r="D475" s="87">
        <f>[1]Data!I3694</f>
        <v>0</v>
      </c>
      <c r="E475" s="90">
        <f>[1]Data!J3694</f>
        <v>0</v>
      </c>
      <c r="F475" s="87">
        <f>[1]Data!K3694</f>
        <v>0</v>
      </c>
    </row>
    <row r="476" spans="1:6" x14ac:dyDescent="0.3">
      <c r="A476" s="95">
        <f>[1]Data!F3695</f>
        <v>0</v>
      </c>
      <c r="B476" s="90">
        <f>[1]Data!G3695</f>
        <v>0</v>
      </c>
      <c r="C476" s="90" t="str">
        <f>[1]Data!H3695</f>
        <v>TOTAL FOR 30M</v>
      </c>
      <c r="D476" s="87">
        <f>[1]Data!I3695</f>
        <v>0</v>
      </c>
      <c r="E476" s="90">
        <f>[1]Data!J3695</f>
        <v>0</v>
      </c>
      <c r="F476" s="87">
        <f>[1]Data!K3695</f>
        <v>22675.26</v>
      </c>
    </row>
    <row r="477" spans="1:6" x14ac:dyDescent="0.3">
      <c r="A477" s="95">
        <f>[1]Data!F3696</f>
        <v>0</v>
      </c>
      <c r="B477" s="90">
        <f>[1]Data!G3696</f>
        <v>0</v>
      </c>
      <c r="C477" s="90">
        <f>[1]Data!H3696</f>
        <v>0</v>
      </c>
      <c r="D477" s="87">
        <f>[1]Data!I3696</f>
        <v>0</v>
      </c>
      <c r="E477" s="90">
        <f>[1]Data!J3696</f>
        <v>0</v>
      </c>
      <c r="F477" s="87"/>
    </row>
    <row r="478" spans="1:6" x14ac:dyDescent="0.3">
      <c r="A478" s="95">
        <f>[1]Data!F3697</f>
        <v>0</v>
      </c>
      <c r="B478" s="90">
        <f>[1]Data!G3697</f>
        <v>0</v>
      </c>
      <c r="C478" s="90" t="str">
        <f>[1]Data!H3697</f>
        <v>RATE PER RMT</v>
      </c>
      <c r="D478" s="87">
        <f>[1]Data!I3697</f>
        <v>0</v>
      </c>
      <c r="E478" s="90">
        <f>[1]Data!J3697</f>
        <v>0</v>
      </c>
      <c r="F478" s="94">
        <f>[1]Data!K3697</f>
        <v>755.84</v>
      </c>
    </row>
    <row r="480" spans="1:6" s="146" customFormat="1" ht="14.4" x14ac:dyDescent="0.3">
      <c r="A480" s="143"/>
      <c r="B480" s="144"/>
      <c r="C480" s="145" t="s">
        <v>330</v>
      </c>
      <c r="D480" s="144"/>
      <c r="E480" s="144"/>
      <c r="F480" s="144"/>
    </row>
    <row r="481" spans="1:8" s="146" customFormat="1" ht="172.8" x14ac:dyDescent="0.3">
      <c r="A481" s="143"/>
      <c r="B481" s="144"/>
      <c r="C481" s="147" t="s">
        <v>331</v>
      </c>
      <c r="D481" s="144"/>
      <c r="E481" s="144"/>
      <c r="F481" s="144"/>
    </row>
    <row r="482" spans="1:8" s="146" customFormat="1" ht="14.4" x14ac:dyDescent="0.3">
      <c r="A482" s="143"/>
      <c r="B482" s="144"/>
      <c r="C482" s="144"/>
      <c r="D482" s="144"/>
      <c r="E482" s="144"/>
      <c r="F482" s="144"/>
    </row>
    <row r="483" spans="1:8" s="146" customFormat="1" ht="28.8" x14ac:dyDescent="0.3">
      <c r="A483" s="143">
        <v>90</v>
      </c>
      <c r="B483" s="144" t="s">
        <v>75</v>
      </c>
      <c r="C483" s="147" t="s">
        <v>332</v>
      </c>
      <c r="D483" s="144">
        <v>15.5</v>
      </c>
      <c r="E483" s="144" t="s">
        <v>75</v>
      </c>
      <c r="F483" s="144">
        <v>1395</v>
      </c>
      <c r="H483" s="146">
        <v>1215</v>
      </c>
    </row>
    <row r="484" spans="1:8" s="146" customFormat="1" ht="28.8" x14ac:dyDescent="0.3">
      <c r="A484" s="143">
        <v>45</v>
      </c>
      <c r="B484" s="144" t="s">
        <v>75</v>
      </c>
      <c r="C484" s="147" t="s">
        <v>333</v>
      </c>
      <c r="D484" s="144">
        <v>19.100000000000001</v>
      </c>
      <c r="E484" s="144" t="s">
        <v>75</v>
      </c>
      <c r="F484" s="144"/>
      <c r="H484" s="148">
        <v>769.5</v>
      </c>
    </row>
    <row r="485" spans="1:8" s="146" customFormat="1" ht="14.4" x14ac:dyDescent="0.3">
      <c r="A485" s="143">
        <v>20</v>
      </c>
      <c r="B485" s="144" t="s">
        <v>164</v>
      </c>
      <c r="C485" s="147" t="s">
        <v>334</v>
      </c>
      <c r="D485" s="144">
        <v>3</v>
      </c>
      <c r="E485" s="144" t="s">
        <v>164</v>
      </c>
      <c r="F485" s="144"/>
      <c r="H485" s="148">
        <v>54</v>
      </c>
    </row>
    <row r="486" spans="1:8" s="146" customFormat="1" ht="14.4" x14ac:dyDescent="0.3">
      <c r="A486" s="143">
        <v>10</v>
      </c>
      <c r="B486" s="144" t="s">
        <v>164</v>
      </c>
      <c r="C486" s="147" t="s">
        <v>335</v>
      </c>
      <c r="D486" s="144">
        <v>1.28</v>
      </c>
      <c r="E486" s="144" t="s">
        <v>164</v>
      </c>
      <c r="F486" s="144"/>
      <c r="H486" s="148">
        <v>11.4</v>
      </c>
    </row>
    <row r="487" spans="1:8" s="146" customFormat="1" ht="28.8" x14ac:dyDescent="0.3">
      <c r="A487" s="143">
        <v>10</v>
      </c>
      <c r="B487" s="144" t="s">
        <v>164</v>
      </c>
      <c r="C487" s="147" t="s">
        <v>336</v>
      </c>
      <c r="D487" s="144">
        <v>3.43</v>
      </c>
      <c r="E487" s="144" t="s">
        <v>164</v>
      </c>
      <c r="F487" s="144"/>
      <c r="H487" s="148">
        <v>30.67</v>
      </c>
    </row>
    <row r="488" spans="1:8" s="146" customFormat="1" ht="14.4" x14ac:dyDescent="0.3">
      <c r="A488" s="143">
        <v>10</v>
      </c>
      <c r="B488" s="144" t="s">
        <v>164</v>
      </c>
      <c r="C488" s="147" t="s">
        <v>337</v>
      </c>
      <c r="D488" s="144">
        <v>13.7</v>
      </c>
      <c r="E488" s="144" t="s">
        <v>164</v>
      </c>
      <c r="F488" s="144">
        <v>137</v>
      </c>
      <c r="H488" s="146">
        <v>136</v>
      </c>
    </row>
    <row r="489" spans="1:8" s="146" customFormat="1" ht="28.8" x14ac:dyDescent="0.3">
      <c r="A489" s="143">
        <v>10</v>
      </c>
      <c r="B489" s="144" t="s">
        <v>164</v>
      </c>
      <c r="C489" s="147" t="s">
        <v>338</v>
      </c>
      <c r="D489" s="144">
        <v>16.05</v>
      </c>
      <c r="E489" s="144" t="s">
        <v>164</v>
      </c>
      <c r="F489" s="144">
        <v>160.5</v>
      </c>
      <c r="H489" s="146">
        <v>158.9</v>
      </c>
    </row>
    <row r="490" spans="1:8" s="146" customFormat="1" ht="14.4" x14ac:dyDescent="0.3">
      <c r="A490" s="143">
        <v>10</v>
      </c>
      <c r="B490" s="144" t="s">
        <v>164</v>
      </c>
      <c r="C490" s="147" t="s">
        <v>339</v>
      </c>
      <c r="D490" s="144">
        <v>102.7</v>
      </c>
      <c r="E490" s="144" t="s">
        <v>164</v>
      </c>
      <c r="F490" s="144"/>
      <c r="H490" s="148">
        <v>893</v>
      </c>
    </row>
    <row r="491" spans="1:8" s="146" customFormat="1" ht="28.8" x14ac:dyDescent="0.3">
      <c r="A491" s="143">
        <v>0.6</v>
      </c>
      <c r="B491" s="144" t="s">
        <v>41</v>
      </c>
      <c r="C491" s="147" t="s">
        <v>340</v>
      </c>
      <c r="D491" s="144">
        <v>630</v>
      </c>
      <c r="E491" s="144" t="s">
        <v>41</v>
      </c>
      <c r="F491" s="144">
        <v>378</v>
      </c>
      <c r="H491" s="146">
        <v>337.8</v>
      </c>
    </row>
    <row r="492" spans="1:8" s="146" customFormat="1" ht="14.4" x14ac:dyDescent="0.3">
      <c r="A492" s="143">
        <v>1</v>
      </c>
      <c r="B492" s="144" t="s">
        <v>164</v>
      </c>
      <c r="C492" s="147" t="s">
        <v>341</v>
      </c>
      <c r="D492" s="144">
        <v>63.1</v>
      </c>
      <c r="E492" s="144" t="s">
        <v>164</v>
      </c>
      <c r="F492" s="144">
        <v>63.1</v>
      </c>
      <c r="H492" s="146">
        <v>54.9</v>
      </c>
    </row>
    <row r="493" spans="1:8" s="146" customFormat="1" ht="28.8" x14ac:dyDescent="0.3">
      <c r="A493" s="149">
        <v>1.4999999999999999E-2</v>
      </c>
      <c r="B493" s="144" t="s">
        <v>41</v>
      </c>
      <c r="C493" s="147" t="s">
        <v>340</v>
      </c>
      <c r="D493" s="144">
        <v>630</v>
      </c>
      <c r="E493" s="144" t="s">
        <v>41</v>
      </c>
      <c r="F493" s="144">
        <v>9.4499999999999993</v>
      </c>
      <c r="H493" s="146">
        <v>8.4499999999999993</v>
      </c>
    </row>
    <row r="494" spans="1:8" s="146" customFormat="1" ht="14.4" x14ac:dyDescent="0.3">
      <c r="A494" s="143">
        <v>1.25</v>
      </c>
      <c r="B494" s="144" t="s">
        <v>342</v>
      </c>
      <c r="C494" s="147" t="s">
        <v>343</v>
      </c>
      <c r="D494" s="144">
        <v>298</v>
      </c>
      <c r="E494" s="144" t="s">
        <v>342</v>
      </c>
      <c r="F494" s="144"/>
      <c r="H494" s="148">
        <v>362.5</v>
      </c>
    </row>
    <row r="495" spans="1:8" s="146" customFormat="1" ht="28.8" x14ac:dyDescent="0.3">
      <c r="A495" s="143">
        <v>45</v>
      </c>
      <c r="B495" s="144" t="s">
        <v>75</v>
      </c>
      <c r="C495" s="147" t="s">
        <v>332</v>
      </c>
      <c r="D495" s="144">
        <v>15.5</v>
      </c>
      <c r="E495" s="144" t="s">
        <v>75</v>
      </c>
      <c r="F495" s="144">
        <v>697.5</v>
      </c>
      <c r="H495" s="146">
        <v>607.5</v>
      </c>
    </row>
    <row r="496" spans="1:8" s="146" customFormat="1" ht="14.4" x14ac:dyDescent="0.3">
      <c r="A496" s="143" t="s">
        <v>344</v>
      </c>
      <c r="B496" s="144"/>
      <c r="C496" s="147" t="s">
        <v>345</v>
      </c>
      <c r="D496" s="144"/>
      <c r="E496" s="144"/>
      <c r="F496" s="144">
        <f>F512</f>
        <v>8813</v>
      </c>
      <c r="H496" s="146">
        <v>9313</v>
      </c>
    </row>
    <row r="497" spans="1:10" s="146" customFormat="1" ht="14.4" x14ac:dyDescent="0.3">
      <c r="A497" s="143" t="s">
        <v>344</v>
      </c>
      <c r="B497" s="144"/>
      <c r="C497" s="147" t="s">
        <v>346</v>
      </c>
      <c r="D497" s="144"/>
      <c r="E497" s="144"/>
      <c r="F497" s="144">
        <v>28.35</v>
      </c>
      <c r="H497" s="146">
        <v>27.35</v>
      </c>
    </row>
    <row r="498" spans="1:10" s="146" customFormat="1" ht="14.4" x14ac:dyDescent="0.3">
      <c r="A498" s="143"/>
      <c r="B498" s="144"/>
      <c r="C498" s="147" t="s">
        <v>347</v>
      </c>
      <c r="D498" s="144"/>
      <c r="E498" s="144"/>
      <c r="F498" s="144">
        <f>SUM(F483:F497)</f>
        <v>11681.9</v>
      </c>
      <c r="H498" s="144">
        <f>SUM(H483:H497)</f>
        <v>13979.970000000001</v>
      </c>
    </row>
    <row r="499" spans="1:10" s="146" customFormat="1" ht="14.4" x14ac:dyDescent="0.3">
      <c r="A499" s="143"/>
      <c r="B499" s="144"/>
      <c r="C499" s="147" t="s">
        <v>348</v>
      </c>
      <c r="D499" s="144"/>
      <c r="E499" s="144"/>
      <c r="F499" s="145">
        <f>F498/10</f>
        <v>1168.19</v>
      </c>
      <c r="H499" s="145">
        <f>H498/10</f>
        <v>1397.9970000000001</v>
      </c>
      <c r="J499" s="150"/>
    </row>
    <row r="501" spans="1:10" x14ac:dyDescent="0.3">
      <c r="C501" s="101" t="s">
        <v>358</v>
      </c>
    </row>
    <row r="503" spans="1:10" x14ac:dyDescent="0.3">
      <c r="C503" s="101" t="s">
        <v>359</v>
      </c>
    </row>
    <row r="505" spans="1:10" x14ac:dyDescent="0.3">
      <c r="A505" s="100">
        <v>1</v>
      </c>
      <c r="B505" s="101" t="s">
        <v>164</v>
      </c>
      <c r="C505" s="101" t="s">
        <v>360</v>
      </c>
      <c r="D505" s="99">
        <v>817</v>
      </c>
      <c r="E505" s="101" t="s">
        <v>164</v>
      </c>
      <c r="F505" s="102">
        <v>817</v>
      </c>
      <c r="H505" s="99">
        <v>730</v>
      </c>
    </row>
    <row r="506" spans="1:10" x14ac:dyDescent="0.3">
      <c r="A506" s="100">
        <v>2</v>
      </c>
      <c r="B506" s="101" t="s">
        <v>164</v>
      </c>
      <c r="C506" s="101" t="s">
        <v>361</v>
      </c>
      <c r="D506" s="99">
        <v>712</v>
      </c>
      <c r="E506" s="101" t="s">
        <v>164</v>
      </c>
      <c r="F506" s="102">
        <v>1424</v>
      </c>
      <c r="H506" s="99">
        <v>1272</v>
      </c>
    </row>
    <row r="507" spans="1:10" x14ac:dyDescent="0.3">
      <c r="A507" s="100">
        <v>3</v>
      </c>
      <c r="B507" s="101" t="s">
        <v>164</v>
      </c>
      <c r="C507" s="101" t="s">
        <v>362</v>
      </c>
      <c r="D507" s="99">
        <v>708</v>
      </c>
      <c r="E507" s="101" t="s">
        <v>164</v>
      </c>
      <c r="F507" s="102">
        <v>2124</v>
      </c>
      <c r="H507" s="99">
        <v>1899</v>
      </c>
    </row>
    <row r="508" spans="1:10" x14ac:dyDescent="0.3">
      <c r="A508" s="100">
        <v>4</v>
      </c>
      <c r="B508" s="101" t="s">
        <v>164</v>
      </c>
      <c r="C508" s="101" t="s">
        <v>363</v>
      </c>
      <c r="D508" s="99">
        <v>556</v>
      </c>
      <c r="E508" s="101" t="s">
        <v>164</v>
      </c>
      <c r="F508" s="102">
        <v>2224</v>
      </c>
      <c r="H508" s="99">
        <v>1988</v>
      </c>
    </row>
    <row r="509" spans="1:10" x14ac:dyDescent="0.3">
      <c r="C509" s="101" t="s">
        <v>364</v>
      </c>
    </row>
    <row r="510" spans="1:10" x14ac:dyDescent="0.3">
      <c r="A510" s="100">
        <v>2</v>
      </c>
      <c r="B510" s="101" t="s">
        <v>164</v>
      </c>
      <c r="C510" s="101" t="s">
        <v>365</v>
      </c>
      <c r="D510" s="99">
        <v>804</v>
      </c>
      <c r="E510" s="101" t="s">
        <v>164</v>
      </c>
      <c r="H510" s="99">
        <v>1436</v>
      </c>
    </row>
    <row r="511" spans="1:10" x14ac:dyDescent="0.3">
      <c r="A511" s="100">
        <v>4</v>
      </c>
      <c r="B511" s="101" t="s">
        <v>164</v>
      </c>
      <c r="C511" s="101" t="s">
        <v>363</v>
      </c>
      <c r="D511" s="99">
        <v>556</v>
      </c>
      <c r="E511" s="101" t="s">
        <v>164</v>
      </c>
      <c r="F511" s="102">
        <v>2224</v>
      </c>
      <c r="H511" s="99">
        <v>1988</v>
      </c>
    </row>
    <row r="512" spans="1:10" x14ac:dyDescent="0.3">
      <c r="F512" s="175">
        <v>8813</v>
      </c>
      <c r="H512" s="99">
        <v>9313</v>
      </c>
    </row>
    <row r="514" spans="1:6" x14ac:dyDescent="0.3">
      <c r="A514" s="95">
        <f>[1]Data!F3552</f>
        <v>0</v>
      </c>
      <c r="B514" s="90" t="str">
        <f>[1]Data!G3552</f>
        <v>*</v>
      </c>
      <c r="C514" s="141" t="str">
        <f>[1]Data!H3552</f>
        <v>SUPPLYING AND FIXING</v>
      </c>
      <c r="D514" s="87">
        <f>[1]Data!I3552</f>
        <v>0</v>
      </c>
      <c r="E514" s="90">
        <f>[1]Data!J3552</f>
        <v>0</v>
      </c>
      <c r="F514" s="87">
        <f>[1]Data!K3552</f>
        <v>0</v>
      </c>
    </row>
    <row r="515" spans="1:6" x14ac:dyDescent="0.3">
      <c r="A515" s="95">
        <f>[1]Data!F3553</f>
        <v>0</v>
      </c>
      <c r="B515" s="90">
        <f>[1]Data!G3553</f>
        <v>0</v>
      </c>
      <c r="C515" s="141" t="str">
        <f>[1]Data!H3553</f>
        <v>WASHBASIN (White Pedastal type)  22"X16" INCLUDING</v>
      </c>
      <c r="D515" s="87">
        <f>[1]Data!I3553</f>
        <v>0</v>
      </c>
      <c r="E515" s="90">
        <f>[1]Data!J3553</f>
        <v>0</v>
      </c>
      <c r="F515" s="87">
        <f>[1]Data!K3553</f>
        <v>0</v>
      </c>
    </row>
    <row r="516" spans="1:6" x14ac:dyDescent="0.3">
      <c r="A516" s="95">
        <f>[1]Data!F3554</f>
        <v>0</v>
      </c>
      <c r="B516" s="90">
        <f>[1]Data!G3554</f>
        <v>0</v>
      </c>
      <c r="C516" s="141" t="str">
        <f>[1]Data!H3554</f>
        <v>COST OF ALL MATERIALS AND</v>
      </c>
      <c r="D516" s="87">
        <f>[1]Data!I3554</f>
        <v>0</v>
      </c>
      <c r="E516" s="90">
        <f>[1]Data!J3554</f>
        <v>0</v>
      </c>
      <c r="F516" s="87">
        <f>[1]Data!K3554</f>
        <v>0</v>
      </c>
    </row>
    <row r="517" spans="1:6" x14ac:dyDescent="0.3">
      <c r="A517" s="95">
        <f>[1]Data!F3555</f>
        <v>0</v>
      </c>
      <c r="B517" s="90">
        <f>[1]Data!G3555</f>
        <v>0</v>
      </c>
      <c r="C517" s="141" t="str">
        <f>[1]Data!H3555</f>
        <v>FIXING CHARGES</v>
      </c>
      <c r="D517" s="87">
        <f>[1]Data!I3555</f>
        <v>0</v>
      </c>
      <c r="E517" s="90">
        <f>[1]Data!J3555</f>
        <v>0</v>
      </c>
      <c r="F517" s="87">
        <f>[1]Data!K3555</f>
        <v>0</v>
      </c>
    </row>
    <row r="518" spans="1:6" x14ac:dyDescent="0.3">
      <c r="A518" s="95">
        <f>[1]Data!F3556</f>
        <v>0</v>
      </c>
      <c r="B518" s="90">
        <f>[1]Data!G3556</f>
        <v>0</v>
      </c>
      <c r="C518" s="90"/>
      <c r="D518" s="87">
        <f>[1]Data!I3556</f>
        <v>0</v>
      </c>
      <c r="E518" s="90">
        <f>[1]Data!J3556</f>
        <v>0</v>
      </c>
      <c r="F518" s="87">
        <f>[1]Data!K3556</f>
        <v>0</v>
      </c>
    </row>
    <row r="519" spans="1:6" ht="93.6" x14ac:dyDescent="0.3">
      <c r="A519" s="95">
        <f>[1]Data!F3557</f>
        <v>1</v>
      </c>
      <c r="B519" s="90" t="str">
        <f>[1]Data!G3557</f>
        <v>NO.</v>
      </c>
      <c r="C519" s="124" t="str">
        <f>[1]Data!H3557</f>
        <v>Wash Hand Basin of size 550 x 400 mm with all accessories such as CI brackets, 32mm dia CP waste coupling, Rubber plug and chain, 32mm dia B class GI waste pipe, 15mm dia brass nipples. 15mm CP pillar tap etc.,P-55 it-169 -i</v>
      </c>
      <c r="D519" s="87">
        <f>[1]Data!I3557</f>
        <v>1656</v>
      </c>
      <c r="E519" s="90" t="str">
        <f>[1]Data!J3557</f>
        <v>NO.</v>
      </c>
      <c r="F519" s="87">
        <f>[1]Data!K3557</f>
        <v>1656</v>
      </c>
    </row>
    <row r="520" spans="1:6" x14ac:dyDescent="0.3">
      <c r="A520" s="95">
        <f>[1]Data!F3558</f>
        <v>0</v>
      </c>
      <c r="B520" s="90">
        <f>[1]Data!G3558</f>
        <v>0</v>
      </c>
      <c r="C520" s="90">
        <f>[1]Data!H3558</f>
        <v>0</v>
      </c>
      <c r="D520" s="87">
        <f>[1]Data!I3558</f>
        <v>0</v>
      </c>
      <c r="E520" s="90">
        <f>[1]Data!J3558</f>
        <v>0</v>
      </c>
      <c r="F520" s="87">
        <f>[1]Data!K3558</f>
        <v>0</v>
      </c>
    </row>
    <row r="521" spans="1:6" x14ac:dyDescent="0.3">
      <c r="A521" s="95">
        <f>[1]Data!F3559</f>
        <v>0</v>
      </c>
      <c r="B521" s="90">
        <f>[1]Data!G3559</f>
        <v>0</v>
      </c>
      <c r="C521" s="90">
        <f>[1]Data!H3559</f>
        <v>0</v>
      </c>
      <c r="D521" s="87">
        <f>[1]Data!I3559</f>
        <v>0</v>
      </c>
      <c r="E521" s="90">
        <f>[1]Data!J3559</f>
        <v>0</v>
      </c>
      <c r="F521" s="87">
        <f>[1]Data!K3559</f>
        <v>0</v>
      </c>
    </row>
    <row r="522" spans="1:6" x14ac:dyDescent="0.3">
      <c r="A522" s="95">
        <f>[1]Data!F3560</f>
        <v>1</v>
      </c>
      <c r="B522" s="90" t="str">
        <f>[1]Data!G3560</f>
        <v>NO.</v>
      </c>
      <c r="C522" s="90" t="str">
        <f>[1]Data!H3560</f>
        <v>deduct rate for 15mm dia GM wheel valve</v>
      </c>
      <c r="D522" s="87">
        <f>[1]Data!I3560</f>
        <v>-167</v>
      </c>
      <c r="E522" s="90" t="str">
        <f>[1]Data!J3560</f>
        <v>NO.</v>
      </c>
      <c r="F522" s="87">
        <f>[1]Data!K3560</f>
        <v>-167</v>
      </c>
    </row>
    <row r="523" spans="1:6" x14ac:dyDescent="0.3">
      <c r="A523" s="95">
        <f>[1]Data!F3561</f>
        <v>0</v>
      </c>
      <c r="B523" s="90">
        <f>[1]Data!G3561</f>
        <v>0</v>
      </c>
      <c r="C523" s="90">
        <f>[1]Data!H3561</f>
        <v>0</v>
      </c>
      <c r="D523" s="87">
        <f>[1]Data!I3561</f>
        <v>0</v>
      </c>
      <c r="E523" s="90">
        <f>[1]Data!J3561</f>
        <v>0</v>
      </c>
      <c r="F523" s="87">
        <f>[1]Data!K3561</f>
        <v>0</v>
      </c>
    </row>
    <row r="524" spans="1:6" x14ac:dyDescent="0.3">
      <c r="A524" s="95">
        <f>[1]Data!F3562</f>
        <v>1</v>
      </c>
      <c r="B524" s="90" t="str">
        <f>[1]Data!G3562</f>
        <v>NO.</v>
      </c>
      <c r="C524" s="90" t="str">
        <f>[1]Data!H3562</f>
        <v xml:space="preserve"> Angle Valve</v>
      </c>
      <c r="D524" s="87">
        <f>[1]Data!I3562</f>
        <v>250</v>
      </c>
      <c r="E524" s="90" t="str">
        <f>[1]Data!J3562</f>
        <v>NO.</v>
      </c>
      <c r="F524" s="87">
        <f>[1]Data!K3562</f>
        <v>250</v>
      </c>
    </row>
    <row r="525" spans="1:6" x14ac:dyDescent="0.3">
      <c r="A525" s="95">
        <f>[1]Data!F3563</f>
        <v>0</v>
      </c>
      <c r="B525" s="90">
        <f>[1]Data!G3563</f>
        <v>0</v>
      </c>
      <c r="C525" s="90">
        <f>[1]Data!H3563</f>
        <v>0</v>
      </c>
      <c r="D525" s="87">
        <f>[1]Data!I3563</f>
        <v>0</v>
      </c>
      <c r="E525" s="90">
        <f>[1]Data!J3563</f>
        <v>0</v>
      </c>
      <c r="F525" s="87">
        <f>[1]Data!K3563</f>
        <v>0</v>
      </c>
    </row>
    <row r="526" spans="1:6" x14ac:dyDescent="0.3">
      <c r="A526" s="95">
        <f>[1]Data!F3564</f>
        <v>0.5</v>
      </c>
      <c r="B526" s="90" t="str">
        <f>[1]Data!G3564</f>
        <v>NO.</v>
      </c>
      <c r="C526" s="90" t="str">
        <f>[1]Data!H3564</f>
        <v>PLUMBER I</v>
      </c>
      <c r="D526" s="87">
        <f>[1]Data!I3564</f>
        <v>747</v>
      </c>
      <c r="E526" s="90" t="str">
        <f>[1]Data!J3564</f>
        <v>NO.</v>
      </c>
      <c r="F526" s="87">
        <f>[1]Data!K3564</f>
        <v>373.5</v>
      </c>
    </row>
    <row r="527" spans="1:6" x14ac:dyDescent="0.3">
      <c r="A527" s="95">
        <f>[1]Data!F3565</f>
        <v>1</v>
      </c>
      <c r="B527" s="90" t="str">
        <f>[1]Data!G3565</f>
        <v>NO.</v>
      </c>
      <c r="C527" s="90" t="str">
        <f>[1]Data!H3565</f>
        <v>MAZDOOR I</v>
      </c>
      <c r="D527" s="87">
        <f>[1]Data!I3565</f>
        <v>562</v>
      </c>
      <c r="E527" s="90" t="str">
        <f>[1]Data!J3565</f>
        <v>NO.</v>
      </c>
      <c r="F527" s="87">
        <f>[1]Data!K3565</f>
        <v>562</v>
      </c>
    </row>
    <row r="528" spans="1:6" x14ac:dyDescent="0.3">
      <c r="A528" s="95">
        <f>[1]Data!F3566</f>
        <v>0.5</v>
      </c>
      <c r="B528" s="90" t="str">
        <f>[1]Data!G3566</f>
        <v>NO.</v>
      </c>
      <c r="C528" s="90" t="str">
        <f>[1]Data!H3566</f>
        <v>MASON I</v>
      </c>
      <c r="D528" s="87">
        <f>[1]Data!I3566</f>
        <v>861</v>
      </c>
      <c r="E528" s="90" t="str">
        <f>[1]Data!J3566</f>
        <v>NO.</v>
      </c>
      <c r="F528" s="87">
        <f>[1]Data!K3566</f>
        <v>430.5</v>
      </c>
    </row>
    <row r="529" spans="1:6" x14ac:dyDescent="0.3">
      <c r="A529" s="95">
        <f>[1]Data!F3567</f>
        <v>0</v>
      </c>
      <c r="B529" s="90" t="str">
        <f>[1]Data!G3567</f>
        <v>L.S</v>
      </c>
      <c r="C529" s="90" t="str">
        <f>[1]Data!H3567</f>
        <v>SUNDRIES FOR PLUGSCREW,PAINT</v>
      </c>
      <c r="D529" s="87">
        <f>[1]Data!I3567</f>
        <v>0</v>
      </c>
      <c r="E529" s="90" t="str">
        <f>[1]Data!J3567</f>
        <v>L.S</v>
      </c>
      <c r="F529" s="87">
        <f>[1]Data!K3567</f>
        <v>0.82</v>
      </c>
    </row>
    <row r="530" spans="1:6" x14ac:dyDescent="0.3">
      <c r="A530" s="95">
        <f>[1]Data!F3568</f>
        <v>0</v>
      </c>
      <c r="B530" s="90">
        <f>[1]Data!G3568</f>
        <v>0</v>
      </c>
      <c r="C530" s="90">
        <f>[1]Data!H3568</f>
        <v>0</v>
      </c>
      <c r="D530" s="87">
        <f>[1]Data!I3568</f>
        <v>0</v>
      </c>
      <c r="E530" s="90">
        <f>[1]Data!J3568</f>
        <v>0</v>
      </c>
      <c r="F530" s="87"/>
    </row>
    <row r="531" spans="1:6" x14ac:dyDescent="0.3">
      <c r="A531" s="95">
        <f>[1]Data!F3569</f>
        <v>0</v>
      </c>
      <c r="B531" s="90">
        <f>[1]Data!G3569</f>
        <v>0</v>
      </c>
      <c r="C531" s="90" t="str">
        <f>[1]Data!H3569</f>
        <v>TOTAL FOR ONE NUMBER</v>
      </c>
      <c r="D531" s="87">
        <f>[1]Data!I3569</f>
        <v>0</v>
      </c>
      <c r="E531" s="90">
        <f>[1]Data!J3569</f>
        <v>0</v>
      </c>
      <c r="F531" s="94">
        <f>[1]Data!K3569</f>
        <v>3105.82</v>
      </c>
    </row>
    <row r="532" spans="1:6" x14ac:dyDescent="0.3">
      <c r="A532" s="95">
        <f>[1]Data!F3570</f>
        <v>0</v>
      </c>
      <c r="B532" s="90">
        <f>[1]Data!G3570</f>
        <v>0</v>
      </c>
      <c r="C532" s="90">
        <f>[1]Data!H3570</f>
        <v>0</v>
      </c>
      <c r="D532" s="87">
        <f>[1]Data!I3570</f>
        <v>0</v>
      </c>
      <c r="E532" s="90">
        <f>[1]Data!J3570</f>
        <v>0</v>
      </c>
      <c r="F532" s="87"/>
    </row>
    <row r="533" spans="1:6" x14ac:dyDescent="0.3">
      <c r="A533" s="95" t="str">
        <f>[1]Data!M1963</f>
        <v>56.1.</v>
      </c>
      <c r="B533" s="141" t="str">
        <f>[1]Data!N1963</f>
        <v>*</v>
      </c>
      <c r="C533" s="141" t="str">
        <f>[1]Data!O1963</f>
        <v>SUPPLYING AND FIXING OF I.W.C</v>
      </c>
      <c r="D533" s="87">
        <f>[1]Data!P1963</f>
        <v>0</v>
      </c>
      <c r="E533" s="90">
        <f>[1]Data!Q1963</f>
        <v>0</v>
      </c>
      <c r="F533" s="87">
        <f>[1]Data!R1963</f>
        <v>0</v>
      </c>
    </row>
    <row r="534" spans="1:6" x14ac:dyDescent="0.3">
      <c r="A534" s="95">
        <f>[1]Data!M1964</f>
        <v>0</v>
      </c>
      <c r="B534" s="141">
        <f>[1]Data!N1964</f>
        <v>0</v>
      </c>
      <c r="C534" s="141" t="str">
        <f>[1]Data!O1964</f>
        <v>20"WITH TOP LEFT ROUGH TO RECEIVE</v>
      </c>
      <c r="D534" s="87">
        <f>[1]Data!P1964</f>
        <v>0</v>
      </c>
      <c r="E534" s="90">
        <f>[1]Data!Q1964</f>
        <v>0</v>
      </c>
      <c r="F534" s="87">
        <f>[1]Data!R1964</f>
        <v>0</v>
      </c>
    </row>
    <row r="535" spans="1:6" x14ac:dyDescent="0.3">
      <c r="A535" s="95">
        <f>[1]Data!M1965</f>
        <v>0</v>
      </c>
      <c r="B535" s="141">
        <f>[1]Data!N1965</f>
        <v>0</v>
      </c>
      <c r="C535" s="141" t="str">
        <f>[1]Data!O1965</f>
        <v xml:space="preserve">FLOOR FINISH </v>
      </c>
      <c r="D535" s="87">
        <f>[1]Data!P1965</f>
        <v>0</v>
      </c>
      <c r="E535" s="90">
        <f>[1]Data!Q1965</f>
        <v>0</v>
      </c>
      <c r="F535" s="87">
        <f>[1]Data!R1965</f>
        <v>0</v>
      </c>
    </row>
    <row r="536" spans="1:6" x14ac:dyDescent="0.3">
      <c r="A536" s="95">
        <f>[1]Data!M1966</f>
        <v>0</v>
      </c>
      <c r="B536" s="141">
        <f>[1]Data!N1966</f>
        <v>0</v>
      </c>
      <c r="C536" s="141" t="str">
        <f>[1]Data!O1966</f>
        <v xml:space="preserve"> IN G.FLOOR.</v>
      </c>
      <c r="D536" s="87">
        <f>[1]Data!P1966</f>
        <v>0</v>
      </c>
      <c r="E536" s="90">
        <f>[1]Data!Q1966</f>
        <v>0</v>
      </c>
      <c r="F536" s="87">
        <f>[1]Data!R1966</f>
        <v>0</v>
      </c>
    </row>
    <row r="537" spans="1:6" x14ac:dyDescent="0.3">
      <c r="A537" s="95">
        <f>[1]Data!M1967</f>
        <v>0</v>
      </c>
      <c r="B537" s="90">
        <f>[1]Data!N1967</f>
        <v>0</v>
      </c>
      <c r="C537" s="90"/>
      <c r="D537" s="87">
        <f>[1]Data!P1967</f>
        <v>0</v>
      </c>
      <c r="E537" s="90">
        <f>[1]Data!Q1967</f>
        <v>0</v>
      </c>
      <c r="F537" s="87">
        <f>[1]Data!R1967</f>
        <v>0</v>
      </c>
    </row>
    <row r="538" spans="1:6" x14ac:dyDescent="0.3">
      <c r="A538" s="95">
        <f>[1]Data!M1968</f>
        <v>1</v>
      </c>
      <c r="B538" s="90" t="str">
        <f>[1]Data!N1968</f>
        <v>NO.</v>
      </c>
      <c r="C538" s="90" t="str">
        <f>[1]Data!O1968</f>
        <v xml:space="preserve"> I.W.C 20"SIZE(Orissa pan)</v>
      </c>
      <c r="D538" s="87">
        <f>[1]Data!P1968</f>
        <v>1190</v>
      </c>
      <c r="E538" s="90" t="str">
        <f>[1]Data!Q1968</f>
        <v>NO.</v>
      </c>
      <c r="F538" s="87">
        <f>[1]Data!R1968</f>
        <v>1190</v>
      </c>
    </row>
    <row r="539" spans="1:6" x14ac:dyDescent="0.3">
      <c r="A539" s="95">
        <f>[1]Data!M1969</f>
        <v>0.65</v>
      </c>
      <c r="B539" s="90" t="str">
        <f>[1]Data!N1969</f>
        <v>CUM</v>
      </c>
      <c r="C539" s="90" t="str">
        <f>[1]Data!O1969</f>
        <v xml:space="preserve">E.W EXCAVATION </v>
      </c>
      <c r="D539" s="87">
        <f>[1]Data!P1969</f>
        <v>193.2</v>
      </c>
      <c r="E539" s="90" t="str">
        <f>[1]Data!Q1969</f>
        <v>CUM</v>
      </c>
      <c r="F539" s="87">
        <f>[1]Data!R1969</f>
        <v>125.58</v>
      </c>
    </row>
    <row r="540" spans="1:6" x14ac:dyDescent="0.3">
      <c r="A540" s="95">
        <f>[1]Data!M1970</f>
        <v>0.56999999999999995</v>
      </c>
      <c r="B540" s="90" t="str">
        <f>[1]Data!N1970</f>
        <v>CUM</v>
      </c>
      <c r="C540" s="90" t="str">
        <f>[1]Data!O1970</f>
        <v>REFILLING</v>
      </c>
      <c r="D540" s="87">
        <f>[1]Data!P1970</f>
        <v>33.6</v>
      </c>
      <c r="E540" s="90" t="str">
        <f>[1]Data!Q1970</f>
        <v>CUM</v>
      </c>
      <c r="F540" s="87">
        <f>[1]Data!R1970</f>
        <v>19.149999999999999</v>
      </c>
    </row>
    <row r="541" spans="1:6" x14ac:dyDescent="0.3">
      <c r="A541" s="95">
        <f>[1]Data!M1971</f>
        <v>8.1000000000000003E-2</v>
      </c>
      <c r="B541" s="90" t="str">
        <f>[1]Data!N1971</f>
        <v>CUM</v>
      </c>
      <c r="C541" s="90" t="str">
        <f>[1]Data!O1971</f>
        <v>BRICK JELLY CONCRETE USING 40mm(1:8:16)</v>
      </c>
      <c r="D541" s="87">
        <f>[1]Data!P1971</f>
        <v>4019.35</v>
      </c>
      <c r="E541" s="90" t="str">
        <f>[1]Data!Q1971</f>
        <v>CUM</v>
      </c>
      <c r="F541" s="87">
        <f>[1]Data!R1971</f>
        <v>325.57</v>
      </c>
    </row>
    <row r="542" spans="1:6" x14ac:dyDescent="0.3">
      <c r="A542" s="95">
        <f>[1]Data!M1972</f>
        <v>1</v>
      </c>
      <c r="B542" s="90" t="str">
        <f>[1]Data!N1972</f>
        <v>NO.</v>
      </c>
      <c r="C542" s="90" t="str">
        <f>[1]Data!O1972</f>
        <v>PLUMBER I</v>
      </c>
      <c r="D542" s="87">
        <f>[1]Data!P1972</f>
        <v>747</v>
      </c>
      <c r="E542" s="90" t="str">
        <f>[1]Data!Q1972</f>
        <v>NO.</v>
      </c>
      <c r="F542" s="87">
        <f>[1]Data!R1972</f>
        <v>747</v>
      </c>
    </row>
    <row r="543" spans="1:6" x14ac:dyDescent="0.3">
      <c r="A543" s="95">
        <f>[1]Data!M1973</f>
        <v>0.5</v>
      </c>
      <c r="B543" s="90" t="str">
        <f>[1]Data!N1973</f>
        <v>NO.</v>
      </c>
      <c r="C543" s="90" t="str">
        <f>[1]Data!O1973</f>
        <v>MASON II</v>
      </c>
      <c r="D543" s="87">
        <f>[1]Data!P1973</f>
        <v>804</v>
      </c>
      <c r="E543" s="90" t="str">
        <f>[1]Data!Q1973</f>
        <v>NO.</v>
      </c>
      <c r="F543" s="87">
        <f>[1]Data!R1973</f>
        <v>402</v>
      </c>
    </row>
    <row r="544" spans="1:6" x14ac:dyDescent="0.3">
      <c r="A544" s="95">
        <f>[1]Data!M1974</f>
        <v>0.5</v>
      </c>
      <c r="B544" s="90" t="str">
        <f>[1]Data!N1974</f>
        <v>NO.</v>
      </c>
      <c r="C544" s="90" t="str">
        <f>[1]Data!O1974</f>
        <v>MAZDOOR I</v>
      </c>
      <c r="D544" s="87">
        <f>[1]Data!P1974</f>
        <v>562</v>
      </c>
      <c r="E544" s="90" t="str">
        <f>[1]Data!Q1974</f>
        <v>NO.</v>
      </c>
      <c r="F544" s="87">
        <f>[1]Data!R1974</f>
        <v>281</v>
      </c>
    </row>
    <row r="545" spans="1:6" x14ac:dyDescent="0.3">
      <c r="A545" s="95">
        <f>[1]Data!M1975</f>
        <v>0</v>
      </c>
      <c r="B545" s="90">
        <f>[1]Data!N1975</f>
        <v>0</v>
      </c>
      <c r="C545" s="90" t="str">
        <f>[1]Data!O1975</f>
        <v>Deduct rate for "P" &amp; "S" trap</v>
      </c>
      <c r="D545" s="87" t="str">
        <f>[1]Data!P1975</f>
        <v xml:space="preserve"> </v>
      </c>
      <c r="E545" s="90">
        <f>[1]Data!Q1975</f>
        <v>0</v>
      </c>
      <c r="F545" s="87">
        <f>[1]Data!R1975</f>
        <v>-164</v>
      </c>
    </row>
    <row r="546" spans="1:6" x14ac:dyDescent="0.3">
      <c r="A546" s="95">
        <f>[1]Data!M1976</f>
        <v>0</v>
      </c>
      <c r="B546" s="90">
        <f>[1]Data!N1976</f>
        <v>0</v>
      </c>
      <c r="C546" s="90" t="str">
        <f>[1]Data!O1976</f>
        <v xml:space="preserve">Add rate for PVC SWR "P" &amp; "S" trap </v>
      </c>
      <c r="D546" s="87">
        <f>[1]Data!P1976</f>
        <v>0</v>
      </c>
      <c r="E546" s="90">
        <f>[1]Data!Q1976</f>
        <v>0</v>
      </c>
      <c r="F546" s="87">
        <f>[1]Data!R1976</f>
        <v>134.1</v>
      </c>
    </row>
    <row r="547" spans="1:6" x14ac:dyDescent="0.3">
      <c r="A547" s="95">
        <f>[1]Data!M1977</f>
        <v>0</v>
      </c>
      <c r="B547" s="90" t="str">
        <f>[1]Data!N1977</f>
        <v>LS</v>
      </c>
      <c r="C547" s="90" t="str">
        <f>[1]Data!O1977</f>
        <v>Sundries</v>
      </c>
      <c r="D547" s="87">
        <f>[1]Data!P1977</f>
        <v>0</v>
      </c>
      <c r="E547" s="90">
        <f>[1]Data!Q1977</f>
        <v>0</v>
      </c>
      <c r="F547" s="87">
        <f>[1]Data!R1977</f>
        <v>0.39</v>
      </c>
    </row>
    <row r="548" spans="1:6" x14ac:dyDescent="0.3">
      <c r="A548" s="95">
        <f>[1]Data!M1978</f>
        <v>0</v>
      </c>
      <c r="B548" s="90">
        <f>[1]Data!N1978</f>
        <v>0</v>
      </c>
      <c r="C548" s="90" t="str">
        <f>[1]Data!O1978</f>
        <v>TOTAL FOR ONE NUMBER</v>
      </c>
      <c r="D548" s="87">
        <f>[1]Data!P1978</f>
        <v>0</v>
      </c>
      <c r="E548" s="90">
        <f>[1]Data!Q1978</f>
        <v>0</v>
      </c>
      <c r="F548" s="94">
        <f>[1]Data!R1978</f>
        <v>3060.79</v>
      </c>
    </row>
    <row r="549" spans="1:6" x14ac:dyDescent="0.3">
      <c r="A549" s="95">
        <f>[1]Data!M1979</f>
        <v>0</v>
      </c>
      <c r="B549" s="90">
        <f>[1]Data!N1979</f>
        <v>0</v>
      </c>
      <c r="C549" s="90">
        <f>[1]Data!O1979</f>
        <v>0</v>
      </c>
      <c r="D549" s="87">
        <f>[1]Data!P1979</f>
        <v>0</v>
      </c>
      <c r="E549" s="90">
        <f>[1]Data!Q1979</f>
        <v>0</v>
      </c>
      <c r="F549" s="87">
        <f>[1]Data!R1979</f>
        <v>0</v>
      </c>
    </row>
    <row r="550" spans="1:6" x14ac:dyDescent="0.3">
      <c r="A550" s="105" t="str">
        <f>[1]Data!M1981</f>
        <v>56.2.</v>
      </c>
      <c r="B550" s="141" t="str">
        <f>[1]Data!N1981</f>
        <v>*</v>
      </c>
      <c r="C550" s="141" t="str">
        <f>[1]Data!O1981</f>
        <v>SUPPLYING AND FIXING OF I.W.C</v>
      </c>
      <c r="D550" s="87">
        <f>[1]Data!P1981</f>
        <v>0</v>
      </c>
      <c r="E550" s="90">
        <f>[1]Data!Q1981</f>
        <v>0</v>
      </c>
      <c r="F550" s="87">
        <f>[1]Data!R1981</f>
        <v>0</v>
      </c>
    </row>
    <row r="551" spans="1:6" x14ac:dyDescent="0.3">
      <c r="A551" s="105">
        <f>[1]Data!M1982</f>
        <v>0</v>
      </c>
      <c r="B551" s="141">
        <f>[1]Data!N1982</f>
        <v>0</v>
      </c>
      <c r="C551" s="141" t="str">
        <f>[1]Data!O1982</f>
        <v>20"WITH TOP LEFT ROUGH TO RECEIVE</v>
      </c>
      <c r="D551" s="87">
        <f>[1]Data!P1982</f>
        <v>0</v>
      </c>
      <c r="E551" s="90">
        <f>[1]Data!Q1982</f>
        <v>0</v>
      </c>
      <c r="F551" s="87">
        <f>[1]Data!R1982</f>
        <v>0</v>
      </c>
    </row>
    <row r="552" spans="1:6" x14ac:dyDescent="0.3">
      <c r="A552" s="105">
        <f>[1]Data!M1983</f>
        <v>0</v>
      </c>
      <c r="B552" s="141">
        <f>[1]Data!N1983</f>
        <v>0</v>
      </c>
      <c r="C552" s="141" t="str">
        <f>[1]Data!O1983</f>
        <v xml:space="preserve">FLOOR FINISH </v>
      </c>
      <c r="D552" s="87">
        <f>[1]Data!P1983</f>
        <v>0</v>
      </c>
      <c r="E552" s="90">
        <f>[1]Data!Q1983</f>
        <v>0</v>
      </c>
      <c r="F552" s="87">
        <f>[1]Data!R1983</f>
        <v>0</v>
      </c>
    </row>
    <row r="553" spans="1:6" x14ac:dyDescent="0.3">
      <c r="A553" s="105">
        <f>[1]Data!M1984</f>
        <v>0</v>
      </c>
      <c r="B553" s="141">
        <f>[1]Data!N1984</f>
        <v>0</v>
      </c>
      <c r="C553" s="141" t="str">
        <f>[1]Data!O1984</f>
        <v xml:space="preserve"> IN OTHER THAN G.FLOOR.</v>
      </c>
      <c r="D553" s="87">
        <f>[1]Data!P1984</f>
        <v>0</v>
      </c>
      <c r="E553" s="90">
        <f>[1]Data!Q1984</f>
        <v>0</v>
      </c>
      <c r="F553" s="87">
        <f>[1]Data!R1984</f>
        <v>0</v>
      </c>
    </row>
    <row r="554" spans="1:6" x14ac:dyDescent="0.3">
      <c r="A554" s="95">
        <f>[1]Data!M1985</f>
        <v>0</v>
      </c>
      <c r="B554" s="90">
        <f>[1]Data!N1985</f>
        <v>0</v>
      </c>
      <c r="C554" s="90"/>
      <c r="D554" s="87">
        <f>[1]Data!P1985</f>
        <v>0</v>
      </c>
      <c r="E554" s="90">
        <f>[1]Data!Q1985</f>
        <v>0</v>
      </c>
      <c r="F554" s="87">
        <f>[1]Data!R1985</f>
        <v>0</v>
      </c>
    </row>
    <row r="555" spans="1:6" x14ac:dyDescent="0.3">
      <c r="A555" s="95">
        <f>[1]Data!M1986</f>
        <v>1</v>
      </c>
      <c r="B555" s="90" t="str">
        <f>[1]Data!N1986</f>
        <v>NO.</v>
      </c>
      <c r="C555" s="90" t="str">
        <f>[1]Data!O1986</f>
        <v xml:space="preserve"> I.W.C 20"SIZE(Orissa pan)</v>
      </c>
      <c r="D555" s="87">
        <f>[1]Data!P1986</f>
        <v>1190</v>
      </c>
      <c r="E555" s="90" t="str">
        <f>[1]Data!Q1986</f>
        <v>NO.</v>
      </c>
      <c r="F555" s="87">
        <f>[1]Data!R1986</f>
        <v>1190</v>
      </c>
    </row>
    <row r="556" spans="1:6" x14ac:dyDescent="0.3">
      <c r="A556" s="95">
        <f>[1]Data!M1987</f>
        <v>0.40500000000000003</v>
      </c>
      <c r="B556" s="90" t="str">
        <f>[1]Data!N1987</f>
        <v>CUM</v>
      </c>
      <c r="C556" s="90" t="str">
        <f>[1]Data!O1987</f>
        <v>WEATHERING COURSE</v>
      </c>
      <c r="D556" s="87">
        <f>[1]Data!P1987</f>
        <v>3683.84</v>
      </c>
      <c r="E556" s="90" t="str">
        <f>[1]Data!Q1987</f>
        <v>CUM</v>
      </c>
      <c r="F556" s="87">
        <f>[1]Data!R1987</f>
        <v>1491.96</v>
      </c>
    </row>
    <row r="557" spans="1:6" x14ac:dyDescent="0.3">
      <c r="A557" s="95">
        <f>[1]Data!M1988</f>
        <v>0</v>
      </c>
      <c r="B557" s="90">
        <f>[1]Data!N1988</f>
        <v>0</v>
      </c>
      <c r="C557" s="90" t="str">
        <f>[1]Data!O1988</f>
        <v>USING20mmBRICK JELLY</v>
      </c>
      <c r="D557" s="87" t="str">
        <f>[1]Data!P1988</f>
        <v xml:space="preserve"> </v>
      </c>
      <c r="E557" s="90">
        <f>[1]Data!Q1988</f>
        <v>0</v>
      </c>
      <c r="F557" s="87" t="str">
        <f>[1]Data!R1988</f>
        <v xml:space="preserve"> </v>
      </c>
    </row>
    <row r="558" spans="1:6" x14ac:dyDescent="0.3">
      <c r="A558" s="95">
        <f>[1]Data!M1989</f>
        <v>1.89</v>
      </c>
      <c r="B558" s="90" t="str">
        <f>[1]Data!N1989</f>
        <v>SQM</v>
      </c>
      <c r="C558" s="90" t="str">
        <f>[1]Data!O1989</f>
        <v>PLASTERING IN C.M(1:3)</v>
      </c>
      <c r="D558" s="87">
        <f>[1]Data!P1989</f>
        <v>249.45</v>
      </c>
      <c r="E558" s="90" t="str">
        <f>[1]Data!Q1989</f>
        <v>SQM</v>
      </c>
      <c r="F558" s="87">
        <f>[1]Data!R1989</f>
        <v>471.46</v>
      </c>
    </row>
    <row r="559" spans="1:6" x14ac:dyDescent="0.3">
      <c r="A559" s="95">
        <f>[1]Data!M1990</f>
        <v>0</v>
      </c>
      <c r="B559" s="90">
        <f>[1]Data!N1990</f>
        <v>0</v>
      </c>
      <c r="C559" s="90" t="str">
        <f>[1]Data!O1990</f>
        <v>12mMT.K MIXED WITH W.P.C.</v>
      </c>
      <c r="D559" s="87" t="str">
        <f>[1]Data!P1990</f>
        <v xml:space="preserve"> </v>
      </c>
      <c r="E559" s="90">
        <f>[1]Data!Q1990</f>
        <v>0</v>
      </c>
      <c r="F559" s="87" t="str">
        <f>[1]Data!R1990</f>
        <v xml:space="preserve"> </v>
      </c>
    </row>
    <row r="560" spans="1:6" x14ac:dyDescent="0.3">
      <c r="A560" s="95">
        <f>[1]Data!M1991</f>
        <v>8.1000000000000003E-2</v>
      </c>
      <c r="B560" s="90" t="str">
        <f>[1]Data!N1991</f>
        <v>CUM</v>
      </c>
      <c r="C560" s="90" t="str">
        <f>[1]Data!O1991</f>
        <v>BRICK JELLY CONCRETE (1:8:16)</v>
      </c>
      <c r="D560" s="87">
        <f>[1]Data!P1991</f>
        <v>4019.35</v>
      </c>
      <c r="E560" s="90" t="str">
        <f>[1]Data!Q1991</f>
        <v>CUM</v>
      </c>
      <c r="F560" s="87">
        <f>[1]Data!R1991</f>
        <v>325.57</v>
      </c>
    </row>
    <row r="561" spans="1:6" x14ac:dyDescent="0.3">
      <c r="A561" s="95">
        <f>[1]Data!M1992</f>
        <v>0</v>
      </c>
      <c r="B561" s="90">
        <f>[1]Data!N1992</f>
        <v>0</v>
      </c>
      <c r="C561" s="90" t="str">
        <f>[1]Data!O1992</f>
        <v>USING 40 mm BRICK JELLY</v>
      </c>
      <c r="D561" s="87">
        <f>[1]Data!P1992</f>
        <v>0</v>
      </c>
      <c r="E561" s="90">
        <f>[1]Data!Q1992</f>
        <v>0</v>
      </c>
      <c r="F561" s="87">
        <f>[1]Data!R1992</f>
        <v>0</v>
      </c>
    </row>
    <row r="562" spans="1:6" x14ac:dyDescent="0.3">
      <c r="A562" s="95">
        <f>[1]Data!M1993</f>
        <v>1</v>
      </c>
      <c r="B562" s="90" t="str">
        <f>[1]Data!N1993</f>
        <v>NO</v>
      </c>
      <c r="C562" s="90" t="str">
        <f>[1]Data!O1993</f>
        <v>PLUMBER I</v>
      </c>
      <c r="D562" s="87">
        <f>[1]Data!P1993</f>
        <v>747</v>
      </c>
      <c r="E562" s="90" t="str">
        <f>[1]Data!Q1993</f>
        <v>NO</v>
      </c>
      <c r="F562" s="87">
        <f>[1]Data!R1993</f>
        <v>747</v>
      </c>
    </row>
    <row r="563" spans="1:6" x14ac:dyDescent="0.3">
      <c r="A563" s="95">
        <f>[1]Data!M1994</f>
        <v>0.5</v>
      </c>
      <c r="B563" s="90" t="str">
        <f>[1]Data!N1994</f>
        <v>NO.</v>
      </c>
      <c r="C563" s="90" t="str">
        <f>[1]Data!O1994</f>
        <v>MASON II</v>
      </c>
      <c r="D563" s="87">
        <f>[1]Data!P1994</f>
        <v>804</v>
      </c>
      <c r="E563" s="90" t="str">
        <f>[1]Data!Q1994</f>
        <v>NO.</v>
      </c>
      <c r="F563" s="87">
        <f>[1]Data!R1994</f>
        <v>402</v>
      </c>
    </row>
    <row r="564" spans="1:6" x14ac:dyDescent="0.3">
      <c r="A564" s="95">
        <f>[1]Data!M1995</f>
        <v>0.5</v>
      </c>
      <c r="B564" s="90" t="str">
        <f>[1]Data!N1995</f>
        <v>NO.</v>
      </c>
      <c r="C564" s="90" t="str">
        <f>[1]Data!O1995</f>
        <v>MAZDOOR I</v>
      </c>
      <c r="D564" s="87">
        <f>[1]Data!P1995</f>
        <v>562</v>
      </c>
      <c r="E564" s="90" t="str">
        <f>[1]Data!Q1995</f>
        <v>NO.</v>
      </c>
      <c r="F564" s="87">
        <f>[1]Data!R1995</f>
        <v>281</v>
      </c>
    </row>
    <row r="565" spans="1:6" x14ac:dyDescent="0.3">
      <c r="A565" s="95">
        <f>[1]Data!M1996</f>
        <v>0</v>
      </c>
      <c r="B565" s="90">
        <f>[1]Data!N1996</f>
        <v>0</v>
      </c>
      <c r="C565" s="90" t="str">
        <f>[1]Data!O1996</f>
        <v>Deduct rate for "P" &amp; "S" trap</v>
      </c>
      <c r="D565" s="87" t="str">
        <f>[1]Data!P1996</f>
        <v xml:space="preserve"> </v>
      </c>
      <c r="E565" s="90">
        <f>[1]Data!Q1996</f>
        <v>0</v>
      </c>
      <c r="F565" s="87">
        <f>[1]Data!R1996</f>
        <v>-164</v>
      </c>
    </row>
    <row r="566" spans="1:6" x14ac:dyDescent="0.3">
      <c r="A566" s="95">
        <f>[1]Data!M1997</f>
        <v>0</v>
      </c>
      <c r="B566" s="90">
        <f>[1]Data!N1997</f>
        <v>0</v>
      </c>
      <c r="C566" s="90" t="str">
        <f>[1]Data!O1997</f>
        <v xml:space="preserve">Add rate for PVC SWR "P" &amp; "S" trap </v>
      </c>
      <c r="D566" s="87">
        <f>[1]Data!P1997</f>
        <v>0</v>
      </c>
      <c r="E566" s="90">
        <f>[1]Data!Q1997</f>
        <v>0</v>
      </c>
      <c r="F566" s="87">
        <f>[1]Data!R1997</f>
        <v>134.1</v>
      </c>
    </row>
    <row r="567" spans="1:6" x14ac:dyDescent="0.3">
      <c r="A567" s="95">
        <f>[1]Data!M1998</f>
        <v>0</v>
      </c>
      <c r="B567" s="90" t="str">
        <f>[1]Data!N1998</f>
        <v>LS</v>
      </c>
      <c r="C567" s="90" t="str">
        <f>[1]Data!O1998</f>
        <v>Sundries</v>
      </c>
      <c r="D567" s="87">
        <f>[1]Data!P1998</f>
        <v>0</v>
      </c>
      <c r="E567" s="90">
        <f>[1]Data!Q1998</f>
        <v>0</v>
      </c>
      <c r="F567" s="87">
        <f>[1]Data!R1998</f>
        <v>0.47</v>
      </c>
    </row>
    <row r="568" spans="1:6" x14ac:dyDescent="0.3">
      <c r="A568" s="95">
        <f>[1]Data!M1999</f>
        <v>0</v>
      </c>
      <c r="B568" s="90">
        <f>[1]Data!N1999</f>
        <v>0</v>
      </c>
      <c r="C568" s="90" t="str">
        <f>[1]Data!O1999</f>
        <v>TOTAL FOR ONE NUMBER</v>
      </c>
      <c r="D568" s="87">
        <f>[1]Data!P1999</f>
        <v>0</v>
      </c>
      <c r="E568" s="90">
        <f>[1]Data!Q1999</f>
        <v>0</v>
      </c>
      <c r="F568" s="94">
        <f>[1]Data!R1999</f>
        <v>4879.5600000000004</v>
      </c>
    </row>
    <row r="569" spans="1:6" x14ac:dyDescent="0.3">
      <c r="A569" s="95">
        <f>[1]Data!M2000</f>
        <v>0</v>
      </c>
      <c r="B569" s="90">
        <f>[1]Data!N2000</f>
        <v>0</v>
      </c>
      <c r="C569" s="90">
        <f>[1]Data!O2000</f>
        <v>0</v>
      </c>
      <c r="D569" s="87">
        <f>[1]Data!P2000</f>
        <v>0</v>
      </c>
      <c r="E569" s="90">
        <f>[1]Data!Q2000</f>
        <v>0</v>
      </c>
      <c r="F569" s="87">
        <f>[1]Data!R2000</f>
        <v>0</v>
      </c>
    </row>
  </sheetData>
  <mergeCells count="18">
    <mergeCell ref="A1:F1"/>
    <mergeCell ref="A2:F2"/>
    <mergeCell ref="A3:F3"/>
    <mergeCell ref="C114:E114"/>
    <mergeCell ref="C317:F317"/>
    <mergeCell ref="C195:E195"/>
    <mergeCell ref="C196:E196"/>
    <mergeCell ref="C197:E197"/>
    <mergeCell ref="C198:E198"/>
    <mergeCell ref="C199:E199"/>
    <mergeCell ref="C200:E200"/>
    <mergeCell ref="C343:F343"/>
    <mergeCell ref="C353:F353"/>
    <mergeCell ref="C201:E201"/>
    <mergeCell ref="C202:E202"/>
    <mergeCell ref="C399:E399"/>
    <mergeCell ref="C390:F390"/>
    <mergeCell ref="C371:E371"/>
  </mergeCells>
  <pageMargins left="0.7" right="0.7" top="0.7" bottom="0.5" header="0.3" footer="0.3"/>
  <pageSetup paperSize="9" orientation="portrait" r:id="rId1"/>
  <headerFooter>
    <oddHeade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Detailed</vt:lpstr>
      <vt:lpstr>Abstract</vt:lpstr>
      <vt:lpstr>Data</vt:lpstr>
      <vt:lpstr>Detailed!Print_Area</vt:lpstr>
      <vt:lpstr>Abstract!Print_Titles</vt:lpstr>
      <vt:lpstr>Detailed!Print_Titles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 ELANGOVAN</cp:lastModifiedBy>
  <cp:lastPrinted>2022-05-05T19:39:59Z</cp:lastPrinted>
  <dcterms:created xsi:type="dcterms:W3CDTF">2020-12-23T08:24:24Z</dcterms:created>
  <dcterms:modified xsi:type="dcterms:W3CDTF">2022-05-23T09:05:46Z</dcterms:modified>
</cp:coreProperties>
</file>